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/>
  </bookViews>
  <sheets>
    <sheet name="1.melléklet kiemelt ei" sheetId="1" r:id="rId1"/>
    <sheet name="2. melléklet kiadások önkorm" sheetId="2" r:id="rId2"/>
    <sheet name="kiadások kv szerv" sheetId="15" state="hidden" r:id="rId3"/>
    <sheet name="kiadások összetolt" sheetId="17" state="hidden" r:id="rId4"/>
    <sheet name="kiadások funkciócsoportra" sheetId="5" state="hidden" r:id="rId5"/>
    <sheet name="3. mell. bevételek önkormányzat" sheetId="10" r:id="rId6"/>
    <sheet name="bevételek kv szerv" sheetId="34" state="hidden" r:id="rId7"/>
    <sheet name="bevételek összetolt" sheetId="33" state="hidden" r:id="rId8"/>
    <sheet name="bevételek funkciócsoportra" sheetId="6" state="hidden" r:id="rId9"/>
    <sheet name="4. melléklet létszám" sheetId="8" r:id="rId10"/>
    <sheet name="5. mell.beruházások felújítások" sheetId="11" r:id="rId11"/>
    <sheet name="tartalékok" sheetId="12" state="hidden" r:id="rId12"/>
    <sheet name="17. melléklet stabilitási 1" sheetId="13" r:id="rId13"/>
    <sheet name="16.melléklet stabilitási 2" sheetId="14" r:id="rId14"/>
    <sheet name="EU projektek" sheetId="18" state="hidden" r:id="rId15"/>
    <sheet name="hitelek" sheetId="28" state="hidden" r:id="rId16"/>
    <sheet name="finanszírozás" sheetId="27" state="hidden" r:id="rId17"/>
    <sheet name="6. melléklet szociális kiadások" sheetId="29" r:id="rId18"/>
    <sheet name="7. melléklet átadott" sheetId="30" r:id="rId19"/>
    <sheet name="9. melléklet helyi adók" sheetId="32" r:id="rId20"/>
    <sheet name="8. melléklet átvett" sheetId="31" r:id="rId21"/>
    <sheet name="10. melléklet MÉRLEG" sheetId="19" r:id="rId22"/>
    <sheet name="MÉRLEG (2)" sheetId="25" state="hidden" r:id="rId23"/>
    <sheet name="MÉRLEG (3)" sheetId="26" state="hidden" r:id="rId24"/>
    <sheet name="11.melléklet EI FELHASZN TERV" sheetId="20" r:id="rId25"/>
    <sheet name="EI FELHASZN TERV (3)" sheetId="38" state="hidden" r:id="rId26"/>
    <sheet name="12. melléklet KÖZVETETT" sheetId="22" r:id="rId27"/>
    <sheet name="13. mellGÖRDÜLŐ kiadások teljes" sheetId="36" r:id="rId28"/>
    <sheet name="14.mellGÖRDÜLŐ bevételek teljes" sheetId="37" r:id="rId29"/>
    <sheet name="15.melléklet GÖRDÜLŐ" sheetId="23" r:id="rId30"/>
    <sheet name="18.melléklet TÖBB ÉVES" sheetId="21" r:id="rId31"/>
  </sheets>
  <definedNames>
    <definedName name="foot_4_place" localSheetId="13">'16.melléklet stabilitási 2'!$A$18</definedName>
    <definedName name="foot_5_place" localSheetId="13">'16.melléklet stabilitási 2'!#REF!</definedName>
    <definedName name="foot_53_place" localSheetId="13">'16.melléklet stabilitási 2'!#REF!</definedName>
    <definedName name="_xlnm.Print_Area" localSheetId="0">'1.melléklet kiemelt ei'!$A$1:$C$29</definedName>
    <definedName name="_xlnm.Print_Area" localSheetId="21">'10. melléklet MÉRLEG'!$A$1:$D$153</definedName>
    <definedName name="_xlnm.Print_Area" localSheetId="24">'11.melléklet EI FELHASZN TERV'!$A$1:$O$215</definedName>
    <definedName name="_xlnm.Print_Area" localSheetId="26">'12. melléklet KÖZVETETT'!$A$1:$E$34</definedName>
    <definedName name="_xlnm.Print_Area" localSheetId="27">'13. mellGÖRDÜLŐ kiadások teljes'!$A$1:$F$123</definedName>
    <definedName name="_xlnm.Print_Area" localSheetId="28">'14.mellGÖRDÜLŐ bevételek teljes'!$A$1:$F$95</definedName>
    <definedName name="_xlnm.Print_Area" localSheetId="29">'15.melléklet GÖRDÜLŐ'!$A$1:$F$31</definedName>
    <definedName name="_xlnm.Print_Area" localSheetId="13">'16.melléklet stabilitási 2'!$A$1:$H$38</definedName>
    <definedName name="_xlnm.Print_Area" localSheetId="12">'17. melléklet stabilitási 1'!$A$1:$J$53</definedName>
    <definedName name="_xlnm.Print_Area" localSheetId="30">'18.melléklet TÖBB ÉVES'!$A$1:$I$31</definedName>
    <definedName name="_xlnm.Print_Area" localSheetId="1">'2. melléklet kiadások önkorm'!$A$1:$F$123</definedName>
    <definedName name="_xlnm.Print_Area" localSheetId="5">'3. mell. bevételek önkormányzat'!$A$1:$F$97</definedName>
    <definedName name="_xlnm.Print_Area" localSheetId="9">'4. melléklet létszám'!$A$1:$E$33</definedName>
    <definedName name="_xlnm.Print_Area" localSheetId="10">'5. mell.beruházások felújítások'!$A$1:$I$38</definedName>
    <definedName name="_xlnm.Print_Area" localSheetId="17">'6. melléklet szociális kiadások'!$A$1:$C$39</definedName>
    <definedName name="_xlnm.Print_Area" localSheetId="18">'7. melléklet átadott'!$A$1:$C$117</definedName>
    <definedName name="_xlnm.Print_Area" localSheetId="20">'8. melléklet átvett'!$A$1:$C$116</definedName>
    <definedName name="_xlnm.Print_Area" localSheetId="8">'bevételek funkciócsoportra'!$A$1:$O$269</definedName>
    <definedName name="_xlnm.Print_Area" localSheetId="6">'bevételek kv szerv'!$A$1:$F$97</definedName>
    <definedName name="_xlnm.Print_Area" localSheetId="7">'bevételek összetolt'!$A$1:$F$97</definedName>
    <definedName name="_xlnm.Print_Area" localSheetId="25">'EI FELHASZN TERV (3)'!$A$1:$O$216</definedName>
    <definedName name="_xlnm.Print_Area" localSheetId="14">'EU projektek'!$A$1:$B$43</definedName>
    <definedName name="_xlnm.Print_Area" localSheetId="16">finanszírozás!$A$1:$G$9</definedName>
    <definedName name="_xlnm.Print_Area" localSheetId="15">hitelek!$A$1:$D$70</definedName>
    <definedName name="_xlnm.Print_Area" localSheetId="4">'kiadások funkciócsoportra'!$B$1:$P$301</definedName>
    <definedName name="_xlnm.Print_Area" localSheetId="2">'kiadások kv szerv'!$A$1:$F$123</definedName>
    <definedName name="_xlnm.Print_Area" localSheetId="3">'kiadások összetolt'!$A$1:$F$123</definedName>
    <definedName name="_xlnm.Print_Area" localSheetId="22">'MÉRLEG (2)'!$A$1:$E$154</definedName>
    <definedName name="_xlnm.Print_Area" localSheetId="23">'MÉRLEG (3)'!$A$1:$E$154</definedName>
    <definedName name="_xlnm.Print_Area" localSheetId="11">tartalékok!$A$1:$H$16</definedName>
    <definedName name="_pr10" localSheetId="13">'16.melléklet stabilitási 2'!#REF!</definedName>
    <definedName name="_pr11" localSheetId="13">'16.melléklet stabilitási 2'!#REF!</definedName>
    <definedName name="_pr12" localSheetId="13">'16.melléklet stabilitási 2'!#REF!</definedName>
    <definedName name="_pr21" localSheetId="12">'17. melléklet stabilitási 1'!$A$56</definedName>
    <definedName name="_pr22" localSheetId="12">'17. melléklet stabilitási 1'!#REF!</definedName>
    <definedName name="_pr232" localSheetId="21">'10. melléklet MÉRLEG'!#REF!</definedName>
    <definedName name="_pr232" localSheetId="26">'12. melléklet KÖZVETETT'!$A$10</definedName>
    <definedName name="_pr232" localSheetId="29">'15.melléklet GÖRDÜLŐ'!#REF!</definedName>
    <definedName name="_pr232" localSheetId="30">'18.melléklet TÖBB ÉVES'!$A$16</definedName>
    <definedName name="_pr232" localSheetId="22">'MÉRLEG (2)'!$A$17</definedName>
    <definedName name="_pr232" localSheetId="23">'MÉRLEG (3)'!$A$17</definedName>
    <definedName name="_pr233" localSheetId="21">'10. melléklet MÉRLEG'!#REF!</definedName>
    <definedName name="_pr233" localSheetId="26">'12. melléklet KÖZVETETT'!$A$15</definedName>
    <definedName name="_pr233" localSheetId="29">'15.melléklet GÖRDÜLŐ'!#REF!</definedName>
    <definedName name="_pr233" localSheetId="30">'18.melléklet TÖBB ÉVES'!$A$17</definedName>
    <definedName name="_pr233" localSheetId="22">'MÉRLEG (2)'!$A$18</definedName>
    <definedName name="_pr233" localSheetId="23">'MÉRLEG (3)'!$A$18</definedName>
    <definedName name="_pr234" localSheetId="21">'10. melléklet MÉRLEG'!#REF!</definedName>
    <definedName name="_pr234" localSheetId="26">'12. melléklet KÖZVETETT'!$A$23</definedName>
    <definedName name="_pr234" localSheetId="29">'15.melléklet GÖRDÜLŐ'!#REF!</definedName>
    <definedName name="_pr234" localSheetId="30">'18.melléklet TÖBB ÉVES'!$A$18</definedName>
    <definedName name="_pr234" localSheetId="22">'MÉRLEG (2)'!$A$19</definedName>
    <definedName name="_pr234" localSheetId="23">'MÉRLEG (3)'!$A$19</definedName>
    <definedName name="_pr235" localSheetId="21">'10. melléklet MÉRLEG'!#REF!</definedName>
    <definedName name="_pr235" localSheetId="26">'12. melléklet KÖZVETETT'!$A$28</definedName>
    <definedName name="_pr235" localSheetId="29">'15.melléklet GÖRDÜLŐ'!#REF!</definedName>
    <definedName name="_pr235" localSheetId="30">'18.melléklet TÖBB ÉVES'!$A$19</definedName>
    <definedName name="_pr235" localSheetId="22">'MÉRLEG (2)'!$A$20</definedName>
    <definedName name="_pr235" localSheetId="23">'MÉRLEG (3)'!$A$20</definedName>
    <definedName name="_pr236" localSheetId="21">'10. melléklet MÉRLEG'!#REF!</definedName>
    <definedName name="_pr236" localSheetId="26">'12. melléklet KÖZVETETT'!$A$33</definedName>
    <definedName name="_pr236" localSheetId="29">'15.melléklet GÖRDÜLŐ'!#REF!</definedName>
    <definedName name="_pr236" localSheetId="30">'18.melléklet TÖBB ÉVES'!$A$20</definedName>
    <definedName name="_pr236" localSheetId="22">'MÉRLEG (2)'!$A$21</definedName>
    <definedName name="_pr236" localSheetId="23">'MÉRLEG (3)'!$A$21</definedName>
    <definedName name="_pr24" localSheetId="12">'17. melléklet stabilitási 1'!$A$58</definedName>
    <definedName name="_pr25" localSheetId="12">'17. melléklet stabilitási 1'!$A$59</definedName>
    <definedName name="_pr26" localSheetId="12">'17. melléklet stabilitási 1'!$A$60</definedName>
    <definedName name="_pr27" localSheetId="12">'17. melléklet stabilitási 1'!$A$61</definedName>
    <definedName name="_pr28" localSheetId="12">'17. melléklet stabilitási 1'!$A$62</definedName>
    <definedName name="_pr312" localSheetId="21">'10. melléklet MÉRLEG'!#REF!</definedName>
    <definedName name="_pr312" localSheetId="26">'12. melléklet KÖZVETETT'!#REF!</definedName>
    <definedName name="_pr312" localSheetId="29">'15.melléklet GÖRDÜLŐ'!#REF!</definedName>
    <definedName name="_pr312" localSheetId="30">'18.melléklet TÖBB ÉVES'!$A$7</definedName>
    <definedName name="_pr312" localSheetId="22">'MÉRLEG (2)'!$A$8</definedName>
    <definedName name="_pr312" localSheetId="23">'MÉRLEG (3)'!$A$8</definedName>
    <definedName name="_pr313" localSheetId="21">'10. melléklet MÉRLEG'!#REF!</definedName>
    <definedName name="_pr313" localSheetId="26">'12. melléklet KÖZVETETT'!#REF!</definedName>
    <definedName name="_pr313" localSheetId="29">'15.melléklet GÖRDÜLŐ'!#REF!</definedName>
    <definedName name="_pr313" localSheetId="30">'18.melléklet TÖBB ÉVES'!$A$2</definedName>
    <definedName name="_pr313" localSheetId="22">'MÉRLEG (2)'!$A$9</definedName>
    <definedName name="_pr313" localSheetId="23">'MÉRLEG (3)'!$A$9</definedName>
    <definedName name="_pr314" localSheetId="21">'10. melléklet MÉRLEG'!#REF!</definedName>
    <definedName name="_pr314" localSheetId="26">'12. melléklet KÖZVETETT'!$A$2</definedName>
    <definedName name="_pr314" localSheetId="29">'15.melléklet GÖRDÜLŐ'!#REF!</definedName>
    <definedName name="_pr314" localSheetId="30">'18.melléklet TÖBB ÉVES'!$A$9</definedName>
    <definedName name="_pr314" localSheetId="22">'MÉRLEG (2)'!$A$10</definedName>
    <definedName name="_pr314" localSheetId="23">'MÉRLEG (3)'!$A$10</definedName>
    <definedName name="_pr315" localSheetId="21">'10. melléklet MÉRLEG'!#REF!</definedName>
    <definedName name="_pr315" localSheetId="26">'12. melléklet KÖZVETETT'!#REF!</definedName>
    <definedName name="_pr315" localSheetId="29">'15.melléklet GÖRDÜLŐ'!#REF!</definedName>
    <definedName name="_pr315" localSheetId="30">'18.melléklet TÖBB ÉVES'!$A$10</definedName>
    <definedName name="_pr315" localSheetId="22">'MÉRLEG (2)'!$A$11</definedName>
    <definedName name="_pr315" localSheetId="23">'MÉRLEG (3)'!$A$11</definedName>
    <definedName name="_pr347" localSheetId="29">'15.melléklet GÖRDÜLŐ'!#REF!</definedName>
    <definedName name="_pr348" localSheetId="29">'15.melléklet GÖRDÜLŐ'!#REF!</definedName>
    <definedName name="_pr349" localSheetId="29">'15.melléklet GÖRDÜLŐ'!#REF!</definedName>
    <definedName name="_pr395" localSheetId="29">'15.melléklet GÖRDÜLŐ'!#REF!</definedName>
    <definedName name="_pr396" localSheetId="29">'15.melléklet GÖRDÜLŐ'!#REF!</definedName>
    <definedName name="_pr397" localSheetId="29">'15.melléklet GÖRDÜLŐ'!#REF!</definedName>
    <definedName name="_pr7" localSheetId="13">'16.melléklet stabilitási 2'!#REF!</definedName>
    <definedName name="_pr8" localSheetId="13">'16.melléklet stabilitási 2'!#REF!</definedName>
    <definedName name="_pr9" localSheetId="13">'16.melléklet stabilitási 2'!#REF!</definedName>
  </definedNames>
  <calcPr calcId="125725"/>
</workbook>
</file>

<file path=xl/calcChain.xml><?xml version="1.0" encoding="utf-8"?>
<calcChain xmlns="http://schemas.openxmlformats.org/spreadsheetml/2006/main">
  <c r="E25" i="21"/>
  <c r="F25"/>
  <c r="G25"/>
  <c r="H25"/>
  <c r="I17"/>
  <c r="I18"/>
  <c r="I19"/>
  <c r="I21"/>
  <c r="I22"/>
  <c r="I23"/>
  <c r="I24"/>
  <c r="I16"/>
  <c r="D20"/>
  <c r="E20"/>
  <c r="F20"/>
  <c r="G20"/>
  <c r="H20"/>
  <c r="C20"/>
  <c r="D25"/>
  <c r="I25"/>
  <c r="C25"/>
  <c r="D138" i="19"/>
  <c r="D36" i="14"/>
  <c r="E36"/>
  <c r="F36"/>
  <c r="C36"/>
  <c r="D15" i="23"/>
  <c r="E15"/>
  <c r="F15"/>
  <c r="C15"/>
  <c r="F27"/>
  <c r="D27"/>
  <c r="E27"/>
  <c r="C27"/>
  <c r="D12" i="37"/>
  <c r="D18"/>
  <c r="D48"/>
  <c r="D66"/>
  <c r="E12"/>
  <c r="E18"/>
  <c r="E48"/>
  <c r="F12"/>
  <c r="F18"/>
  <c r="D21"/>
  <c r="E21"/>
  <c r="F21"/>
  <c r="D30"/>
  <c r="D32"/>
  <c r="E30"/>
  <c r="F30"/>
  <c r="E32"/>
  <c r="F32"/>
  <c r="D43"/>
  <c r="E43"/>
  <c r="F43"/>
  <c r="D47"/>
  <c r="E47"/>
  <c r="F47"/>
  <c r="D54"/>
  <c r="E54"/>
  <c r="F54"/>
  <c r="D60"/>
  <c r="E60"/>
  <c r="F60"/>
  <c r="D64"/>
  <c r="E64"/>
  <c r="E65"/>
  <c r="F64"/>
  <c r="F65"/>
  <c r="D72"/>
  <c r="E72"/>
  <c r="F72"/>
  <c r="D77"/>
  <c r="E77"/>
  <c r="F77"/>
  <c r="D82"/>
  <c r="D88"/>
  <c r="D95"/>
  <c r="D96"/>
  <c r="E82"/>
  <c r="F82"/>
  <c r="F88"/>
  <c r="F95"/>
  <c r="F96"/>
  <c r="E88"/>
  <c r="D93"/>
  <c r="E93"/>
  <c r="F93"/>
  <c r="E95"/>
  <c r="C93"/>
  <c r="C82"/>
  <c r="C88"/>
  <c r="C95"/>
  <c r="C77"/>
  <c r="C72"/>
  <c r="C64"/>
  <c r="C60"/>
  <c r="C54"/>
  <c r="C47"/>
  <c r="C43"/>
  <c r="C30"/>
  <c r="C32"/>
  <c r="C48"/>
  <c r="C66"/>
  <c r="C21"/>
  <c r="C12"/>
  <c r="C18"/>
  <c r="C32" i="36"/>
  <c r="D19"/>
  <c r="E19"/>
  <c r="F19"/>
  <c r="D23"/>
  <c r="E23"/>
  <c r="F23"/>
  <c r="F24"/>
  <c r="D29"/>
  <c r="E29"/>
  <c r="F29"/>
  <c r="D32"/>
  <c r="E32"/>
  <c r="F32"/>
  <c r="D40"/>
  <c r="E40"/>
  <c r="F40"/>
  <c r="D43"/>
  <c r="E43"/>
  <c r="F43"/>
  <c r="D49"/>
  <c r="E49"/>
  <c r="F49"/>
  <c r="D59"/>
  <c r="E59"/>
  <c r="F59"/>
  <c r="D73"/>
  <c r="E73"/>
  <c r="F73"/>
  <c r="D82"/>
  <c r="E82"/>
  <c r="F82"/>
  <c r="D87"/>
  <c r="E87"/>
  <c r="F87"/>
  <c r="D96"/>
  <c r="E96"/>
  <c r="F96"/>
  <c r="D102"/>
  <c r="E102"/>
  <c r="F102"/>
  <c r="D107"/>
  <c r="E107"/>
  <c r="F107"/>
  <c r="D114"/>
  <c r="E114"/>
  <c r="F114"/>
  <c r="D119"/>
  <c r="E119"/>
  <c r="F119"/>
  <c r="F121"/>
  <c r="F122"/>
  <c r="E121"/>
  <c r="C119"/>
  <c r="C121"/>
  <c r="C114"/>
  <c r="C107"/>
  <c r="C102"/>
  <c r="C96"/>
  <c r="C87"/>
  <c r="C82"/>
  <c r="C73"/>
  <c r="C59"/>
  <c r="C49"/>
  <c r="C43"/>
  <c r="C40"/>
  <c r="C29"/>
  <c r="C23"/>
  <c r="C19"/>
  <c r="D119" i="20"/>
  <c r="E119"/>
  <c r="F119"/>
  <c r="G119"/>
  <c r="H119"/>
  <c r="I119"/>
  <c r="J119"/>
  <c r="K119"/>
  <c r="L119"/>
  <c r="M119"/>
  <c r="N119"/>
  <c r="D107"/>
  <c r="E107"/>
  <c r="F107"/>
  <c r="G107"/>
  <c r="H107"/>
  <c r="I107"/>
  <c r="J107"/>
  <c r="K107"/>
  <c r="L107"/>
  <c r="M107"/>
  <c r="N107"/>
  <c r="D102"/>
  <c r="D114"/>
  <c r="E102"/>
  <c r="E114"/>
  <c r="E121"/>
  <c r="F102"/>
  <c r="F114"/>
  <c r="G102"/>
  <c r="G114"/>
  <c r="G121"/>
  <c r="H102"/>
  <c r="H114"/>
  <c r="I102"/>
  <c r="I114"/>
  <c r="I121"/>
  <c r="J102"/>
  <c r="J114"/>
  <c r="K102"/>
  <c r="K114"/>
  <c r="K121"/>
  <c r="L102"/>
  <c r="L114"/>
  <c r="M102"/>
  <c r="M114"/>
  <c r="M121"/>
  <c r="N102"/>
  <c r="N114"/>
  <c r="C119"/>
  <c r="C107"/>
  <c r="O107"/>
  <c r="C102"/>
  <c r="C114"/>
  <c r="D96"/>
  <c r="O96"/>
  <c r="E96"/>
  <c r="E97"/>
  <c r="F96"/>
  <c r="F97"/>
  <c r="G96"/>
  <c r="G97"/>
  <c r="H96"/>
  <c r="H97"/>
  <c r="I96"/>
  <c r="I97"/>
  <c r="J96"/>
  <c r="J97"/>
  <c r="K96"/>
  <c r="K97"/>
  <c r="L96"/>
  <c r="L97"/>
  <c r="M96"/>
  <c r="M97"/>
  <c r="N96"/>
  <c r="N97"/>
  <c r="C96"/>
  <c r="C97"/>
  <c r="D87"/>
  <c r="E87"/>
  <c r="F87"/>
  <c r="G87"/>
  <c r="H87"/>
  <c r="I87"/>
  <c r="J87"/>
  <c r="K87"/>
  <c r="L87"/>
  <c r="M87"/>
  <c r="N87"/>
  <c r="C87"/>
  <c r="D82"/>
  <c r="O82"/>
  <c r="E82"/>
  <c r="F82"/>
  <c r="G82"/>
  <c r="H82"/>
  <c r="I82"/>
  <c r="J82"/>
  <c r="K82"/>
  <c r="L82"/>
  <c r="M82"/>
  <c r="N82"/>
  <c r="C82"/>
  <c r="D73"/>
  <c r="O73"/>
  <c r="E73"/>
  <c r="F73"/>
  <c r="G73"/>
  <c r="H73"/>
  <c r="I73"/>
  <c r="J73"/>
  <c r="K73"/>
  <c r="L73"/>
  <c r="M73"/>
  <c r="N73"/>
  <c r="C73"/>
  <c r="D59"/>
  <c r="O59"/>
  <c r="E59"/>
  <c r="F59"/>
  <c r="G59"/>
  <c r="H59"/>
  <c r="I59"/>
  <c r="J59"/>
  <c r="K59"/>
  <c r="L59"/>
  <c r="M59"/>
  <c r="N59"/>
  <c r="C59"/>
  <c r="D49"/>
  <c r="D50"/>
  <c r="E49"/>
  <c r="E50"/>
  <c r="F49"/>
  <c r="F50"/>
  <c r="G49"/>
  <c r="G50"/>
  <c r="H49"/>
  <c r="H50"/>
  <c r="I49"/>
  <c r="I50"/>
  <c r="J49"/>
  <c r="J50"/>
  <c r="K49"/>
  <c r="K50"/>
  <c r="K74"/>
  <c r="L49"/>
  <c r="L50"/>
  <c r="L74"/>
  <c r="M49"/>
  <c r="M50"/>
  <c r="M74"/>
  <c r="N49"/>
  <c r="N50"/>
  <c r="N74"/>
  <c r="C49"/>
  <c r="C50"/>
  <c r="C40"/>
  <c r="O40"/>
  <c r="C29"/>
  <c r="C19"/>
  <c r="C24"/>
  <c r="D43"/>
  <c r="E43"/>
  <c r="F43"/>
  <c r="G43"/>
  <c r="H43"/>
  <c r="I43"/>
  <c r="J43"/>
  <c r="K43"/>
  <c r="L43"/>
  <c r="M43"/>
  <c r="N43"/>
  <c r="D40"/>
  <c r="E40"/>
  <c r="F40"/>
  <c r="G40"/>
  <c r="H40"/>
  <c r="I40"/>
  <c r="J40"/>
  <c r="K40"/>
  <c r="L40"/>
  <c r="M40"/>
  <c r="N40"/>
  <c r="D32"/>
  <c r="E32"/>
  <c r="F32"/>
  <c r="G32"/>
  <c r="H32"/>
  <c r="I32"/>
  <c r="J32"/>
  <c r="K32"/>
  <c r="L32"/>
  <c r="M32"/>
  <c r="N32"/>
  <c r="D29"/>
  <c r="E29"/>
  <c r="F29"/>
  <c r="G29"/>
  <c r="H29"/>
  <c r="I29"/>
  <c r="J29"/>
  <c r="K29"/>
  <c r="L29"/>
  <c r="M29"/>
  <c r="N29"/>
  <c r="C43"/>
  <c r="C32"/>
  <c r="O32"/>
  <c r="D200"/>
  <c r="D206"/>
  <c r="D213"/>
  <c r="E200"/>
  <c r="E206"/>
  <c r="E213"/>
  <c r="F200"/>
  <c r="F206"/>
  <c r="F213"/>
  <c r="G200"/>
  <c r="G206"/>
  <c r="G213"/>
  <c r="H200"/>
  <c r="H206"/>
  <c r="H213"/>
  <c r="I200"/>
  <c r="I206"/>
  <c r="I213"/>
  <c r="J200"/>
  <c r="J206"/>
  <c r="J213"/>
  <c r="K200"/>
  <c r="K206"/>
  <c r="K213"/>
  <c r="L200"/>
  <c r="L206"/>
  <c r="L213"/>
  <c r="M200"/>
  <c r="M206"/>
  <c r="M213"/>
  <c r="N200"/>
  <c r="N206"/>
  <c r="N213"/>
  <c r="C200"/>
  <c r="O200"/>
  <c r="D195"/>
  <c r="E195"/>
  <c r="F195"/>
  <c r="G195"/>
  <c r="H195"/>
  <c r="I195"/>
  <c r="J195"/>
  <c r="K195"/>
  <c r="L195"/>
  <c r="M195"/>
  <c r="N195"/>
  <c r="C195"/>
  <c r="D190"/>
  <c r="E190"/>
  <c r="F190"/>
  <c r="O190"/>
  <c r="G190"/>
  <c r="H190"/>
  <c r="I190"/>
  <c r="J190"/>
  <c r="K190"/>
  <c r="L190"/>
  <c r="M190"/>
  <c r="N190"/>
  <c r="C190"/>
  <c r="E183"/>
  <c r="G183"/>
  <c r="D182"/>
  <c r="E182"/>
  <c r="F182"/>
  <c r="F183"/>
  <c r="G182"/>
  <c r="H182"/>
  <c r="H183"/>
  <c r="I182"/>
  <c r="I183"/>
  <c r="J182"/>
  <c r="K182"/>
  <c r="K183"/>
  <c r="L182"/>
  <c r="M182"/>
  <c r="M183"/>
  <c r="N182"/>
  <c r="C182"/>
  <c r="C183"/>
  <c r="D178"/>
  <c r="E178"/>
  <c r="F178"/>
  <c r="G178"/>
  <c r="H178"/>
  <c r="I178"/>
  <c r="J178"/>
  <c r="J183"/>
  <c r="K178"/>
  <c r="L178"/>
  <c r="L183"/>
  <c r="M178"/>
  <c r="N178"/>
  <c r="N183"/>
  <c r="C178"/>
  <c r="D172"/>
  <c r="D183"/>
  <c r="E172"/>
  <c r="F172"/>
  <c r="G172"/>
  <c r="H172"/>
  <c r="I172"/>
  <c r="J172"/>
  <c r="K172"/>
  <c r="L172"/>
  <c r="M172"/>
  <c r="N172"/>
  <c r="C172"/>
  <c r="D165"/>
  <c r="E165"/>
  <c r="F165"/>
  <c r="G165"/>
  <c r="H165"/>
  <c r="I165"/>
  <c r="J165"/>
  <c r="K165"/>
  <c r="L165"/>
  <c r="M165"/>
  <c r="N165"/>
  <c r="C165"/>
  <c r="D161"/>
  <c r="E161"/>
  <c r="F161"/>
  <c r="G161"/>
  <c r="H161"/>
  <c r="I161"/>
  <c r="J161"/>
  <c r="K161"/>
  <c r="L161"/>
  <c r="M161"/>
  <c r="N161"/>
  <c r="C161"/>
  <c r="D148"/>
  <c r="O148"/>
  <c r="E148"/>
  <c r="E150"/>
  <c r="E166"/>
  <c r="E184"/>
  <c r="F148"/>
  <c r="F150"/>
  <c r="G148"/>
  <c r="G150"/>
  <c r="G166"/>
  <c r="G184"/>
  <c r="H148"/>
  <c r="H150"/>
  <c r="I148"/>
  <c r="I150"/>
  <c r="I166"/>
  <c r="I184"/>
  <c r="J148"/>
  <c r="J150"/>
  <c r="K148"/>
  <c r="K150"/>
  <c r="K166"/>
  <c r="K184"/>
  <c r="L148"/>
  <c r="L150"/>
  <c r="M148"/>
  <c r="M150"/>
  <c r="M166"/>
  <c r="M184"/>
  <c r="N148"/>
  <c r="N150"/>
  <c r="C148"/>
  <c r="C150"/>
  <c r="D139"/>
  <c r="E139"/>
  <c r="F139"/>
  <c r="G139"/>
  <c r="H139"/>
  <c r="I139"/>
  <c r="J139"/>
  <c r="K139"/>
  <c r="L139"/>
  <c r="M139"/>
  <c r="N139"/>
  <c r="C139"/>
  <c r="E136"/>
  <c r="I136"/>
  <c r="K136"/>
  <c r="M136"/>
  <c r="C136"/>
  <c r="D130"/>
  <c r="D136"/>
  <c r="E130"/>
  <c r="F130"/>
  <c r="F136"/>
  <c r="G130"/>
  <c r="G136"/>
  <c r="H130"/>
  <c r="H136"/>
  <c r="I130"/>
  <c r="J130"/>
  <c r="J136"/>
  <c r="K130"/>
  <c r="L130"/>
  <c r="L136"/>
  <c r="M130"/>
  <c r="N130"/>
  <c r="N136"/>
  <c r="C130"/>
  <c r="J23"/>
  <c r="J24"/>
  <c r="D23"/>
  <c r="E23"/>
  <c r="E24"/>
  <c r="F23"/>
  <c r="G23"/>
  <c r="G24"/>
  <c r="H23"/>
  <c r="I23"/>
  <c r="I24"/>
  <c r="K23"/>
  <c r="L23"/>
  <c r="M23"/>
  <c r="N23"/>
  <c r="C23"/>
  <c r="D19"/>
  <c r="D24"/>
  <c r="E19"/>
  <c r="F19"/>
  <c r="F24"/>
  <c r="G19"/>
  <c r="H19"/>
  <c r="H24"/>
  <c r="I19"/>
  <c r="J19"/>
  <c r="K19"/>
  <c r="K24"/>
  <c r="L19"/>
  <c r="L24"/>
  <c r="M19"/>
  <c r="M24"/>
  <c r="N19"/>
  <c r="N24"/>
  <c r="O7"/>
  <c r="O8"/>
  <c r="O9"/>
  <c r="O10"/>
  <c r="O11"/>
  <c r="O12"/>
  <c r="O13"/>
  <c r="O14"/>
  <c r="O15"/>
  <c r="O16"/>
  <c r="O17"/>
  <c r="O18"/>
  <c r="O20"/>
  <c r="O21"/>
  <c r="O22"/>
  <c r="O25"/>
  <c r="O26"/>
  <c r="O27"/>
  <c r="O28"/>
  <c r="O29"/>
  <c r="O30"/>
  <c r="O31"/>
  <c r="O33"/>
  <c r="O34"/>
  <c r="O35"/>
  <c r="O36"/>
  <c r="O37"/>
  <c r="O38"/>
  <c r="O39"/>
  <c r="O41"/>
  <c r="O42"/>
  <c r="O43"/>
  <c r="O44"/>
  <c r="O45"/>
  <c r="O46"/>
  <c r="O47"/>
  <c r="O48"/>
  <c r="O49"/>
  <c r="O51"/>
  <c r="O52"/>
  <c r="O53"/>
  <c r="O54"/>
  <c r="O55"/>
  <c r="O56"/>
  <c r="O57"/>
  <c r="O58"/>
  <c r="O60"/>
  <c r="O61"/>
  <c r="O62"/>
  <c r="O63"/>
  <c r="O64"/>
  <c r="O65"/>
  <c r="O66"/>
  <c r="O67"/>
  <c r="O68"/>
  <c r="O69"/>
  <c r="O70"/>
  <c r="O71"/>
  <c r="O72"/>
  <c r="O75"/>
  <c r="O76"/>
  <c r="O77"/>
  <c r="O78"/>
  <c r="O79"/>
  <c r="O80"/>
  <c r="O81"/>
  <c r="O83"/>
  <c r="O84"/>
  <c r="O85"/>
  <c r="O86"/>
  <c r="O87"/>
  <c r="O88"/>
  <c r="O89"/>
  <c r="O90"/>
  <c r="O91"/>
  <c r="O92"/>
  <c r="O93"/>
  <c r="O94"/>
  <c r="O95"/>
  <c r="O99"/>
  <c r="O100"/>
  <c r="O101"/>
  <c r="O102"/>
  <c r="O103"/>
  <c r="O104"/>
  <c r="O105"/>
  <c r="O106"/>
  <c r="O108"/>
  <c r="O109"/>
  <c r="O110"/>
  <c r="O111"/>
  <c r="O112"/>
  <c r="O113"/>
  <c r="O115"/>
  <c r="O116"/>
  <c r="O117"/>
  <c r="O118"/>
  <c r="O120"/>
  <c r="O123"/>
  <c r="O124"/>
  <c r="O125"/>
  <c r="O126"/>
  <c r="O127"/>
  <c r="O128"/>
  <c r="O129"/>
  <c r="O130"/>
  <c r="O131"/>
  <c r="O132"/>
  <c r="O133"/>
  <c r="O134"/>
  <c r="O135"/>
  <c r="O137"/>
  <c r="O138"/>
  <c r="O139"/>
  <c r="O140"/>
  <c r="O141"/>
  <c r="O142"/>
  <c r="O143"/>
  <c r="O144"/>
  <c r="O145"/>
  <c r="O146"/>
  <c r="O147"/>
  <c r="O149"/>
  <c r="O151"/>
  <c r="O152"/>
  <c r="O153"/>
  <c r="O154"/>
  <c r="O155"/>
  <c r="O156"/>
  <c r="O157"/>
  <c r="O158"/>
  <c r="O159"/>
  <c r="O160"/>
  <c r="O161"/>
  <c r="O162"/>
  <c r="O163"/>
  <c r="O164"/>
  <c r="O165"/>
  <c r="O167"/>
  <c r="O168"/>
  <c r="O169"/>
  <c r="O170"/>
  <c r="O171"/>
  <c r="O172"/>
  <c r="O173"/>
  <c r="O174"/>
  <c r="O175"/>
  <c r="O176"/>
  <c r="O177"/>
  <c r="O178"/>
  <c r="O179"/>
  <c r="O180"/>
  <c r="O181"/>
  <c r="O182"/>
  <c r="O185"/>
  <c r="O186"/>
  <c r="O187"/>
  <c r="O188"/>
  <c r="O189"/>
  <c r="O191"/>
  <c r="O192"/>
  <c r="O193"/>
  <c r="O194"/>
  <c r="O195"/>
  <c r="O196"/>
  <c r="O197"/>
  <c r="O198"/>
  <c r="O199"/>
  <c r="O201"/>
  <c r="O202"/>
  <c r="O203"/>
  <c r="O204"/>
  <c r="O205"/>
  <c r="O207"/>
  <c r="O208"/>
  <c r="O209"/>
  <c r="O210"/>
  <c r="O211"/>
  <c r="O212"/>
  <c r="O6"/>
  <c r="D79" i="19"/>
  <c r="C77"/>
  <c r="C72"/>
  <c r="C79"/>
  <c r="C93"/>
  <c r="C95"/>
  <c r="C138"/>
  <c r="C144"/>
  <c r="C151"/>
  <c r="C152"/>
  <c r="C127"/>
  <c r="C123"/>
  <c r="C117"/>
  <c r="D117"/>
  <c r="D128"/>
  <c r="C110"/>
  <c r="C106"/>
  <c r="C88"/>
  <c r="C61"/>
  <c r="C62"/>
  <c r="C63"/>
  <c r="C52"/>
  <c r="C47"/>
  <c r="C38"/>
  <c r="C24"/>
  <c r="C15"/>
  <c r="C8"/>
  <c r="C39"/>
  <c r="D149"/>
  <c r="D144"/>
  <c r="D151"/>
  <c r="D127"/>
  <c r="D123"/>
  <c r="D110"/>
  <c r="D106"/>
  <c r="D95"/>
  <c r="D111"/>
  <c r="D93"/>
  <c r="D88"/>
  <c r="D61"/>
  <c r="D52"/>
  <c r="D47"/>
  <c r="D62"/>
  <c r="D38"/>
  <c r="D24"/>
  <c r="D39"/>
  <c r="D15"/>
  <c r="D8"/>
  <c r="C32" i="32"/>
  <c r="C21"/>
  <c r="C13"/>
  <c r="C18"/>
  <c r="C10"/>
  <c r="C9"/>
  <c r="C115" i="31"/>
  <c r="C104"/>
  <c r="C93"/>
  <c r="C82"/>
  <c r="C71"/>
  <c r="C60"/>
  <c r="C49"/>
  <c r="C38"/>
  <c r="C27"/>
  <c r="C16"/>
  <c r="C71" i="30"/>
  <c r="C82"/>
  <c r="C93"/>
  <c r="C104"/>
  <c r="C115"/>
  <c r="C60"/>
  <c r="C49"/>
  <c r="C35"/>
  <c r="C38"/>
  <c r="C27"/>
  <c r="C16"/>
  <c r="C38" i="29"/>
  <c r="C37"/>
  <c r="C21"/>
  <c r="C14"/>
  <c r="C12"/>
  <c r="C34" i="11"/>
  <c r="C37"/>
  <c r="B34"/>
  <c r="B37"/>
  <c r="D26"/>
  <c r="B27"/>
  <c r="B30"/>
  <c r="C27"/>
  <c r="H6"/>
  <c r="H12"/>
  <c r="H14"/>
  <c r="H15"/>
  <c r="H16"/>
  <c r="H18"/>
  <c r="H19"/>
  <c r="C7"/>
  <c r="H11"/>
  <c r="H10"/>
  <c r="H9"/>
  <c r="H8"/>
  <c r="H5"/>
  <c r="C20"/>
  <c r="H20"/>
  <c r="C17"/>
  <c r="H17"/>
  <c r="E16" i="8"/>
  <c r="E17"/>
  <c r="E18"/>
  <c r="E19"/>
  <c r="E20"/>
  <c r="E21"/>
  <c r="E22"/>
  <c r="E23"/>
  <c r="E24"/>
  <c r="E25"/>
  <c r="E26"/>
  <c r="E27"/>
  <c r="E15"/>
  <c r="B27"/>
  <c r="B26"/>
  <c r="B22"/>
  <c r="B18"/>
  <c r="C36" i="10"/>
  <c r="C34"/>
  <c r="C17"/>
  <c r="E96"/>
  <c r="D95"/>
  <c r="E95"/>
  <c r="D93"/>
  <c r="E93"/>
  <c r="C93"/>
  <c r="D88"/>
  <c r="E88"/>
  <c r="C88"/>
  <c r="D82"/>
  <c r="E82"/>
  <c r="C82"/>
  <c r="C95"/>
  <c r="D77"/>
  <c r="E77"/>
  <c r="C77"/>
  <c r="D72"/>
  <c r="E72"/>
  <c r="C72"/>
  <c r="E66"/>
  <c r="E65"/>
  <c r="D64"/>
  <c r="E64"/>
  <c r="C64"/>
  <c r="D60"/>
  <c r="E60"/>
  <c r="C60"/>
  <c r="D54"/>
  <c r="E54"/>
  <c r="C54"/>
  <c r="C65"/>
  <c r="E48"/>
  <c r="D47"/>
  <c r="E47"/>
  <c r="C47"/>
  <c r="D43"/>
  <c r="E43"/>
  <c r="C43"/>
  <c r="D32"/>
  <c r="E32"/>
  <c r="D30"/>
  <c r="E30"/>
  <c r="C30"/>
  <c r="C32"/>
  <c r="F32"/>
  <c r="D21"/>
  <c r="E21"/>
  <c r="C21"/>
  <c r="D18"/>
  <c r="E18"/>
  <c r="F7"/>
  <c r="F8"/>
  <c r="F9"/>
  <c r="F10"/>
  <c r="F11"/>
  <c r="F13"/>
  <c r="F14"/>
  <c r="F15"/>
  <c r="F16"/>
  <c r="F17"/>
  <c r="F19"/>
  <c r="F20"/>
  <c r="F21"/>
  <c r="F22"/>
  <c r="F23"/>
  <c r="F24"/>
  <c r="F25"/>
  <c r="F26"/>
  <c r="F27"/>
  <c r="F28"/>
  <c r="F29"/>
  <c r="F31"/>
  <c r="F33"/>
  <c r="F34"/>
  <c r="F35"/>
  <c r="F36"/>
  <c r="F37"/>
  <c r="F38"/>
  <c r="F39"/>
  <c r="F40"/>
  <c r="F41"/>
  <c r="F42"/>
  <c r="F43"/>
  <c r="F44"/>
  <c r="F45"/>
  <c r="F46"/>
  <c r="F47"/>
  <c r="F49"/>
  <c r="F50"/>
  <c r="F51"/>
  <c r="F52"/>
  <c r="F53"/>
  <c r="F54"/>
  <c r="F55"/>
  <c r="F56"/>
  <c r="F57"/>
  <c r="F58"/>
  <c r="F59"/>
  <c r="F60"/>
  <c r="F61"/>
  <c r="F62"/>
  <c r="F63"/>
  <c r="F64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6"/>
  <c r="D12"/>
  <c r="E12"/>
  <c r="C12"/>
  <c r="C18"/>
  <c r="C70" i="2"/>
  <c r="C58"/>
  <c r="C48"/>
  <c r="C44"/>
  <c r="C39"/>
  <c r="C34"/>
  <c r="C33"/>
  <c r="C31"/>
  <c r="C27"/>
  <c r="C114"/>
  <c r="C121"/>
  <c r="D122"/>
  <c r="E122"/>
  <c r="D121"/>
  <c r="E121"/>
  <c r="D119"/>
  <c r="E119"/>
  <c r="C119"/>
  <c r="D114"/>
  <c r="E114"/>
  <c r="D107"/>
  <c r="E107"/>
  <c r="C107"/>
  <c r="D102"/>
  <c r="F102"/>
  <c r="E102"/>
  <c r="C102"/>
  <c r="D98"/>
  <c r="E98"/>
  <c r="D97"/>
  <c r="E97"/>
  <c r="D96"/>
  <c r="E96"/>
  <c r="C96"/>
  <c r="F96"/>
  <c r="D87"/>
  <c r="E87"/>
  <c r="C87"/>
  <c r="D82"/>
  <c r="E82"/>
  <c r="C82"/>
  <c r="D74"/>
  <c r="E74"/>
  <c r="D73"/>
  <c r="E73"/>
  <c r="C73"/>
  <c r="F73"/>
  <c r="D59"/>
  <c r="E59"/>
  <c r="C59"/>
  <c r="D50"/>
  <c r="E50"/>
  <c r="D49"/>
  <c r="E49"/>
  <c r="C49"/>
  <c r="D43"/>
  <c r="E43"/>
  <c r="C43"/>
  <c r="D40"/>
  <c r="E40"/>
  <c r="C40"/>
  <c r="F40"/>
  <c r="D32"/>
  <c r="E32"/>
  <c r="C32"/>
  <c r="D29"/>
  <c r="E29"/>
  <c r="C29"/>
  <c r="F26"/>
  <c r="F27"/>
  <c r="F28"/>
  <c r="F29"/>
  <c r="F30"/>
  <c r="F31"/>
  <c r="F32"/>
  <c r="F33"/>
  <c r="F34"/>
  <c r="F35"/>
  <c r="F36"/>
  <c r="F37"/>
  <c r="F38"/>
  <c r="F39"/>
  <c r="F41"/>
  <c r="F42"/>
  <c r="F43"/>
  <c r="F44"/>
  <c r="F45"/>
  <c r="F46"/>
  <c r="F47"/>
  <c r="F48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9"/>
  <c r="F100"/>
  <c r="F101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25"/>
  <c r="D58"/>
  <c r="D70"/>
  <c r="D48"/>
  <c r="D44"/>
  <c r="D39"/>
  <c r="D34"/>
  <c r="D31"/>
  <c r="D27"/>
  <c r="D33"/>
  <c r="C25"/>
  <c r="D25"/>
  <c r="C6"/>
  <c r="C19"/>
  <c r="D24"/>
  <c r="E24"/>
  <c r="F21"/>
  <c r="F22"/>
  <c r="F20"/>
  <c r="F23"/>
  <c r="D23"/>
  <c r="E23"/>
  <c r="C23"/>
  <c r="F7"/>
  <c r="F8"/>
  <c r="F9"/>
  <c r="F10"/>
  <c r="F11"/>
  <c r="F12"/>
  <c r="F13"/>
  <c r="F14"/>
  <c r="F16"/>
  <c r="F17"/>
  <c r="F18"/>
  <c r="F6"/>
  <c r="D19"/>
  <c r="E19"/>
  <c r="B23" i="1"/>
  <c r="B25"/>
  <c r="O19" i="20"/>
  <c r="C128" i="19"/>
  <c r="C111"/>
  <c r="C30" i="11"/>
  <c r="C13"/>
  <c r="H13"/>
  <c r="H7"/>
  <c r="D34"/>
  <c r="D37"/>
  <c r="D27"/>
  <c r="D30"/>
  <c r="C21"/>
  <c r="H21"/>
  <c r="F30" i="10"/>
  <c r="C48"/>
  <c r="C66"/>
  <c r="F18"/>
  <c r="F12"/>
  <c r="D48"/>
  <c r="D65"/>
  <c r="F65"/>
  <c r="C97" i="2"/>
  <c r="F97"/>
  <c r="C50"/>
  <c r="F50"/>
  <c r="F49"/>
  <c r="B13" i="1"/>
  <c r="B15"/>
  <c r="F15" i="2"/>
  <c r="F19"/>
  <c r="C129" i="19"/>
  <c r="F48" i="10"/>
  <c r="D66"/>
  <c r="F66"/>
  <c r="D96"/>
  <c r="F24" i="2"/>
  <c r="C24"/>
  <c r="C74"/>
  <c r="C98"/>
  <c r="F74"/>
  <c r="C122"/>
  <c r="F122"/>
  <c r="F98"/>
  <c r="C65" i="37"/>
  <c r="F48"/>
  <c r="F66"/>
  <c r="D65"/>
  <c r="E97" i="36"/>
  <c r="F97"/>
  <c r="D97"/>
  <c r="E50"/>
  <c r="F50"/>
  <c r="F74"/>
  <c r="D50"/>
  <c r="E24"/>
  <c r="C97"/>
  <c r="C50"/>
  <c r="C24"/>
  <c r="D24"/>
  <c r="D121"/>
  <c r="F98"/>
  <c r="E74"/>
  <c r="E98"/>
  <c r="E122"/>
  <c r="D74"/>
  <c r="D98"/>
  <c r="D122"/>
  <c r="C74"/>
  <c r="C98"/>
  <c r="F95" i="10"/>
  <c r="C96"/>
  <c r="F96"/>
  <c r="D129" i="19"/>
  <c r="D63"/>
  <c r="D80"/>
  <c r="D152"/>
  <c r="C80"/>
  <c r="C122" i="36"/>
  <c r="C96" i="37"/>
  <c r="E66"/>
  <c r="E96"/>
  <c r="C74" i="20"/>
  <c r="O50"/>
  <c r="C98"/>
  <c r="C121"/>
  <c r="O114"/>
  <c r="C166"/>
  <c r="O150"/>
  <c r="O136"/>
  <c r="N166"/>
  <c r="N184"/>
  <c r="L166"/>
  <c r="L184"/>
  <c r="J166"/>
  <c r="J184"/>
  <c r="H166"/>
  <c r="H184"/>
  <c r="F166"/>
  <c r="F184"/>
  <c r="N214"/>
  <c r="L214"/>
  <c r="J214"/>
  <c r="H214"/>
  <c r="F214"/>
  <c r="I74"/>
  <c r="I98"/>
  <c r="I122"/>
  <c r="G74"/>
  <c r="E74"/>
  <c r="E98"/>
  <c r="E122"/>
  <c r="M98"/>
  <c r="K98"/>
  <c r="K122"/>
  <c r="G98"/>
  <c r="G122"/>
  <c r="M122"/>
  <c r="O183"/>
  <c r="M214"/>
  <c r="K214"/>
  <c r="I214"/>
  <c r="G214"/>
  <c r="E214"/>
  <c r="O24"/>
  <c r="J74"/>
  <c r="H74"/>
  <c r="F74"/>
  <c r="D74"/>
  <c r="N98"/>
  <c r="L98"/>
  <c r="J98"/>
  <c r="H98"/>
  <c r="F98"/>
  <c r="N121"/>
  <c r="L121"/>
  <c r="L122"/>
  <c r="J121"/>
  <c r="H121"/>
  <c r="H122"/>
  <c r="F121"/>
  <c r="D121"/>
  <c r="D122"/>
  <c r="D150"/>
  <c r="D166"/>
  <c r="D184"/>
  <c r="D214"/>
  <c r="C206"/>
  <c r="D97"/>
  <c r="D98"/>
  <c r="O119"/>
  <c r="O23"/>
  <c r="O206"/>
  <c r="C213"/>
  <c r="C184"/>
  <c r="O184"/>
  <c r="O166"/>
  <c r="O121"/>
  <c r="C122"/>
  <c r="O98"/>
  <c r="F122"/>
  <c r="J122"/>
  <c r="N122"/>
  <c r="O97"/>
  <c r="O74"/>
  <c r="C214"/>
  <c r="O214"/>
  <c r="O213"/>
  <c r="O122"/>
  <c r="D30" i="21"/>
  <c r="I20"/>
  <c r="C30"/>
</calcChain>
</file>

<file path=xl/sharedStrings.xml><?xml version="1.0" encoding="utf-8"?>
<sst xmlns="http://schemas.openxmlformats.org/spreadsheetml/2006/main" count="5728" uniqueCount="874">
  <si>
    <t xml:space="preserve">Központi költségvetés sajátos finanszírozási bevételei </t>
  </si>
  <si>
    <t>ÖNKORMÁNYZATI ELŐIRÁNYZATOK</t>
  </si>
  <si>
    <t>KÖLTSÉGVETÉSI SZERV</t>
  </si>
  <si>
    <t>MINDÖSSZESEN</t>
  </si>
  <si>
    <t>KÖLTSÉGVETÉSI SZERV ELŐIRÁNYZATAI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</si>
  <si>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</si>
  <si>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</si>
  <si>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</si>
  <si>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</si>
  <si>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</si>
  <si>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</si>
  <si>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</si>
  <si>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</si>
  <si>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</si>
  <si>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</si>
  <si>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</si>
  <si>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</si>
  <si>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</si>
  <si>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</si>
  <si>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</si>
  <si>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</si>
  <si>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</si>
  <si>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</si>
  <si>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</si>
  <si>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</si>
  <si>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</si>
  <si>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</si>
  <si>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</si>
  <si>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 A költségvetés előterjesztésekor a képviselő-testület részére tájékoztatásul  kell - szöveges indokolással együtt - bemutatni: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</si>
  <si>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</si>
  <si>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</si>
  <si>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</si>
  <si>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</si>
  <si>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</si>
  <si>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</si>
  <si>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</si>
  <si>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</si>
  <si>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</si>
  <si>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</si>
  <si>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</si>
  <si>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</si>
  <si>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helyi önkormányzat költségvetési mérlege közgazdasági tagolásban (E Ft)</t>
  </si>
  <si>
    <t>Előirányzat felhasználási terv (E Ft)</t>
  </si>
  <si>
    <t>A többéves kihatással járó döntések számszerűsítése évenkénti bontásban és összesítve (E Ft)</t>
  </si>
  <si>
    <t>A közvetett támogatások (E Ft)</t>
  </si>
  <si>
    <t>011130 Önkormányzatok és önkormányzati hivatalok jogalkotó és általános igazgatási tevékenysége</t>
  </si>
  <si>
    <t>011220 Adó-, vám- és jövedéki igazgatás</t>
  </si>
  <si>
    <t>013350 Az önkormányzati vagyonnal való gazdálkodással kapcsolatos feladatok</t>
  </si>
  <si>
    <t>016010 Országgyűlési, önkormányzati és európai parlamenti képviselőválasztásokhoz kapcsolódó tevékenységek</t>
  </si>
  <si>
    <t>016080 Kiemelt állami és önkormányzati rendezvények</t>
  </si>
  <si>
    <t>018010 Önkormányzatok elszámolásai a központi költségvetéssel</t>
  </si>
  <si>
    <t>018030 Támogatási célú finanszírozási műveletek</t>
  </si>
  <si>
    <t>061030 Lakáshoz jutást segítő támogatások</t>
  </si>
  <si>
    <t>082044 Könyvtári szolgáltatások</t>
  </si>
  <si>
    <t>084040 Egyházak közösségi és hitéleti tevékenységének támogatása</t>
  </si>
  <si>
    <t>106020 Lakásfenntartással, lakhatással összefüggő ellátások</t>
  </si>
  <si>
    <t>Stb.</t>
  </si>
  <si>
    <t>RÉSZLETES KIMUTATÁS, NEM KELL A RENDELETBE RAKNI, TERVEZÉSHEZ SEGÍT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</si>
  <si>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</si>
  <si>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</si>
  <si>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</si>
  <si>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</si>
  <si>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</si>
  <si>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</si>
  <si>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</si>
  <si>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</si>
  <si>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</si>
  <si>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</si>
  <si>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</si>
  <si>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Egyéb felhalmozási célú támogatások államháztartáson kívülre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</si>
  <si>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</si>
  <si>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</si>
  <si>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</si>
  <si>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</si>
  <si>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</si>
  <si>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</si>
  <si>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</si>
  <si>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</si>
  <si>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</si>
  <si>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</si>
  <si>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</si>
  <si>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</si>
  <si>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</si>
  <si>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</si>
  <si>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</si>
  <si>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</si>
  <si>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</si>
  <si>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</si>
  <si>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</si>
  <si>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2016. évi kifizetés</t>
  </si>
  <si>
    <t>2017. évi kifizetés</t>
  </si>
  <si>
    <t>2014. évi eredeti ei.</t>
  </si>
  <si>
    <t>2012. évi tény  (teljesítés)</t>
  </si>
  <si>
    <t>2013. évi várható (teljesítés)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</si>
  <si>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</si>
  <si>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</si>
  <si>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</si>
  <si>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</si>
  <si>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</si>
  <si>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</si>
  <si>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</si>
  <si>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2017.</t>
  </si>
  <si>
    <t>2016.</t>
  </si>
  <si>
    <t>2015.</t>
  </si>
  <si>
    <t>ÖSSZEVONT ELŐIRÁNYZATOK (ÖNKORMÁNYZAT ÉS KÖLTSÉGVETÉSI SZERVEI ÖSSZESEN)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</si>
  <si>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</si>
  <si>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</si>
  <si>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</si>
  <si>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</si>
  <si>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</si>
  <si>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</si>
  <si>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</si>
  <si>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</si>
  <si>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</si>
  <si>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</si>
  <si>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</si>
  <si>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</si>
  <si>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</si>
  <si>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</si>
  <si>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</si>
  <si>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</si>
  <si>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</si>
  <si>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</si>
  <si>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</si>
  <si>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</si>
  <si>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</si>
  <si>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</si>
  <si>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</si>
  <si>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</si>
  <si>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t>2013. évi tény  (teljesítés)</t>
  </si>
  <si>
    <t>2014. évi várható (teljesítés)</t>
  </si>
  <si>
    <t>2015. évi eredeti ei.</t>
  </si>
  <si>
    <t>Tárgyévi kifizetés (2015. évi ei.)</t>
  </si>
  <si>
    <t>2018. évi kifizetés</t>
  </si>
  <si>
    <t>2019. év utáni kifizetések</t>
  </si>
  <si>
    <t>2018.</t>
  </si>
  <si>
    <t>Középtávú tervezés - Önkormányzat 2015. évi költségvetése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</si>
  <si>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</si>
  <si>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</si>
  <si>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</si>
  <si>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2015. évi előirányzat</t>
  </si>
  <si>
    <t>2016. évi előirányzat</t>
  </si>
  <si>
    <t>2017. évi előirányzat</t>
  </si>
  <si>
    <t>2018. évi előirányzat</t>
  </si>
  <si>
    <t>Fizetési kötelezettségek</t>
  </si>
  <si>
    <t>Saját bevételek</t>
  </si>
  <si>
    <t>B6-B7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</si>
  <si>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</si>
  <si>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</si>
  <si>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</si>
  <si>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</si>
  <si>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</si>
  <si>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</si>
  <si>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</si>
  <si>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</si>
  <si>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</si>
  <si>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</si>
  <si>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</si>
  <si>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</si>
  <si>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</si>
  <si>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</si>
  <si>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</si>
  <si>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</si>
  <si>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</si>
  <si>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</si>
  <si>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</si>
  <si>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</si>
  <si>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</si>
  <si>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</si>
  <si>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</si>
  <si>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</si>
  <si>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</si>
  <si>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</si>
  <si>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</si>
  <si>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</si>
  <si>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</si>
  <si>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</si>
  <si>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</si>
  <si>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</si>
  <si>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</si>
  <si>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</si>
  <si>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</si>
  <si>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</si>
  <si>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</si>
  <si>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</si>
  <si>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</si>
  <si>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</si>
  <si>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</si>
  <si>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</si>
  <si>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</si>
  <si>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</si>
  <si>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</si>
  <si>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</si>
  <si>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</si>
  <si>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</si>
  <si>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</si>
  <si>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</si>
  <si>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</si>
  <si>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</si>
  <si>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</si>
  <si>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</si>
  <si>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</si>
  <si>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</si>
  <si>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</si>
  <si>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</si>
  <si>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</si>
  <si>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</si>
  <si>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</si>
  <si>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</si>
  <si>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</si>
  <si>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</si>
  <si>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</si>
  <si>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</si>
  <si>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</si>
  <si>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</si>
  <si>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</si>
  <si>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</si>
  <si>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</si>
  <si>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</si>
  <si>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</si>
  <si>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</si>
  <si>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</si>
  <si>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</si>
  <si>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</si>
  <si>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</si>
  <si>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</si>
  <si>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</si>
  <si>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</si>
  <si>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>K337</t>
  </si>
  <si>
    <t>ebből: biztosítási díjak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</si>
  <si>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</si>
  <si>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</si>
  <si>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</si>
  <si>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</si>
  <si>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</si>
  <si>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</si>
  <si>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</si>
  <si>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</si>
  <si>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</si>
  <si>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</si>
  <si>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</si>
  <si>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ebből: fedezeti ügyletek kamatkiadásai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</si>
  <si>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</si>
  <si>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</si>
  <si>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</si>
  <si>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</si>
  <si>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</si>
  <si>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</si>
  <si>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</si>
  <si>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</si>
  <si>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</si>
  <si>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</si>
  <si>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</si>
  <si>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</si>
  <si>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</si>
  <si>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</si>
  <si>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</si>
  <si>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</si>
  <si>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</si>
  <si>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</si>
  <si>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</si>
  <si>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</si>
  <si>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</si>
  <si>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</si>
  <si>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</si>
  <si>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</si>
  <si>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</si>
  <si>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</si>
  <si>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</si>
  <si>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</si>
  <si>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ebből: állami vagy önkormányzati tulajdonban lévő gazdasági társaságok tartozásai miatti kifizetések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</si>
  <si>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</si>
  <si>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</si>
  <si>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</si>
  <si>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</si>
  <si>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</si>
  <si>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</si>
  <si>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</si>
  <si>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</si>
  <si>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</si>
  <si>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</si>
  <si>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</si>
  <si>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</si>
  <si>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</si>
  <si>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</si>
  <si>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</si>
  <si>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</si>
  <si>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</si>
  <si>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</si>
  <si>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</si>
  <si>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</si>
  <si>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</si>
  <si>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</si>
  <si>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</si>
  <si>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</si>
  <si>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</si>
  <si>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</si>
  <si>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</si>
  <si>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</si>
  <si>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</si>
  <si>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</si>
  <si>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</si>
  <si>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</si>
  <si>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</si>
  <si>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</si>
  <si>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</si>
  <si>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</si>
  <si>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</si>
  <si>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</si>
  <si>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</si>
  <si>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</si>
  <si>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</si>
  <si>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</si>
  <si>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</si>
  <si>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</si>
  <si>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</si>
  <si>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</si>
  <si>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</si>
  <si>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</si>
  <si>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</si>
  <si>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</si>
  <si>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</si>
  <si>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</si>
  <si>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</si>
  <si>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</si>
  <si>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</si>
  <si>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</si>
  <si>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</si>
  <si>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</si>
  <si>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</si>
  <si>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</si>
  <si>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</si>
  <si>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</si>
  <si>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</si>
  <si>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</si>
  <si>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</si>
  <si>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</si>
  <si>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</si>
  <si>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</si>
  <si>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</si>
  <si>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</si>
  <si>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</si>
  <si>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</si>
  <si>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</si>
  <si>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</si>
  <si>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</si>
  <si>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</si>
  <si>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</si>
  <si>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</si>
  <si>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</si>
  <si>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</si>
  <si>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</si>
  <si>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</si>
  <si>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</si>
  <si>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</si>
  <si>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</si>
  <si>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</si>
  <si>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</si>
  <si>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</si>
  <si>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</si>
  <si>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</si>
  <si>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</si>
  <si>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</si>
  <si>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</si>
  <si>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</si>
  <si>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</si>
  <si>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</si>
  <si>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</si>
  <si>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</si>
  <si>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</si>
  <si>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</si>
  <si>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</si>
  <si>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</si>
  <si>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</si>
  <si>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</si>
  <si>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</si>
  <si>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</si>
  <si>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</si>
  <si>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</si>
  <si>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</si>
  <si>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</si>
  <si>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</si>
  <si>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</si>
  <si>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</si>
  <si>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</si>
  <si>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</si>
  <si>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</si>
  <si>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</si>
  <si>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</si>
  <si>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</si>
  <si>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</si>
  <si>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</si>
  <si>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</si>
  <si>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</si>
  <si>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</si>
  <si>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</si>
  <si>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</si>
  <si>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</si>
  <si>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</si>
  <si>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</si>
  <si>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</si>
  <si>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</si>
  <si>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</si>
  <si>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</si>
  <si>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</si>
  <si>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</si>
  <si>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</si>
  <si>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</si>
  <si>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</si>
  <si>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</si>
  <si>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</si>
  <si>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</si>
  <si>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</si>
  <si>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</si>
  <si>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</si>
  <si>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</si>
  <si>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</si>
  <si>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</si>
  <si>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</si>
  <si>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</si>
  <si>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</si>
  <si>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</si>
  <si>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>B35</t>
  </si>
  <si>
    <t>B36</t>
  </si>
  <si>
    <t>B3</t>
  </si>
  <si>
    <t>Áru- és készletértékesítés ellenértéke</t>
  </si>
  <si>
    <t>B401</t>
  </si>
  <si>
    <t>B402</t>
  </si>
  <si>
    <t>ebből:tárgyi eszközök bérbeadásából származó bevétel</t>
  </si>
  <si>
    <t>ebből: utak használata ellenében beszedett használati díj, pótdíj, elektronikus útdíj</t>
  </si>
  <si>
    <t>B403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</si>
  <si>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</si>
  <si>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</si>
  <si>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</si>
  <si>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</si>
  <si>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</si>
  <si>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</si>
  <si>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</si>
  <si>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</si>
  <si>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</si>
  <si>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</si>
  <si>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</si>
  <si>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</si>
  <si>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</si>
  <si>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</si>
  <si>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ebből: befektetési jegyek kamatbevételei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</si>
  <si>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</si>
  <si>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</si>
  <si>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</si>
  <si>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</si>
  <si>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</si>
  <si>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B410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</si>
  <si>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</si>
  <si>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</si>
  <si>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</si>
  <si>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B4</t>
  </si>
  <si>
    <t>B51</t>
  </si>
  <si>
    <t>ebből: kiotói egységek és kibocsátási egységek eladásából befolyt eladási ár</t>
  </si>
  <si>
    <t>B52</t>
  </si>
  <si>
    <t>ebből: termőföld-eladás bevételei</t>
  </si>
  <si>
    <t>Egyéb tárgyi eszközök értékesítése</t>
  </si>
  <si>
    <t>B53</t>
  </si>
  <si>
    <t>B54</t>
  </si>
  <si>
    <t>ebből: privatizációból származó bevétel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</si>
  <si>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</si>
  <si>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</si>
  <si>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</si>
  <si>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</si>
  <si>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</si>
  <si>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</si>
  <si>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</si>
  <si>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</si>
  <si>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</si>
  <si>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</si>
  <si>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</si>
  <si>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</si>
  <si>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</si>
  <si>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</si>
  <si>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</si>
  <si>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</si>
  <si>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</si>
  <si>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</si>
  <si>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</si>
  <si>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</si>
  <si>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</si>
  <si>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</si>
  <si>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</si>
  <si>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</si>
  <si>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</si>
  <si>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</si>
  <si>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</si>
  <si>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</si>
  <si>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</si>
  <si>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</si>
  <si>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</si>
  <si>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</si>
  <si>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</si>
  <si>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</si>
  <si>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</si>
  <si>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</si>
  <si>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</si>
  <si>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</si>
  <si>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</si>
  <si>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</si>
  <si>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</si>
  <si>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</si>
  <si>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</si>
  <si>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</si>
  <si>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</si>
  <si>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</si>
  <si>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</si>
  <si>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</si>
  <si>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</si>
  <si>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</si>
  <si>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</si>
  <si>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Foglalkoztatottak egyéb személyi juttatása</t>
  </si>
  <si>
    <t xml:space="preserve">Foglalkoztatottak személyi juttatásai </t>
  </si>
  <si>
    <t xml:space="preserve">Külső személyi juttatások </t>
  </si>
  <si>
    <t>Személyi juttatások összesen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</si>
  <si>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</si>
  <si>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</si>
  <si>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</si>
  <si>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</si>
  <si>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</si>
  <si>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munkaadót a foglalkoztatottak részére történő kifizetésekkel kapcsolatban terhelő más járulék jellegű kötelezettségek</t>
  </si>
  <si>
    <t>munkáltatót terhelő személyi jövedelemadó</t>
  </si>
  <si>
    <t xml:space="preserve">Munkaadókat terhelő járulékok és szociális hozzájárulási adó                                                                        </t>
  </si>
  <si>
    <t xml:space="preserve">Készletbeszerzés </t>
  </si>
  <si>
    <t>Kommunikációs szolgáltatások</t>
  </si>
  <si>
    <t xml:space="preserve">Bérleti és lízing díjak </t>
  </si>
  <si>
    <t xml:space="preserve">Közvetített szolgáltatások  </t>
  </si>
  <si>
    <t xml:space="preserve">Egyéb szolgáltatások </t>
  </si>
  <si>
    <t xml:space="preserve">Szolgáltatási kiadások </t>
  </si>
  <si>
    <t xml:space="preserve">Kiküldetések, reklám- és propagandakiadások </t>
  </si>
  <si>
    <t xml:space="preserve">Kamatkiadások   </t>
  </si>
  <si>
    <t xml:space="preserve">Egyéb pénzügyi műveletek kiadásai  </t>
  </si>
  <si>
    <t xml:space="preserve">Különféle befizetések és egyéb dologi kiadások </t>
  </si>
  <si>
    <t xml:space="preserve">Dologi kiadások </t>
  </si>
  <si>
    <t>családi pótlék</t>
  </si>
  <si>
    <t>anyasági támogatás</t>
  </si>
  <si>
    <t>gyermekgondozási segély</t>
  </si>
  <si>
    <t>gyermeknevelési támogatás</t>
  </si>
  <si>
    <t>gyermekek születésével kapcsolatos szabadság megtérítése</t>
  </si>
  <si>
    <t>életkezdési támogatás</t>
  </si>
  <si>
    <t>otthonteremtési támogatás</t>
  </si>
  <si>
    <t>pénzbeli és természetbeni gyermekvédelmi támogatások</t>
  </si>
  <si>
    <t>gyermektartásdíj megelőlegezése</t>
  </si>
  <si>
    <t>GYES-en és GYED-en lévők hallgatói hitelének célzott támogatása</t>
  </si>
  <si>
    <t xml:space="preserve">endszeres gyermekvédelmi kedvezményben részesülők pénzbeli támogatása [Gyvt. 20/A.§] </t>
  </si>
  <si>
    <t>kiegészítő gyermekvédelmi támogatás és a kiegészítő gyermekvédelmi támogatás pótléka [Gyvt. 20/B.´§]</t>
  </si>
  <si>
    <t>óvodáztatási támogatás [Gyvt. 20/C. §]</t>
  </si>
  <si>
    <t xml:space="preserve">helyi megállapítású rendkívüli gyermekvédelmi támogatás [Gyvt. 21.§] </t>
  </si>
  <si>
    <t>rendkívüli gyermekvédelmi támogatás [Gyvt. 18. § (5) bek.]</t>
  </si>
  <si>
    <t>természetben nyújtott gyermekvédelmi támogatás [Gyvt. 20/C.§ (4) bek.]</t>
  </si>
  <si>
    <t>Családi támogatások</t>
  </si>
  <si>
    <t>életüktől és szabadságuktól politikai okokból jogtalanul megfosztottak pénzbeli kárpótlása</t>
  </si>
  <si>
    <t>az 1947-es Párizsi Békeszerződésből eredő kárpótlás</t>
  </si>
  <si>
    <t>kárpótlási életjáradék</t>
  </si>
  <si>
    <t xml:space="preserve">Pénzbeli kárpótlások, kártérítések 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</si>
  <si>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</si>
  <si>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</si>
  <si>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</si>
  <si>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</si>
  <si>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</si>
  <si>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</si>
  <si>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</si>
  <si>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</si>
  <si>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</si>
  <si>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</si>
  <si>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</si>
  <si>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</si>
  <si>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</si>
  <si>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</si>
  <si>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</si>
  <si>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</si>
  <si>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</si>
  <si>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</si>
  <si>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</si>
  <si>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</si>
  <si>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</si>
  <si>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</si>
  <si>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</si>
  <si>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</si>
  <si>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</si>
  <si>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</si>
  <si>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</si>
  <si>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</si>
  <si>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</si>
  <si>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 xml:space="preserve">Nemzetközi kötelezettségek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</si>
  <si>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</si>
  <si>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</si>
  <si>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</si>
  <si>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garancia- és kezességvállalásból származó kifizetés államháztartáson kívülre 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</si>
  <si>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</si>
  <si>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</si>
  <si>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</si>
  <si>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</si>
  <si>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</si>
  <si>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</si>
  <si>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</si>
  <si>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>Költségvetési kiadások</t>
  </si>
  <si>
    <t xml:space="preserve">Felhalmozási célú visszatérítendő támogatások, kölcsönök nyújtása államháztartáson kívülre </t>
  </si>
  <si>
    <t xml:space="preserve">Felhalmozási célú garancia- és kezességvállalásból származó kifizetés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</si>
  <si>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</si>
  <si>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</si>
  <si>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</si>
  <si>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</si>
  <si>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</si>
  <si>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</si>
  <si>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</si>
  <si>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</si>
  <si>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</si>
  <si>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</si>
  <si>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</si>
  <si>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</si>
  <si>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</si>
  <si>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</si>
  <si>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Finanszírozási kiadások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</si>
  <si>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</si>
  <si>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</si>
  <si>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</si>
  <si>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</si>
  <si>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</si>
  <si>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</si>
  <si>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</si>
  <si>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</si>
  <si>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</si>
  <si>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</si>
  <si>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</si>
  <si>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</si>
  <si>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</si>
  <si>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</si>
  <si>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</si>
  <si>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</si>
  <si>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</si>
  <si>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</si>
  <si>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</si>
  <si>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</si>
  <si>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</si>
  <si>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</si>
  <si>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</si>
  <si>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</si>
  <si>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</si>
  <si>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</si>
  <si>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</si>
  <si>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</si>
  <si>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</si>
  <si>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</si>
  <si>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</si>
  <si>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</si>
  <si>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</si>
  <si>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</si>
  <si>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</si>
  <si>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</si>
  <si>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</si>
  <si>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</si>
  <si>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</si>
  <si>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</si>
  <si>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</si>
  <si>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</si>
  <si>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</si>
  <si>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</si>
  <si>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</si>
  <si>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</si>
  <si>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</si>
  <si>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</si>
  <si>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</si>
  <si>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</si>
  <si>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</si>
  <si>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</si>
  <si>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</si>
  <si>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</si>
  <si>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</si>
  <si>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</si>
  <si>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</si>
  <si>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</si>
  <si>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</si>
  <si>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</si>
  <si>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</si>
  <si>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</si>
  <si>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</si>
  <si>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</si>
  <si>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</si>
  <si>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</si>
  <si>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</si>
  <si>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</si>
  <si>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</si>
  <si>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</si>
  <si>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</si>
  <si>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</si>
  <si>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</si>
  <si>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</si>
  <si>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</si>
  <si>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</si>
  <si>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</si>
  <si>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</si>
  <si>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</si>
  <si>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</si>
  <si>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</si>
  <si>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</si>
  <si>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</si>
  <si>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</si>
  <si>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</si>
  <si>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</si>
  <si>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</si>
  <si>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</si>
  <si>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</si>
  <si>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</si>
  <si>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</si>
  <si>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Működési célú támogatások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</si>
  <si>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</si>
  <si>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</si>
  <si>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</si>
  <si>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Magánszemélyek jövedelemadói </t>
  </si>
  <si>
    <t xml:space="preserve">Bérhez és foglalkoztatáshoz kapcsolódó adók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</si>
  <si>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</si>
  <si>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</si>
  <si>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</si>
  <si>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</si>
  <si>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luxusadó</t>
  </si>
  <si>
    <t>cégautóadó</t>
  </si>
  <si>
    <t>közművezetékek adója</t>
  </si>
  <si>
    <t>öröklési és ajándékozási illeték</t>
  </si>
  <si>
    <t xml:space="preserve">Egyéb áruhasználati és szolgáltatási adók  </t>
  </si>
  <si>
    <t>eljárási illetékek</t>
  </si>
  <si>
    <t>cégnyílvántartás bevételei</t>
  </si>
  <si>
    <t>igazgatási szolgáltatási díjak</t>
  </si>
  <si>
    <t>felügyeleti díjak</t>
  </si>
  <si>
    <t>ebrendészeti hozzájárulás</t>
  </si>
  <si>
    <t>mezőgazdasági termelést érintő időjárási és más természeti kockázatok kezeléséről szóló törvény szerinti kárenyhítési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</si>
  <si>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</si>
  <si>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</si>
  <si>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</si>
  <si>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</si>
  <si>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</si>
  <si>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</si>
  <si>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Tulajdonosi bevételek </t>
  </si>
  <si>
    <t xml:space="preserve">Kamatbevételek </t>
  </si>
  <si>
    <t>ebből: fedezeti ügyletek kamatbevételei</t>
  </si>
  <si>
    <t xml:space="preserve">Egyéb pénzügyi műveletek bevételei </t>
  </si>
  <si>
    <t xml:space="preserve">Egyéb működési bevételek </t>
  </si>
  <si>
    <t>Működési bevételek</t>
  </si>
  <si>
    <t xml:space="preserve">Immateriális javak értékesítése </t>
  </si>
  <si>
    <t xml:space="preserve">Ingatlanok értékesítése </t>
  </si>
  <si>
    <t xml:space="preserve">Részesedések értékesítése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</si>
  <si>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</si>
  <si>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</si>
  <si>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</si>
  <si>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</si>
  <si>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</si>
  <si>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</si>
  <si>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</si>
  <si>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</si>
  <si>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</si>
  <si>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</si>
  <si>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Kiadások kormányzati funkciónként (E Ft)</t>
  </si>
  <si>
    <t>Bevételek kormányzati funkciónként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</si>
  <si>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</si>
  <si>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</si>
  <si>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</si>
  <si>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</si>
  <si>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</si>
  <si>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</si>
  <si>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</si>
  <si>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</si>
  <si>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</si>
  <si>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</si>
  <si>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</si>
  <si>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</si>
  <si>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</si>
  <si>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</si>
  <si>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</si>
  <si>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</si>
  <si>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</si>
  <si>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</si>
  <si>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</si>
  <si>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</si>
  <si>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</si>
  <si>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</si>
  <si>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</si>
  <si>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</si>
  <si>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</si>
  <si>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</si>
  <si>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</si>
  <si>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</si>
  <si>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</si>
  <si>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</si>
  <si>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</si>
  <si>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</si>
  <si>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</si>
  <si>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</si>
  <si>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</si>
  <si>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</si>
  <si>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</si>
  <si>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</si>
  <si>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</si>
  <si>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</si>
  <si>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</si>
  <si>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</si>
  <si>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</si>
  <si>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</si>
  <si>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</si>
  <si>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</si>
  <si>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</si>
  <si>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</si>
  <si>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</si>
  <si>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</si>
  <si>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</si>
  <si>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</si>
  <si>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</si>
  <si>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</si>
  <si>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</si>
  <si>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</si>
  <si>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</si>
  <si>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</si>
  <si>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</si>
  <si>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</si>
  <si>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</si>
  <si>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</si>
  <si>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</si>
  <si>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</si>
  <si>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</si>
  <si>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</si>
  <si>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</si>
  <si>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</si>
  <si>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</si>
  <si>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</si>
  <si>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</si>
  <si>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</si>
  <si>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</si>
  <si>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</si>
  <si>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</si>
  <si>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</si>
  <si>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</si>
  <si>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</si>
  <si>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</si>
  <si>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</si>
  <si>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</si>
  <si>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</si>
  <si>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</si>
  <si>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</si>
  <si>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</si>
  <si>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</si>
  <si>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</si>
  <si>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</si>
  <si>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</si>
  <si>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</si>
  <si>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</si>
  <si>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</si>
  <si>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</si>
  <si>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</si>
  <si>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</si>
  <si>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</si>
  <si>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</si>
  <si>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</si>
  <si>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</si>
  <si>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</si>
  <si>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</si>
  <si>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</si>
  <si>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</si>
  <si>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adatok ezer Ft-ban</t>
  </si>
  <si>
    <t>vízelvezető árok felújítás</t>
  </si>
  <si>
    <t>K57</t>
  </si>
  <si>
    <t>Hegyalja út</t>
  </si>
  <si>
    <t>vis maior</t>
  </si>
  <si>
    <t>ívóvízhálózat kiépítési Hegyalja út</t>
  </si>
  <si>
    <t>2014. évi tény</t>
  </si>
  <si>
    <t>1. a helyi adóból származó bevétel, (kommunális adó, iparűzési adó)</t>
  </si>
  <si>
    <t xml:space="preserve">     Hegyalja úti beruházás </t>
  </si>
  <si>
    <t xml:space="preserve">     Beruházási c. áfa</t>
  </si>
  <si>
    <t xml:space="preserve">     vis maior</t>
  </si>
  <si>
    <t xml:space="preserve">     Hegyalja út</t>
  </si>
  <si>
    <t xml:space="preserve">     Vízelvezető árkok</t>
  </si>
  <si>
    <t xml:space="preserve">     Felújítási c. áfa</t>
  </si>
</sst>
</file>

<file path=xl/styles.xml><?xml version="1.0" encoding="utf-8"?>
<styleSheet xmlns="http://schemas.openxmlformats.org/spreadsheetml/2006/main">
  <numFmts count="3">
    <numFmt numFmtId="164" formatCode="0__"/>
    <numFmt numFmtId="165" formatCode="\ ##########"/>
    <numFmt numFmtId="171" formatCode="[$-40E]yyyy/\ mmmm;@"/>
  </numFmts>
  <fonts count="5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1"/>
      <color rgb="FF00B0F0"/>
      <name val="Calibri"/>
      <family val="2"/>
      <charset val="238"/>
      <scheme val="minor"/>
    </font>
    <font>
      <i/>
      <sz val="10"/>
      <color rgb="FF00B0F0"/>
      <name val="Bookman Old Style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88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64" fontId="23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26" fillId="5" borderId="1" xfId="0" applyFont="1" applyFill="1" applyBorder="1"/>
    <xf numFmtId="0" fontId="27" fillId="5" borderId="1" xfId="0" applyFont="1" applyFill="1" applyBorder="1"/>
    <xf numFmtId="0" fontId="8" fillId="4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8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31" fillId="6" borderId="1" xfId="0" applyFont="1" applyFill="1" applyBorder="1"/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6" fillId="7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33" fillId="0" borderId="1" xfId="0" applyFont="1" applyBorder="1"/>
    <xf numFmtId="0" fontId="33" fillId="0" borderId="1" xfId="0" applyFont="1" applyBorder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1" xfId="0" applyFont="1" applyBorder="1" applyAlignment="1">
      <alignment wrapText="1"/>
    </xf>
    <xf numFmtId="0" fontId="24" fillId="5" borderId="1" xfId="0" applyFont="1" applyFill="1" applyBorder="1"/>
    <xf numFmtId="0" fontId="28" fillId="0" borderId="0" xfId="0" applyFont="1" applyAlignment="1">
      <alignment horizontal="center"/>
    </xf>
    <xf numFmtId="0" fontId="22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2" fillId="5" borderId="1" xfId="0" applyFont="1" applyFill="1" applyBorder="1"/>
    <xf numFmtId="0" fontId="8" fillId="0" borderId="1" xfId="0" applyFont="1" applyFill="1" applyBorder="1" applyAlignment="1">
      <alignment vertical="center" wrapText="1"/>
    </xf>
    <xf numFmtId="171" fontId="22" fillId="0" borderId="1" xfId="0" applyNumberFormat="1" applyFont="1" applyBorder="1"/>
    <xf numFmtId="171" fontId="24" fillId="0" borderId="1" xfId="0" applyNumberFormat="1" applyFont="1" applyBorder="1"/>
    <xf numFmtId="0" fontId="28" fillId="0" borderId="0" xfId="0" applyFont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justify"/>
    </xf>
    <xf numFmtId="0" fontId="24" fillId="0" borderId="1" xfId="0" applyFont="1" applyBorder="1" applyAlignment="1">
      <alignment horizontal="justify"/>
    </xf>
    <xf numFmtId="0" fontId="37" fillId="0" borderId="1" xfId="0" applyFont="1" applyBorder="1" applyAlignment="1">
      <alignment horizontal="justify"/>
    </xf>
    <xf numFmtId="0" fontId="15" fillId="0" borderId="1" xfId="0" applyFont="1" applyFill="1" applyBorder="1" applyAlignment="1">
      <alignment horizontal="left" vertical="center"/>
    </xf>
    <xf numFmtId="0" fontId="24" fillId="2" borderId="0" xfId="0" applyFont="1" applyFill="1"/>
    <xf numFmtId="0" fontId="0" fillId="2" borderId="0" xfId="0" applyFill="1"/>
    <xf numFmtId="0" fontId="38" fillId="0" borderId="1" xfId="0" applyFont="1" applyBorder="1" applyAlignment="1">
      <alignment wrapText="1"/>
    </xf>
    <xf numFmtId="0" fontId="39" fillId="0" borderId="0" xfId="0" applyFont="1"/>
    <xf numFmtId="0" fontId="35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25" fillId="0" borderId="0" xfId="0" applyFont="1"/>
    <xf numFmtId="0" fontId="24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40" fillId="0" borderId="0" xfId="0" applyFont="1"/>
    <xf numFmtId="0" fontId="25" fillId="0" borderId="0" xfId="0" applyFont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41" fillId="0" borderId="0" xfId="0" applyFont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165" fontId="11" fillId="6" borderId="1" xfId="0" applyNumberFormat="1" applyFont="1" applyFill="1" applyBorder="1" applyAlignment="1">
      <alignment vertical="center"/>
    </xf>
    <xf numFmtId="0" fontId="0" fillId="0" borderId="0" xfId="0" applyFill="1"/>
    <xf numFmtId="0" fontId="42" fillId="0" borderId="0" xfId="0" applyFo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center" wrapText="1"/>
    </xf>
    <xf numFmtId="0" fontId="26" fillId="8" borderId="1" xfId="0" applyFont="1" applyFill="1" applyBorder="1"/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45" fillId="0" borderId="0" xfId="0" applyFont="1" applyAlignment="1">
      <alignment horizontal="justify" vertical="center"/>
    </xf>
    <xf numFmtId="0" fontId="46" fillId="0" borderId="0" xfId="1" applyFont="1" applyAlignment="1" applyProtection="1">
      <alignment horizontal="justify" vertical="center"/>
    </xf>
    <xf numFmtId="0" fontId="26" fillId="2" borderId="1" xfId="0" applyFont="1" applyFill="1" applyBorder="1" applyAlignment="1">
      <alignment wrapText="1"/>
    </xf>
    <xf numFmtId="0" fontId="32" fillId="0" borderId="2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22" fillId="0" borderId="2" xfId="0" applyFont="1" applyBorder="1"/>
    <xf numFmtId="0" fontId="22" fillId="0" borderId="0" xfId="0" applyFont="1" applyBorder="1"/>
    <xf numFmtId="0" fontId="0" fillId="0" borderId="2" xfId="0" applyBorder="1"/>
    <xf numFmtId="0" fontId="44" fillId="0" borderId="1" xfId="0" applyFont="1" applyBorder="1" applyAlignment="1">
      <alignment horizontal="justify" vertical="center"/>
    </xf>
    <xf numFmtId="0" fontId="0" fillId="2" borderId="1" xfId="0" applyFill="1" applyBorder="1"/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0" fillId="0" borderId="0" xfId="0" applyNumberFormat="1"/>
    <xf numFmtId="3" fontId="22" fillId="0" borderId="0" xfId="0" applyNumberFormat="1" applyFont="1"/>
    <xf numFmtId="3" fontId="22" fillId="0" borderId="1" xfId="0" applyNumberFormat="1" applyFont="1" applyFill="1" applyBorder="1"/>
    <xf numFmtId="3" fontId="22" fillId="9" borderId="1" xfId="0" applyNumberFormat="1" applyFont="1" applyFill="1" applyBorder="1"/>
    <xf numFmtId="3" fontId="0" fillId="0" borderId="0" xfId="0" applyNumberFormat="1" applyAlignment="1">
      <alignment horizontal="right"/>
    </xf>
    <xf numFmtId="3" fontId="32" fillId="0" borderId="1" xfId="0" applyNumberFormat="1" applyFont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22" fillId="0" borderId="1" xfId="0" applyNumberFormat="1" applyFont="1" applyBorder="1"/>
    <xf numFmtId="3" fontId="0" fillId="0" borderId="1" xfId="0" applyNumberForma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0" fillId="0" borderId="0" xfId="0" applyNumberFormat="1" applyBorder="1"/>
    <xf numFmtId="3" fontId="52" fillId="0" borderId="0" xfId="0" applyNumberFormat="1" applyFont="1"/>
    <xf numFmtId="3" fontId="4" fillId="0" borderId="1" xfId="0" applyNumberFormat="1" applyFont="1" applyFill="1" applyBorder="1" applyAlignment="1">
      <alignment horizontal="center" wrapText="1"/>
    </xf>
    <xf numFmtId="3" fontId="52" fillId="0" borderId="1" xfId="0" applyNumberFormat="1" applyFont="1" applyBorder="1"/>
    <xf numFmtId="3" fontId="15" fillId="0" borderId="1" xfId="0" applyNumberFormat="1" applyFont="1" applyBorder="1"/>
    <xf numFmtId="3" fontId="52" fillId="0" borderId="0" xfId="0" applyNumberFormat="1" applyFont="1" applyBorder="1"/>
    <xf numFmtId="165" fontId="11" fillId="10" borderId="1" xfId="0" applyNumberFormat="1" applyFont="1" applyFill="1" applyBorder="1" applyAlignment="1">
      <alignment vertical="center"/>
    </xf>
    <xf numFmtId="3" fontId="22" fillId="10" borderId="1" xfId="0" applyNumberFormat="1" applyFont="1" applyFill="1" applyBorder="1"/>
    <xf numFmtId="3" fontId="52" fillId="10" borderId="1" xfId="0" applyNumberFormat="1" applyFont="1" applyFill="1" applyBorder="1"/>
    <xf numFmtId="0" fontId="0" fillId="11" borderId="1" xfId="0" applyFill="1" applyBorder="1"/>
    <xf numFmtId="0" fontId="8" fillId="12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left" vertical="center"/>
    </xf>
    <xf numFmtId="0" fontId="31" fillId="10" borderId="1" xfId="0" applyFont="1" applyFill="1" applyBorder="1"/>
    <xf numFmtId="0" fontId="11" fillId="1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left" vertical="center"/>
    </xf>
    <xf numFmtId="3" fontId="11" fillId="10" borderId="1" xfId="0" applyNumberFormat="1" applyFont="1" applyFill="1" applyBorder="1" applyAlignment="1">
      <alignment horizontal="left" vertical="center"/>
    </xf>
    <xf numFmtId="3" fontId="0" fillId="10" borderId="1" xfId="0" applyNumberFormat="1" applyFill="1" applyBorder="1"/>
    <xf numFmtId="3" fontId="5" fillId="12" borderId="1" xfId="0" applyNumberFormat="1" applyFont="1" applyFill="1" applyBorder="1" applyAlignment="1">
      <alignment horizontal="left" vertical="center"/>
    </xf>
    <xf numFmtId="3" fontId="0" fillId="12" borderId="1" xfId="0" applyNumberFormat="1" applyFill="1" applyBorder="1"/>
    <xf numFmtId="3" fontId="5" fillId="8" borderId="1" xfId="0" applyNumberFormat="1" applyFont="1" applyFill="1" applyBorder="1" applyAlignment="1">
      <alignment horizontal="left" vertical="center"/>
    </xf>
    <xf numFmtId="3" fontId="0" fillId="13" borderId="1" xfId="0" applyNumberFormat="1" applyFill="1" applyBorder="1"/>
    <xf numFmtId="3" fontId="4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5" fillId="12" borderId="1" xfId="0" applyNumberFormat="1" applyFont="1" applyFill="1" applyBorder="1" applyAlignment="1">
      <alignment horizontal="left" vertical="center" wrapText="1"/>
    </xf>
    <xf numFmtId="3" fontId="27" fillId="5" borderId="1" xfId="0" applyNumberFormat="1" applyFont="1" applyFill="1" applyBorder="1"/>
    <xf numFmtId="3" fontId="0" fillId="11" borderId="1" xfId="0" applyNumberFormat="1" applyFill="1" applyBorder="1"/>
    <xf numFmtId="0" fontId="6" fillId="0" borderId="1" xfId="0" applyFont="1" applyFill="1" applyBorder="1" applyAlignment="1">
      <alignment horizontal="center" vertical="center" wrapText="1"/>
    </xf>
    <xf numFmtId="0" fontId="51" fillId="0" borderId="1" xfId="0" applyFont="1" applyBorder="1"/>
    <xf numFmtId="3" fontId="32" fillId="0" borderId="1" xfId="0" applyNumberFormat="1" applyFont="1" applyBorder="1" applyAlignment="1">
      <alignment wrapText="1"/>
    </xf>
    <xf numFmtId="3" fontId="35" fillId="0" borderId="1" xfId="0" applyNumberFormat="1" applyFont="1" applyBorder="1" applyAlignment="1">
      <alignment wrapText="1"/>
    </xf>
    <xf numFmtId="3" fontId="24" fillId="0" borderId="1" xfId="0" applyNumberFormat="1" applyFont="1" applyBorder="1"/>
    <xf numFmtId="3" fontId="53" fillId="0" borderId="1" xfId="0" applyNumberFormat="1" applyFont="1" applyBorder="1"/>
    <xf numFmtId="0" fontId="53" fillId="0" borderId="0" xfId="0" applyFont="1"/>
    <xf numFmtId="3" fontId="54" fillId="0" borderId="1" xfId="0" applyNumberFormat="1" applyFont="1" applyBorder="1"/>
    <xf numFmtId="3" fontId="51" fillId="0" borderId="1" xfId="0" applyNumberFormat="1" applyFont="1" applyBorder="1"/>
    <xf numFmtId="0" fontId="51" fillId="0" borderId="0" xfId="0" applyFont="1"/>
    <xf numFmtId="3" fontId="55" fillId="0" borderId="1" xfId="0" applyNumberFormat="1" applyFont="1" applyBorder="1"/>
    <xf numFmtId="3" fontId="51" fillId="11" borderId="1" xfId="0" applyNumberFormat="1" applyFont="1" applyFill="1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11" fillId="0" borderId="1" xfId="0" applyNumberFormat="1" applyFont="1" applyBorder="1"/>
    <xf numFmtId="0" fontId="4" fillId="0" borderId="1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56" fillId="0" borderId="1" xfId="0" applyFont="1" applyBorder="1"/>
    <xf numFmtId="0" fontId="57" fillId="0" borderId="1" xfId="0" applyFont="1" applyFill="1" applyBorder="1" applyAlignment="1">
      <alignment horizontal="left" vertical="center" wrapText="1"/>
    </xf>
    <xf numFmtId="0" fontId="26" fillId="9" borderId="1" xfId="0" applyFont="1" applyFill="1" applyBorder="1"/>
    <xf numFmtId="0" fontId="27" fillId="9" borderId="1" xfId="0" applyFont="1" applyFill="1" applyBorder="1"/>
    <xf numFmtId="165" fontId="5" fillId="12" borderId="1" xfId="0" applyNumberFormat="1" applyFont="1" applyFill="1" applyBorder="1" applyAlignment="1">
      <alignment vertical="center"/>
    </xf>
    <xf numFmtId="0" fontId="26" fillId="14" borderId="1" xfId="0" applyFont="1" applyFill="1" applyBorder="1"/>
    <xf numFmtId="0" fontId="5" fillId="14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wrapText="1"/>
    </xf>
    <xf numFmtId="3" fontId="54" fillId="0" borderId="0" xfId="0" applyNumberFormat="1" applyFont="1"/>
    <xf numFmtId="3" fontId="4" fillId="10" borderId="1" xfId="0" applyNumberFormat="1" applyFont="1" applyFill="1" applyBorder="1"/>
    <xf numFmtId="3" fontId="4" fillId="12" borderId="1" xfId="0" applyNumberFormat="1" applyFont="1" applyFill="1" applyBorder="1"/>
    <xf numFmtId="3" fontId="4" fillId="9" borderId="1" xfId="0" applyNumberFormat="1" applyFont="1" applyFill="1" applyBorder="1"/>
    <xf numFmtId="3" fontId="54" fillId="10" borderId="1" xfId="0" applyNumberFormat="1" applyFont="1" applyFill="1" applyBorder="1"/>
    <xf numFmtId="3" fontId="54" fillId="12" borderId="1" xfId="0" applyNumberFormat="1" applyFont="1" applyFill="1" applyBorder="1"/>
    <xf numFmtId="3" fontId="54" fillId="14" borderId="1" xfId="0" applyNumberFormat="1" applyFont="1" applyFill="1" applyBorder="1"/>
    <xf numFmtId="3" fontId="54" fillId="9" borderId="1" xfId="0" applyNumberFormat="1" applyFont="1" applyFill="1" applyBorder="1"/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6" fillId="12" borderId="1" xfId="0" applyNumberFormat="1" applyFont="1" applyFill="1" applyBorder="1" applyAlignment="1">
      <alignment horizontal="right" vertical="center"/>
    </xf>
    <xf numFmtId="0" fontId="15" fillId="0" borderId="0" xfId="0" applyFont="1"/>
    <xf numFmtId="0" fontId="0" fillId="0" borderId="0" xfId="0" applyFont="1"/>
    <xf numFmtId="0" fontId="15" fillId="0" borderId="1" xfId="0" applyFont="1" applyFill="1" applyBorder="1" applyAlignment="1">
      <alignment horizontal="center" wrapText="1"/>
    </xf>
    <xf numFmtId="0" fontId="15" fillId="0" borderId="1" xfId="0" applyFont="1" applyBorder="1"/>
    <xf numFmtId="0" fontId="0" fillId="0" borderId="0" xfId="0" applyFont="1" applyBorder="1"/>
    <xf numFmtId="0" fontId="52" fillId="0" borderId="1" xfId="0" applyFont="1" applyBorder="1"/>
    <xf numFmtId="0" fontId="26" fillId="11" borderId="1" xfId="0" applyFont="1" applyFill="1" applyBorder="1"/>
    <xf numFmtId="0" fontId="27" fillId="11" borderId="1" xfId="0" applyFont="1" applyFill="1" applyBorder="1"/>
    <xf numFmtId="0" fontId="22" fillId="11" borderId="1" xfId="0" applyFont="1" applyFill="1" applyBorder="1"/>
    <xf numFmtId="0" fontId="15" fillId="11" borderId="1" xfId="0" applyFont="1" applyFill="1" applyBorder="1"/>
    <xf numFmtId="0" fontId="6" fillId="12" borderId="1" xfId="0" applyFont="1" applyFill="1" applyBorder="1" applyAlignment="1">
      <alignment horizontal="left" vertical="center"/>
    </xf>
    <xf numFmtId="0" fontId="10" fillId="12" borderId="1" xfId="0" applyFont="1" applyFill="1" applyBorder="1" applyAlignment="1">
      <alignment horizontal="left" vertical="center"/>
    </xf>
    <xf numFmtId="0" fontId="22" fillId="12" borderId="1" xfId="0" applyFont="1" applyFill="1" applyBorder="1"/>
    <xf numFmtId="0" fontId="15" fillId="12" borderId="1" xfId="0" applyFont="1" applyFill="1" applyBorder="1"/>
    <xf numFmtId="0" fontId="22" fillId="10" borderId="1" xfId="0" applyFont="1" applyFill="1" applyBorder="1"/>
    <xf numFmtId="0" fontId="15" fillId="10" borderId="1" xfId="0" applyFont="1" applyFill="1" applyBorder="1"/>
    <xf numFmtId="0" fontId="0" fillId="10" borderId="1" xfId="0" applyFill="1" applyBorder="1"/>
    <xf numFmtId="0" fontId="0" fillId="12" borderId="1" xfId="0" applyFill="1" applyBorder="1"/>
    <xf numFmtId="0" fontId="26" fillId="15" borderId="1" xfId="0" applyFont="1" applyFill="1" applyBorder="1"/>
    <xf numFmtId="0" fontId="5" fillId="15" borderId="1" xfId="0" applyFont="1" applyFill="1" applyBorder="1" applyAlignment="1">
      <alignment horizontal="left" vertical="center"/>
    </xf>
    <xf numFmtId="0" fontId="0" fillId="15" borderId="1" xfId="0" applyFill="1" applyBorder="1"/>
    <xf numFmtId="0" fontId="24" fillId="0" borderId="0" xfId="0" applyFont="1" applyFill="1"/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8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wrapText="1"/>
    </xf>
    <xf numFmtId="0" fontId="48" fillId="0" borderId="5" xfId="0" applyFont="1" applyBorder="1" applyAlignment="1">
      <alignment horizontal="center" wrapText="1"/>
    </xf>
    <xf numFmtId="0" fontId="48" fillId="0" borderId="6" xfId="0" applyFont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wrapText="1"/>
    </xf>
    <xf numFmtId="0" fontId="41" fillId="0" borderId="6" xfId="0" applyFont="1" applyBorder="1" applyAlignment="1">
      <alignment horizont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32"/>
  <sheetViews>
    <sheetView tabSelected="1" view="pageLayout" zoomScaleNormal="100" workbookViewId="0">
      <selection activeCell="A18" sqref="A18"/>
    </sheetView>
  </sheetViews>
  <sheetFormatPr defaultRowHeight="15"/>
  <cols>
    <col min="1" max="1" width="85.5703125" customWidth="1"/>
    <col min="2" max="2" width="9.42578125" style="164" bestFit="1" customWidth="1"/>
  </cols>
  <sheetData>
    <row r="1" spans="1:9" ht="18">
      <c r="A1" s="122" t="s">
        <v>105</v>
      </c>
    </row>
    <row r="2" spans="1:9" ht="50.25" customHeight="1">
      <c r="A2" s="93" t="s">
        <v>690</v>
      </c>
    </row>
    <row r="3" spans="1:9">
      <c r="B3" s="168" t="s">
        <v>860</v>
      </c>
    </row>
    <row r="4" spans="1:9">
      <c r="B4" s="165"/>
      <c r="C4" s="4"/>
      <c r="D4" s="4"/>
      <c r="E4" s="4"/>
      <c r="F4" s="4"/>
      <c r="G4" s="4"/>
      <c r="H4" s="4"/>
      <c r="I4" s="4"/>
    </row>
    <row r="5" spans="1:9">
      <c r="A5" s="53" t="s">
        <v>148</v>
      </c>
      <c r="B5" s="166">
        <v>12383</v>
      </c>
      <c r="C5" s="4"/>
      <c r="D5" s="4"/>
      <c r="E5" s="4"/>
      <c r="F5" s="4"/>
      <c r="G5" s="4"/>
      <c r="H5" s="4"/>
      <c r="I5" s="4"/>
    </row>
    <row r="6" spans="1:9">
      <c r="A6" s="53" t="s">
        <v>149</v>
      </c>
      <c r="B6" s="166">
        <v>3097</v>
      </c>
      <c r="C6" s="4"/>
      <c r="D6" s="4"/>
      <c r="E6" s="4"/>
      <c r="F6" s="4"/>
      <c r="G6" s="4"/>
      <c r="H6" s="4"/>
      <c r="I6" s="4"/>
    </row>
    <row r="7" spans="1:9">
      <c r="A7" s="53" t="s">
        <v>150</v>
      </c>
      <c r="B7" s="166">
        <v>23453</v>
      </c>
      <c r="C7" s="4"/>
      <c r="D7" s="4"/>
      <c r="E7" s="4"/>
      <c r="F7" s="4"/>
      <c r="G7" s="4"/>
      <c r="H7" s="4"/>
      <c r="I7" s="4"/>
    </row>
    <row r="8" spans="1:9">
      <c r="A8" s="53" t="s">
        <v>151</v>
      </c>
      <c r="B8" s="166">
        <v>980</v>
      </c>
      <c r="C8" s="4"/>
      <c r="D8" s="4"/>
      <c r="E8" s="4"/>
      <c r="F8" s="4"/>
      <c r="G8" s="4"/>
      <c r="H8" s="4"/>
      <c r="I8" s="4"/>
    </row>
    <row r="9" spans="1:9">
      <c r="A9" s="53" t="s">
        <v>152</v>
      </c>
      <c r="B9" s="166">
        <v>8465</v>
      </c>
      <c r="C9" s="4"/>
      <c r="D9" s="4"/>
      <c r="E9" s="4"/>
      <c r="F9" s="4"/>
      <c r="G9" s="4"/>
      <c r="H9" s="4"/>
      <c r="I9" s="4"/>
    </row>
    <row r="10" spans="1:9">
      <c r="A10" s="53" t="s">
        <v>153</v>
      </c>
      <c r="B10" s="166">
        <v>724</v>
      </c>
      <c r="C10" s="4"/>
      <c r="D10" s="4"/>
      <c r="E10" s="4"/>
      <c r="F10" s="4"/>
      <c r="G10" s="4"/>
      <c r="H10" s="4"/>
      <c r="I10" s="4"/>
    </row>
    <row r="11" spans="1:9">
      <c r="A11" s="53" t="s">
        <v>154</v>
      </c>
      <c r="B11" s="166">
        <v>7068</v>
      </c>
      <c r="C11" s="4"/>
      <c r="D11" s="4"/>
      <c r="E11" s="4"/>
      <c r="F11" s="4"/>
      <c r="G11" s="4"/>
      <c r="H11" s="4"/>
      <c r="I11" s="4"/>
    </row>
    <row r="12" spans="1:9">
      <c r="A12" s="53" t="s">
        <v>155</v>
      </c>
      <c r="B12" s="166">
        <v>384</v>
      </c>
      <c r="C12" s="4"/>
      <c r="D12" s="4"/>
      <c r="E12" s="4"/>
      <c r="F12" s="4"/>
      <c r="G12" s="4"/>
      <c r="H12" s="4"/>
      <c r="I12" s="4"/>
    </row>
    <row r="13" spans="1:9">
      <c r="A13" s="54" t="s">
        <v>147</v>
      </c>
      <c r="B13" s="166">
        <f>SUM(B5:B12)</f>
        <v>56554</v>
      </c>
      <c r="C13" s="4"/>
      <c r="D13" s="4"/>
      <c r="E13" s="4"/>
      <c r="F13" s="4"/>
      <c r="G13" s="4"/>
      <c r="H13" s="4"/>
      <c r="I13" s="4"/>
    </row>
    <row r="14" spans="1:9">
      <c r="A14" s="54" t="s">
        <v>156</v>
      </c>
      <c r="B14" s="166">
        <v>0</v>
      </c>
      <c r="C14" s="4"/>
      <c r="D14" s="4"/>
      <c r="E14" s="4"/>
      <c r="F14" s="4"/>
      <c r="G14" s="4"/>
      <c r="H14" s="4"/>
      <c r="I14" s="4"/>
    </row>
    <row r="15" spans="1:9">
      <c r="A15" s="96" t="s">
        <v>688</v>
      </c>
      <c r="B15" s="167">
        <f>SUM(B13:B14)</f>
        <v>56554</v>
      </c>
      <c r="C15" s="4"/>
      <c r="D15" s="4"/>
      <c r="E15" s="4"/>
      <c r="F15" s="4"/>
      <c r="G15" s="4"/>
      <c r="H15" s="4"/>
      <c r="I15" s="4"/>
    </row>
    <row r="16" spans="1:9">
      <c r="A16" s="53" t="s">
        <v>158</v>
      </c>
      <c r="B16" s="166">
        <v>31977</v>
      </c>
      <c r="C16" s="4"/>
      <c r="D16" s="4"/>
      <c r="E16" s="4"/>
      <c r="F16" s="4"/>
      <c r="G16" s="4"/>
      <c r="H16" s="4"/>
      <c r="I16" s="4"/>
    </row>
    <row r="17" spans="1:9">
      <c r="A17" s="53" t="s">
        <v>159</v>
      </c>
      <c r="B17" s="166">
        <v>4673</v>
      </c>
      <c r="C17" s="4"/>
      <c r="D17" s="4"/>
      <c r="E17" s="4"/>
      <c r="F17" s="4"/>
      <c r="G17" s="4"/>
      <c r="H17" s="4"/>
      <c r="I17" s="4"/>
    </row>
    <row r="18" spans="1:9">
      <c r="A18" s="53" t="s">
        <v>160</v>
      </c>
      <c r="B18" s="166">
        <v>7840</v>
      </c>
      <c r="C18" s="4"/>
      <c r="D18" s="4"/>
      <c r="E18" s="4"/>
      <c r="F18" s="4"/>
      <c r="G18" s="4"/>
      <c r="H18" s="4"/>
      <c r="I18" s="4"/>
    </row>
    <row r="19" spans="1:9">
      <c r="A19" s="53" t="s">
        <v>161</v>
      </c>
      <c r="B19" s="166">
        <v>7886</v>
      </c>
      <c r="C19" s="4"/>
      <c r="D19" s="4"/>
      <c r="E19" s="4"/>
      <c r="F19" s="4"/>
      <c r="G19" s="4"/>
      <c r="H19" s="4"/>
      <c r="I19" s="4"/>
    </row>
    <row r="20" spans="1:9">
      <c r="A20" s="53" t="s">
        <v>162</v>
      </c>
      <c r="B20" s="166">
        <v>2500</v>
      </c>
      <c r="C20" s="4"/>
      <c r="D20" s="4"/>
      <c r="E20" s="4"/>
      <c r="F20" s="4"/>
      <c r="G20" s="4"/>
      <c r="H20" s="4"/>
      <c r="I20" s="4"/>
    </row>
    <row r="21" spans="1:9">
      <c r="A21" s="53" t="s">
        <v>163</v>
      </c>
      <c r="B21" s="166">
        <v>0</v>
      </c>
      <c r="C21" s="4"/>
      <c r="D21" s="4"/>
      <c r="E21" s="4"/>
      <c r="F21" s="4"/>
      <c r="G21" s="4"/>
      <c r="H21" s="4"/>
      <c r="I21" s="4"/>
    </row>
    <row r="22" spans="1:9">
      <c r="A22" s="53" t="s">
        <v>164</v>
      </c>
      <c r="B22" s="166">
        <v>73</v>
      </c>
      <c r="C22" s="4"/>
      <c r="D22" s="4"/>
      <c r="E22" s="4"/>
      <c r="F22" s="4"/>
      <c r="G22" s="4"/>
      <c r="H22" s="4"/>
      <c r="I22" s="4"/>
    </row>
    <row r="23" spans="1:9">
      <c r="A23" s="54" t="s">
        <v>157</v>
      </c>
      <c r="B23" s="166">
        <f>SUM(B16:B22)</f>
        <v>54949</v>
      </c>
      <c r="C23" s="4"/>
      <c r="D23" s="4"/>
      <c r="E23" s="4"/>
      <c r="F23" s="4"/>
      <c r="G23" s="4"/>
      <c r="H23" s="4"/>
      <c r="I23" s="4"/>
    </row>
    <row r="24" spans="1:9">
      <c r="A24" s="54" t="s">
        <v>165</v>
      </c>
      <c r="B24" s="166">
        <v>1605</v>
      </c>
      <c r="C24" s="4"/>
      <c r="D24" s="4"/>
      <c r="E24" s="4"/>
      <c r="F24" s="4"/>
      <c r="G24" s="4"/>
      <c r="H24" s="4"/>
      <c r="I24" s="4"/>
    </row>
    <row r="25" spans="1:9">
      <c r="A25" s="96" t="s">
        <v>689</v>
      </c>
      <c r="B25" s="167">
        <f>SUM(B23:B24)</f>
        <v>56554</v>
      </c>
      <c r="C25" s="4"/>
      <c r="D25" s="4"/>
      <c r="E25" s="4"/>
      <c r="F25" s="4"/>
      <c r="G25" s="4"/>
      <c r="H25" s="4"/>
      <c r="I25" s="4"/>
    </row>
    <row r="26" spans="1:9">
      <c r="A26" s="4"/>
      <c r="B26" s="165"/>
      <c r="C26" s="4"/>
      <c r="D26" s="4"/>
      <c r="E26" s="4"/>
      <c r="F26" s="4"/>
      <c r="G26" s="4"/>
      <c r="H26" s="4"/>
      <c r="I26" s="4"/>
    </row>
    <row r="27" spans="1:9">
      <c r="A27" s="4"/>
      <c r="B27" s="165"/>
      <c r="C27" s="4"/>
      <c r="D27" s="4"/>
      <c r="E27" s="4"/>
      <c r="F27" s="4"/>
      <c r="G27" s="4"/>
      <c r="H27" s="4"/>
      <c r="I27" s="4"/>
    </row>
    <row r="28" spans="1:9">
      <c r="A28" s="4"/>
      <c r="B28" s="165"/>
      <c r="C28" s="4"/>
      <c r="D28" s="4"/>
      <c r="E28" s="4"/>
      <c r="F28" s="4"/>
      <c r="G28" s="4"/>
      <c r="H28" s="4"/>
      <c r="I28" s="4"/>
    </row>
    <row r="29" spans="1:9">
      <c r="A29" s="4"/>
      <c r="B29" s="165"/>
      <c r="C29" s="4"/>
      <c r="D29" s="4"/>
      <c r="E29" s="4"/>
      <c r="F29" s="4"/>
      <c r="G29" s="4"/>
      <c r="H29" s="4"/>
      <c r="I29" s="4"/>
    </row>
    <row r="30" spans="1:9">
      <c r="A30" s="4"/>
      <c r="B30" s="165"/>
      <c r="C30" s="4"/>
      <c r="D30" s="4"/>
      <c r="E30" s="4"/>
      <c r="F30" s="4"/>
      <c r="G30" s="4"/>
      <c r="H30" s="4"/>
      <c r="I30" s="4"/>
    </row>
    <row r="31" spans="1:9">
      <c r="A31" s="4"/>
      <c r="B31" s="165"/>
      <c r="C31" s="4"/>
      <c r="D31" s="4"/>
      <c r="E31" s="4"/>
      <c r="F31" s="4"/>
      <c r="G31" s="4"/>
      <c r="H31" s="4"/>
      <c r="I31" s="4"/>
    </row>
    <row r="32" spans="1:9">
      <c r="A32" s="4"/>
      <c r="B32" s="165"/>
      <c r="C32" s="4"/>
      <c r="D32" s="4"/>
      <c r="E32" s="4"/>
      <c r="F32" s="4"/>
      <c r="G32" s="4"/>
      <c r="H32" s="4"/>
      <c r="I32" s="4"/>
    </row>
  </sheetData>
  <phoneticPr fontId="49" type="noConversion"/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  <headerFooter>
    <oddHeader>&amp;C&amp;"Bookman Old Style,Normál"&amp;9 1. melléklet az 1/2015.(II.16.) önkormányzati rendelethez</oddHeader>
    <oddFooter>&amp;C&amp;"Bookman Old Style,Normál"&amp;9- 1 -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N34"/>
  <sheetViews>
    <sheetView view="pageLayout" zoomScaleNormal="100" workbookViewId="0">
      <selection activeCell="I25" sqref="I25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14" ht="25.5" customHeight="1">
      <c r="A1" s="270" t="s">
        <v>105</v>
      </c>
      <c r="B1" s="274"/>
      <c r="C1" s="274"/>
      <c r="D1" s="274"/>
      <c r="E1" s="274"/>
    </row>
    <row r="2" spans="1:14" ht="23.25" customHeight="1">
      <c r="A2" s="273" t="s">
        <v>784</v>
      </c>
      <c r="B2" s="278"/>
      <c r="C2" s="278"/>
      <c r="D2" s="278"/>
      <c r="E2" s="278"/>
    </row>
    <row r="3" spans="1:14">
      <c r="A3" s="1"/>
    </row>
    <row r="4" spans="1:14">
      <c r="A4" s="1"/>
    </row>
    <row r="5" spans="1:14" ht="51" customHeight="1">
      <c r="A5" s="79" t="s">
        <v>783</v>
      </c>
      <c r="B5" s="80" t="s">
        <v>832</v>
      </c>
      <c r="C5" s="80" t="s">
        <v>833</v>
      </c>
      <c r="D5" s="80" t="s">
        <v>833</v>
      </c>
      <c r="E5" s="95" t="s">
        <v>3</v>
      </c>
      <c r="N5">
        <v>4</v>
      </c>
    </row>
    <row r="6" spans="1:14" ht="15" customHeight="1">
      <c r="A6" s="80" t="s">
        <v>757</v>
      </c>
      <c r="B6" s="81"/>
      <c r="C6" s="81"/>
      <c r="D6" s="81"/>
      <c r="E6" s="38"/>
    </row>
    <row r="7" spans="1:14" ht="15" customHeight="1">
      <c r="A7" s="80" t="s">
        <v>758</v>
      </c>
      <c r="B7" s="81"/>
      <c r="C7" s="81"/>
      <c r="D7" s="81"/>
      <c r="E7" s="38"/>
    </row>
    <row r="8" spans="1:14" ht="15" customHeight="1">
      <c r="A8" s="80" t="s">
        <v>759</v>
      </c>
      <c r="B8" s="81"/>
      <c r="C8" s="81"/>
      <c r="D8" s="81"/>
      <c r="E8" s="38"/>
    </row>
    <row r="9" spans="1:14" ht="15" customHeight="1">
      <c r="A9" s="80" t="s">
        <v>760</v>
      </c>
      <c r="B9" s="81"/>
      <c r="C9" s="81"/>
      <c r="D9" s="81"/>
      <c r="E9" s="38"/>
    </row>
    <row r="10" spans="1:14" ht="15" customHeight="1">
      <c r="A10" s="79" t="s">
        <v>778</v>
      </c>
      <c r="B10" s="81"/>
      <c r="C10" s="81"/>
      <c r="D10" s="81"/>
      <c r="E10" s="38"/>
    </row>
    <row r="11" spans="1:14" ht="15" customHeight="1">
      <c r="A11" s="80" t="s">
        <v>761</v>
      </c>
      <c r="B11" s="81"/>
      <c r="C11" s="81"/>
      <c r="D11" s="81"/>
      <c r="E11" s="38"/>
    </row>
    <row r="12" spans="1:14" ht="33" customHeight="1">
      <c r="A12" s="80" t="s">
        <v>762</v>
      </c>
      <c r="B12" s="81"/>
      <c r="C12" s="81"/>
      <c r="D12" s="81"/>
      <c r="E12" s="38"/>
    </row>
    <row r="13" spans="1:14" ht="15" customHeight="1">
      <c r="A13" s="80" t="s">
        <v>763</v>
      </c>
      <c r="B13" s="81"/>
      <c r="C13" s="81"/>
      <c r="D13" s="81"/>
      <c r="E13" s="38"/>
    </row>
    <row r="14" spans="1:14" ht="15" customHeight="1">
      <c r="A14" s="80" t="s">
        <v>764</v>
      </c>
      <c r="B14" s="81"/>
      <c r="C14" s="81"/>
      <c r="D14" s="81"/>
      <c r="E14" s="38"/>
    </row>
    <row r="15" spans="1:14" ht="15" customHeight="1">
      <c r="A15" s="80" t="s">
        <v>765</v>
      </c>
      <c r="B15" s="81">
        <v>2</v>
      </c>
      <c r="C15" s="81"/>
      <c r="D15" s="81"/>
      <c r="E15" s="38">
        <f>SUM(B15:D15)</f>
        <v>2</v>
      </c>
    </row>
    <row r="16" spans="1:14" ht="15" customHeight="1">
      <c r="A16" s="80" t="s">
        <v>766</v>
      </c>
      <c r="B16" s="81"/>
      <c r="C16" s="81"/>
      <c r="D16" s="81"/>
      <c r="E16" s="38">
        <f t="shared" ref="E16:E27" si="0">SUM(B16:D16)</f>
        <v>0</v>
      </c>
    </row>
    <row r="17" spans="1:5" ht="15" customHeight="1">
      <c r="A17" s="80" t="s">
        <v>767</v>
      </c>
      <c r="B17" s="81"/>
      <c r="C17" s="81"/>
      <c r="D17" s="81"/>
      <c r="E17" s="38">
        <f t="shared" si="0"/>
        <v>0</v>
      </c>
    </row>
    <row r="18" spans="1:5" ht="15" customHeight="1">
      <c r="A18" s="79" t="s">
        <v>779</v>
      </c>
      <c r="B18" s="208">
        <f>SUM(B11:B17)</f>
        <v>2</v>
      </c>
      <c r="C18" s="81"/>
      <c r="D18" s="81"/>
      <c r="E18" s="209">
        <f t="shared" si="0"/>
        <v>2</v>
      </c>
    </row>
    <row r="19" spans="1:5" ht="15" customHeight="1">
      <c r="A19" s="80" t="s">
        <v>768</v>
      </c>
      <c r="B19" s="81">
        <v>2</v>
      </c>
      <c r="C19" s="81"/>
      <c r="D19" s="81"/>
      <c r="E19" s="38">
        <f t="shared" si="0"/>
        <v>2</v>
      </c>
    </row>
    <row r="20" spans="1:5" ht="15" customHeight="1">
      <c r="A20" s="80" t="s">
        <v>769</v>
      </c>
      <c r="B20" s="81"/>
      <c r="C20" s="81"/>
      <c r="D20" s="81"/>
      <c r="E20" s="38">
        <f t="shared" si="0"/>
        <v>0</v>
      </c>
    </row>
    <row r="21" spans="1:5" ht="15" customHeight="1">
      <c r="A21" s="80" t="s">
        <v>770</v>
      </c>
      <c r="B21" s="81">
        <v>2</v>
      </c>
      <c r="C21" s="81"/>
      <c r="D21" s="81"/>
      <c r="E21" s="38">
        <f t="shared" si="0"/>
        <v>2</v>
      </c>
    </row>
    <row r="22" spans="1:5" ht="15" customHeight="1">
      <c r="A22" s="79" t="s">
        <v>780</v>
      </c>
      <c r="B22" s="208">
        <f>SUM(B19:B21)</f>
        <v>4</v>
      </c>
      <c r="C22" s="81"/>
      <c r="D22" s="81"/>
      <c r="E22" s="209">
        <f t="shared" si="0"/>
        <v>4</v>
      </c>
    </row>
    <row r="23" spans="1:5" ht="15" customHeight="1">
      <c r="A23" s="80" t="s">
        <v>771</v>
      </c>
      <c r="B23" s="81">
        <v>1</v>
      </c>
      <c r="C23" s="81"/>
      <c r="D23" s="81"/>
      <c r="E23" s="38">
        <f t="shared" si="0"/>
        <v>1</v>
      </c>
    </row>
    <row r="24" spans="1:5" ht="15" customHeight="1">
      <c r="A24" s="80" t="s">
        <v>772</v>
      </c>
      <c r="B24" s="81">
        <v>4</v>
      </c>
      <c r="C24" s="81"/>
      <c r="D24" s="81"/>
      <c r="E24" s="38">
        <f t="shared" si="0"/>
        <v>4</v>
      </c>
    </row>
    <row r="25" spans="1:5" ht="15" customHeight="1">
      <c r="A25" s="80" t="s">
        <v>773</v>
      </c>
      <c r="B25" s="208"/>
      <c r="C25" s="81"/>
      <c r="D25" s="81"/>
      <c r="E25" s="38">
        <f t="shared" si="0"/>
        <v>0</v>
      </c>
    </row>
    <row r="26" spans="1:5" ht="15" customHeight="1">
      <c r="A26" s="79" t="s">
        <v>781</v>
      </c>
      <c r="B26" s="208">
        <f>SUM(B23:B25)</f>
        <v>5</v>
      </c>
      <c r="C26" s="81"/>
      <c r="D26" s="81"/>
      <c r="E26" s="209">
        <f t="shared" si="0"/>
        <v>5</v>
      </c>
    </row>
    <row r="27" spans="1:5" ht="37.5" customHeight="1">
      <c r="A27" s="79" t="s">
        <v>782</v>
      </c>
      <c r="B27" s="107">
        <f>B26+B22+B18</f>
        <v>11</v>
      </c>
      <c r="C27" s="82"/>
      <c r="D27" s="82"/>
      <c r="E27" s="209">
        <f t="shared" si="0"/>
        <v>11</v>
      </c>
    </row>
    <row r="28" spans="1:5" ht="30" customHeight="1">
      <c r="A28" s="80" t="s">
        <v>774</v>
      </c>
      <c r="B28" s="81"/>
      <c r="C28" s="81"/>
      <c r="D28" s="81"/>
      <c r="E28" s="38"/>
    </row>
    <row r="29" spans="1:5" ht="32.25" customHeight="1">
      <c r="A29" s="80" t="s">
        <v>775</v>
      </c>
      <c r="B29" s="81"/>
      <c r="C29" s="81"/>
      <c r="D29" s="81"/>
      <c r="E29" s="38"/>
    </row>
    <row r="30" spans="1:5" ht="33.75" customHeight="1">
      <c r="A30" s="80" t="s">
        <v>776</v>
      </c>
      <c r="B30" s="81"/>
      <c r="C30" s="81"/>
      <c r="D30" s="81"/>
      <c r="E30" s="38"/>
    </row>
    <row r="31" spans="1:5" ht="18.75" customHeight="1">
      <c r="A31" s="80" t="s">
        <v>777</v>
      </c>
      <c r="B31" s="81"/>
      <c r="C31" s="81"/>
      <c r="D31" s="81"/>
      <c r="E31" s="38"/>
    </row>
    <row r="32" spans="1:5" ht="33" customHeight="1">
      <c r="A32" s="79" t="s">
        <v>113</v>
      </c>
      <c r="B32" s="81"/>
      <c r="C32" s="81"/>
      <c r="D32" s="81"/>
      <c r="E32" s="38"/>
    </row>
    <row r="33" spans="1:4">
      <c r="A33" s="275"/>
      <c r="B33" s="276"/>
      <c r="C33" s="276"/>
      <c r="D33" s="276"/>
    </row>
    <row r="34" spans="1:4">
      <c r="A34" s="277"/>
      <c r="B34" s="276"/>
      <c r="C34" s="276"/>
      <c r="D34" s="276"/>
    </row>
  </sheetData>
  <mergeCells count="4">
    <mergeCell ref="A33:D33"/>
    <mergeCell ref="A34:D34"/>
    <mergeCell ref="A1:E1"/>
    <mergeCell ref="A2:E2"/>
  </mergeCells>
  <phoneticPr fontId="49" type="noConversion"/>
  <pageMargins left="0" right="0" top="0.74803149606299213" bottom="0.74803149606299213" header="0.31496062992125984" footer="0.31496062992125984"/>
  <pageSetup paperSize="9" scale="75" orientation="landscape" horizontalDpi="300" verticalDpi="300" r:id="rId1"/>
  <headerFooter>
    <oddHeader>&amp;C4. melléklet az 1/2015. (II.16.) önkormányzati rendelethez</oddHeader>
    <oddFooter>&amp;C- 4 -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H43"/>
  <sheetViews>
    <sheetView view="pageLayout" zoomScaleNormal="100" workbookViewId="0">
      <selection activeCell="A2" sqref="A2:H2"/>
    </sheetView>
  </sheetViews>
  <sheetFormatPr defaultRowHeight="15"/>
  <cols>
    <col min="1" max="1" width="64.7109375" customWidth="1"/>
    <col min="2" max="2" width="9.42578125" customWidth="1"/>
    <col min="3" max="3" width="22.42578125" style="164" customWidth="1"/>
    <col min="4" max="4" width="18.85546875" style="164" customWidth="1"/>
    <col min="5" max="5" width="18.7109375" style="164" customWidth="1"/>
    <col min="6" max="6" width="18.28515625" style="164" customWidth="1"/>
    <col min="7" max="7" width="18" style="164" customWidth="1"/>
    <col min="8" max="8" width="18.7109375" style="164" customWidth="1"/>
  </cols>
  <sheetData>
    <row r="1" spans="1:8" ht="21.75" customHeight="1">
      <c r="A1" s="270" t="s">
        <v>105</v>
      </c>
      <c r="B1" s="274"/>
      <c r="C1" s="274"/>
      <c r="D1" s="274"/>
      <c r="E1" s="274"/>
      <c r="F1" s="274"/>
      <c r="G1" s="274"/>
      <c r="H1" s="274"/>
    </row>
    <row r="2" spans="1:8" ht="26.25" customHeight="1">
      <c r="A2" s="273" t="s">
        <v>39</v>
      </c>
      <c r="B2" s="271"/>
      <c r="C2" s="271"/>
      <c r="D2" s="271"/>
      <c r="E2" s="271"/>
      <c r="F2" s="271"/>
      <c r="G2" s="271"/>
      <c r="H2" s="271"/>
    </row>
    <row r="4" spans="1:8" ht="30">
      <c r="A4" s="2" t="s">
        <v>166</v>
      </c>
      <c r="B4" s="3" t="s">
        <v>167</v>
      </c>
      <c r="C4" s="210" t="s">
        <v>1</v>
      </c>
      <c r="D4" s="210" t="s">
        <v>2</v>
      </c>
      <c r="E4" s="210" t="s">
        <v>2</v>
      </c>
      <c r="F4" s="210" t="s">
        <v>2</v>
      </c>
      <c r="G4" s="210" t="s">
        <v>2</v>
      </c>
      <c r="H4" s="211" t="s">
        <v>3</v>
      </c>
    </row>
    <row r="5" spans="1:8" s="217" customFormat="1">
      <c r="A5" s="20" t="s">
        <v>279</v>
      </c>
      <c r="B5" s="10" t="s">
        <v>280</v>
      </c>
      <c r="C5" s="216">
        <v>0</v>
      </c>
      <c r="D5" s="216"/>
      <c r="E5" s="216"/>
      <c r="F5" s="216"/>
      <c r="G5" s="216"/>
      <c r="H5" s="172">
        <f t="shared" ref="H5:H21" si="0">SUM(C5:G5)</f>
        <v>0</v>
      </c>
    </row>
    <row r="6" spans="1:8">
      <c r="A6" s="17" t="s">
        <v>865</v>
      </c>
      <c r="B6" s="6" t="s">
        <v>281</v>
      </c>
      <c r="C6" s="172">
        <v>570</v>
      </c>
      <c r="D6" s="172"/>
      <c r="E6" s="172"/>
      <c r="F6" s="172"/>
      <c r="G6" s="172"/>
      <c r="H6" s="172">
        <f t="shared" si="0"/>
        <v>570</v>
      </c>
    </row>
    <row r="7" spans="1:8" s="217" customFormat="1">
      <c r="A7" s="20" t="s">
        <v>596</v>
      </c>
      <c r="B7" s="10" t="s">
        <v>281</v>
      </c>
      <c r="C7" s="216">
        <f>SUM(C6:C6)</f>
        <v>570</v>
      </c>
      <c r="D7" s="216"/>
      <c r="E7" s="216"/>
      <c r="F7" s="216"/>
      <c r="G7" s="216"/>
      <c r="H7" s="172">
        <f t="shared" si="0"/>
        <v>570</v>
      </c>
    </row>
    <row r="8" spans="1:8" s="217" customFormat="1">
      <c r="A8" s="9" t="s">
        <v>283</v>
      </c>
      <c r="B8" s="10" t="s">
        <v>284</v>
      </c>
      <c r="C8" s="216">
        <v>0</v>
      </c>
      <c r="D8" s="216"/>
      <c r="E8" s="216"/>
      <c r="F8" s="216"/>
      <c r="G8" s="216"/>
      <c r="H8" s="172">
        <f t="shared" si="0"/>
        <v>0</v>
      </c>
    </row>
    <row r="9" spans="1:8" s="217" customFormat="1">
      <c r="A9" s="20" t="s">
        <v>285</v>
      </c>
      <c r="B9" s="10" t="s">
        <v>286</v>
      </c>
      <c r="C9" s="216">
        <v>0</v>
      </c>
      <c r="D9" s="216"/>
      <c r="E9" s="216"/>
      <c r="F9" s="216"/>
      <c r="G9" s="216"/>
      <c r="H9" s="172">
        <f t="shared" si="0"/>
        <v>0</v>
      </c>
    </row>
    <row r="10" spans="1:8" s="217" customFormat="1">
      <c r="A10" s="20" t="s">
        <v>287</v>
      </c>
      <c r="B10" s="10" t="s">
        <v>288</v>
      </c>
      <c r="C10" s="216">
        <v>0</v>
      </c>
      <c r="D10" s="216"/>
      <c r="E10" s="216"/>
      <c r="F10" s="216"/>
      <c r="G10" s="216"/>
      <c r="H10" s="172">
        <f t="shared" si="0"/>
        <v>0</v>
      </c>
    </row>
    <row r="11" spans="1:8" s="217" customFormat="1">
      <c r="A11" s="9" t="s">
        <v>289</v>
      </c>
      <c r="B11" s="10" t="s">
        <v>290</v>
      </c>
      <c r="C11" s="216">
        <v>0</v>
      </c>
      <c r="D11" s="216"/>
      <c r="E11" s="216"/>
      <c r="F11" s="216"/>
      <c r="G11" s="216"/>
      <c r="H11" s="172">
        <f t="shared" si="0"/>
        <v>0</v>
      </c>
    </row>
    <row r="12" spans="1:8" s="217" customFormat="1" ht="25.5">
      <c r="A12" s="9" t="s">
        <v>291</v>
      </c>
      <c r="B12" s="10" t="s">
        <v>292</v>
      </c>
      <c r="C12" s="216">
        <v>154</v>
      </c>
      <c r="D12" s="216"/>
      <c r="E12" s="216"/>
      <c r="F12" s="216"/>
      <c r="G12" s="216"/>
      <c r="H12" s="172">
        <f t="shared" si="0"/>
        <v>154</v>
      </c>
    </row>
    <row r="13" spans="1:8" ht="15.75">
      <c r="A13" s="26" t="s">
        <v>597</v>
      </c>
      <c r="B13" s="12" t="s">
        <v>293</v>
      </c>
      <c r="C13" s="219">
        <f>C12+C11+C10+C9+C8+C7+C5</f>
        <v>724</v>
      </c>
      <c r="D13" s="219"/>
      <c r="E13" s="219"/>
      <c r="F13" s="219"/>
      <c r="G13" s="219"/>
      <c r="H13" s="219">
        <f t="shared" si="0"/>
        <v>724</v>
      </c>
    </row>
    <row r="14" spans="1:8" s="214" customFormat="1">
      <c r="A14" s="17" t="s">
        <v>861</v>
      </c>
      <c r="B14" s="6" t="s">
        <v>862</v>
      </c>
      <c r="C14" s="213">
        <v>100</v>
      </c>
      <c r="D14" s="213"/>
      <c r="E14" s="213"/>
      <c r="F14" s="213"/>
      <c r="G14" s="213"/>
      <c r="H14" s="172">
        <f t="shared" si="0"/>
        <v>100</v>
      </c>
    </row>
    <row r="15" spans="1:8" s="214" customFormat="1">
      <c r="A15" s="17" t="s">
        <v>863</v>
      </c>
      <c r="B15" s="6" t="s">
        <v>862</v>
      </c>
      <c r="C15" s="213">
        <v>1695</v>
      </c>
      <c r="D15" s="213"/>
      <c r="E15" s="213"/>
      <c r="F15" s="213"/>
      <c r="G15" s="213"/>
      <c r="H15" s="172">
        <f t="shared" si="0"/>
        <v>1695</v>
      </c>
    </row>
    <row r="16" spans="1:8" s="214" customFormat="1">
      <c r="A16" s="17" t="s">
        <v>864</v>
      </c>
      <c r="B16" s="6" t="s">
        <v>862</v>
      </c>
      <c r="C16" s="213">
        <v>3769</v>
      </c>
      <c r="D16" s="213"/>
      <c r="E16" s="213"/>
      <c r="F16" s="213"/>
      <c r="G16" s="213"/>
      <c r="H16" s="172">
        <f t="shared" si="0"/>
        <v>3769</v>
      </c>
    </row>
    <row r="17" spans="1:8" s="217" customFormat="1">
      <c r="A17" s="20" t="s">
        <v>294</v>
      </c>
      <c r="B17" s="10" t="s">
        <v>295</v>
      </c>
      <c r="C17" s="216">
        <f>SUM(C14:C16)</f>
        <v>5564</v>
      </c>
      <c r="D17" s="216"/>
      <c r="E17" s="216"/>
      <c r="F17" s="216"/>
      <c r="G17" s="216"/>
      <c r="H17" s="172">
        <f t="shared" si="0"/>
        <v>5564</v>
      </c>
    </row>
    <row r="18" spans="1:8" s="217" customFormat="1">
      <c r="A18" s="20" t="s">
        <v>296</v>
      </c>
      <c r="B18" s="10" t="s">
        <v>297</v>
      </c>
      <c r="C18" s="216">
        <v>0</v>
      </c>
      <c r="D18" s="216"/>
      <c r="E18" s="216"/>
      <c r="F18" s="216"/>
      <c r="G18" s="216"/>
      <c r="H18" s="172">
        <f t="shared" si="0"/>
        <v>0</v>
      </c>
    </row>
    <row r="19" spans="1:8" s="217" customFormat="1">
      <c r="A19" s="20" t="s">
        <v>298</v>
      </c>
      <c r="B19" s="10" t="s">
        <v>299</v>
      </c>
      <c r="C19" s="216">
        <v>0</v>
      </c>
      <c r="D19" s="216"/>
      <c r="E19" s="216"/>
      <c r="F19" s="216"/>
      <c r="G19" s="216"/>
      <c r="H19" s="172">
        <f t="shared" si="0"/>
        <v>0</v>
      </c>
    </row>
    <row r="20" spans="1:8" s="217" customFormat="1">
      <c r="A20" s="20" t="s">
        <v>300</v>
      </c>
      <c r="B20" s="10" t="s">
        <v>301</v>
      </c>
      <c r="C20" s="218">
        <f>486+1018</f>
        <v>1504</v>
      </c>
      <c r="D20" s="216"/>
      <c r="E20" s="216"/>
      <c r="F20" s="216"/>
      <c r="G20" s="216"/>
      <c r="H20" s="172">
        <f t="shared" si="0"/>
        <v>1504</v>
      </c>
    </row>
    <row r="21" spans="1:8" ht="15.75">
      <c r="A21" s="26" t="s">
        <v>598</v>
      </c>
      <c r="B21" s="12" t="s">
        <v>302</v>
      </c>
      <c r="C21" s="219">
        <f>C17+C20</f>
        <v>7068</v>
      </c>
      <c r="D21" s="207"/>
      <c r="E21" s="207"/>
      <c r="F21" s="207"/>
      <c r="G21" s="207"/>
      <c r="H21" s="207">
        <f t="shared" si="0"/>
        <v>7068</v>
      </c>
    </row>
    <row r="24" spans="1:8">
      <c r="A24" s="54" t="s">
        <v>844</v>
      </c>
      <c r="B24" s="54" t="s">
        <v>845</v>
      </c>
      <c r="C24" s="212" t="s">
        <v>846</v>
      </c>
      <c r="D24" s="212" t="s">
        <v>847</v>
      </c>
      <c r="E24" s="165"/>
      <c r="F24" s="165"/>
      <c r="G24" s="165"/>
    </row>
    <row r="25" spans="1:8">
      <c r="A25" s="20" t="s">
        <v>279</v>
      </c>
      <c r="B25" s="10"/>
      <c r="C25" s="221">
        <v>0</v>
      </c>
      <c r="D25" s="222"/>
      <c r="E25" s="165"/>
      <c r="F25" s="165"/>
      <c r="G25" s="165"/>
    </row>
    <row r="26" spans="1:8" ht="15.75">
      <c r="A26" s="17" t="s">
        <v>865</v>
      </c>
      <c r="B26" s="223">
        <v>570</v>
      </c>
      <c r="C26" s="213">
        <v>154</v>
      </c>
      <c r="D26" s="220">
        <f>SUM(B26:C26)</f>
        <v>724</v>
      </c>
      <c r="E26" s="165"/>
      <c r="F26" s="165"/>
      <c r="G26" s="165"/>
    </row>
    <row r="27" spans="1:8">
      <c r="A27" s="20" t="s">
        <v>596</v>
      </c>
      <c r="B27" s="221">
        <f>SUM(B26:B26)</f>
        <v>570</v>
      </c>
      <c r="C27" s="221">
        <f>SUM(C26:C26)</f>
        <v>154</v>
      </c>
      <c r="D27" s="221">
        <f>SUM(B27:C27)</f>
        <v>724</v>
      </c>
      <c r="E27" s="165"/>
      <c r="F27" s="165"/>
      <c r="G27" s="165"/>
    </row>
    <row r="28" spans="1:8">
      <c r="A28" s="9" t="s">
        <v>283</v>
      </c>
      <c r="B28" s="10"/>
      <c r="C28" s="222"/>
      <c r="D28" s="222"/>
      <c r="E28" s="165"/>
      <c r="F28" s="165"/>
      <c r="G28" s="165"/>
    </row>
    <row r="29" spans="1:8">
      <c r="A29" s="20" t="s">
        <v>285</v>
      </c>
      <c r="B29" s="10"/>
      <c r="C29" s="222"/>
      <c r="D29" s="222"/>
      <c r="E29" s="165"/>
      <c r="F29" s="165"/>
      <c r="G29" s="165"/>
    </row>
    <row r="30" spans="1:8" ht="15.75">
      <c r="A30" s="26" t="s">
        <v>597</v>
      </c>
      <c r="B30" s="224">
        <f>B29+B28+B27+B25</f>
        <v>570</v>
      </c>
      <c r="C30" s="224">
        <f>C29+C28+C27+C25</f>
        <v>154</v>
      </c>
      <c r="D30" s="224">
        <f>D29+D28+D27+D25</f>
        <v>724</v>
      </c>
      <c r="E30" s="165"/>
      <c r="F30" s="165"/>
      <c r="G30" s="165"/>
    </row>
    <row r="31" spans="1:8" ht="15.75">
      <c r="A31" s="17" t="s">
        <v>861</v>
      </c>
      <c r="B31" s="213">
        <v>100</v>
      </c>
      <c r="C31" s="220">
        <v>27</v>
      </c>
      <c r="D31" s="220"/>
      <c r="E31" s="165"/>
      <c r="F31" s="165"/>
      <c r="G31" s="165"/>
    </row>
    <row r="32" spans="1:8" ht="15.75">
      <c r="A32" s="17" t="s">
        <v>863</v>
      </c>
      <c r="B32" s="213">
        <v>1695</v>
      </c>
      <c r="C32" s="220">
        <v>459</v>
      </c>
      <c r="D32" s="220"/>
      <c r="E32" s="165"/>
      <c r="F32" s="165"/>
      <c r="G32" s="165"/>
    </row>
    <row r="33" spans="1:7" ht="15.75">
      <c r="A33" s="17" t="s">
        <v>864</v>
      </c>
      <c r="B33" s="213">
        <v>3769</v>
      </c>
      <c r="C33" s="220">
        <v>1018</v>
      </c>
      <c r="D33" s="220"/>
      <c r="E33" s="165"/>
      <c r="F33" s="165"/>
      <c r="G33" s="165"/>
    </row>
    <row r="34" spans="1:7">
      <c r="A34" s="20" t="s">
        <v>294</v>
      </c>
      <c r="B34" s="225">
        <f>SUM(B31:B33)</f>
        <v>5564</v>
      </c>
      <c r="C34" s="225">
        <f>SUM(C31:C33)</f>
        <v>1504</v>
      </c>
      <c r="D34" s="225">
        <f>SUM(B34:C34)</f>
        <v>7068</v>
      </c>
      <c r="E34" s="165"/>
      <c r="F34" s="165"/>
      <c r="G34" s="165"/>
    </row>
    <row r="35" spans="1:7">
      <c r="A35" s="20" t="s">
        <v>296</v>
      </c>
      <c r="B35" s="6"/>
      <c r="C35" s="171"/>
      <c r="D35" s="171"/>
      <c r="E35" s="165"/>
      <c r="F35" s="165"/>
      <c r="G35" s="165"/>
    </row>
    <row r="36" spans="1:7">
      <c r="A36" s="20" t="s">
        <v>298</v>
      </c>
      <c r="B36" s="6"/>
      <c r="C36" s="171"/>
      <c r="D36" s="171"/>
      <c r="E36" s="165"/>
      <c r="F36" s="165"/>
      <c r="G36" s="165"/>
    </row>
    <row r="37" spans="1:7" ht="15.75">
      <c r="A37" s="26" t="s">
        <v>598</v>
      </c>
      <c r="B37" s="226">
        <f>B36+B35+B34</f>
        <v>5564</v>
      </c>
      <c r="C37" s="226">
        <f>C36+C35+C34</f>
        <v>1504</v>
      </c>
      <c r="D37" s="226">
        <f>D36+D35+D34</f>
        <v>7068</v>
      </c>
      <c r="E37" s="165"/>
      <c r="F37" s="165"/>
      <c r="G37" s="165"/>
    </row>
    <row r="38" spans="1:7">
      <c r="A38" s="4"/>
      <c r="B38" s="4"/>
      <c r="C38" s="165"/>
      <c r="D38" s="165"/>
      <c r="E38" s="165"/>
      <c r="F38" s="165"/>
      <c r="G38" s="165"/>
    </row>
    <row r="39" spans="1:7">
      <c r="A39" s="4"/>
      <c r="B39" s="4"/>
      <c r="C39" s="165"/>
      <c r="D39" s="165"/>
      <c r="E39" s="165"/>
      <c r="F39" s="165"/>
      <c r="G39" s="165"/>
    </row>
    <row r="40" spans="1:7">
      <c r="A40" s="4"/>
      <c r="B40" s="4"/>
      <c r="C40" s="165"/>
      <c r="D40" s="165"/>
      <c r="E40" s="165"/>
      <c r="F40" s="165"/>
      <c r="G40" s="165"/>
    </row>
    <row r="41" spans="1:7">
      <c r="A41" s="4"/>
      <c r="B41" s="4"/>
      <c r="C41" s="165"/>
      <c r="D41" s="165"/>
      <c r="E41" s="165"/>
      <c r="F41" s="165"/>
      <c r="G41" s="165"/>
    </row>
    <row r="42" spans="1:7">
      <c r="A42" s="4"/>
      <c r="B42" s="4"/>
      <c r="C42" s="165"/>
      <c r="D42" s="165"/>
      <c r="E42" s="165"/>
      <c r="F42" s="165"/>
      <c r="G42" s="165"/>
    </row>
    <row r="43" spans="1:7">
      <c r="A43" s="4"/>
      <c r="B43" s="4"/>
      <c r="C43" s="165"/>
      <c r="D43" s="165"/>
      <c r="E43" s="165"/>
      <c r="F43" s="165"/>
      <c r="G43" s="165"/>
    </row>
  </sheetData>
  <mergeCells count="2">
    <mergeCell ref="A1:H1"/>
    <mergeCell ref="A2:H2"/>
  </mergeCells>
  <phoneticPr fontId="49" type="noConversion"/>
  <pageMargins left="0" right="0" top="0.55118110236220474" bottom="0" header="0.31496062992125984" footer="0.31496062992125984"/>
  <pageSetup paperSize="9" scale="60" orientation="landscape" horizontalDpi="300" verticalDpi="300" r:id="rId1"/>
  <headerFooter alignWithMargins="0">
    <oddHeader xml:space="preserve">&amp;C&amp;"Bookman Old Style,Normál"&amp;9 5. melléklet az 1/2015. (II.16.) önkorámányzati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sqref="A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24" customHeight="1">
      <c r="A1" s="270" t="s">
        <v>105</v>
      </c>
      <c r="B1" s="274"/>
      <c r="C1" s="274"/>
      <c r="D1" s="274"/>
      <c r="E1" s="274"/>
      <c r="F1" s="274"/>
      <c r="G1" s="274"/>
      <c r="H1" s="274"/>
    </row>
    <row r="2" spans="1:8" ht="23.25" customHeight="1">
      <c r="A2" s="273" t="s">
        <v>40</v>
      </c>
      <c r="B2" s="271"/>
      <c r="C2" s="271"/>
      <c r="D2" s="271"/>
      <c r="E2" s="271"/>
      <c r="F2" s="271"/>
      <c r="G2" s="271"/>
      <c r="H2" s="271"/>
    </row>
    <row r="3" spans="1:8" ht="18">
      <c r="A3" s="63"/>
    </row>
    <row r="5" spans="1:8" ht="30">
      <c r="A5" s="2" t="s">
        <v>166</v>
      </c>
      <c r="B5" s="3" t="s">
        <v>167</v>
      </c>
      <c r="C5" s="84" t="s">
        <v>1</v>
      </c>
      <c r="D5" s="84" t="s">
        <v>2</v>
      </c>
      <c r="E5" s="84" t="s">
        <v>2</v>
      </c>
      <c r="F5" s="84" t="s">
        <v>2</v>
      </c>
      <c r="G5" s="84" t="s">
        <v>2</v>
      </c>
      <c r="H5" s="95" t="s">
        <v>3</v>
      </c>
    </row>
    <row r="6" spans="1:8">
      <c r="A6" s="38"/>
      <c r="B6" s="38"/>
      <c r="C6" s="38"/>
      <c r="D6" s="38"/>
      <c r="E6" s="38"/>
      <c r="F6" s="38"/>
      <c r="G6" s="38"/>
      <c r="H6" s="38"/>
    </row>
    <row r="7" spans="1:8">
      <c r="A7" s="38"/>
      <c r="B7" s="38"/>
      <c r="C7" s="38"/>
      <c r="D7" s="38"/>
      <c r="E7" s="38"/>
      <c r="F7" s="38"/>
      <c r="G7" s="38"/>
      <c r="H7" s="38"/>
    </row>
    <row r="8" spans="1:8">
      <c r="A8" s="38"/>
      <c r="B8" s="38"/>
      <c r="C8" s="38"/>
      <c r="D8" s="38"/>
      <c r="E8" s="38"/>
      <c r="F8" s="38"/>
      <c r="G8" s="38"/>
      <c r="H8" s="38"/>
    </row>
    <row r="9" spans="1:8">
      <c r="A9" s="38"/>
      <c r="B9" s="38"/>
      <c r="C9" s="38"/>
      <c r="D9" s="38"/>
      <c r="E9" s="38"/>
      <c r="F9" s="38"/>
      <c r="G9" s="38"/>
      <c r="H9" s="38"/>
    </row>
    <row r="10" spans="1:8">
      <c r="A10" s="20" t="s">
        <v>843</v>
      </c>
      <c r="B10" s="10" t="s">
        <v>277</v>
      </c>
      <c r="C10" s="38"/>
      <c r="D10" s="38"/>
      <c r="E10" s="38"/>
      <c r="F10" s="38"/>
      <c r="G10" s="38"/>
      <c r="H10" s="38"/>
    </row>
    <row r="11" spans="1:8">
      <c r="A11" s="20"/>
      <c r="B11" s="10"/>
      <c r="C11" s="38"/>
      <c r="D11" s="38"/>
      <c r="E11" s="38"/>
      <c r="F11" s="38"/>
      <c r="G11" s="38"/>
      <c r="H11" s="38"/>
    </row>
    <row r="12" spans="1:8">
      <c r="A12" s="20"/>
      <c r="B12" s="10"/>
      <c r="C12" s="38"/>
      <c r="D12" s="38"/>
      <c r="E12" s="38"/>
      <c r="F12" s="38"/>
      <c r="G12" s="38"/>
      <c r="H12" s="38"/>
    </row>
    <row r="13" spans="1:8">
      <c r="A13" s="20"/>
      <c r="B13" s="10"/>
      <c r="C13" s="38"/>
      <c r="D13" s="38"/>
      <c r="E13" s="38"/>
      <c r="F13" s="38"/>
      <c r="G13" s="38"/>
      <c r="H13" s="38"/>
    </row>
    <row r="14" spans="1:8">
      <c r="A14" s="20"/>
      <c r="B14" s="10"/>
      <c r="C14" s="38"/>
      <c r="D14" s="38"/>
      <c r="E14" s="38"/>
      <c r="F14" s="38"/>
      <c r="G14" s="38"/>
      <c r="H14" s="38"/>
    </row>
    <row r="15" spans="1:8">
      <c r="A15" s="20" t="s">
        <v>842</v>
      </c>
      <c r="B15" s="10" t="s">
        <v>277</v>
      </c>
      <c r="C15" s="38"/>
      <c r="D15" s="38"/>
      <c r="E15" s="38"/>
      <c r="F15" s="38"/>
      <c r="G15" s="38"/>
      <c r="H15" s="38"/>
    </row>
  </sheetData>
  <mergeCells count="2">
    <mergeCell ref="A1:H1"/>
    <mergeCell ref="A2:H2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J64"/>
  <sheetViews>
    <sheetView view="pageLayout" zoomScaleNormal="100" workbookViewId="0">
      <selection activeCell="C43" sqref="C43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270" t="s">
        <v>105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0" ht="46.5" customHeight="1">
      <c r="A2" s="273" t="s">
        <v>114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0" ht="16.5" customHeight="1">
      <c r="A3" s="93"/>
      <c r="B3" s="94"/>
      <c r="C3" s="94"/>
      <c r="D3" s="94"/>
      <c r="E3" s="94"/>
      <c r="F3" s="94"/>
      <c r="G3" s="94"/>
      <c r="H3" s="94"/>
      <c r="I3" s="94"/>
      <c r="J3" s="94"/>
    </row>
    <row r="4" spans="1:10">
      <c r="A4" s="4" t="s">
        <v>1</v>
      </c>
    </row>
    <row r="5" spans="1:10" ht="61.5" customHeight="1">
      <c r="A5" s="2" t="s">
        <v>166</v>
      </c>
      <c r="B5" s="3" t="s">
        <v>167</v>
      </c>
      <c r="C5" s="84" t="s">
        <v>848</v>
      </c>
      <c r="D5" s="84" t="s">
        <v>851</v>
      </c>
      <c r="E5" s="84" t="s">
        <v>852</v>
      </c>
      <c r="F5" s="84" t="s">
        <v>853</v>
      </c>
      <c r="G5" s="84" t="s">
        <v>858</v>
      </c>
      <c r="H5" s="84" t="s">
        <v>849</v>
      </c>
      <c r="I5" s="84" t="s">
        <v>850</v>
      </c>
      <c r="J5" s="84" t="s">
        <v>854</v>
      </c>
    </row>
    <row r="6" spans="1:10" ht="25.5">
      <c r="A6" s="53"/>
      <c r="B6" s="53"/>
      <c r="C6" s="53"/>
      <c r="D6" s="53"/>
      <c r="E6" s="53"/>
      <c r="F6" s="90" t="s">
        <v>859</v>
      </c>
      <c r="G6" s="89"/>
      <c r="H6" s="53"/>
      <c r="I6" s="53"/>
      <c r="J6" s="53"/>
    </row>
    <row r="7" spans="1:10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0">
      <c r="A9" s="53"/>
      <c r="B9" s="53"/>
      <c r="C9" s="53"/>
      <c r="D9" s="53"/>
      <c r="E9" s="53"/>
      <c r="F9" s="53"/>
      <c r="G9" s="53"/>
      <c r="H9" s="53"/>
      <c r="I9" s="53"/>
      <c r="J9" s="53"/>
    </row>
    <row r="10" spans="1:10">
      <c r="A10" s="17" t="s">
        <v>279</v>
      </c>
      <c r="B10" s="6" t="s">
        <v>280</v>
      </c>
      <c r="C10" s="53"/>
      <c r="D10" s="53"/>
      <c r="E10" s="53"/>
      <c r="F10" s="53"/>
      <c r="G10" s="53"/>
      <c r="H10" s="53"/>
      <c r="I10" s="53"/>
      <c r="J10" s="53"/>
    </row>
    <row r="11" spans="1:10">
      <c r="A11" s="17"/>
      <c r="B11" s="6"/>
      <c r="C11" s="53"/>
      <c r="D11" s="53"/>
      <c r="E11" s="53"/>
      <c r="F11" s="53"/>
      <c r="G11" s="53"/>
      <c r="H11" s="53"/>
      <c r="I11" s="53"/>
      <c r="J11" s="53"/>
    </row>
    <row r="12" spans="1:10">
      <c r="A12" s="17"/>
      <c r="B12" s="6"/>
      <c r="C12" s="53"/>
      <c r="D12" s="53"/>
      <c r="E12" s="53"/>
      <c r="F12" s="53"/>
      <c r="G12" s="53"/>
      <c r="H12" s="53"/>
      <c r="I12" s="53"/>
      <c r="J12" s="53"/>
    </row>
    <row r="13" spans="1:10">
      <c r="A13" s="17"/>
      <c r="B13" s="6"/>
      <c r="C13" s="53"/>
      <c r="D13" s="53"/>
      <c r="E13" s="53"/>
      <c r="F13" s="53"/>
      <c r="G13" s="53"/>
      <c r="H13" s="53"/>
      <c r="I13" s="53"/>
      <c r="J13" s="53"/>
    </row>
    <row r="14" spans="1:10">
      <c r="A14" s="17"/>
      <c r="B14" s="6"/>
      <c r="C14" s="53"/>
      <c r="D14" s="53"/>
      <c r="E14" s="53"/>
      <c r="F14" s="53"/>
      <c r="G14" s="53"/>
      <c r="H14" s="53"/>
      <c r="I14" s="53"/>
      <c r="J14" s="53"/>
    </row>
    <row r="15" spans="1:10">
      <c r="A15" s="17" t="s">
        <v>596</v>
      </c>
      <c r="B15" s="6" t="s">
        <v>281</v>
      </c>
      <c r="C15" s="53">
        <v>570</v>
      </c>
      <c r="D15" s="53">
        <v>570</v>
      </c>
      <c r="E15" s="53"/>
      <c r="F15" s="53"/>
      <c r="G15" s="53"/>
      <c r="H15" s="53"/>
      <c r="I15" s="53"/>
      <c r="J15" s="53"/>
    </row>
    <row r="16" spans="1:10">
      <c r="A16" s="17"/>
      <c r="B16" s="6"/>
      <c r="C16" s="53"/>
      <c r="D16" s="53"/>
      <c r="E16" s="53"/>
      <c r="F16" s="53"/>
      <c r="G16" s="53"/>
      <c r="H16" s="53"/>
      <c r="I16" s="53"/>
      <c r="J16" s="53"/>
    </row>
    <row r="17" spans="1:10">
      <c r="A17" s="17"/>
      <c r="B17" s="6"/>
      <c r="C17" s="53"/>
      <c r="D17" s="53"/>
      <c r="E17" s="53"/>
      <c r="F17" s="53"/>
      <c r="G17" s="53"/>
      <c r="H17" s="53"/>
      <c r="I17" s="53"/>
      <c r="J17" s="53"/>
    </row>
    <row r="18" spans="1:10">
      <c r="A18" s="17"/>
      <c r="B18" s="6"/>
      <c r="C18" s="53"/>
      <c r="D18" s="53"/>
      <c r="E18" s="53"/>
      <c r="F18" s="53"/>
      <c r="G18" s="53"/>
      <c r="H18" s="53"/>
      <c r="I18" s="53"/>
      <c r="J18" s="53"/>
    </row>
    <row r="19" spans="1:10">
      <c r="A19" s="17"/>
      <c r="B19" s="6"/>
      <c r="C19" s="53"/>
      <c r="D19" s="53"/>
      <c r="E19" s="53"/>
      <c r="F19" s="53"/>
      <c r="G19" s="53"/>
      <c r="H19" s="53"/>
      <c r="I19" s="53"/>
      <c r="J19" s="53"/>
    </row>
    <row r="20" spans="1:10">
      <c r="A20" s="5" t="s">
        <v>283</v>
      </c>
      <c r="B20" s="6" t="s">
        <v>284</v>
      </c>
      <c r="C20" s="53"/>
      <c r="D20" s="53"/>
      <c r="E20" s="53"/>
      <c r="F20" s="53"/>
      <c r="G20" s="53"/>
      <c r="H20" s="53"/>
      <c r="I20" s="53"/>
      <c r="J20" s="53"/>
    </row>
    <row r="21" spans="1:10">
      <c r="A21" s="5"/>
      <c r="B21" s="6"/>
      <c r="C21" s="53"/>
      <c r="D21" s="53"/>
      <c r="E21" s="53"/>
      <c r="F21" s="53"/>
      <c r="G21" s="53"/>
      <c r="H21" s="53"/>
      <c r="I21" s="53"/>
      <c r="J21" s="53"/>
    </row>
    <row r="22" spans="1:10">
      <c r="A22" s="5"/>
      <c r="B22" s="6"/>
      <c r="C22" s="53"/>
      <c r="D22" s="53"/>
      <c r="E22" s="53"/>
      <c r="F22" s="53"/>
      <c r="G22" s="53"/>
      <c r="H22" s="53"/>
      <c r="I22" s="53"/>
      <c r="J22" s="53"/>
    </row>
    <row r="23" spans="1:10">
      <c r="A23" s="17" t="s">
        <v>285</v>
      </c>
      <c r="B23" s="6" t="s">
        <v>286</v>
      </c>
      <c r="C23" s="53"/>
      <c r="D23" s="53"/>
      <c r="E23" s="53"/>
      <c r="F23" s="53"/>
      <c r="G23" s="53"/>
      <c r="H23" s="53"/>
      <c r="I23" s="53"/>
      <c r="J23" s="53"/>
    </row>
    <row r="24" spans="1:10">
      <c r="A24" s="17"/>
      <c r="B24" s="6"/>
      <c r="C24" s="53"/>
      <c r="D24" s="53"/>
      <c r="E24" s="53"/>
      <c r="F24" s="53"/>
      <c r="G24" s="53"/>
      <c r="H24" s="53"/>
      <c r="I24" s="53"/>
      <c r="J24" s="53"/>
    </row>
    <row r="25" spans="1:10">
      <c r="A25" s="17"/>
      <c r="B25" s="6"/>
      <c r="C25" s="53"/>
      <c r="D25" s="53"/>
      <c r="E25" s="53"/>
      <c r="F25" s="53"/>
      <c r="G25" s="53"/>
      <c r="H25" s="53"/>
      <c r="I25" s="53"/>
      <c r="J25" s="53"/>
    </row>
    <row r="26" spans="1:10">
      <c r="A26" s="17" t="s">
        <v>287</v>
      </c>
      <c r="B26" s="6" t="s">
        <v>288</v>
      </c>
      <c r="C26" s="53"/>
      <c r="D26" s="53"/>
      <c r="E26" s="53"/>
      <c r="F26" s="53"/>
      <c r="G26" s="53"/>
      <c r="H26" s="53"/>
      <c r="I26" s="53"/>
      <c r="J26" s="53"/>
    </row>
    <row r="27" spans="1:10">
      <c r="A27" s="17"/>
      <c r="B27" s="6"/>
      <c r="C27" s="53"/>
      <c r="D27" s="53"/>
      <c r="E27" s="53"/>
      <c r="F27" s="53"/>
      <c r="G27" s="53"/>
      <c r="H27" s="53"/>
      <c r="I27" s="53"/>
      <c r="J27" s="53"/>
    </row>
    <row r="28" spans="1:10">
      <c r="A28" s="17"/>
      <c r="B28" s="6"/>
      <c r="C28" s="53"/>
      <c r="D28" s="53"/>
      <c r="E28" s="53"/>
      <c r="F28" s="53"/>
      <c r="G28" s="53"/>
      <c r="H28" s="53"/>
      <c r="I28" s="53"/>
      <c r="J28" s="53"/>
    </row>
    <row r="29" spans="1:10">
      <c r="A29" s="5" t="s">
        <v>289</v>
      </c>
      <c r="B29" s="6" t="s">
        <v>290</v>
      </c>
      <c r="C29" s="53"/>
      <c r="D29" s="53"/>
      <c r="E29" s="53"/>
      <c r="F29" s="53"/>
      <c r="G29" s="53"/>
      <c r="H29" s="53"/>
      <c r="I29" s="53"/>
      <c r="J29" s="53"/>
    </row>
    <row r="30" spans="1:10">
      <c r="A30" s="5" t="s">
        <v>291</v>
      </c>
      <c r="B30" s="6" t="s">
        <v>292</v>
      </c>
      <c r="C30" s="53">
        <v>154</v>
      </c>
      <c r="D30" s="53">
        <v>154</v>
      </c>
      <c r="E30" s="53"/>
      <c r="F30" s="53"/>
      <c r="G30" s="53"/>
      <c r="H30" s="53"/>
      <c r="I30" s="53"/>
      <c r="J30" s="53"/>
    </row>
    <row r="31" spans="1:10" ht="15.75">
      <c r="A31" s="26" t="s">
        <v>597</v>
      </c>
      <c r="B31" s="12" t="s">
        <v>293</v>
      </c>
      <c r="C31" s="53">
        <v>724</v>
      </c>
      <c r="D31" s="53">
        <v>724</v>
      </c>
      <c r="E31" s="53"/>
      <c r="F31" s="53"/>
      <c r="G31" s="53"/>
      <c r="H31" s="53"/>
      <c r="I31" s="53"/>
      <c r="J31" s="53"/>
    </row>
    <row r="32" spans="1:10" ht="15.75">
      <c r="A32" s="32"/>
      <c r="B32" s="10"/>
      <c r="C32" s="53"/>
      <c r="D32" s="53"/>
      <c r="E32" s="53"/>
      <c r="F32" s="53"/>
      <c r="G32" s="53"/>
      <c r="H32" s="53"/>
      <c r="I32" s="53"/>
      <c r="J32" s="53"/>
    </row>
    <row r="33" spans="1:10" ht="15.75">
      <c r="A33" s="32"/>
      <c r="B33" s="10"/>
      <c r="C33" s="53"/>
      <c r="D33" s="53"/>
      <c r="E33" s="53"/>
      <c r="F33" s="53"/>
      <c r="G33" s="53"/>
      <c r="H33" s="53"/>
      <c r="I33" s="53"/>
      <c r="J33" s="53"/>
    </row>
    <row r="34" spans="1:10" ht="15.75">
      <c r="A34" s="32"/>
      <c r="B34" s="10"/>
      <c r="C34" s="53"/>
      <c r="D34" s="53"/>
      <c r="E34" s="53"/>
      <c r="F34" s="53"/>
      <c r="G34" s="53"/>
      <c r="H34" s="53"/>
      <c r="I34" s="53"/>
      <c r="J34" s="53"/>
    </row>
    <row r="35" spans="1:10" ht="15.75">
      <c r="A35" s="32"/>
      <c r="B35" s="10"/>
      <c r="C35" s="53"/>
      <c r="D35" s="53"/>
      <c r="E35" s="53"/>
      <c r="F35" s="53"/>
      <c r="G35" s="53"/>
      <c r="H35" s="53"/>
      <c r="I35" s="53"/>
      <c r="J35" s="53"/>
    </row>
    <row r="36" spans="1:10">
      <c r="A36" s="17" t="s">
        <v>294</v>
      </c>
      <c r="B36" s="6" t="s">
        <v>295</v>
      </c>
      <c r="C36" s="53">
        <v>5564</v>
      </c>
      <c r="D36" s="53">
        <v>5564</v>
      </c>
      <c r="E36" s="53"/>
      <c r="F36" s="53"/>
      <c r="G36" s="53"/>
      <c r="H36" s="53"/>
      <c r="I36" s="53"/>
      <c r="J36" s="53"/>
    </row>
    <row r="37" spans="1:10">
      <c r="A37" s="17"/>
      <c r="B37" s="6"/>
      <c r="C37" s="53"/>
      <c r="D37" s="53"/>
      <c r="E37" s="53"/>
      <c r="F37" s="53"/>
      <c r="G37" s="53"/>
      <c r="H37" s="53"/>
      <c r="I37" s="53"/>
      <c r="J37" s="53"/>
    </row>
    <row r="38" spans="1:10">
      <c r="A38" s="17"/>
      <c r="B38" s="6"/>
      <c r="C38" s="53"/>
      <c r="D38" s="53"/>
      <c r="E38" s="53"/>
      <c r="F38" s="53"/>
      <c r="G38" s="53"/>
      <c r="H38" s="53"/>
      <c r="I38" s="53"/>
      <c r="J38" s="53"/>
    </row>
    <row r="39" spans="1:10">
      <c r="A39" s="17"/>
      <c r="B39" s="6"/>
      <c r="C39" s="53"/>
      <c r="D39" s="53"/>
      <c r="E39" s="53"/>
      <c r="F39" s="53"/>
      <c r="G39" s="53"/>
      <c r="H39" s="53"/>
      <c r="I39" s="53"/>
      <c r="J39" s="53"/>
    </row>
    <row r="40" spans="1:10">
      <c r="A40" s="17"/>
      <c r="B40" s="6"/>
      <c r="C40" s="53"/>
      <c r="D40" s="53"/>
      <c r="E40" s="53"/>
      <c r="F40" s="53"/>
      <c r="G40" s="53"/>
      <c r="H40" s="53"/>
      <c r="I40" s="53"/>
      <c r="J40" s="53"/>
    </row>
    <row r="41" spans="1:10">
      <c r="A41" s="17" t="s">
        <v>296</v>
      </c>
      <c r="B41" s="6" t="s">
        <v>297</v>
      </c>
      <c r="C41" s="53"/>
      <c r="D41" s="53"/>
      <c r="E41" s="53"/>
      <c r="F41" s="53"/>
      <c r="G41" s="53"/>
      <c r="H41" s="53"/>
      <c r="I41" s="53"/>
      <c r="J41" s="53"/>
    </row>
    <row r="42" spans="1:10">
      <c r="A42" s="17"/>
      <c r="B42" s="6"/>
      <c r="C42" s="53"/>
      <c r="D42" s="53"/>
      <c r="E42" s="53"/>
      <c r="F42" s="53"/>
      <c r="G42" s="53"/>
      <c r="H42" s="53"/>
      <c r="I42" s="53"/>
      <c r="J42" s="53"/>
    </row>
    <row r="43" spans="1:10">
      <c r="A43" s="17"/>
      <c r="B43" s="6"/>
      <c r="C43" s="53"/>
      <c r="D43" s="53"/>
      <c r="E43" s="53"/>
      <c r="F43" s="53"/>
      <c r="G43" s="53"/>
      <c r="H43" s="53"/>
      <c r="I43" s="53"/>
      <c r="J43" s="53"/>
    </row>
    <row r="44" spans="1:10">
      <c r="A44" s="17"/>
      <c r="B44" s="6"/>
      <c r="C44" s="53"/>
      <c r="D44" s="53"/>
      <c r="E44" s="53"/>
      <c r="F44" s="53"/>
      <c r="G44" s="53"/>
      <c r="H44" s="53"/>
      <c r="I44" s="53"/>
      <c r="J44" s="53"/>
    </row>
    <row r="45" spans="1:10">
      <c r="A45" s="17"/>
      <c r="B45" s="6"/>
      <c r="C45" s="53"/>
      <c r="D45" s="53"/>
      <c r="E45" s="53"/>
      <c r="F45" s="53"/>
      <c r="G45" s="53"/>
      <c r="H45" s="53"/>
      <c r="I45" s="53"/>
      <c r="J45" s="53"/>
    </row>
    <row r="46" spans="1:10">
      <c r="A46" s="17" t="s">
        <v>298</v>
      </c>
      <c r="B46" s="6" t="s">
        <v>299</v>
      </c>
      <c r="C46" s="53"/>
      <c r="D46" s="53"/>
      <c r="E46" s="53"/>
      <c r="F46" s="53"/>
      <c r="G46" s="53"/>
      <c r="H46" s="53"/>
      <c r="I46" s="53"/>
      <c r="J46" s="53"/>
    </row>
    <row r="47" spans="1:10">
      <c r="A47" s="17" t="s">
        <v>300</v>
      </c>
      <c r="B47" s="6" t="s">
        <v>301</v>
      </c>
      <c r="C47" s="53">
        <v>1504</v>
      </c>
      <c r="D47" s="53">
        <v>1504</v>
      </c>
      <c r="E47" s="53"/>
      <c r="F47" s="53"/>
      <c r="G47" s="53"/>
      <c r="H47" s="53"/>
      <c r="I47" s="53"/>
      <c r="J47" s="53"/>
    </row>
    <row r="48" spans="1:10" ht="15.75">
      <c r="A48" s="26" t="s">
        <v>598</v>
      </c>
      <c r="B48" s="12" t="s">
        <v>302</v>
      </c>
      <c r="C48" s="53">
        <v>7068</v>
      </c>
      <c r="D48" s="53">
        <v>7068</v>
      </c>
      <c r="E48" s="53"/>
      <c r="F48" s="53"/>
      <c r="G48" s="53"/>
      <c r="H48" s="53"/>
      <c r="I48" s="53"/>
      <c r="J48" s="53"/>
    </row>
    <row r="49" spans="1:10" ht="78.75">
      <c r="A49" s="150" t="s">
        <v>121</v>
      </c>
      <c r="B49" s="38"/>
      <c r="C49" s="38"/>
      <c r="D49" s="38"/>
      <c r="E49" s="38"/>
      <c r="F49" s="38"/>
      <c r="G49" s="38"/>
      <c r="H49" s="38"/>
      <c r="I49" s="38"/>
      <c r="J49" s="38"/>
    </row>
    <row r="50" spans="1:10" ht="15.75">
      <c r="A50" s="84" t="s">
        <v>122</v>
      </c>
      <c r="B50" s="38"/>
      <c r="C50" s="38"/>
      <c r="D50" s="38"/>
      <c r="E50" s="38"/>
      <c r="F50" s="38"/>
      <c r="G50" s="38"/>
      <c r="H50" s="38"/>
      <c r="I50" s="38"/>
      <c r="J50" s="38"/>
    </row>
    <row r="51" spans="1:10" ht="15.75">
      <c r="A51" s="84" t="s">
        <v>122</v>
      </c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15.75">
      <c r="A52" s="84" t="s">
        <v>122</v>
      </c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4"/>
      <c r="B53" s="34"/>
      <c r="C53" s="34"/>
      <c r="D53" s="34"/>
      <c r="E53" s="34"/>
      <c r="F53" s="34"/>
      <c r="G53" s="34"/>
      <c r="H53" s="34"/>
      <c r="I53" s="34"/>
      <c r="J53" s="34"/>
    </row>
    <row r="54" spans="1:10">
      <c r="A54" s="34"/>
      <c r="B54" s="34"/>
      <c r="C54" s="34"/>
      <c r="D54" s="34"/>
      <c r="E54" s="34"/>
      <c r="F54" s="34"/>
      <c r="G54" s="34"/>
      <c r="H54" s="34"/>
      <c r="I54" s="34"/>
      <c r="J54" s="34"/>
    </row>
    <row r="55" spans="1:10">
      <c r="A55" s="146" t="s">
        <v>120</v>
      </c>
    </row>
    <row r="56" spans="1:10">
      <c r="A56" s="149"/>
    </row>
    <row r="57" spans="1:10" ht="25.5">
      <c r="A57" s="147" t="s">
        <v>137</v>
      </c>
    </row>
    <row r="58" spans="1:10" ht="51">
      <c r="A58" s="147" t="s">
        <v>115</v>
      </c>
    </row>
    <row r="59" spans="1:10" ht="25.5">
      <c r="A59" s="147" t="s">
        <v>116</v>
      </c>
    </row>
    <row r="60" spans="1:10" ht="25.5">
      <c r="A60" s="147" t="s">
        <v>117</v>
      </c>
    </row>
    <row r="61" spans="1:10" ht="38.25">
      <c r="A61" s="147" t="s">
        <v>118</v>
      </c>
    </row>
    <row r="62" spans="1:10" ht="25.5">
      <c r="A62" s="147" t="s">
        <v>119</v>
      </c>
    </row>
    <row r="63" spans="1:10" ht="38.25">
      <c r="A63" s="147" t="s">
        <v>138</v>
      </c>
    </row>
    <row r="64" spans="1:10" ht="51">
      <c r="A64" s="148" t="s">
        <v>139</v>
      </c>
    </row>
  </sheetData>
  <mergeCells count="2">
    <mergeCell ref="A2:J2"/>
    <mergeCell ref="A1:J1"/>
  </mergeCells>
  <phoneticPr fontId="49" type="noConversion"/>
  <pageMargins left="0" right="0" top="0.74803149606299213" bottom="0.74803149606299213" header="0.31496062992125984" footer="0.31496062992125984"/>
  <pageSetup paperSize="9" scale="60" orientation="landscape" horizontalDpi="300" verticalDpi="300" r:id="rId1"/>
  <headerFooter>
    <oddHeader>&amp;C17. melléklet az 1/2015. (II.16.) önkormányzati rendelethez</oddHeader>
    <oddFooter>&amp;C- 17 -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I42"/>
  <sheetViews>
    <sheetView view="pageLayout" zoomScaleNormal="100" workbookViewId="0">
      <selection activeCell="E61" sqref="E61:E64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270" t="s">
        <v>105</v>
      </c>
      <c r="B1" s="274"/>
      <c r="C1" s="274"/>
      <c r="D1" s="274"/>
      <c r="E1" s="274"/>
      <c r="F1" s="274"/>
      <c r="G1" s="274"/>
      <c r="H1" s="274"/>
    </row>
    <row r="2" spans="1:9" ht="82.5" customHeight="1">
      <c r="A2" s="279" t="s">
        <v>123</v>
      </c>
      <c r="B2" s="273"/>
      <c r="C2" s="273"/>
      <c r="D2" s="273"/>
      <c r="E2" s="273"/>
      <c r="F2" s="273"/>
      <c r="G2" s="273"/>
      <c r="H2" s="273"/>
    </row>
    <row r="3" spans="1:9" ht="20.25" customHeight="1">
      <c r="A3" s="91"/>
      <c r="B3" s="92"/>
      <c r="C3" s="92"/>
      <c r="D3" s="92"/>
      <c r="E3" s="92"/>
      <c r="F3" s="92"/>
      <c r="G3" s="92"/>
      <c r="H3" s="92"/>
    </row>
    <row r="4" spans="1:9">
      <c r="A4" s="4" t="s">
        <v>1</v>
      </c>
    </row>
    <row r="5" spans="1:9" ht="86.25" customHeight="1">
      <c r="A5" s="2" t="s">
        <v>166</v>
      </c>
      <c r="B5" s="3" t="s">
        <v>167</v>
      </c>
      <c r="C5" s="84" t="s">
        <v>849</v>
      </c>
      <c r="D5" s="84" t="s">
        <v>850</v>
      </c>
      <c r="E5" s="84" t="s">
        <v>855</v>
      </c>
      <c r="F5" s="151"/>
      <c r="G5" s="152"/>
      <c r="H5" s="152"/>
      <c r="I5" s="152"/>
    </row>
    <row r="6" spans="1:9">
      <c r="A6" s="29" t="s">
        <v>682</v>
      </c>
      <c r="B6" s="5" t="s">
        <v>478</v>
      </c>
      <c r="C6" s="53"/>
      <c r="D6" s="53"/>
      <c r="E6" s="89"/>
      <c r="F6" s="153"/>
      <c r="G6" s="154"/>
      <c r="H6" s="154"/>
      <c r="I6" s="154"/>
    </row>
    <row r="7" spans="1:9">
      <c r="A7" s="69" t="s">
        <v>316</v>
      </c>
      <c r="B7" s="69" t="s">
        <v>478</v>
      </c>
      <c r="C7" s="53"/>
      <c r="D7" s="53"/>
      <c r="E7" s="53"/>
      <c r="F7" s="153"/>
      <c r="G7" s="154"/>
      <c r="H7" s="154"/>
      <c r="I7" s="154"/>
    </row>
    <row r="8" spans="1:9" ht="30">
      <c r="A8" s="16" t="s">
        <v>479</v>
      </c>
      <c r="B8" s="5" t="s">
        <v>480</v>
      </c>
      <c r="C8" s="53"/>
      <c r="D8" s="53"/>
      <c r="E8" s="53"/>
      <c r="F8" s="153"/>
      <c r="G8" s="154"/>
      <c r="H8" s="154"/>
      <c r="I8" s="154"/>
    </row>
    <row r="9" spans="1:9">
      <c r="A9" s="29" t="s">
        <v>749</v>
      </c>
      <c r="B9" s="5" t="s">
        <v>481</v>
      </c>
      <c r="C9" s="53"/>
      <c r="D9" s="53"/>
      <c r="E9" s="53"/>
      <c r="F9" s="153"/>
      <c r="G9" s="154"/>
      <c r="H9" s="154"/>
      <c r="I9" s="154"/>
    </row>
    <row r="10" spans="1:9">
      <c r="A10" s="69" t="s">
        <v>316</v>
      </c>
      <c r="B10" s="69" t="s">
        <v>481</v>
      </c>
      <c r="C10" s="53"/>
      <c r="D10" s="53"/>
      <c r="E10" s="53"/>
      <c r="F10" s="153"/>
      <c r="G10" s="154"/>
      <c r="H10" s="154"/>
      <c r="I10" s="154"/>
    </row>
    <row r="11" spans="1:9">
      <c r="A11" s="15" t="s">
        <v>702</v>
      </c>
      <c r="B11" s="9" t="s">
        <v>482</v>
      </c>
      <c r="C11" s="53"/>
      <c r="D11" s="53"/>
      <c r="E11" s="53"/>
      <c r="F11" s="153"/>
      <c r="G11" s="154"/>
      <c r="H11" s="154"/>
      <c r="I11" s="154"/>
    </row>
    <row r="12" spans="1:9">
      <c r="A12" s="16" t="s">
        <v>750</v>
      </c>
      <c r="B12" s="5" t="s">
        <v>483</v>
      </c>
      <c r="C12" s="53"/>
      <c r="D12" s="53"/>
      <c r="E12" s="53"/>
      <c r="F12" s="153"/>
      <c r="G12" s="154"/>
      <c r="H12" s="154"/>
      <c r="I12" s="154"/>
    </row>
    <row r="13" spans="1:9">
      <c r="A13" s="69" t="s">
        <v>324</v>
      </c>
      <c r="B13" s="69" t="s">
        <v>483</v>
      </c>
      <c r="C13" s="53"/>
      <c r="D13" s="53"/>
      <c r="E13" s="53"/>
      <c r="F13" s="153"/>
      <c r="G13" s="154"/>
      <c r="H13" s="154"/>
      <c r="I13" s="154"/>
    </row>
    <row r="14" spans="1:9">
      <c r="A14" s="29" t="s">
        <v>484</v>
      </c>
      <c r="B14" s="5" t="s">
        <v>485</v>
      </c>
      <c r="C14" s="53"/>
      <c r="D14" s="53"/>
      <c r="E14" s="53"/>
      <c r="F14" s="153"/>
      <c r="G14" s="154"/>
      <c r="H14" s="154"/>
      <c r="I14" s="154"/>
    </row>
    <row r="15" spans="1:9">
      <c r="A15" s="17" t="s">
        <v>751</v>
      </c>
      <c r="B15" s="5" t="s">
        <v>486</v>
      </c>
      <c r="C15" s="38"/>
      <c r="D15" s="38"/>
      <c r="E15" s="38"/>
      <c r="F15" s="155"/>
      <c r="G15" s="34"/>
      <c r="H15" s="34"/>
      <c r="I15" s="34"/>
    </row>
    <row r="16" spans="1:9">
      <c r="A16" s="69" t="s">
        <v>325</v>
      </c>
      <c r="B16" s="69" t="s">
        <v>486</v>
      </c>
      <c r="C16" s="38"/>
      <c r="D16" s="38"/>
      <c r="E16" s="38"/>
      <c r="F16" s="155"/>
      <c r="G16" s="34"/>
      <c r="H16" s="34"/>
      <c r="I16" s="34"/>
    </row>
    <row r="17" spans="1:9">
      <c r="A17" s="29" t="s">
        <v>487</v>
      </c>
      <c r="B17" s="5" t="s">
        <v>488</v>
      </c>
      <c r="C17" s="38"/>
      <c r="D17" s="38"/>
      <c r="E17" s="38"/>
      <c r="F17" s="155"/>
      <c r="G17" s="34"/>
      <c r="H17" s="34"/>
      <c r="I17" s="34"/>
    </row>
    <row r="18" spans="1:9">
      <c r="A18" s="30" t="s">
        <v>703</v>
      </c>
      <c r="B18" s="9" t="s">
        <v>489</v>
      </c>
      <c r="C18" s="38"/>
      <c r="D18" s="38"/>
      <c r="E18" s="38"/>
      <c r="F18" s="155"/>
      <c r="G18" s="34"/>
      <c r="H18" s="34"/>
      <c r="I18" s="34"/>
    </row>
    <row r="19" spans="1:9">
      <c r="A19" s="16" t="s">
        <v>504</v>
      </c>
      <c r="B19" s="5" t="s">
        <v>505</v>
      </c>
      <c r="C19" s="38"/>
      <c r="D19" s="38"/>
      <c r="E19" s="38"/>
      <c r="F19" s="155"/>
      <c r="G19" s="34"/>
      <c r="H19" s="34"/>
      <c r="I19" s="34"/>
    </row>
    <row r="20" spans="1:9">
      <c r="A20" s="17" t="s">
        <v>506</v>
      </c>
      <c r="B20" s="5" t="s">
        <v>507</v>
      </c>
      <c r="C20" s="38"/>
      <c r="D20" s="38"/>
      <c r="E20" s="38"/>
      <c r="F20" s="155"/>
      <c r="G20" s="34"/>
      <c r="H20" s="34"/>
      <c r="I20" s="34"/>
    </row>
    <row r="21" spans="1:9">
      <c r="A21" s="29" t="s">
        <v>508</v>
      </c>
      <c r="B21" s="5" t="s">
        <v>509</v>
      </c>
      <c r="C21" s="38"/>
      <c r="D21" s="38"/>
      <c r="E21" s="38"/>
      <c r="F21" s="155"/>
      <c r="G21" s="34"/>
      <c r="H21" s="34"/>
      <c r="I21" s="34"/>
    </row>
    <row r="22" spans="1:9">
      <c r="A22" s="29" t="s">
        <v>687</v>
      </c>
      <c r="B22" s="5" t="s">
        <v>510</v>
      </c>
      <c r="C22" s="38"/>
      <c r="D22" s="38"/>
      <c r="E22" s="38"/>
      <c r="F22" s="155"/>
      <c r="G22" s="34"/>
      <c r="H22" s="34"/>
      <c r="I22" s="34"/>
    </row>
    <row r="23" spans="1:9">
      <c r="A23" s="69" t="s">
        <v>350</v>
      </c>
      <c r="B23" s="69" t="s">
        <v>510</v>
      </c>
      <c r="C23" s="38"/>
      <c r="D23" s="38"/>
      <c r="E23" s="38"/>
      <c r="F23" s="155"/>
      <c r="G23" s="34"/>
      <c r="H23" s="34"/>
      <c r="I23" s="34"/>
    </row>
    <row r="24" spans="1:9">
      <c r="A24" s="69" t="s">
        <v>351</v>
      </c>
      <c r="B24" s="69" t="s">
        <v>510</v>
      </c>
      <c r="C24" s="38"/>
      <c r="D24" s="38"/>
      <c r="E24" s="38"/>
      <c r="F24" s="155"/>
      <c r="G24" s="34"/>
      <c r="H24" s="34"/>
      <c r="I24" s="34"/>
    </row>
    <row r="25" spans="1:9">
      <c r="A25" s="77" t="s">
        <v>352</v>
      </c>
      <c r="B25" s="77" t="s">
        <v>510</v>
      </c>
      <c r="C25" s="38"/>
      <c r="D25" s="38"/>
      <c r="E25" s="38"/>
      <c r="F25" s="155"/>
      <c r="G25" s="34"/>
      <c r="H25" s="34"/>
      <c r="I25" s="34"/>
    </row>
    <row r="26" spans="1:9">
      <c r="A26" s="78" t="s">
        <v>706</v>
      </c>
      <c r="B26" s="50" t="s">
        <v>511</v>
      </c>
      <c r="C26" s="38"/>
      <c r="D26" s="38"/>
      <c r="E26" s="38"/>
      <c r="F26" s="155"/>
      <c r="G26" s="34"/>
      <c r="H26" s="34"/>
      <c r="I26" s="34"/>
    </row>
    <row r="27" spans="1:9">
      <c r="A27" s="137"/>
      <c r="B27" s="138"/>
    </row>
    <row r="28" spans="1:9" ht="47.25" customHeight="1">
      <c r="A28" s="2" t="s">
        <v>166</v>
      </c>
      <c r="B28" s="3" t="s">
        <v>167</v>
      </c>
      <c r="C28" s="84" t="s">
        <v>856</v>
      </c>
      <c r="D28" s="84" t="s">
        <v>857</v>
      </c>
      <c r="E28" s="84" t="s">
        <v>100</v>
      </c>
      <c r="F28" s="84" t="s">
        <v>125</v>
      </c>
      <c r="G28" s="34"/>
      <c r="H28" s="34"/>
    </row>
    <row r="29" spans="1:9" ht="26.25">
      <c r="A29" s="162" t="s">
        <v>99</v>
      </c>
      <c r="B29" s="50"/>
      <c r="C29" s="38"/>
      <c r="D29" s="38"/>
      <c r="E29" s="38"/>
      <c r="F29" s="38"/>
      <c r="G29" s="34"/>
      <c r="H29" s="34"/>
    </row>
    <row r="30" spans="1:9" ht="15.75">
      <c r="A30" s="163" t="s">
        <v>127</v>
      </c>
      <c r="B30" s="50" t="s">
        <v>424</v>
      </c>
      <c r="C30" s="38">
        <v>5481</v>
      </c>
      <c r="D30" s="38">
        <v>5500</v>
      </c>
      <c r="E30" s="38">
        <v>5500</v>
      </c>
      <c r="F30" s="38">
        <v>5500</v>
      </c>
      <c r="G30" s="34"/>
      <c r="H30" s="34"/>
    </row>
    <row r="31" spans="1:9" ht="45">
      <c r="A31" s="163" t="s">
        <v>94</v>
      </c>
      <c r="B31" s="50" t="s">
        <v>466</v>
      </c>
      <c r="C31" s="38">
        <v>980</v>
      </c>
      <c r="D31" s="38">
        <v>780</v>
      </c>
      <c r="E31" s="38">
        <v>780</v>
      </c>
      <c r="F31" s="38">
        <v>780</v>
      </c>
      <c r="G31" s="34"/>
      <c r="H31" s="34"/>
    </row>
    <row r="32" spans="1:9" ht="15.75">
      <c r="A32" s="163" t="s">
        <v>95</v>
      </c>
      <c r="B32" s="50"/>
      <c r="C32" s="38"/>
      <c r="D32" s="38"/>
      <c r="E32" s="38"/>
      <c r="F32" s="38"/>
      <c r="G32" s="34"/>
      <c r="H32" s="34"/>
    </row>
    <row r="33" spans="1:8" ht="30.75" customHeight="1">
      <c r="A33" s="163" t="s">
        <v>96</v>
      </c>
      <c r="B33" s="50" t="s">
        <v>466</v>
      </c>
      <c r="C33" s="38">
        <v>2500</v>
      </c>
      <c r="D33" s="38"/>
      <c r="E33" s="38"/>
      <c r="F33" s="38"/>
      <c r="G33" s="34"/>
      <c r="H33" s="34"/>
    </row>
    <row r="34" spans="1:8" ht="15.75">
      <c r="A34" s="163" t="s">
        <v>128</v>
      </c>
      <c r="B34" s="50"/>
      <c r="C34" s="38"/>
      <c r="D34" s="38"/>
      <c r="E34" s="38"/>
      <c r="F34" s="38"/>
      <c r="G34" s="34"/>
      <c r="H34" s="34"/>
    </row>
    <row r="35" spans="1:8" ht="21" customHeight="1">
      <c r="A35" s="163" t="s">
        <v>126</v>
      </c>
      <c r="B35" s="50"/>
      <c r="C35" s="38"/>
      <c r="D35" s="38"/>
      <c r="E35" s="38"/>
      <c r="F35" s="38"/>
      <c r="G35" s="34"/>
      <c r="H35" s="34"/>
    </row>
    <row r="36" spans="1:8">
      <c r="A36" s="30" t="s">
        <v>63</v>
      </c>
      <c r="B36" s="50"/>
      <c r="C36" s="38">
        <f>SUM(C30:C35)</f>
        <v>8961</v>
      </c>
      <c r="D36" s="38">
        <f>SUM(D30:D35)</f>
        <v>6280</v>
      </c>
      <c r="E36" s="38">
        <f>SUM(E30:E35)</f>
        <v>6280</v>
      </c>
      <c r="F36" s="38">
        <f>SUM(F30:F35)</f>
        <v>6280</v>
      </c>
      <c r="G36" s="34"/>
      <c r="H36" s="34"/>
    </row>
    <row r="37" spans="1:8">
      <c r="A37" s="137"/>
      <c r="B37" s="138"/>
    </row>
    <row r="38" spans="1:8">
      <c r="A38" s="137"/>
      <c r="B38" s="138"/>
    </row>
    <row r="39" spans="1:8">
      <c r="A39" s="280" t="s">
        <v>124</v>
      </c>
      <c r="B39" s="280"/>
      <c r="C39" s="280"/>
      <c r="D39" s="280"/>
      <c r="E39" s="280"/>
    </row>
    <row r="40" spans="1:8">
      <c r="A40" s="280"/>
      <c r="B40" s="280"/>
      <c r="C40" s="280"/>
      <c r="D40" s="280"/>
      <c r="E40" s="280"/>
    </row>
    <row r="41" spans="1:8" ht="27.75" customHeight="1">
      <c r="A41" s="280"/>
      <c r="B41" s="280"/>
      <c r="C41" s="280"/>
      <c r="D41" s="280"/>
      <c r="E41" s="280"/>
    </row>
    <row r="42" spans="1:8">
      <c r="A42" s="137"/>
      <c r="B42" s="138"/>
    </row>
  </sheetData>
  <mergeCells count="3">
    <mergeCell ref="A2:H2"/>
    <mergeCell ref="A1:H1"/>
    <mergeCell ref="A39:E41"/>
  </mergeCells>
  <phoneticPr fontId="49" type="noConversion"/>
  <hyperlinks>
    <hyperlink ref="A18" r:id="rId1" location="foot4" display="http://njt.hu/cgi_bin/njt_doc.cgi?docid=142896.245143 - foot4"/>
  </hyperlinks>
  <pageMargins left="0" right="0" top="0.74803149606299213" bottom="0.74803149606299213" header="0.31496062992125984" footer="0.31496062992125984"/>
  <pageSetup paperSize="9" scale="55" orientation="portrait" horizontalDpi="300" verticalDpi="300" r:id="rId2"/>
  <headerFooter>
    <oddHeader>&amp;C16. melléklet az 1/2015. (II.16.) önkormányzati rendelethez</oddHeader>
    <oddFooter>&amp;C- 16 -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G42"/>
  <sheetViews>
    <sheetView topLeftCell="A22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270" t="s">
        <v>105</v>
      </c>
      <c r="B1" s="274"/>
    </row>
    <row r="2" spans="1:7" ht="71.25" customHeight="1">
      <c r="A2" s="273" t="s">
        <v>65</v>
      </c>
      <c r="B2" s="273"/>
      <c r="C2" s="97"/>
      <c r="D2" s="97"/>
      <c r="E2" s="97"/>
      <c r="F2" s="97"/>
      <c r="G2" s="97"/>
    </row>
    <row r="3" spans="1:7" ht="24" customHeight="1">
      <c r="A3" s="93"/>
      <c r="B3" s="93"/>
      <c r="C3" s="97"/>
      <c r="D3" s="97"/>
      <c r="E3" s="97"/>
      <c r="F3" s="97"/>
      <c r="G3" s="97"/>
    </row>
    <row r="4" spans="1:7" ht="22.5" customHeight="1">
      <c r="A4" s="4" t="s">
        <v>1</v>
      </c>
    </row>
    <row r="5" spans="1:7" ht="18">
      <c r="A5" s="55" t="s">
        <v>6</v>
      </c>
      <c r="B5" s="54" t="s">
        <v>12</v>
      </c>
    </row>
    <row r="6" spans="1:7">
      <c r="A6" s="53" t="s">
        <v>148</v>
      </c>
      <c r="B6" s="53"/>
    </row>
    <row r="7" spans="1:7">
      <c r="A7" s="98" t="s">
        <v>149</v>
      </c>
      <c r="B7" s="53"/>
    </row>
    <row r="8" spans="1:7">
      <c r="A8" s="53" t="s">
        <v>150</v>
      </c>
      <c r="B8" s="53"/>
    </row>
    <row r="9" spans="1:7">
      <c r="A9" s="53" t="s">
        <v>151</v>
      </c>
      <c r="B9" s="53"/>
    </row>
    <row r="10" spans="1:7">
      <c r="A10" s="53" t="s">
        <v>152</v>
      </c>
      <c r="B10" s="53"/>
    </row>
    <row r="11" spans="1:7">
      <c r="A11" s="53" t="s">
        <v>153</v>
      </c>
      <c r="B11" s="53"/>
    </row>
    <row r="12" spans="1:7">
      <c r="A12" s="53" t="s">
        <v>154</v>
      </c>
      <c r="B12" s="53"/>
    </row>
    <row r="13" spans="1:7">
      <c r="A13" s="53" t="s">
        <v>155</v>
      </c>
      <c r="B13" s="53"/>
    </row>
    <row r="14" spans="1:7">
      <c r="A14" s="96" t="s">
        <v>15</v>
      </c>
      <c r="B14" s="101"/>
    </row>
    <row r="15" spans="1:7" ht="30">
      <c r="A15" s="99" t="s">
        <v>7</v>
      </c>
      <c r="B15" s="53"/>
    </row>
    <row r="16" spans="1:7" ht="30">
      <c r="A16" s="99" t="s">
        <v>8</v>
      </c>
      <c r="B16" s="53"/>
    </row>
    <row r="17" spans="1:2">
      <c r="A17" s="100" t="s">
        <v>9</v>
      </c>
      <c r="B17" s="53"/>
    </row>
    <row r="18" spans="1:2">
      <c r="A18" s="100" t="s">
        <v>10</v>
      </c>
      <c r="B18" s="53"/>
    </row>
    <row r="19" spans="1:2">
      <c r="A19" s="53" t="s">
        <v>13</v>
      </c>
      <c r="B19" s="53"/>
    </row>
    <row r="20" spans="1:2">
      <c r="A20" s="64" t="s">
        <v>11</v>
      </c>
      <c r="B20" s="53"/>
    </row>
    <row r="21" spans="1:2" ht="31.5">
      <c r="A21" s="102" t="s">
        <v>14</v>
      </c>
      <c r="B21" s="31"/>
    </row>
    <row r="22" spans="1:2" ht="15.75">
      <c r="A22" s="56" t="s">
        <v>752</v>
      </c>
      <c r="B22" s="57"/>
    </row>
    <row r="25" spans="1:2" ht="18">
      <c r="A25" s="55" t="s">
        <v>6</v>
      </c>
      <c r="B25" s="54" t="s">
        <v>12</v>
      </c>
    </row>
    <row r="26" spans="1:2">
      <c r="A26" s="53" t="s">
        <v>148</v>
      </c>
      <c r="B26" s="53"/>
    </row>
    <row r="27" spans="1:2">
      <c r="A27" s="98" t="s">
        <v>149</v>
      </c>
      <c r="B27" s="53"/>
    </row>
    <row r="28" spans="1:2">
      <c r="A28" s="53" t="s">
        <v>150</v>
      </c>
      <c r="B28" s="53"/>
    </row>
    <row r="29" spans="1:2">
      <c r="A29" s="53" t="s">
        <v>151</v>
      </c>
      <c r="B29" s="53"/>
    </row>
    <row r="30" spans="1:2">
      <c r="A30" s="53" t="s">
        <v>152</v>
      </c>
      <c r="B30" s="53"/>
    </row>
    <row r="31" spans="1:2">
      <c r="A31" s="53" t="s">
        <v>153</v>
      </c>
      <c r="B31" s="53"/>
    </row>
    <row r="32" spans="1:2">
      <c r="A32" s="53" t="s">
        <v>154</v>
      </c>
      <c r="B32" s="53"/>
    </row>
    <row r="33" spans="1:2">
      <c r="A33" s="53" t="s">
        <v>155</v>
      </c>
      <c r="B33" s="53"/>
    </row>
    <row r="34" spans="1:2">
      <c r="A34" s="96" t="s">
        <v>15</v>
      </c>
      <c r="B34" s="101"/>
    </row>
    <row r="35" spans="1:2" ht="30">
      <c r="A35" s="99" t="s">
        <v>7</v>
      </c>
      <c r="B35" s="53"/>
    </row>
    <row r="36" spans="1:2" ht="30">
      <c r="A36" s="99" t="s">
        <v>8</v>
      </c>
      <c r="B36" s="53"/>
    </row>
    <row r="37" spans="1:2">
      <c r="A37" s="100" t="s">
        <v>9</v>
      </c>
      <c r="B37" s="53"/>
    </row>
    <row r="38" spans="1:2">
      <c r="A38" s="100" t="s">
        <v>10</v>
      </c>
      <c r="B38" s="53"/>
    </row>
    <row r="39" spans="1:2">
      <c r="A39" s="53" t="s">
        <v>13</v>
      </c>
      <c r="B39" s="53"/>
    </row>
    <row r="40" spans="1:2">
      <c r="A40" s="64" t="s">
        <v>11</v>
      </c>
      <c r="B40" s="53"/>
    </row>
    <row r="41" spans="1:2" ht="31.5">
      <c r="A41" s="102" t="s">
        <v>14</v>
      </c>
      <c r="B41" s="31"/>
    </row>
    <row r="42" spans="1:2" ht="15.75">
      <c r="A42" s="56" t="s">
        <v>752</v>
      </c>
      <c r="B42" s="57"/>
    </row>
  </sheetData>
  <mergeCells count="2">
    <mergeCell ref="A2:B2"/>
    <mergeCell ref="A1:B1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69"/>
  <sheetViews>
    <sheetView topLeftCell="A40" workbookViewId="0">
      <selection activeCell="E8" sqref="E8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270" t="s">
        <v>105</v>
      </c>
      <c r="B1" s="271"/>
      <c r="C1" s="271"/>
      <c r="D1" s="271"/>
    </row>
    <row r="2" spans="1:4" ht="48.75" customHeight="1">
      <c r="A2" s="273" t="s">
        <v>75</v>
      </c>
      <c r="B2" s="271"/>
      <c r="C2" s="271"/>
      <c r="D2" s="272"/>
    </row>
    <row r="3" spans="1:4" ht="21" customHeight="1">
      <c r="A3" s="93"/>
      <c r="B3" s="94"/>
      <c r="C3" s="94"/>
    </row>
    <row r="4" spans="1:4">
      <c r="A4" s="4" t="s">
        <v>1</v>
      </c>
    </row>
    <row r="5" spans="1:4" ht="25.5">
      <c r="A5" s="54" t="s">
        <v>844</v>
      </c>
      <c r="B5" s="3" t="s">
        <v>167</v>
      </c>
      <c r="C5" s="119" t="s">
        <v>66</v>
      </c>
      <c r="D5" s="119" t="s">
        <v>68</v>
      </c>
    </row>
    <row r="6" spans="1:4">
      <c r="A6" s="16" t="s">
        <v>608</v>
      </c>
      <c r="B6" s="5" t="s">
        <v>315</v>
      </c>
      <c r="C6" s="38"/>
      <c r="D6" s="38"/>
    </row>
    <row r="7" spans="1:4">
      <c r="A7" s="25" t="s">
        <v>316</v>
      </c>
      <c r="B7" s="25" t="s">
        <v>315</v>
      </c>
      <c r="C7" s="38"/>
      <c r="D7" s="38"/>
    </row>
    <row r="8" spans="1:4">
      <c r="A8" s="25" t="s">
        <v>317</v>
      </c>
      <c r="B8" s="25" t="s">
        <v>315</v>
      </c>
      <c r="C8" s="38"/>
      <c r="D8" s="38"/>
    </row>
    <row r="9" spans="1:4" ht="30">
      <c r="A9" s="16" t="s">
        <v>318</v>
      </c>
      <c r="B9" s="5" t="s">
        <v>319</v>
      </c>
      <c r="C9" s="38"/>
      <c r="D9" s="38"/>
    </row>
    <row r="10" spans="1:4">
      <c r="A10" s="16" t="s">
        <v>607</v>
      </c>
      <c r="B10" s="5" t="s">
        <v>320</v>
      </c>
      <c r="C10" s="38"/>
      <c r="D10" s="38"/>
    </row>
    <row r="11" spans="1:4">
      <c r="A11" s="25" t="s">
        <v>316</v>
      </c>
      <c r="B11" s="25" t="s">
        <v>320</v>
      </c>
      <c r="C11" s="38"/>
      <c r="D11" s="38"/>
    </row>
    <row r="12" spans="1:4">
      <c r="A12" s="25" t="s">
        <v>317</v>
      </c>
      <c r="B12" s="25" t="s">
        <v>321</v>
      </c>
      <c r="C12" s="38"/>
      <c r="D12" s="38"/>
    </row>
    <row r="13" spans="1:4">
      <c r="A13" s="15" t="s">
        <v>606</v>
      </c>
      <c r="B13" s="9" t="s">
        <v>322</v>
      </c>
      <c r="C13" s="38"/>
      <c r="D13" s="38"/>
    </row>
    <row r="14" spans="1:4">
      <c r="A14" s="29" t="s">
        <v>611</v>
      </c>
      <c r="B14" s="5" t="s">
        <v>323</v>
      </c>
      <c r="C14" s="38"/>
      <c r="D14" s="38"/>
    </row>
    <row r="15" spans="1:4">
      <c r="A15" s="25" t="s">
        <v>324</v>
      </c>
      <c r="B15" s="25" t="s">
        <v>323</v>
      </c>
      <c r="C15" s="38"/>
      <c r="D15" s="38"/>
    </row>
    <row r="16" spans="1:4">
      <c r="A16" s="25" t="s">
        <v>325</v>
      </c>
      <c r="B16" s="25" t="s">
        <v>323</v>
      </c>
      <c r="C16" s="38"/>
      <c r="D16" s="38"/>
    </row>
    <row r="17" spans="1:4">
      <c r="A17" s="29" t="s">
        <v>612</v>
      </c>
      <c r="B17" s="5" t="s">
        <v>326</v>
      </c>
      <c r="C17" s="38"/>
      <c r="D17" s="38"/>
    </row>
    <row r="18" spans="1:4">
      <c r="A18" s="25" t="s">
        <v>317</v>
      </c>
      <c r="B18" s="25" t="s">
        <v>326</v>
      </c>
      <c r="C18" s="38"/>
      <c r="D18" s="38"/>
    </row>
    <row r="19" spans="1:4">
      <c r="A19" s="17" t="s">
        <v>327</v>
      </c>
      <c r="B19" s="5" t="s">
        <v>328</v>
      </c>
      <c r="C19" s="38"/>
      <c r="D19" s="38"/>
    </row>
    <row r="20" spans="1:4">
      <c r="A20" s="17" t="s">
        <v>613</v>
      </c>
      <c r="B20" s="5" t="s">
        <v>329</v>
      </c>
      <c r="C20" s="38"/>
      <c r="D20" s="38"/>
    </row>
    <row r="21" spans="1:4">
      <c r="A21" s="25" t="s">
        <v>325</v>
      </c>
      <c r="B21" s="25" t="s">
        <v>329</v>
      </c>
      <c r="C21" s="38"/>
      <c r="D21" s="38"/>
    </row>
    <row r="22" spans="1:4">
      <c r="A22" s="25" t="s">
        <v>317</v>
      </c>
      <c r="B22" s="25" t="s">
        <v>329</v>
      </c>
      <c r="C22" s="38"/>
      <c r="D22" s="38"/>
    </row>
    <row r="23" spans="1:4">
      <c r="A23" s="30" t="s">
        <v>609</v>
      </c>
      <c r="B23" s="9" t="s">
        <v>330</v>
      </c>
      <c r="C23" s="38"/>
      <c r="D23" s="38"/>
    </row>
    <row r="24" spans="1:4">
      <c r="A24" s="29" t="s">
        <v>331</v>
      </c>
      <c r="B24" s="5" t="s">
        <v>332</v>
      </c>
      <c r="C24" s="38"/>
      <c r="D24" s="38"/>
    </row>
    <row r="25" spans="1:4">
      <c r="A25" s="29" t="s">
        <v>333</v>
      </c>
      <c r="B25" s="5" t="s">
        <v>334</v>
      </c>
      <c r="C25" s="38"/>
      <c r="D25" s="38"/>
    </row>
    <row r="26" spans="1:4">
      <c r="A26" s="29" t="s">
        <v>337</v>
      </c>
      <c r="B26" s="5" t="s">
        <v>338</v>
      </c>
      <c r="C26" s="38"/>
      <c r="D26" s="38"/>
    </row>
    <row r="27" spans="1:4">
      <c r="A27" s="29" t="s">
        <v>339</v>
      </c>
      <c r="B27" s="5" t="s">
        <v>340</v>
      </c>
      <c r="C27" s="38"/>
      <c r="D27" s="38"/>
    </row>
    <row r="28" spans="1:4">
      <c r="A28" s="29" t="s">
        <v>341</v>
      </c>
      <c r="B28" s="5" t="s">
        <v>342</v>
      </c>
      <c r="C28" s="38"/>
      <c r="D28" s="38"/>
    </row>
    <row r="29" spans="1:4">
      <c r="A29" s="59" t="s">
        <v>610</v>
      </c>
      <c r="B29" s="60" t="s">
        <v>343</v>
      </c>
      <c r="C29" s="38"/>
      <c r="D29" s="38"/>
    </row>
    <row r="30" spans="1:4">
      <c r="A30" s="29" t="s">
        <v>344</v>
      </c>
      <c r="B30" s="5" t="s">
        <v>345</v>
      </c>
      <c r="C30" s="38"/>
      <c r="D30" s="38"/>
    </row>
    <row r="31" spans="1:4">
      <c r="A31" s="16" t="s">
        <v>346</v>
      </c>
      <c r="B31" s="5" t="s">
        <v>347</v>
      </c>
      <c r="C31" s="38"/>
      <c r="D31" s="38"/>
    </row>
    <row r="32" spans="1:4">
      <c r="A32" s="29" t="s">
        <v>614</v>
      </c>
      <c r="B32" s="5" t="s">
        <v>348</v>
      </c>
      <c r="C32" s="38"/>
      <c r="D32" s="38"/>
    </row>
    <row r="33" spans="1:4">
      <c r="A33" s="25" t="s">
        <v>317</v>
      </c>
      <c r="B33" s="25" t="s">
        <v>348</v>
      </c>
      <c r="C33" s="38"/>
      <c r="D33" s="38"/>
    </row>
    <row r="34" spans="1:4">
      <c r="A34" s="29" t="s">
        <v>615</v>
      </c>
      <c r="B34" s="5" t="s">
        <v>349</v>
      </c>
      <c r="C34" s="38"/>
      <c r="D34" s="38"/>
    </row>
    <row r="35" spans="1:4">
      <c r="A35" s="25" t="s">
        <v>350</v>
      </c>
      <c r="B35" s="25" t="s">
        <v>349</v>
      </c>
      <c r="C35" s="38"/>
      <c r="D35" s="38"/>
    </row>
    <row r="36" spans="1:4">
      <c r="A36" s="25" t="s">
        <v>351</v>
      </c>
      <c r="B36" s="25" t="s">
        <v>349</v>
      </c>
      <c r="C36" s="38"/>
      <c r="D36" s="38"/>
    </row>
    <row r="37" spans="1:4">
      <c r="A37" s="25" t="s">
        <v>352</v>
      </c>
      <c r="B37" s="25" t="s">
        <v>349</v>
      </c>
      <c r="C37" s="38"/>
      <c r="D37" s="38"/>
    </row>
    <row r="38" spans="1:4">
      <c r="A38" s="25" t="s">
        <v>317</v>
      </c>
      <c r="B38" s="25" t="s">
        <v>349</v>
      </c>
      <c r="C38" s="38"/>
      <c r="D38" s="38"/>
    </row>
    <row r="39" spans="1:4">
      <c r="A39" s="59" t="s">
        <v>616</v>
      </c>
      <c r="B39" s="60" t="s">
        <v>353</v>
      </c>
      <c r="C39" s="38"/>
      <c r="D39" s="38"/>
    </row>
    <row r="42" spans="1:4" ht="25.5">
      <c r="A42" s="54" t="s">
        <v>844</v>
      </c>
      <c r="B42" s="3" t="s">
        <v>167</v>
      </c>
      <c r="C42" s="119" t="s">
        <v>66</v>
      </c>
      <c r="D42" s="119" t="s">
        <v>67</v>
      </c>
    </row>
    <row r="43" spans="1:4">
      <c r="A43" s="29" t="s">
        <v>682</v>
      </c>
      <c r="B43" s="5" t="s">
        <v>478</v>
      </c>
      <c r="C43" s="38"/>
      <c r="D43" s="38"/>
    </row>
    <row r="44" spans="1:4">
      <c r="A44" s="69" t="s">
        <v>316</v>
      </c>
      <c r="B44" s="69" t="s">
        <v>478</v>
      </c>
      <c r="C44" s="38"/>
      <c r="D44" s="38"/>
    </row>
    <row r="45" spans="1:4" ht="30">
      <c r="A45" s="16" t="s">
        <v>479</v>
      </c>
      <c r="B45" s="5" t="s">
        <v>480</v>
      </c>
      <c r="C45" s="38"/>
      <c r="D45" s="38"/>
    </row>
    <row r="46" spans="1:4">
      <c r="A46" s="29" t="s">
        <v>749</v>
      </c>
      <c r="B46" s="5" t="s">
        <v>481</v>
      </c>
      <c r="C46" s="38"/>
      <c r="D46" s="38"/>
    </row>
    <row r="47" spans="1:4">
      <c r="A47" s="69" t="s">
        <v>316</v>
      </c>
      <c r="B47" s="69" t="s">
        <v>481</v>
      </c>
      <c r="C47" s="38"/>
      <c r="D47" s="38"/>
    </row>
    <row r="48" spans="1:4">
      <c r="A48" s="15" t="s">
        <v>702</v>
      </c>
      <c r="B48" s="9" t="s">
        <v>482</v>
      </c>
      <c r="C48" s="38"/>
      <c r="D48" s="38"/>
    </row>
    <row r="49" spans="1:4">
      <c r="A49" s="16" t="s">
        <v>750</v>
      </c>
      <c r="B49" s="5" t="s">
        <v>483</v>
      </c>
      <c r="C49" s="38"/>
      <c r="D49" s="38"/>
    </row>
    <row r="50" spans="1:4">
      <c r="A50" s="69" t="s">
        <v>324</v>
      </c>
      <c r="B50" s="69" t="s">
        <v>483</v>
      </c>
      <c r="C50" s="38"/>
      <c r="D50" s="38"/>
    </row>
    <row r="51" spans="1:4">
      <c r="A51" s="29" t="s">
        <v>484</v>
      </c>
      <c r="B51" s="5" t="s">
        <v>485</v>
      </c>
      <c r="C51" s="38"/>
      <c r="D51" s="38"/>
    </row>
    <row r="52" spans="1:4">
      <c r="A52" s="17" t="s">
        <v>751</v>
      </c>
      <c r="B52" s="5" t="s">
        <v>486</v>
      </c>
      <c r="C52" s="38"/>
      <c r="D52" s="38"/>
    </row>
    <row r="53" spans="1:4">
      <c r="A53" s="69" t="s">
        <v>325</v>
      </c>
      <c r="B53" s="69" t="s">
        <v>486</v>
      </c>
      <c r="C53" s="38"/>
      <c r="D53" s="38"/>
    </row>
    <row r="54" spans="1:4">
      <c r="A54" s="29" t="s">
        <v>487</v>
      </c>
      <c r="B54" s="5" t="s">
        <v>488</v>
      </c>
      <c r="C54" s="38"/>
      <c r="D54" s="38"/>
    </row>
    <row r="55" spans="1:4">
      <c r="A55" s="30" t="s">
        <v>703</v>
      </c>
      <c r="B55" s="9" t="s">
        <v>489</v>
      </c>
      <c r="C55" s="38"/>
      <c r="D55" s="38"/>
    </row>
    <row r="56" spans="1:4">
      <c r="A56" s="30" t="s">
        <v>493</v>
      </c>
      <c r="B56" s="9" t="s">
        <v>494</v>
      </c>
      <c r="C56" s="38"/>
      <c r="D56" s="38"/>
    </row>
    <row r="57" spans="1:4">
      <c r="A57" s="30" t="s">
        <v>495</v>
      </c>
      <c r="B57" s="9" t="s">
        <v>496</v>
      </c>
      <c r="C57" s="38"/>
      <c r="D57" s="38"/>
    </row>
    <row r="58" spans="1:4">
      <c r="A58" s="30" t="s">
        <v>499</v>
      </c>
      <c r="B58" s="9" t="s">
        <v>500</v>
      </c>
      <c r="C58" s="38"/>
      <c r="D58" s="38"/>
    </row>
    <row r="59" spans="1:4">
      <c r="A59" s="15" t="s">
        <v>0</v>
      </c>
      <c r="B59" s="9" t="s">
        <v>501</v>
      </c>
      <c r="C59" s="38"/>
      <c r="D59" s="38"/>
    </row>
    <row r="60" spans="1:4">
      <c r="A60" s="20" t="s">
        <v>502</v>
      </c>
      <c r="B60" s="9" t="s">
        <v>501</v>
      </c>
      <c r="C60" s="38"/>
      <c r="D60" s="38"/>
    </row>
    <row r="61" spans="1:4">
      <c r="A61" s="123" t="s">
        <v>705</v>
      </c>
      <c r="B61" s="60" t="s">
        <v>503</v>
      </c>
      <c r="C61" s="38"/>
      <c r="D61" s="38"/>
    </row>
    <row r="62" spans="1:4">
      <c r="A62" s="16" t="s">
        <v>504</v>
      </c>
      <c r="B62" s="5" t="s">
        <v>505</v>
      </c>
      <c r="C62" s="38"/>
      <c r="D62" s="38"/>
    </row>
    <row r="63" spans="1:4">
      <c r="A63" s="17" t="s">
        <v>506</v>
      </c>
      <c r="B63" s="5" t="s">
        <v>507</v>
      </c>
      <c r="C63" s="38"/>
      <c r="D63" s="38"/>
    </row>
    <row r="64" spans="1:4">
      <c r="A64" s="29" t="s">
        <v>508</v>
      </c>
      <c r="B64" s="5" t="s">
        <v>509</v>
      </c>
      <c r="C64" s="38"/>
      <c r="D64" s="38"/>
    </row>
    <row r="65" spans="1:4">
      <c r="A65" s="29" t="s">
        <v>687</v>
      </c>
      <c r="B65" s="5" t="s">
        <v>510</v>
      </c>
      <c r="C65" s="38"/>
      <c r="D65" s="38"/>
    </row>
    <row r="66" spans="1:4">
      <c r="A66" s="69" t="s">
        <v>350</v>
      </c>
      <c r="B66" s="69" t="s">
        <v>510</v>
      </c>
      <c r="C66" s="38"/>
      <c r="D66" s="38"/>
    </row>
    <row r="67" spans="1:4">
      <c r="A67" s="69" t="s">
        <v>351</v>
      </c>
      <c r="B67" s="69" t="s">
        <v>510</v>
      </c>
      <c r="C67" s="38"/>
      <c r="D67" s="38"/>
    </row>
    <row r="68" spans="1:4">
      <c r="A68" s="77" t="s">
        <v>352</v>
      </c>
      <c r="B68" s="77" t="s">
        <v>510</v>
      </c>
      <c r="C68" s="38"/>
      <c r="D68" s="38"/>
    </row>
    <row r="69" spans="1:4">
      <c r="A69" s="59" t="s">
        <v>706</v>
      </c>
      <c r="B69" s="60" t="s">
        <v>511</v>
      </c>
      <c r="C69" s="38"/>
      <c r="D69" s="38"/>
    </row>
  </sheetData>
  <mergeCells count="2">
    <mergeCell ref="A1:D1"/>
    <mergeCell ref="A2:D2"/>
  </mergeCells>
  <phoneticPr fontId="49" type="noConversion"/>
  <pageMargins left="0" right="0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A13" sqref="A13"/>
    </sheetView>
  </sheetViews>
  <sheetFormatPr defaultRowHeight="15"/>
  <cols>
    <col min="1" max="1" width="78.42578125" customWidth="1"/>
    <col min="2" max="2" width="14.5703125" customWidth="1"/>
    <col min="3" max="3" width="23.7109375" customWidth="1"/>
    <col min="4" max="4" width="21.5703125" customWidth="1"/>
    <col min="5" max="5" width="22.7109375" customWidth="1"/>
    <col min="6" max="6" width="22.5703125" customWidth="1"/>
    <col min="7" max="7" width="19.5703125" customWidth="1"/>
  </cols>
  <sheetData>
    <row r="1" spans="1:7" ht="23.25" customHeight="1">
      <c r="A1" s="270" t="s">
        <v>105</v>
      </c>
      <c r="B1" s="271"/>
      <c r="C1" s="271"/>
      <c r="D1" s="271"/>
      <c r="E1" s="271"/>
      <c r="F1" s="271"/>
      <c r="G1" s="271"/>
    </row>
    <row r="2" spans="1:7" ht="25.5" customHeight="1">
      <c r="A2" s="281" t="s">
        <v>62</v>
      </c>
      <c r="B2" s="271"/>
      <c r="C2" s="271"/>
      <c r="D2" s="271"/>
      <c r="E2" s="271"/>
      <c r="F2" s="271"/>
      <c r="G2" s="271"/>
    </row>
    <row r="3" spans="1:7" ht="21.75" customHeight="1">
      <c r="A3" s="120"/>
      <c r="B3" s="94"/>
      <c r="C3" s="94"/>
      <c r="D3" s="94"/>
      <c r="E3" s="94"/>
      <c r="F3" s="94"/>
      <c r="G3" s="94"/>
    </row>
    <row r="4" spans="1:7" ht="20.25" customHeight="1">
      <c r="A4" s="4" t="s">
        <v>1</v>
      </c>
    </row>
    <row r="5" spans="1:7">
      <c r="A5" s="54" t="s">
        <v>844</v>
      </c>
      <c r="B5" s="3" t="s">
        <v>167</v>
      </c>
      <c r="C5" s="116" t="s">
        <v>60</v>
      </c>
      <c r="D5" s="116" t="s">
        <v>60</v>
      </c>
      <c r="E5" s="116" t="s">
        <v>60</v>
      </c>
      <c r="F5" s="116" t="s">
        <v>60</v>
      </c>
      <c r="G5" s="54" t="s">
        <v>61</v>
      </c>
    </row>
    <row r="6" spans="1:7" ht="26.25" customHeight="1">
      <c r="A6" s="117" t="s">
        <v>58</v>
      </c>
      <c r="B6" s="5" t="s">
        <v>336</v>
      </c>
      <c r="C6" s="38"/>
      <c r="D6" s="38"/>
      <c r="E6" s="38"/>
      <c r="F6" s="38"/>
      <c r="G6" s="38"/>
    </row>
    <row r="7" spans="1:7" ht="26.25" customHeight="1">
      <c r="A7" s="117" t="s">
        <v>59</v>
      </c>
      <c r="B7" s="5" t="s">
        <v>336</v>
      </c>
      <c r="C7" s="38"/>
      <c r="D7" s="38"/>
      <c r="E7" s="38"/>
      <c r="F7" s="38"/>
      <c r="G7" s="38"/>
    </row>
    <row r="8" spans="1:7" ht="22.5" customHeight="1">
      <c r="A8" s="54" t="s">
        <v>63</v>
      </c>
      <c r="B8" s="54"/>
      <c r="C8" s="38"/>
      <c r="D8" s="38"/>
      <c r="E8" s="38"/>
      <c r="F8" s="38"/>
      <c r="G8" s="38"/>
    </row>
  </sheetData>
  <mergeCells count="2">
    <mergeCell ref="A1:G1"/>
    <mergeCell ref="A2:G2"/>
  </mergeCells>
  <phoneticPr fontId="49" type="noConversion"/>
  <pageMargins left="0" right="0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C38"/>
  <sheetViews>
    <sheetView view="pageLayout" zoomScaleNormal="100" workbookViewId="0">
      <selection activeCell="A47" sqref="A47"/>
    </sheetView>
  </sheetViews>
  <sheetFormatPr defaultRowHeight="15"/>
  <cols>
    <col min="1" max="1" width="100" customWidth="1"/>
    <col min="3" max="3" width="17" customWidth="1"/>
  </cols>
  <sheetData>
    <row r="1" spans="1:3" ht="28.5" customHeight="1">
      <c r="A1" s="270" t="s">
        <v>105</v>
      </c>
      <c r="B1" s="274"/>
      <c r="C1" s="274"/>
    </row>
    <row r="2" spans="1:3" ht="26.25" customHeight="1">
      <c r="A2" s="273" t="s">
        <v>79</v>
      </c>
      <c r="B2" s="273"/>
      <c r="C2" s="273"/>
    </row>
    <row r="3" spans="1:3" ht="18.75" customHeight="1">
      <c r="A3" s="120"/>
      <c r="B3" s="124"/>
      <c r="C3" s="124"/>
    </row>
    <row r="4" spans="1:3" ht="23.25" customHeight="1">
      <c r="A4" s="4" t="s">
        <v>1</v>
      </c>
    </row>
    <row r="5" spans="1:3" ht="25.5">
      <c r="A5" s="54" t="s">
        <v>844</v>
      </c>
      <c r="B5" s="3" t="s">
        <v>167</v>
      </c>
      <c r="C5" s="119" t="s">
        <v>64</v>
      </c>
    </row>
    <row r="6" spans="1:3">
      <c r="A6" s="16" t="s">
        <v>559</v>
      </c>
      <c r="B6" s="6" t="s">
        <v>254</v>
      </c>
      <c r="C6" s="38"/>
    </row>
    <row r="7" spans="1:3">
      <c r="A7" s="16" t="s">
        <v>560</v>
      </c>
      <c r="B7" s="6" t="s">
        <v>254</v>
      </c>
      <c r="C7" s="38"/>
    </row>
    <row r="8" spans="1:3">
      <c r="A8" s="16" t="s">
        <v>561</v>
      </c>
      <c r="B8" s="6" t="s">
        <v>254</v>
      </c>
      <c r="C8" s="38"/>
    </row>
    <row r="9" spans="1:3">
      <c r="A9" s="16" t="s">
        <v>562</v>
      </c>
      <c r="B9" s="6" t="s">
        <v>254</v>
      </c>
      <c r="C9" s="38"/>
    </row>
    <row r="10" spans="1:3">
      <c r="A10" s="17" t="s">
        <v>563</v>
      </c>
      <c r="B10" s="6" t="s">
        <v>254</v>
      </c>
      <c r="C10" s="38"/>
    </row>
    <row r="11" spans="1:3">
      <c r="A11" s="17" t="s">
        <v>564</v>
      </c>
      <c r="B11" s="6" t="s">
        <v>254</v>
      </c>
      <c r="C11" s="38"/>
    </row>
    <row r="12" spans="1:3">
      <c r="A12" s="20" t="s">
        <v>73</v>
      </c>
      <c r="B12" s="18" t="s">
        <v>254</v>
      </c>
      <c r="C12" s="38">
        <f>SUM(C6:C11)</f>
        <v>0</v>
      </c>
    </row>
    <row r="13" spans="1:3">
      <c r="A13" s="16" t="s">
        <v>565</v>
      </c>
      <c r="B13" s="6" t="s">
        <v>255</v>
      </c>
      <c r="C13" s="38">
        <v>205</v>
      </c>
    </row>
    <row r="14" spans="1:3">
      <c r="A14" s="21" t="s">
        <v>72</v>
      </c>
      <c r="B14" s="18" t="s">
        <v>255</v>
      </c>
      <c r="C14" s="38">
        <f>SUM(C13)</f>
        <v>205</v>
      </c>
    </row>
    <row r="15" spans="1:3">
      <c r="A15" s="16" t="s">
        <v>566</v>
      </c>
      <c r="B15" s="6" t="s">
        <v>256</v>
      </c>
      <c r="C15" s="38"/>
    </row>
    <row r="16" spans="1:3">
      <c r="A16" s="16" t="s">
        <v>567</v>
      </c>
      <c r="B16" s="6" t="s">
        <v>256</v>
      </c>
      <c r="C16" s="38"/>
    </row>
    <row r="17" spans="1:3">
      <c r="A17" s="17" t="s">
        <v>568</v>
      </c>
      <c r="B17" s="6" t="s">
        <v>256</v>
      </c>
      <c r="C17" s="38">
        <v>167</v>
      </c>
    </row>
    <row r="18" spans="1:3">
      <c r="A18" s="17" t="s">
        <v>569</v>
      </c>
      <c r="B18" s="6" t="s">
        <v>256</v>
      </c>
      <c r="C18" s="38"/>
    </row>
    <row r="19" spans="1:3">
      <c r="A19" s="17" t="s">
        <v>570</v>
      </c>
      <c r="B19" s="6" t="s">
        <v>256</v>
      </c>
      <c r="C19" s="38"/>
    </row>
    <row r="20" spans="1:3" ht="30">
      <c r="A20" s="22" t="s">
        <v>571</v>
      </c>
      <c r="B20" s="6" t="s">
        <v>256</v>
      </c>
      <c r="C20" s="38"/>
    </row>
    <row r="21" spans="1:3">
      <c r="A21" s="15" t="s">
        <v>71</v>
      </c>
      <c r="B21" s="18" t="s">
        <v>256</v>
      </c>
      <c r="C21" s="38">
        <f>SUM(C15:C20)</f>
        <v>167</v>
      </c>
    </row>
    <row r="22" spans="1:3">
      <c r="A22" s="16" t="s">
        <v>572</v>
      </c>
      <c r="B22" s="6" t="s">
        <v>257</v>
      </c>
      <c r="C22" s="38"/>
    </row>
    <row r="23" spans="1:3">
      <c r="A23" s="16" t="s">
        <v>573</v>
      </c>
      <c r="B23" s="6" t="s">
        <v>257</v>
      </c>
      <c r="C23" s="38"/>
    </row>
    <row r="24" spans="1:3">
      <c r="A24" s="15" t="s">
        <v>70</v>
      </c>
      <c r="B24" s="10" t="s">
        <v>257</v>
      </c>
      <c r="C24" s="38"/>
    </row>
    <row r="25" spans="1:3">
      <c r="A25" s="16" t="s">
        <v>574</v>
      </c>
      <c r="B25" s="6" t="s">
        <v>258</v>
      </c>
      <c r="C25" s="38"/>
    </row>
    <row r="26" spans="1:3">
      <c r="A26" s="16" t="s">
        <v>575</v>
      </c>
      <c r="B26" s="6" t="s">
        <v>258</v>
      </c>
      <c r="C26" s="38"/>
    </row>
    <row r="27" spans="1:3">
      <c r="A27" s="17" t="s">
        <v>576</v>
      </c>
      <c r="B27" s="6" t="s">
        <v>258</v>
      </c>
      <c r="C27" s="38">
        <v>10</v>
      </c>
    </row>
    <row r="28" spans="1:3">
      <c r="A28" s="17" t="s">
        <v>577</v>
      </c>
      <c r="B28" s="6" t="s">
        <v>258</v>
      </c>
      <c r="C28" s="38"/>
    </row>
    <row r="29" spans="1:3">
      <c r="A29" s="17" t="s">
        <v>578</v>
      </c>
      <c r="B29" s="6" t="s">
        <v>258</v>
      </c>
      <c r="C29" s="38">
        <v>292</v>
      </c>
    </row>
    <row r="30" spans="1:3">
      <c r="A30" s="17" t="s">
        <v>579</v>
      </c>
      <c r="B30" s="6" t="s">
        <v>258</v>
      </c>
      <c r="C30" s="38"/>
    </row>
    <row r="31" spans="1:3">
      <c r="A31" s="17" t="s">
        <v>580</v>
      </c>
      <c r="B31" s="6" t="s">
        <v>258</v>
      </c>
      <c r="C31" s="38"/>
    </row>
    <row r="32" spans="1:3">
      <c r="A32" s="17" t="s">
        <v>581</v>
      </c>
      <c r="B32" s="6" t="s">
        <v>258</v>
      </c>
      <c r="C32" s="38"/>
    </row>
    <row r="33" spans="1:3">
      <c r="A33" s="17" t="s">
        <v>582</v>
      </c>
      <c r="B33" s="6" t="s">
        <v>258</v>
      </c>
      <c r="C33" s="38"/>
    </row>
    <row r="34" spans="1:3">
      <c r="A34" s="17" t="s">
        <v>583</v>
      </c>
      <c r="B34" s="6" t="s">
        <v>258</v>
      </c>
      <c r="C34" s="38"/>
    </row>
    <row r="35" spans="1:3" ht="30">
      <c r="A35" s="17" t="s">
        <v>584</v>
      </c>
      <c r="B35" s="6" t="s">
        <v>258</v>
      </c>
      <c r="C35" s="38">
        <v>236</v>
      </c>
    </row>
    <row r="36" spans="1:3" ht="30">
      <c r="A36" s="17" t="s">
        <v>585</v>
      </c>
      <c r="B36" s="6" t="s">
        <v>258</v>
      </c>
      <c r="C36" s="38">
        <v>70</v>
      </c>
    </row>
    <row r="37" spans="1:3">
      <c r="A37" s="15" t="s">
        <v>586</v>
      </c>
      <c r="B37" s="18" t="s">
        <v>258</v>
      </c>
      <c r="C37" s="38">
        <f>SUM(C25:C36)</f>
        <v>608</v>
      </c>
    </row>
    <row r="38" spans="1:3" ht="15.75">
      <c r="A38" s="23" t="s">
        <v>587</v>
      </c>
      <c r="B38" s="12" t="s">
        <v>259</v>
      </c>
      <c r="C38" s="186">
        <f>C12+C14+C21+C37</f>
        <v>980</v>
      </c>
    </row>
  </sheetData>
  <mergeCells count="2">
    <mergeCell ref="A1:C1"/>
    <mergeCell ref="A2:C2"/>
  </mergeCells>
  <phoneticPr fontId="49" type="noConversion"/>
  <pageMargins left="0" right="0" top="0.74803149606299213" bottom="0.74803149606299213" header="0.31496062992125984" footer="0.31496062992125984"/>
  <pageSetup paperSize="9" scale="75" orientation="portrait" horizontalDpi="300" verticalDpi="300" r:id="rId1"/>
  <headerFooter>
    <oddHeader>&amp;C&amp;"Bookman Old Style,Normál"&amp;9 6. melléklet az 1/2015. (II.16.) önkormányzati rendelethez</oddHeader>
    <oddFooter xml:space="preserve">&amp;C- 6 -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115"/>
  <sheetViews>
    <sheetView view="pageLayout" zoomScaleNormal="100" workbookViewId="0">
      <selection activeCell="A126" sqref="A126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 ht="27" customHeight="1">
      <c r="A1" s="270" t="s">
        <v>105</v>
      </c>
      <c r="B1" s="271"/>
      <c r="C1" s="271"/>
    </row>
    <row r="2" spans="1:3" ht="27" customHeight="1">
      <c r="A2" s="273" t="s">
        <v>76</v>
      </c>
      <c r="B2" s="271"/>
      <c r="C2" s="271"/>
    </row>
    <row r="3" spans="1:3" ht="19.5" customHeight="1">
      <c r="A3" s="93"/>
      <c r="B3" s="94"/>
      <c r="C3" s="94"/>
    </row>
    <row r="4" spans="1:3">
      <c r="A4" s="4" t="s">
        <v>1</v>
      </c>
    </row>
    <row r="5" spans="1:3" ht="25.5">
      <c r="A5" s="54" t="s">
        <v>844</v>
      </c>
      <c r="B5" s="3" t="s">
        <v>167</v>
      </c>
      <c r="C5" s="119" t="s">
        <v>64</v>
      </c>
    </row>
    <row r="6" spans="1:3">
      <c r="A6" s="17" t="s">
        <v>789</v>
      </c>
      <c r="B6" s="6" t="s">
        <v>266</v>
      </c>
      <c r="C6" s="38"/>
    </row>
    <row r="7" spans="1:3">
      <c r="A7" s="17" t="s">
        <v>790</v>
      </c>
      <c r="B7" s="6" t="s">
        <v>266</v>
      </c>
      <c r="C7" s="38"/>
    </row>
    <row r="8" spans="1:3">
      <c r="A8" s="17" t="s">
        <v>791</v>
      </c>
      <c r="B8" s="6" t="s">
        <v>266</v>
      </c>
      <c r="C8" s="38"/>
    </row>
    <row r="9" spans="1:3">
      <c r="A9" s="17" t="s">
        <v>792</v>
      </c>
      <c r="B9" s="6" t="s">
        <v>266</v>
      </c>
      <c r="C9" s="38"/>
    </row>
    <row r="10" spans="1:3">
      <c r="A10" s="17" t="s">
        <v>793</v>
      </c>
      <c r="B10" s="6" t="s">
        <v>266</v>
      </c>
      <c r="C10" s="38"/>
    </row>
    <row r="11" spans="1:3">
      <c r="A11" s="17" t="s">
        <v>794</v>
      </c>
      <c r="B11" s="6" t="s">
        <v>266</v>
      </c>
      <c r="C11" s="38"/>
    </row>
    <row r="12" spans="1:3">
      <c r="A12" s="17" t="s">
        <v>795</v>
      </c>
      <c r="B12" s="6" t="s">
        <v>266</v>
      </c>
      <c r="C12" s="38"/>
    </row>
    <row r="13" spans="1:3">
      <c r="A13" s="17" t="s">
        <v>796</v>
      </c>
      <c r="B13" s="6" t="s">
        <v>266</v>
      </c>
      <c r="C13" s="38"/>
    </row>
    <row r="14" spans="1:3">
      <c r="A14" s="17" t="s">
        <v>797</v>
      </c>
      <c r="B14" s="6" t="s">
        <v>266</v>
      </c>
      <c r="C14" s="38"/>
    </row>
    <row r="15" spans="1:3">
      <c r="A15" s="17" t="s">
        <v>798</v>
      </c>
      <c r="B15" s="6" t="s">
        <v>266</v>
      </c>
      <c r="C15" s="38"/>
    </row>
    <row r="16" spans="1:3" ht="25.5">
      <c r="A16" s="15" t="s">
        <v>589</v>
      </c>
      <c r="B16" s="10" t="s">
        <v>266</v>
      </c>
      <c r="C16" s="38">
        <f>SUM(C6:C15)</f>
        <v>0</v>
      </c>
    </row>
    <row r="17" spans="1:3">
      <c r="A17" s="17" t="s">
        <v>789</v>
      </c>
      <c r="B17" s="6" t="s">
        <v>267</v>
      </c>
      <c r="C17" s="38"/>
    </row>
    <row r="18" spans="1:3">
      <c r="A18" s="17" t="s">
        <v>790</v>
      </c>
      <c r="B18" s="6" t="s">
        <v>267</v>
      </c>
      <c r="C18" s="38"/>
    </row>
    <row r="19" spans="1:3">
      <c r="A19" s="17" t="s">
        <v>791</v>
      </c>
      <c r="B19" s="6" t="s">
        <v>267</v>
      </c>
      <c r="C19" s="38"/>
    </row>
    <row r="20" spans="1:3">
      <c r="A20" s="17" t="s">
        <v>792</v>
      </c>
      <c r="B20" s="6" t="s">
        <v>267</v>
      </c>
      <c r="C20" s="38"/>
    </row>
    <row r="21" spans="1:3">
      <c r="A21" s="17" t="s">
        <v>793</v>
      </c>
      <c r="B21" s="6" t="s">
        <v>267</v>
      </c>
      <c r="C21" s="38"/>
    </row>
    <row r="22" spans="1:3">
      <c r="A22" s="17" t="s">
        <v>794</v>
      </c>
      <c r="B22" s="6" t="s">
        <v>267</v>
      </c>
      <c r="C22" s="38"/>
    </row>
    <row r="23" spans="1:3">
      <c r="A23" s="17" t="s">
        <v>795</v>
      </c>
      <c r="B23" s="6" t="s">
        <v>267</v>
      </c>
      <c r="C23" s="38"/>
    </row>
    <row r="24" spans="1:3">
      <c r="A24" s="17" t="s">
        <v>796</v>
      </c>
      <c r="B24" s="6" t="s">
        <v>267</v>
      </c>
      <c r="C24" s="38"/>
    </row>
    <row r="25" spans="1:3">
      <c r="A25" s="17" t="s">
        <v>797</v>
      </c>
      <c r="B25" s="6" t="s">
        <v>267</v>
      </c>
      <c r="C25" s="38"/>
    </row>
    <row r="26" spans="1:3">
      <c r="A26" s="17" t="s">
        <v>798</v>
      </c>
      <c r="B26" s="6" t="s">
        <v>267</v>
      </c>
      <c r="C26" s="38"/>
    </row>
    <row r="27" spans="1:3" ht="25.5">
      <c r="A27" s="15" t="s">
        <v>590</v>
      </c>
      <c r="B27" s="10" t="s">
        <v>267</v>
      </c>
      <c r="C27" s="209">
        <f>SUM(C17:C26)</f>
        <v>0</v>
      </c>
    </row>
    <row r="28" spans="1:3">
      <c r="A28" s="17" t="s">
        <v>789</v>
      </c>
      <c r="B28" s="6" t="s">
        <v>268</v>
      </c>
      <c r="C28" s="38"/>
    </row>
    <row r="29" spans="1:3">
      <c r="A29" s="17" t="s">
        <v>790</v>
      </c>
      <c r="B29" s="6" t="s">
        <v>268</v>
      </c>
      <c r="C29" s="38"/>
    </row>
    <row r="30" spans="1:3">
      <c r="A30" s="17" t="s">
        <v>791</v>
      </c>
      <c r="B30" s="6" t="s">
        <v>268</v>
      </c>
      <c r="C30" s="38"/>
    </row>
    <row r="31" spans="1:3">
      <c r="A31" s="17" t="s">
        <v>792</v>
      </c>
      <c r="B31" s="6" t="s">
        <v>268</v>
      </c>
      <c r="C31" s="38"/>
    </row>
    <row r="32" spans="1:3">
      <c r="A32" s="17" t="s">
        <v>793</v>
      </c>
      <c r="B32" s="6" t="s">
        <v>268</v>
      </c>
      <c r="C32" s="38"/>
    </row>
    <row r="33" spans="1:3">
      <c r="A33" s="17" t="s">
        <v>794</v>
      </c>
      <c r="B33" s="6" t="s">
        <v>268</v>
      </c>
      <c r="C33" s="38"/>
    </row>
    <row r="34" spans="1:3">
      <c r="A34" s="17" t="s">
        <v>795</v>
      </c>
      <c r="B34" s="6" t="s">
        <v>268</v>
      </c>
      <c r="C34" s="38"/>
    </row>
    <row r="35" spans="1:3">
      <c r="A35" s="17" t="s">
        <v>796</v>
      </c>
      <c r="B35" s="6" t="s">
        <v>268</v>
      </c>
      <c r="C35" s="38">
        <f>316+411+24+5605+352+275+459+266</f>
        <v>7708</v>
      </c>
    </row>
    <row r="36" spans="1:3">
      <c r="A36" s="17" t="s">
        <v>797</v>
      </c>
      <c r="B36" s="6" t="s">
        <v>268</v>
      </c>
      <c r="C36" s="38"/>
    </row>
    <row r="37" spans="1:3">
      <c r="A37" s="17" t="s">
        <v>798</v>
      </c>
      <c r="B37" s="6" t="s">
        <v>268</v>
      </c>
      <c r="C37" s="38"/>
    </row>
    <row r="38" spans="1:3">
      <c r="A38" s="15" t="s">
        <v>591</v>
      </c>
      <c r="B38" s="10" t="s">
        <v>268</v>
      </c>
      <c r="C38" s="209">
        <f>SUM(C28:C37)</f>
        <v>7708</v>
      </c>
    </row>
    <row r="39" spans="1:3">
      <c r="A39" s="17" t="s">
        <v>799</v>
      </c>
      <c r="B39" s="5" t="s">
        <v>271</v>
      </c>
      <c r="C39" s="38"/>
    </row>
    <row r="40" spans="1:3">
      <c r="A40" s="17" t="s">
        <v>800</v>
      </c>
      <c r="B40" s="5" t="s">
        <v>271</v>
      </c>
      <c r="C40" s="38"/>
    </row>
    <row r="41" spans="1:3">
      <c r="A41" s="17" t="s">
        <v>801</v>
      </c>
      <c r="B41" s="5" t="s">
        <v>271</v>
      </c>
      <c r="C41" s="38"/>
    </row>
    <row r="42" spans="1:3">
      <c r="A42" s="5" t="s">
        <v>802</v>
      </c>
      <c r="B42" s="5" t="s">
        <v>271</v>
      </c>
      <c r="C42" s="38"/>
    </row>
    <row r="43" spans="1:3">
      <c r="A43" s="5" t="s">
        <v>803</v>
      </c>
      <c r="B43" s="5" t="s">
        <v>271</v>
      </c>
      <c r="C43" s="38"/>
    </row>
    <row r="44" spans="1:3">
      <c r="A44" s="5" t="s">
        <v>804</v>
      </c>
      <c r="B44" s="5" t="s">
        <v>271</v>
      </c>
      <c r="C44" s="38"/>
    </row>
    <row r="45" spans="1:3">
      <c r="A45" s="17" t="s">
        <v>805</v>
      </c>
      <c r="B45" s="5" t="s">
        <v>271</v>
      </c>
      <c r="C45" s="38"/>
    </row>
    <row r="46" spans="1:3">
      <c r="A46" s="17" t="s">
        <v>806</v>
      </c>
      <c r="B46" s="5" t="s">
        <v>271</v>
      </c>
      <c r="C46" s="38"/>
    </row>
    <row r="47" spans="1:3">
      <c r="A47" s="17" t="s">
        <v>807</v>
      </c>
      <c r="B47" s="5" t="s">
        <v>271</v>
      </c>
      <c r="C47" s="38"/>
    </row>
    <row r="48" spans="1:3">
      <c r="A48" s="17" t="s">
        <v>808</v>
      </c>
      <c r="B48" s="5" t="s">
        <v>271</v>
      </c>
      <c r="C48" s="38"/>
    </row>
    <row r="49" spans="1:3" ht="25.5">
      <c r="A49" s="15" t="s">
        <v>593</v>
      </c>
      <c r="B49" s="10" t="s">
        <v>271</v>
      </c>
      <c r="C49" s="38">
        <f>SUM(C39:C48)</f>
        <v>0</v>
      </c>
    </row>
    <row r="50" spans="1:3">
      <c r="A50" s="17" t="s">
        <v>799</v>
      </c>
      <c r="B50" s="5" t="s">
        <v>276</v>
      </c>
      <c r="C50" s="38"/>
    </row>
    <row r="51" spans="1:3">
      <c r="A51" s="17" t="s">
        <v>800</v>
      </c>
      <c r="B51" s="5" t="s">
        <v>276</v>
      </c>
      <c r="C51" s="38">
        <v>583</v>
      </c>
    </row>
    <row r="52" spans="1:3">
      <c r="A52" s="17" t="s">
        <v>801</v>
      </c>
      <c r="B52" s="5" t="s">
        <v>276</v>
      </c>
      <c r="C52" s="38"/>
    </row>
    <row r="53" spans="1:3">
      <c r="A53" s="5" t="s">
        <v>802</v>
      </c>
      <c r="B53" s="5" t="s">
        <v>276</v>
      </c>
      <c r="C53" s="38"/>
    </row>
    <row r="54" spans="1:3">
      <c r="A54" s="5" t="s">
        <v>803</v>
      </c>
      <c r="B54" s="5" t="s">
        <v>276</v>
      </c>
      <c r="C54" s="38"/>
    </row>
    <row r="55" spans="1:3">
      <c r="A55" s="5" t="s">
        <v>804</v>
      </c>
      <c r="B55" s="5" t="s">
        <v>276</v>
      </c>
      <c r="C55" s="38"/>
    </row>
    <row r="56" spans="1:3">
      <c r="A56" s="17" t="s">
        <v>805</v>
      </c>
      <c r="B56" s="5" t="s">
        <v>276</v>
      </c>
      <c r="C56" s="38"/>
    </row>
    <row r="57" spans="1:3">
      <c r="A57" s="17" t="s">
        <v>809</v>
      </c>
      <c r="B57" s="5" t="s">
        <v>276</v>
      </c>
      <c r="C57" s="38"/>
    </row>
    <row r="58" spans="1:3">
      <c r="A58" s="17" t="s">
        <v>807</v>
      </c>
      <c r="B58" s="5" t="s">
        <v>276</v>
      </c>
      <c r="C58" s="38"/>
    </row>
    <row r="59" spans="1:3">
      <c r="A59" s="17" t="s">
        <v>808</v>
      </c>
      <c r="B59" s="5" t="s">
        <v>276</v>
      </c>
      <c r="C59" s="38"/>
    </row>
    <row r="60" spans="1:3">
      <c r="A60" s="20" t="s">
        <v>594</v>
      </c>
      <c r="B60" s="10" t="s">
        <v>276</v>
      </c>
      <c r="C60" s="209">
        <f>SUM(C50:C59)</f>
        <v>583</v>
      </c>
    </row>
    <row r="61" spans="1:3">
      <c r="A61" s="17" t="s">
        <v>789</v>
      </c>
      <c r="B61" s="6" t="s">
        <v>305</v>
      </c>
      <c r="C61" s="38"/>
    </row>
    <row r="62" spans="1:3">
      <c r="A62" s="17" t="s">
        <v>790</v>
      </c>
      <c r="B62" s="6" t="s">
        <v>305</v>
      </c>
      <c r="C62" s="38"/>
    </row>
    <row r="63" spans="1:3">
      <c r="A63" s="17" t="s">
        <v>791</v>
      </c>
      <c r="B63" s="6" t="s">
        <v>305</v>
      </c>
      <c r="C63" s="38"/>
    </row>
    <row r="64" spans="1:3">
      <c r="A64" s="17" t="s">
        <v>792</v>
      </c>
      <c r="B64" s="6" t="s">
        <v>305</v>
      </c>
      <c r="C64" s="38"/>
    </row>
    <row r="65" spans="1:3">
      <c r="A65" s="17" t="s">
        <v>793</v>
      </c>
      <c r="B65" s="6" t="s">
        <v>305</v>
      </c>
      <c r="C65" s="38"/>
    </row>
    <row r="66" spans="1:3">
      <c r="A66" s="17" t="s">
        <v>794</v>
      </c>
      <c r="B66" s="6" t="s">
        <v>305</v>
      </c>
      <c r="C66" s="38"/>
    </row>
    <row r="67" spans="1:3">
      <c r="A67" s="17" t="s">
        <v>795</v>
      </c>
      <c r="B67" s="6" t="s">
        <v>305</v>
      </c>
      <c r="C67" s="38"/>
    </row>
    <row r="68" spans="1:3">
      <c r="A68" s="17" t="s">
        <v>796</v>
      </c>
      <c r="B68" s="6" t="s">
        <v>305</v>
      </c>
      <c r="C68" s="38"/>
    </row>
    <row r="69" spans="1:3">
      <c r="A69" s="17" t="s">
        <v>797</v>
      </c>
      <c r="B69" s="6" t="s">
        <v>305</v>
      </c>
      <c r="C69" s="38"/>
    </row>
    <row r="70" spans="1:3">
      <c r="A70" s="17" t="s">
        <v>798</v>
      </c>
      <c r="B70" s="6" t="s">
        <v>305</v>
      </c>
      <c r="C70" s="38"/>
    </row>
    <row r="71" spans="1:3" ht="25.5">
      <c r="A71" s="15" t="s">
        <v>605</v>
      </c>
      <c r="B71" s="10" t="s">
        <v>305</v>
      </c>
      <c r="C71" s="209">
        <f>SUM(C61:C70)</f>
        <v>0</v>
      </c>
    </row>
    <row r="72" spans="1:3">
      <c r="A72" s="17" t="s">
        <v>789</v>
      </c>
      <c r="B72" s="6" t="s">
        <v>306</v>
      </c>
      <c r="C72" s="38"/>
    </row>
    <row r="73" spans="1:3">
      <c r="A73" s="17" t="s">
        <v>790</v>
      </c>
      <c r="B73" s="6" t="s">
        <v>306</v>
      </c>
      <c r="C73" s="38"/>
    </row>
    <row r="74" spans="1:3">
      <c r="A74" s="17" t="s">
        <v>791</v>
      </c>
      <c r="B74" s="6" t="s">
        <v>306</v>
      </c>
      <c r="C74" s="38"/>
    </row>
    <row r="75" spans="1:3">
      <c r="A75" s="17" t="s">
        <v>792</v>
      </c>
      <c r="B75" s="6" t="s">
        <v>306</v>
      </c>
      <c r="C75" s="38"/>
    </row>
    <row r="76" spans="1:3">
      <c r="A76" s="17" t="s">
        <v>793</v>
      </c>
      <c r="B76" s="6" t="s">
        <v>306</v>
      </c>
      <c r="C76" s="38"/>
    </row>
    <row r="77" spans="1:3">
      <c r="A77" s="17" t="s">
        <v>794</v>
      </c>
      <c r="B77" s="6" t="s">
        <v>306</v>
      </c>
      <c r="C77" s="38"/>
    </row>
    <row r="78" spans="1:3">
      <c r="A78" s="17" t="s">
        <v>795</v>
      </c>
      <c r="B78" s="6" t="s">
        <v>306</v>
      </c>
      <c r="C78" s="38"/>
    </row>
    <row r="79" spans="1:3">
      <c r="A79" s="17" t="s">
        <v>796</v>
      </c>
      <c r="B79" s="6" t="s">
        <v>306</v>
      </c>
      <c r="C79" s="38"/>
    </row>
    <row r="80" spans="1:3">
      <c r="A80" s="17" t="s">
        <v>797</v>
      </c>
      <c r="B80" s="6" t="s">
        <v>306</v>
      </c>
      <c r="C80" s="38"/>
    </row>
    <row r="81" spans="1:3">
      <c r="A81" s="17" t="s">
        <v>798</v>
      </c>
      <c r="B81" s="6" t="s">
        <v>306</v>
      </c>
      <c r="C81" s="38"/>
    </row>
    <row r="82" spans="1:3" ht="25.5">
      <c r="A82" s="15" t="s">
        <v>604</v>
      </c>
      <c r="B82" s="10" t="s">
        <v>306</v>
      </c>
      <c r="C82" s="209">
        <f>SUM(C72:C81)</f>
        <v>0</v>
      </c>
    </row>
    <row r="83" spans="1:3">
      <c r="A83" s="17" t="s">
        <v>789</v>
      </c>
      <c r="B83" s="6" t="s">
        <v>307</v>
      </c>
      <c r="C83" s="38"/>
    </row>
    <row r="84" spans="1:3">
      <c r="A84" s="17" t="s">
        <v>790</v>
      </c>
      <c r="B84" s="6" t="s">
        <v>307</v>
      </c>
      <c r="C84" s="38"/>
    </row>
    <row r="85" spans="1:3">
      <c r="A85" s="17" t="s">
        <v>791</v>
      </c>
      <c r="B85" s="6" t="s">
        <v>307</v>
      </c>
      <c r="C85" s="38"/>
    </row>
    <row r="86" spans="1:3">
      <c r="A86" s="17" t="s">
        <v>792</v>
      </c>
      <c r="B86" s="6" t="s">
        <v>307</v>
      </c>
      <c r="C86" s="38"/>
    </row>
    <row r="87" spans="1:3">
      <c r="A87" s="17" t="s">
        <v>793</v>
      </c>
      <c r="B87" s="6" t="s">
        <v>307</v>
      </c>
      <c r="C87" s="38"/>
    </row>
    <row r="88" spans="1:3">
      <c r="A88" s="17" t="s">
        <v>794</v>
      </c>
      <c r="B88" s="6" t="s">
        <v>307</v>
      </c>
      <c r="C88" s="38"/>
    </row>
    <row r="89" spans="1:3">
      <c r="A89" s="17" t="s">
        <v>795</v>
      </c>
      <c r="B89" s="6" t="s">
        <v>307</v>
      </c>
      <c r="C89" s="38"/>
    </row>
    <row r="90" spans="1:3">
      <c r="A90" s="17" t="s">
        <v>796</v>
      </c>
      <c r="B90" s="6" t="s">
        <v>307</v>
      </c>
      <c r="C90" s="38"/>
    </row>
    <row r="91" spans="1:3">
      <c r="A91" s="17" t="s">
        <v>797</v>
      </c>
      <c r="B91" s="6" t="s">
        <v>307</v>
      </c>
      <c r="C91" s="38"/>
    </row>
    <row r="92" spans="1:3">
      <c r="A92" s="17" t="s">
        <v>798</v>
      </c>
      <c r="B92" s="6" t="s">
        <v>307</v>
      </c>
      <c r="C92" s="38"/>
    </row>
    <row r="93" spans="1:3">
      <c r="A93" s="15" t="s">
        <v>603</v>
      </c>
      <c r="B93" s="10" t="s">
        <v>307</v>
      </c>
      <c r="C93" s="209">
        <f>SUM(C83:C92)</f>
        <v>0</v>
      </c>
    </row>
    <row r="94" spans="1:3">
      <c r="A94" s="17" t="s">
        <v>799</v>
      </c>
      <c r="B94" s="5" t="s">
        <v>309</v>
      </c>
      <c r="C94" s="38"/>
    </row>
    <row r="95" spans="1:3">
      <c r="A95" s="17" t="s">
        <v>800</v>
      </c>
      <c r="B95" s="6" t="s">
        <v>309</v>
      </c>
      <c r="C95" s="38"/>
    </row>
    <row r="96" spans="1:3">
      <c r="A96" s="17" t="s">
        <v>801</v>
      </c>
      <c r="B96" s="5" t="s">
        <v>309</v>
      </c>
      <c r="C96" s="38"/>
    </row>
    <row r="97" spans="1:3">
      <c r="A97" s="5" t="s">
        <v>802</v>
      </c>
      <c r="B97" s="6" t="s">
        <v>309</v>
      </c>
      <c r="C97" s="38"/>
    </row>
    <row r="98" spans="1:3">
      <c r="A98" s="5" t="s">
        <v>803</v>
      </c>
      <c r="B98" s="5" t="s">
        <v>309</v>
      </c>
      <c r="C98" s="38"/>
    </row>
    <row r="99" spans="1:3">
      <c r="A99" s="5" t="s">
        <v>804</v>
      </c>
      <c r="B99" s="6" t="s">
        <v>309</v>
      </c>
      <c r="C99" s="38"/>
    </row>
    <row r="100" spans="1:3">
      <c r="A100" s="17" t="s">
        <v>805</v>
      </c>
      <c r="B100" s="5" t="s">
        <v>309</v>
      </c>
      <c r="C100" s="38"/>
    </row>
    <row r="101" spans="1:3">
      <c r="A101" s="17" t="s">
        <v>809</v>
      </c>
      <c r="B101" s="6" t="s">
        <v>309</v>
      </c>
      <c r="C101" s="38"/>
    </row>
    <row r="102" spans="1:3">
      <c r="A102" s="17" t="s">
        <v>807</v>
      </c>
      <c r="B102" s="5" t="s">
        <v>309</v>
      </c>
      <c r="C102" s="38"/>
    </row>
    <row r="103" spans="1:3">
      <c r="A103" s="17" t="s">
        <v>808</v>
      </c>
      <c r="B103" s="6" t="s">
        <v>309</v>
      </c>
      <c r="C103" s="38"/>
    </row>
    <row r="104" spans="1:3" ht="25.5">
      <c r="A104" s="15" t="s">
        <v>601</v>
      </c>
      <c r="B104" s="10" t="s">
        <v>309</v>
      </c>
      <c r="C104" s="209">
        <f>SUM(C94:C103)</f>
        <v>0</v>
      </c>
    </row>
    <row r="105" spans="1:3">
      <c r="A105" s="17" t="s">
        <v>799</v>
      </c>
      <c r="B105" s="5" t="s">
        <v>312</v>
      </c>
      <c r="C105" s="38"/>
    </row>
    <row r="106" spans="1:3">
      <c r="A106" s="17" t="s">
        <v>800</v>
      </c>
      <c r="B106" s="5" t="s">
        <v>312</v>
      </c>
      <c r="C106" s="38">
        <v>384</v>
      </c>
    </row>
    <row r="107" spans="1:3">
      <c r="A107" s="17" t="s">
        <v>801</v>
      </c>
      <c r="B107" s="5" t="s">
        <v>312</v>
      </c>
      <c r="C107" s="38"/>
    </row>
    <row r="108" spans="1:3">
      <c r="A108" s="5" t="s">
        <v>802</v>
      </c>
      <c r="B108" s="5" t="s">
        <v>312</v>
      </c>
      <c r="C108" s="38"/>
    </row>
    <row r="109" spans="1:3">
      <c r="A109" s="5" t="s">
        <v>803</v>
      </c>
      <c r="B109" s="5" t="s">
        <v>312</v>
      </c>
      <c r="C109" s="38"/>
    </row>
    <row r="110" spans="1:3">
      <c r="A110" s="5" t="s">
        <v>804</v>
      </c>
      <c r="B110" s="5" t="s">
        <v>312</v>
      </c>
      <c r="C110" s="38"/>
    </row>
    <row r="111" spans="1:3">
      <c r="A111" s="17" t="s">
        <v>805</v>
      </c>
      <c r="B111" s="5" t="s">
        <v>312</v>
      </c>
      <c r="C111" s="38"/>
    </row>
    <row r="112" spans="1:3">
      <c r="A112" s="17" t="s">
        <v>809</v>
      </c>
      <c r="B112" s="5" t="s">
        <v>312</v>
      </c>
      <c r="C112" s="38"/>
    </row>
    <row r="113" spans="1:3">
      <c r="A113" s="17" t="s">
        <v>807</v>
      </c>
      <c r="B113" s="5" t="s">
        <v>312</v>
      </c>
      <c r="C113" s="38"/>
    </row>
    <row r="114" spans="1:3">
      <c r="A114" s="17" t="s">
        <v>808</v>
      </c>
      <c r="B114" s="5" t="s">
        <v>312</v>
      </c>
      <c r="C114" s="38"/>
    </row>
    <row r="115" spans="1:3">
      <c r="A115" s="20" t="s">
        <v>642</v>
      </c>
      <c r="B115" s="10" t="s">
        <v>312</v>
      </c>
      <c r="C115" s="209">
        <f>SUM(C105:C114)</f>
        <v>384</v>
      </c>
    </row>
  </sheetData>
  <mergeCells count="2">
    <mergeCell ref="A1:C1"/>
    <mergeCell ref="A2:C2"/>
  </mergeCells>
  <phoneticPr fontId="49" type="noConversion"/>
  <pageMargins left="0" right="0" top="0.74803149606299213" bottom="0.74803149606299213" header="0.31496062992125984" footer="0.31496062992125984"/>
  <pageSetup paperSize="9" scale="75" orientation="portrait" horizontalDpi="300" verticalDpi="300" r:id="rId1"/>
  <headerFooter>
    <oddHeader>&amp;C&amp;"Bookman Old Style,Normál"&amp;9 7. melléklet az 1/2015. (II.16.) önkormányzati rendelethez</oddHeader>
    <oddFooter>&amp;C- 7 -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Y171"/>
  <sheetViews>
    <sheetView view="pageLayout" zoomScaleNormal="100" workbookViewId="0">
      <selection activeCell="A10" sqref="A10"/>
    </sheetView>
  </sheetViews>
  <sheetFormatPr defaultRowHeight="15"/>
  <cols>
    <col min="1" max="1" width="92" customWidth="1"/>
    <col min="3" max="3" width="14.28515625" style="164" customWidth="1"/>
    <col min="4" max="4" width="14.140625" style="164" customWidth="1"/>
    <col min="5" max="5" width="14.28515625" style="164" customWidth="1"/>
    <col min="6" max="6" width="14.28515625" style="178" customWidth="1"/>
  </cols>
  <sheetData>
    <row r="1" spans="1:6" ht="21" customHeight="1">
      <c r="A1" s="270" t="s">
        <v>105</v>
      </c>
      <c r="B1" s="271"/>
      <c r="C1" s="271"/>
      <c r="D1" s="271"/>
      <c r="E1" s="271"/>
      <c r="F1" s="272"/>
    </row>
    <row r="2" spans="1:6" ht="18.75" customHeight="1">
      <c r="A2" s="273" t="s">
        <v>754</v>
      </c>
      <c r="B2" s="271"/>
      <c r="C2" s="271"/>
      <c r="D2" s="271"/>
      <c r="E2" s="271"/>
      <c r="F2" s="272"/>
    </row>
    <row r="3" spans="1:6" ht="18">
      <c r="A3" s="63"/>
    </row>
    <row r="4" spans="1:6">
      <c r="A4" s="4" t="s">
        <v>1</v>
      </c>
    </row>
    <row r="5" spans="1:6" ht="30">
      <c r="A5" s="2" t="s">
        <v>166</v>
      </c>
      <c r="B5" s="3" t="s">
        <v>167</v>
      </c>
      <c r="C5" s="169" t="s">
        <v>787</v>
      </c>
      <c r="D5" s="169" t="s">
        <v>788</v>
      </c>
      <c r="E5" s="169" t="s">
        <v>108</v>
      </c>
      <c r="F5" s="179" t="s">
        <v>61</v>
      </c>
    </row>
    <row r="6" spans="1:6">
      <c r="A6" s="39" t="s">
        <v>168</v>
      </c>
      <c r="B6" s="40" t="s">
        <v>169</v>
      </c>
      <c r="C6" s="171">
        <f>2053+1460+1770+1460</f>
        <v>6743</v>
      </c>
      <c r="D6" s="171"/>
      <c r="E6" s="171"/>
      <c r="F6" s="180">
        <f>SUM(C6:E6)</f>
        <v>6743</v>
      </c>
    </row>
    <row r="7" spans="1:6">
      <c r="A7" s="39" t="s">
        <v>170</v>
      </c>
      <c r="B7" s="41" t="s">
        <v>171</v>
      </c>
      <c r="C7" s="171"/>
      <c r="D7" s="171"/>
      <c r="E7" s="171"/>
      <c r="F7" s="180">
        <f t="shared" ref="F7:F18" si="0">SUM(C7:E7)</f>
        <v>0</v>
      </c>
    </row>
    <row r="8" spans="1:6">
      <c r="A8" s="39" t="s">
        <v>172</v>
      </c>
      <c r="B8" s="41" t="s">
        <v>173</v>
      </c>
      <c r="C8" s="171"/>
      <c r="D8" s="171"/>
      <c r="E8" s="171"/>
      <c r="F8" s="180">
        <f t="shared" si="0"/>
        <v>0</v>
      </c>
    </row>
    <row r="9" spans="1:6">
      <c r="A9" s="42" t="s">
        <v>174</v>
      </c>
      <c r="B9" s="41" t="s">
        <v>175</v>
      </c>
      <c r="C9" s="171"/>
      <c r="D9" s="171"/>
      <c r="E9" s="171"/>
      <c r="F9" s="180">
        <f t="shared" si="0"/>
        <v>0</v>
      </c>
    </row>
    <row r="10" spans="1:6">
      <c r="A10" s="42" t="s">
        <v>176</v>
      </c>
      <c r="B10" s="41" t="s">
        <v>177</v>
      </c>
      <c r="C10" s="171"/>
      <c r="D10" s="171"/>
      <c r="E10" s="171"/>
      <c r="F10" s="180">
        <f t="shared" si="0"/>
        <v>0</v>
      </c>
    </row>
    <row r="11" spans="1:6">
      <c r="A11" s="42" t="s">
        <v>178</v>
      </c>
      <c r="B11" s="41" t="s">
        <v>179</v>
      </c>
      <c r="C11" s="171"/>
      <c r="D11" s="171"/>
      <c r="E11" s="171"/>
      <c r="F11" s="180">
        <f t="shared" si="0"/>
        <v>0</v>
      </c>
    </row>
    <row r="12" spans="1:6">
      <c r="A12" s="42" t="s">
        <v>180</v>
      </c>
      <c r="B12" s="41" t="s">
        <v>181</v>
      </c>
      <c r="C12" s="171">
        <v>288</v>
      </c>
      <c r="D12" s="171"/>
      <c r="E12" s="171"/>
      <c r="F12" s="180">
        <f t="shared" si="0"/>
        <v>288</v>
      </c>
    </row>
    <row r="13" spans="1:6">
      <c r="A13" s="42" t="s">
        <v>182</v>
      </c>
      <c r="B13" s="41" t="s">
        <v>183</v>
      </c>
      <c r="C13" s="171"/>
      <c r="D13" s="171"/>
      <c r="E13" s="171"/>
      <c r="F13" s="180">
        <f t="shared" si="0"/>
        <v>0</v>
      </c>
    </row>
    <row r="14" spans="1:6">
      <c r="A14" s="5" t="s">
        <v>184</v>
      </c>
      <c r="B14" s="41" t="s">
        <v>185</v>
      </c>
      <c r="C14" s="171"/>
      <c r="D14" s="171"/>
      <c r="E14" s="171"/>
      <c r="F14" s="180">
        <f t="shared" si="0"/>
        <v>0</v>
      </c>
    </row>
    <row r="15" spans="1:6">
      <c r="A15" s="5" t="s">
        <v>186</v>
      </c>
      <c r="B15" s="41" t="s">
        <v>187</v>
      </c>
      <c r="C15" s="171">
        <v>36</v>
      </c>
      <c r="D15" s="171"/>
      <c r="E15" s="171"/>
      <c r="F15" s="180">
        <f t="shared" si="0"/>
        <v>36</v>
      </c>
    </row>
    <row r="16" spans="1:6">
      <c r="A16" s="5" t="s">
        <v>188</v>
      </c>
      <c r="B16" s="41" t="s">
        <v>189</v>
      </c>
      <c r="C16" s="171"/>
      <c r="D16" s="171"/>
      <c r="E16" s="171"/>
      <c r="F16" s="180">
        <f t="shared" si="0"/>
        <v>0</v>
      </c>
    </row>
    <row r="17" spans="1:6">
      <c r="A17" s="5" t="s">
        <v>190</v>
      </c>
      <c r="B17" s="41" t="s">
        <v>191</v>
      </c>
      <c r="C17" s="171"/>
      <c r="D17" s="171"/>
      <c r="E17" s="171"/>
      <c r="F17" s="180">
        <f t="shared" si="0"/>
        <v>0</v>
      </c>
    </row>
    <row r="18" spans="1:6">
      <c r="A18" s="5" t="s">
        <v>618</v>
      </c>
      <c r="B18" s="41" t="s">
        <v>192</v>
      </c>
      <c r="C18" s="171"/>
      <c r="D18" s="171"/>
      <c r="E18" s="171"/>
      <c r="F18" s="180">
        <f t="shared" si="0"/>
        <v>0</v>
      </c>
    </row>
    <row r="19" spans="1:6">
      <c r="A19" s="43" t="s">
        <v>516</v>
      </c>
      <c r="B19" s="44" t="s">
        <v>194</v>
      </c>
      <c r="C19" s="171">
        <f>SUM(C6:C18)</f>
        <v>7067</v>
      </c>
      <c r="D19" s="171">
        <f>SUM(D6:D18)</f>
        <v>0</v>
      </c>
      <c r="E19" s="171">
        <f>SUM(E6:E18)</f>
        <v>0</v>
      </c>
      <c r="F19" s="181">
        <f>SUM(F6:F18)</f>
        <v>7067</v>
      </c>
    </row>
    <row r="20" spans="1:6">
      <c r="A20" s="5" t="s">
        <v>195</v>
      </c>
      <c r="B20" s="41" t="s">
        <v>196</v>
      </c>
      <c r="C20" s="171">
        <v>4236</v>
      </c>
      <c r="D20" s="171">
        <v>1080</v>
      </c>
      <c r="E20" s="171"/>
      <c r="F20" s="180">
        <f>SUM(C20:E20)</f>
        <v>5316</v>
      </c>
    </row>
    <row r="21" spans="1:6">
      <c r="A21" s="5" t="s">
        <v>197</v>
      </c>
      <c r="B21" s="41" t="s">
        <v>198</v>
      </c>
      <c r="C21" s="171"/>
      <c r="D21" s="171"/>
      <c r="E21" s="171"/>
      <c r="F21" s="180">
        <f>SUM(C21:E21)</f>
        <v>0</v>
      </c>
    </row>
    <row r="22" spans="1:6">
      <c r="A22" s="6" t="s">
        <v>199</v>
      </c>
      <c r="B22" s="41" t="s">
        <v>200</v>
      </c>
      <c r="C22" s="171"/>
      <c r="D22" s="171"/>
      <c r="E22" s="171"/>
      <c r="F22" s="180">
        <f>SUM(C22:E22)</f>
        <v>0</v>
      </c>
    </row>
    <row r="23" spans="1:6">
      <c r="A23" s="9" t="s">
        <v>517</v>
      </c>
      <c r="B23" s="44" t="s">
        <v>201</v>
      </c>
      <c r="C23" s="171">
        <f>SUM(C20:C22)</f>
        <v>4236</v>
      </c>
      <c r="D23" s="171">
        <f>SUM(D20:D22)</f>
        <v>1080</v>
      </c>
      <c r="E23" s="171">
        <f>SUM(E20:E22)</f>
        <v>0</v>
      </c>
      <c r="F23" s="181">
        <f>SUM(F20:F22)</f>
        <v>5316</v>
      </c>
    </row>
    <row r="24" spans="1:6">
      <c r="A24" s="66" t="s">
        <v>648</v>
      </c>
      <c r="B24" s="67" t="s">
        <v>202</v>
      </c>
      <c r="C24" s="171">
        <f>C23+C19</f>
        <v>11303</v>
      </c>
      <c r="D24" s="171">
        <f>D23+D19</f>
        <v>1080</v>
      </c>
      <c r="E24" s="171">
        <f>E23+E19</f>
        <v>0</v>
      </c>
      <c r="F24" s="181">
        <f>F23+F19</f>
        <v>12383</v>
      </c>
    </row>
    <row r="25" spans="1:6">
      <c r="A25" s="50" t="s">
        <v>619</v>
      </c>
      <c r="B25" s="67" t="s">
        <v>203</v>
      </c>
      <c r="C25" s="171">
        <f>1117+16+18+277+397+16+18+481+16+18+397+16+18</f>
        <v>2805</v>
      </c>
      <c r="D25" s="171">
        <f>292</f>
        <v>292</v>
      </c>
      <c r="E25" s="171"/>
      <c r="F25" s="180">
        <f>SUM(C25:E25)</f>
        <v>3097</v>
      </c>
    </row>
    <row r="26" spans="1:6">
      <c r="A26" s="5" t="s">
        <v>204</v>
      </c>
      <c r="B26" s="41" t="s">
        <v>205</v>
      </c>
      <c r="C26" s="171"/>
      <c r="D26" s="171"/>
      <c r="E26" s="171"/>
      <c r="F26" s="180">
        <f t="shared" ref="F26:F89" si="1">SUM(C26:E26)</f>
        <v>0</v>
      </c>
    </row>
    <row r="27" spans="1:6">
      <c r="A27" s="5" t="s">
        <v>206</v>
      </c>
      <c r="B27" s="41" t="s">
        <v>207</v>
      </c>
      <c r="C27" s="171">
        <f>1148-D27</f>
        <v>763</v>
      </c>
      <c r="D27" s="171">
        <f>11+136+65+173</f>
        <v>385</v>
      </c>
      <c r="E27" s="171"/>
      <c r="F27" s="180">
        <f t="shared" si="1"/>
        <v>1148</v>
      </c>
    </row>
    <row r="28" spans="1:6">
      <c r="A28" s="5" t="s">
        <v>208</v>
      </c>
      <c r="B28" s="41" t="s">
        <v>209</v>
      </c>
      <c r="C28" s="171"/>
      <c r="D28" s="171"/>
      <c r="E28" s="171"/>
      <c r="F28" s="180">
        <f t="shared" si="1"/>
        <v>0</v>
      </c>
    </row>
    <row r="29" spans="1:6">
      <c r="A29" s="9" t="s">
        <v>527</v>
      </c>
      <c r="B29" s="44" t="s">
        <v>210</v>
      </c>
      <c r="C29" s="171">
        <f>SUM(C26:C28)</f>
        <v>763</v>
      </c>
      <c r="D29" s="171">
        <f>SUM(D26:D28)</f>
        <v>385</v>
      </c>
      <c r="E29" s="171">
        <f>SUM(E26:E28)</f>
        <v>0</v>
      </c>
      <c r="F29" s="180">
        <f t="shared" si="1"/>
        <v>1148</v>
      </c>
    </row>
    <row r="30" spans="1:6">
      <c r="A30" s="5" t="s">
        <v>211</v>
      </c>
      <c r="B30" s="41" t="s">
        <v>212</v>
      </c>
      <c r="C30" s="171">
        <v>25</v>
      </c>
      <c r="D30" s="171"/>
      <c r="E30" s="171"/>
      <c r="F30" s="180">
        <f t="shared" si="1"/>
        <v>25</v>
      </c>
    </row>
    <row r="31" spans="1:6">
      <c r="A31" s="5" t="s">
        <v>213</v>
      </c>
      <c r="B31" s="41" t="s">
        <v>214</v>
      </c>
      <c r="C31" s="171">
        <f>144-D31</f>
        <v>127</v>
      </c>
      <c r="D31" s="171">
        <f>17</f>
        <v>17</v>
      </c>
      <c r="E31" s="171"/>
      <c r="F31" s="180">
        <f t="shared" si="1"/>
        <v>144</v>
      </c>
    </row>
    <row r="32" spans="1:6" ht="15" customHeight="1">
      <c r="A32" s="9" t="s">
        <v>649</v>
      </c>
      <c r="B32" s="44" t="s">
        <v>215</v>
      </c>
      <c r="C32" s="171">
        <f>SUM(C30:C31)</f>
        <v>152</v>
      </c>
      <c r="D32" s="171">
        <f>SUM(D30:D31)</f>
        <v>17</v>
      </c>
      <c r="E32" s="171">
        <f>SUM(E30:E31)</f>
        <v>0</v>
      </c>
      <c r="F32" s="180">
        <f t="shared" si="1"/>
        <v>169</v>
      </c>
    </row>
    <row r="33" spans="1:6">
      <c r="A33" s="5" t="s">
        <v>216</v>
      </c>
      <c r="B33" s="41" t="s">
        <v>217</v>
      </c>
      <c r="C33" s="171">
        <f>3337-D33</f>
        <v>3311</v>
      </c>
      <c r="D33" s="171">
        <f>15+11</f>
        <v>26</v>
      </c>
      <c r="E33" s="171"/>
      <c r="F33" s="180">
        <f t="shared" si="1"/>
        <v>3337</v>
      </c>
    </row>
    <row r="34" spans="1:6">
      <c r="A34" s="5" t="s">
        <v>218</v>
      </c>
      <c r="B34" s="41" t="s">
        <v>219</v>
      </c>
      <c r="C34" s="171">
        <f>9929-D34</f>
        <v>9801</v>
      </c>
      <c r="D34" s="171">
        <f>128</f>
        <v>128</v>
      </c>
      <c r="E34" s="171"/>
      <c r="F34" s="180">
        <f t="shared" si="1"/>
        <v>9929</v>
      </c>
    </row>
    <row r="35" spans="1:6">
      <c r="A35" s="5" t="s">
        <v>620</v>
      </c>
      <c r="B35" s="41" t="s">
        <v>220</v>
      </c>
      <c r="C35" s="171"/>
      <c r="D35" s="171"/>
      <c r="E35" s="171"/>
      <c r="F35" s="180">
        <f t="shared" si="1"/>
        <v>0</v>
      </c>
    </row>
    <row r="36" spans="1:6">
      <c r="A36" s="5" t="s">
        <v>222</v>
      </c>
      <c r="B36" s="41" t="s">
        <v>223</v>
      </c>
      <c r="C36" s="171">
        <v>642</v>
      </c>
      <c r="D36" s="171"/>
      <c r="E36" s="171"/>
      <c r="F36" s="180">
        <f t="shared" si="1"/>
        <v>642</v>
      </c>
    </row>
    <row r="37" spans="1:6">
      <c r="A37" s="14" t="s">
        <v>621</v>
      </c>
      <c r="B37" s="41" t="s">
        <v>224</v>
      </c>
      <c r="C37" s="171"/>
      <c r="D37" s="171"/>
      <c r="E37" s="171"/>
      <c r="F37" s="180">
        <f t="shared" si="1"/>
        <v>0</v>
      </c>
    </row>
    <row r="38" spans="1:6">
      <c r="A38" s="6" t="s">
        <v>226</v>
      </c>
      <c r="B38" s="41" t="s">
        <v>227</v>
      </c>
      <c r="C38" s="171">
        <v>189</v>
      </c>
      <c r="D38" s="171"/>
      <c r="E38" s="171"/>
      <c r="F38" s="180">
        <f t="shared" si="1"/>
        <v>189</v>
      </c>
    </row>
    <row r="39" spans="1:6">
      <c r="A39" s="5" t="s">
        <v>622</v>
      </c>
      <c r="B39" s="41" t="s">
        <v>228</v>
      </c>
      <c r="C39" s="171">
        <f>2569-D39</f>
        <v>2332</v>
      </c>
      <c r="D39" s="171">
        <f>237</f>
        <v>237</v>
      </c>
      <c r="E39" s="171"/>
      <c r="F39" s="180">
        <f t="shared" si="1"/>
        <v>2569</v>
      </c>
    </row>
    <row r="40" spans="1:6">
      <c r="A40" s="9" t="s">
        <v>532</v>
      </c>
      <c r="B40" s="44" t="s">
        <v>230</v>
      </c>
      <c r="C40" s="171">
        <f>SUM(C33:C39)</f>
        <v>16275</v>
      </c>
      <c r="D40" s="171">
        <f>SUM(D33:D39)</f>
        <v>391</v>
      </c>
      <c r="E40" s="171">
        <f>SUM(E33:E39)</f>
        <v>0</v>
      </c>
      <c r="F40" s="180">
        <f t="shared" si="1"/>
        <v>16666</v>
      </c>
    </row>
    <row r="41" spans="1:6">
      <c r="A41" s="5" t="s">
        <v>231</v>
      </c>
      <c r="B41" s="41" t="s">
        <v>232</v>
      </c>
      <c r="C41" s="171"/>
      <c r="D41" s="171"/>
      <c r="E41" s="171"/>
      <c r="F41" s="180">
        <f t="shared" si="1"/>
        <v>0</v>
      </c>
    </row>
    <row r="42" spans="1:6">
      <c r="A42" s="5" t="s">
        <v>233</v>
      </c>
      <c r="B42" s="41" t="s">
        <v>234</v>
      </c>
      <c r="C42" s="171"/>
      <c r="D42" s="171"/>
      <c r="E42" s="171"/>
      <c r="F42" s="180">
        <f t="shared" si="1"/>
        <v>0</v>
      </c>
    </row>
    <row r="43" spans="1:6">
      <c r="A43" s="9" t="s">
        <v>533</v>
      </c>
      <c r="B43" s="44" t="s">
        <v>235</v>
      </c>
      <c r="C43" s="171">
        <f>SUM(C41:C42)</f>
        <v>0</v>
      </c>
      <c r="D43" s="171">
        <f>SUM(D41:D42)</f>
        <v>0</v>
      </c>
      <c r="E43" s="171">
        <f>SUM(E41:E42)</f>
        <v>0</v>
      </c>
      <c r="F43" s="180">
        <f t="shared" si="1"/>
        <v>0</v>
      </c>
    </row>
    <row r="44" spans="1:6">
      <c r="A44" s="5" t="s">
        <v>236</v>
      </c>
      <c r="B44" s="41" t="s">
        <v>237</v>
      </c>
      <c r="C44" s="171">
        <f>4525-D44</f>
        <v>4301</v>
      </c>
      <c r="D44" s="171">
        <f>10+42+172</f>
        <v>224</v>
      </c>
      <c r="E44" s="171"/>
      <c r="F44" s="180">
        <f t="shared" si="1"/>
        <v>4525</v>
      </c>
    </row>
    <row r="45" spans="1:6">
      <c r="A45" s="5" t="s">
        <v>238</v>
      </c>
      <c r="B45" s="41" t="s">
        <v>239</v>
      </c>
      <c r="C45" s="171">
        <v>662</v>
      </c>
      <c r="D45" s="171"/>
      <c r="E45" s="171"/>
      <c r="F45" s="180">
        <f t="shared" si="1"/>
        <v>662</v>
      </c>
    </row>
    <row r="46" spans="1:6">
      <c r="A46" s="5" t="s">
        <v>623</v>
      </c>
      <c r="B46" s="41" t="s">
        <v>240</v>
      </c>
      <c r="C46" s="171"/>
      <c r="D46" s="171"/>
      <c r="E46" s="171"/>
      <c r="F46" s="180">
        <f t="shared" si="1"/>
        <v>0</v>
      </c>
    </row>
    <row r="47" spans="1:6">
      <c r="A47" s="5" t="s">
        <v>624</v>
      </c>
      <c r="B47" s="41" t="s">
        <v>242</v>
      </c>
      <c r="C47" s="171"/>
      <c r="D47" s="171"/>
      <c r="E47" s="171"/>
      <c r="F47" s="180">
        <f t="shared" si="1"/>
        <v>0</v>
      </c>
    </row>
    <row r="48" spans="1:6">
      <c r="A48" s="5" t="s">
        <v>246</v>
      </c>
      <c r="B48" s="41" t="s">
        <v>247</v>
      </c>
      <c r="C48" s="171">
        <f>283-D48</f>
        <v>264</v>
      </c>
      <c r="D48" s="171">
        <f>19</f>
        <v>19</v>
      </c>
      <c r="E48" s="171"/>
      <c r="F48" s="180">
        <f t="shared" si="1"/>
        <v>283</v>
      </c>
    </row>
    <row r="49" spans="1:6">
      <c r="A49" s="9" t="s">
        <v>536</v>
      </c>
      <c r="B49" s="44" t="s">
        <v>248</v>
      </c>
      <c r="C49" s="171">
        <f>SUM(C44:C48)</f>
        <v>5227</v>
      </c>
      <c r="D49" s="171">
        <f>SUM(D44:D48)</f>
        <v>243</v>
      </c>
      <c r="E49" s="171">
        <f>SUM(E44:E48)</f>
        <v>0</v>
      </c>
      <c r="F49" s="180">
        <f t="shared" si="1"/>
        <v>5470</v>
      </c>
    </row>
    <row r="50" spans="1:6">
      <c r="A50" s="50" t="s">
        <v>537</v>
      </c>
      <c r="B50" s="67" t="s">
        <v>249</v>
      </c>
      <c r="C50" s="171">
        <f>C29+C32+C40+C43+C49</f>
        <v>22417</v>
      </c>
      <c r="D50" s="171">
        <f>D29+D32+D40+D43+D49</f>
        <v>1036</v>
      </c>
      <c r="E50" s="171">
        <f>E29+E32+E40+E43+E49</f>
        <v>0</v>
      </c>
      <c r="F50" s="180">
        <f t="shared" si="1"/>
        <v>23453</v>
      </c>
    </row>
    <row r="51" spans="1:6">
      <c r="A51" s="17" t="s">
        <v>250</v>
      </c>
      <c r="B51" s="41" t="s">
        <v>251</v>
      </c>
      <c r="C51" s="171"/>
      <c r="D51" s="171"/>
      <c r="E51" s="171"/>
      <c r="F51" s="180">
        <f t="shared" si="1"/>
        <v>0</v>
      </c>
    </row>
    <row r="52" spans="1:6">
      <c r="A52" s="17" t="s">
        <v>554</v>
      </c>
      <c r="B52" s="41" t="s">
        <v>252</v>
      </c>
      <c r="C52" s="171"/>
      <c r="D52" s="171"/>
      <c r="E52" s="171"/>
      <c r="F52" s="180">
        <f t="shared" si="1"/>
        <v>0</v>
      </c>
    </row>
    <row r="53" spans="1:6">
      <c r="A53" s="22" t="s">
        <v>625</v>
      </c>
      <c r="B53" s="41" t="s">
        <v>253</v>
      </c>
      <c r="C53" s="171"/>
      <c r="D53" s="171"/>
      <c r="E53" s="171"/>
      <c r="F53" s="180">
        <f t="shared" si="1"/>
        <v>0</v>
      </c>
    </row>
    <row r="54" spans="1:6">
      <c r="A54" s="22" t="s">
        <v>626</v>
      </c>
      <c r="B54" s="41" t="s">
        <v>254</v>
      </c>
      <c r="C54" s="171"/>
      <c r="D54" s="171"/>
      <c r="E54" s="171"/>
      <c r="F54" s="180">
        <f t="shared" si="1"/>
        <v>0</v>
      </c>
    </row>
    <row r="55" spans="1:6">
      <c r="A55" s="22" t="s">
        <v>627</v>
      </c>
      <c r="B55" s="41" t="s">
        <v>255</v>
      </c>
      <c r="C55" s="171">
        <v>205</v>
      </c>
      <c r="D55" s="171"/>
      <c r="E55" s="171"/>
      <c r="F55" s="180">
        <f t="shared" si="1"/>
        <v>205</v>
      </c>
    </row>
    <row r="56" spans="1:6">
      <c r="A56" s="17" t="s">
        <v>628</v>
      </c>
      <c r="B56" s="41" t="s">
        <v>256</v>
      </c>
      <c r="C56" s="171">
        <v>167</v>
      </c>
      <c r="D56" s="171"/>
      <c r="E56" s="171"/>
      <c r="F56" s="180">
        <f t="shared" si="1"/>
        <v>167</v>
      </c>
    </row>
    <row r="57" spans="1:6">
      <c r="A57" s="17" t="s">
        <v>629</v>
      </c>
      <c r="B57" s="41" t="s">
        <v>257</v>
      </c>
      <c r="C57" s="171"/>
      <c r="D57" s="171"/>
      <c r="E57" s="171"/>
      <c r="F57" s="180">
        <f t="shared" si="1"/>
        <v>0</v>
      </c>
    </row>
    <row r="58" spans="1:6">
      <c r="A58" s="17" t="s">
        <v>630</v>
      </c>
      <c r="B58" s="41" t="s">
        <v>258</v>
      </c>
      <c r="C58" s="171">
        <f>608-D58</f>
        <v>292</v>
      </c>
      <c r="D58" s="171">
        <f>10+236+70</f>
        <v>316</v>
      </c>
      <c r="E58" s="171"/>
      <c r="F58" s="180">
        <f t="shared" si="1"/>
        <v>608</v>
      </c>
    </row>
    <row r="59" spans="1:6">
      <c r="A59" s="64" t="s">
        <v>587</v>
      </c>
      <c r="B59" s="67" t="s">
        <v>259</v>
      </c>
      <c r="C59" s="171">
        <f>SUM(C51:C58)</f>
        <v>664</v>
      </c>
      <c r="D59" s="171">
        <f>SUM(D51:D58)</f>
        <v>316</v>
      </c>
      <c r="E59" s="171">
        <f>SUM(E51:E58)</f>
        <v>0</v>
      </c>
      <c r="F59" s="180">
        <f t="shared" si="1"/>
        <v>980</v>
      </c>
    </row>
    <row r="60" spans="1:6">
      <c r="A60" s="16" t="s">
        <v>631</v>
      </c>
      <c r="B60" s="41" t="s">
        <v>260</v>
      </c>
      <c r="C60" s="171"/>
      <c r="D60" s="171"/>
      <c r="E60" s="171"/>
      <c r="F60" s="180">
        <f t="shared" si="1"/>
        <v>0</v>
      </c>
    </row>
    <row r="61" spans="1:6">
      <c r="A61" s="16" t="s">
        <v>262</v>
      </c>
      <c r="B61" s="41" t="s">
        <v>263</v>
      </c>
      <c r="C61" s="171">
        <v>174</v>
      </c>
      <c r="D61" s="171"/>
      <c r="E61" s="171"/>
      <c r="F61" s="180">
        <f t="shared" si="1"/>
        <v>174</v>
      </c>
    </row>
    <row r="62" spans="1:6">
      <c r="A62" s="16" t="s">
        <v>264</v>
      </c>
      <c r="B62" s="41" t="s">
        <v>265</v>
      </c>
      <c r="C62" s="171"/>
      <c r="D62" s="171"/>
      <c r="E62" s="171"/>
      <c r="F62" s="180">
        <f t="shared" si="1"/>
        <v>0</v>
      </c>
    </row>
    <row r="63" spans="1:6">
      <c r="A63" s="16" t="s">
        <v>589</v>
      </c>
      <c r="B63" s="41" t="s">
        <v>266</v>
      </c>
      <c r="C63" s="171"/>
      <c r="D63" s="171"/>
      <c r="E63" s="171"/>
      <c r="F63" s="180">
        <f t="shared" si="1"/>
        <v>0</v>
      </c>
    </row>
    <row r="64" spans="1:6">
      <c r="A64" s="16" t="s">
        <v>632</v>
      </c>
      <c r="B64" s="41" t="s">
        <v>267</v>
      </c>
      <c r="C64" s="171"/>
      <c r="D64" s="171"/>
      <c r="E64" s="171"/>
      <c r="F64" s="180">
        <f t="shared" si="1"/>
        <v>0</v>
      </c>
    </row>
    <row r="65" spans="1:6">
      <c r="A65" s="16" t="s">
        <v>591</v>
      </c>
      <c r="B65" s="41" t="s">
        <v>268</v>
      </c>
      <c r="C65" s="171">
        <v>7708</v>
      </c>
      <c r="D65" s="171"/>
      <c r="E65" s="171"/>
      <c r="F65" s="180">
        <f t="shared" si="1"/>
        <v>7708</v>
      </c>
    </row>
    <row r="66" spans="1:6">
      <c r="A66" s="16" t="s">
        <v>633</v>
      </c>
      <c r="B66" s="41" t="s">
        <v>269</v>
      </c>
      <c r="C66" s="171"/>
      <c r="D66" s="171"/>
      <c r="E66" s="171"/>
      <c r="F66" s="180">
        <f t="shared" si="1"/>
        <v>0</v>
      </c>
    </row>
    <row r="67" spans="1:6">
      <c r="A67" s="16" t="s">
        <v>634</v>
      </c>
      <c r="B67" s="41" t="s">
        <v>271</v>
      </c>
      <c r="C67" s="171"/>
      <c r="D67" s="171"/>
      <c r="E67" s="171"/>
      <c r="F67" s="180">
        <f t="shared" si="1"/>
        <v>0</v>
      </c>
    </row>
    <row r="68" spans="1:6">
      <c r="A68" s="16" t="s">
        <v>272</v>
      </c>
      <c r="B68" s="41" t="s">
        <v>273</v>
      </c>
      <c r="C68" s="171"/>
      <c r="D68" s="171"/>
      <c r="E68" s="171"/>
      <c r="F68" s="180">
        <f t="shared" si="1"/>
        <v>0</v>
      </c>
    </row>
    <row r="69" spans="1:6">
      <c r="A69" s="29" t="s">
        <v>274</v>
      </c>
      <c r="B69" s="41" t="s">
        <v>275</v>
      </c>
      <c r="C69" s="171"/>
      <c r="D69" s="171"/>
      <c r="E69" s="171"/>
      <c r="F69" s="180">
        <f t="shared" si="1"/>
        <v>0</v>
      </c>
    </row>
    <row r="70" spans="1:6">
      <c r="A70" s="16" t="s">
        <v>635</v>
      </c>
      <c r="B70" s="41" t="s">
        <v>276</v>
      </c>
      <c r="C70" s="171">
        <f>583-D70</f>
        <v>307</v>
      </c>
      <c r="D70" s="171">
        <f>276</f>
        <v>276</v>
      </c>
      <c r="E70" s="171"/>
      <c r="F70" s="180">
        <f t="shared" si="1"/>
        <v>583</v>
      </c>
    </row>
    <row r="71" spans="1:6">
      <c r="A71" s="29" t="s">
        <v>840</v>
      </c>
      <c r="B71" s="41" t="s">
        <v>277</v>
      </c>
      <c r="C71" s="171"/>
      <c r="D71" s="171"/>
      <c r="E71" s="171"/>
      <c r="F71" s="180">
        <f t="shared" si="1"/>
        <v>0</v>
      </c>
    </row>
    <row r="72" spans="1:6">
      <c r="A72" s="29" t="s">
        <v>841</v>
      </c>
      <c r="B72" s="41" t="s">
        <v>277</v>
      </c>
      <c r="C72" s="171"/>
      <c r="D72" s="171"/>
      <c r="E72" s="171"/>
      <c r="F72" s="180">
        <f t="shared" si="1"/>
        <v>0</v>
      </c>
    </row>
    <row r="73" spans="1:6">
      <c r="A73" s="64" t="s">
        <v>595</v>
      </c>
      <c r="B73" s="67" t="s">
        <v>278</v>
      </c>
      <c r="C73" s="171">
        <f>SUM(C60:C72)</f>
        <v>8189</v>
      </c>
      <c r="D73" s="171">
        <f>SUM(D60:D72)</f>
        <v>276</v>
      </c>
      <c r="E73" s="171">
        <f>SUM(E60:E72)</f>
        <v>0</v>
      </c>
      <c r="F73" s="180">
        <f t="shared" si="1"/>
        <v>8465</v>
      </c>
    </row>
    <row r="74" spans="1:6" ht="15.75">
      <c r="A74" s="83" t="s">
        <v>106</v>
      </c>
      <c r="B74" s="183"/>
      <c r="C74" s="184">
        <f>C73+C59+C50+C25+C24</f>
        <v>45378</v>
      </c>
      <c r="D74" s="184">
        <f>D73+D59+D50+D25+D24</f>
        <v>3000</v>
      </c>
      <c r="E74" s="184">
        <f>E73+E59+E50+E25+E24</f>
        <v>0</v>
      </c>
      <c r="F74" s="185">
        <f t="shared" si="1"/>
        <v>48378</v>
      </c>
    </row>
    <row r="75" spans="1:6">
      <c r="A75" s="45" t="s">
        <v>279</v>
      </c>
      <c r="B75" s="41" t="s">
        <v>280</v>
      </c>
      <c r="C75" s="171"/>
      <c r="D75" s="171"/>
      <c r="E75" s="171"/>
      <c r="F75" s="180">
        <f t="shared" si="1"/>
        <v>0</v>
      </c>
    </row>
    <row r="76" spans="1:6">
      <c r="A76" s="45" t="s">
        <v>636</v>
      </c>
      <c r="B76" s="41" t="s">
        <v>281</v>
      </c>
      <c r="C76" s="171">
        <v>570</v>
      </c>
      <c r="D76" s="171"/>
      <c r="E76" s="171"/>
      <c r="F76" s="180">
        <f t="shared" si="1"/>
        <v>570</v>
      </c>
    </row>
    <row r="77" spans="1:6">
      <c r="A77" s="45" t="s">
        <v>283</v>
      </c>
      <c r="B77" s="41" t="s">
        <v>284</v>
      </c>
      <c r="C77" s="171"/>
      <c r="D77" s="171"/>
      <c r="E77" s="171"/>
      <c r="F77" s="180">
        <f t="shared" si="1"/>
        <v>0</v>
      </c>
    </row>
    <row r="78" spans="1:6">
      <c r="A78" s="45" t="s">
        <v>285</v>
      </c>
      <c r="B78" s="41" t="s">
        <v>286</v>
      </c>
      <c r="C78" s="171"/>
      <c r="D78" s="171"/>
      <c r="E78" s="171"/>
      <c r="F78" s="180">
        <f t="shared" si="1"/>
        <v>0</v>
      </c>
    </row>
    <row r="79" spans="1:6">
      <c r="A79" s="6" t="s">
        <v>287</v>
      </c>
      <c r="B79" s="41" t="s">
        <v>288</v>
      </c>
      <c r="C79" s="171"/>
      <c r="D79" s="171"/>
      <c r="E79" s="171"/>
      <c r="F79" s="180">
        <f t="shared" si="1"/>
        <v>0</v>
      </c>
    </row>
    <row r="80" spans="1:6">
      <c r="A80" s="6" t="s">
        <v>289</v>
      </c>
      <c r="B80" s="41" t="s">
        <v>290</v>
      </c>
      <c r="C80" s="171"/>
      <c r="D80" s="171"/>
      <c r="E80" s="171"/>
      <c r="F80" s="180">
        <f t="shared" si="1"/>
        <v>0</v>
      </c>
    </row>
    <row r="81" spans="1:6">
      <c r="A81" s="6" t="s">
        <v>291</v>
      </c>
      <c r="B81" s="41" t="s">
        <v>292</v>
      </c>
      <c r="C81" s="171">
        <v>154</v>
      </c>
      <c r="D81" s="171"/>
      <c r="E81" s="171"/>
      <c r="F81" s="180">
        <f t="shared" si="1"/>
        <v>154</v>
      </c>
    </row>
    <row r="82" spans="1:6">
      <c r="A82" s="65" t="s">
        <v>597</v>
      </c>
      <c r="B82" s="67" t="s">
        <v>293</v>
      </c>
      <c r="C82" s="171">
        <f>SUM(C75:C81)</f>
        <v>724</v>
      </c>
      <c r="D82" s="171">
        <f>SUM(D75:D81)</f>
        <v>0</v>
      </c>
      <c r="E82" s="171">
        <f>SUM(E75:E81)</f>
        <v>0</v>
      </c>
      <c r="F82" s="180">
        <f t="shared" si="1"/>
        <v>724</v>
      </c>
    </row>
    <row r="83" spans="1:6">
      <c r="A83" s="17" t="s">
        <v>294</v>
      </c>
      <c r="B83" s="41" t="s">
        <v>295</v>
      </c>
      <c r="C83" s="171">
        <v>5564</v>
      </c>
      <c r="D83" s="171"/>
      <c r="E83" s="171"/>
      <c r="F83" s="180">
        <f t="shared" si="1"/>
        <v>5564</v>
      </c>
    </row>
    <row r="84" spans="1:6">
      <c r="A84" s="17" t="s">
        <v>296</v>
      </c>
      <c r="B84" s="41" t="s">
        <v>297</v>
      </c>
      <c r="C84" s="171"/>
      <c r="D84" s="171"/>
      <c r="E84" s="171"/>
      <c r="F84" s="180">
        <f t="shared" si="1"/>
        <v>0</v>
      </c>
    </row>
    <row r="85" spans="1:6">
      <c r="A85" s="17" t="s">
        <v>298</v>
      </c>
      <c r="B85" s="41" t="s">
        <v>299</v>
      </c>
      <c r="C85" s="171"/>
      <c r="D85" s="171"/>
      <c r="E85" s="171"/>
      <c r="F85" s="180">
        <f t="shared" si="1"/>
        <v>0</v>
      </c>
    </row>
    <row r="86" spans="1:6">
      <c r="A86" s="17" t="s">
        <v>300</v>
      </c>
      <c r="B86" s="41" t="s">
        <v>301</v>
      </c>
      <c r="C86" s="171">
        <v>1504</v>
      </c>
      <c r="D86" s="171"/>
      <c r="E86" s="171"/>
      <c r="F86" s="180">
        <f t="shared" si="1"/>
        <v>1504</v>
      </c>
    </row>
    <row r="87" spans="1:6">
      <c r="A87" s="64" t="s">
        <v>598</v>
      </c>
      <c r="B87" s="67" t="s">
        <v>302</v>
      </c>
      <c r="C87" s="171">
        <f>SUM(C83:C86)</f>
        <v>7068</v>
      </c>
      <c r="D87" s="171">
        <f>SUM(D83:D86)</f>
        <v>0</v>
      </c>
      <c r="E87" s="171">
        <f>SUM(E83:E86)</f>
        <v>0</v>
      </c>
      <c r="F87" s="180">
        <f t="shared" si="1"/>
        <v>7068</v>
      </c>
    </row>
    <row r="88" spans="1:6" ht="30">
      <c r="A88" s="17" t="s">
        <v>303</v>
      </c>
      <c r="B88" s="41" t="s">
        <v>304</v>
      </c>
      <c r="C88" s="171"/>
      <c r="D88" s="171"/>
      <c r="E88" s="171"/>
      <c r="F88" s="180">
        <f t="shared" si="1"/>
        <v>0</v>
      </c>
    </row>
    <row r="89" spans="1:6">
      <c r="A89" s="17" t="s">
        <v>637</v>
      </c>
      <c r="B89" s="41" t="s">
        <v>305</v>
      </c>
      <c r="C89" s="171"/>
      <c r="D89" s="171"/>
      <c r="E89" s="171"/>
      <c r="F89" s="180">
        <f t="shared" si="1"/>
        <v>0</v>
      </c>
    </row>
    <row r="90" spans="1:6" ht="30">
      <c r="A90" s="17" t="s">
        <v>638</v>
      </c>
      <c r="B90" s="41" t="s">
        <v>306</v>
      </c>
      <c r="C90" s="171"/>
      <c r="D90" s="171"/>
      <c r="E90" s="171"/>
      <c r="F90" s="180">
        <f t="shared" ref="F90:F122" si="2">SUM(C90:E90)</f>
        <v>0</v>
      </c>
    </row>
    <row r="91" spans="1:6">
      <c r="A91" s="17" t="s">
        <v>639</v>
      </c>
      <c r="B91" s="41" t="s">
        <v>307</v>
      </c>
      <c r="C91" s="171"/>
      <c r="D91" s="171"/>
      <c r="E91" s="171"/>
      <c r="F91" s="180">
        <f t="shared" si="2"/>
        <v>0</v>
      </c>
    </row>
    <row r="92" spans="1:6" ht="30">
      <c r="A92" s="17" t="s">
        <v>640</v>
      </c>
      <c r="B92" s="41" t="s">
        <v>308</v>
      </c>
      <c r="C92" s="171"/>
      <c r="D92" s="171"/>
      <c r="E92" s="171"/>
      <c r="F92" s="180">
        <f t="shared" si="2"/>
        <v>0</v>
      </c>
    </row>
    <row r="93" spans="1:6">
      <c r="A93" s="17" t="s">
        <v>641</v>
      </c>
      <c r="B93" s="41" t="s">
        <v>309</v>
      </c>
      <c r="C93" s="171"/>
      <c r="D93" s="171"/>
      <c r="E93" s="171"/>
      <c r="F93" s="180">
        <f t="shared" si="2"/>
        <v>0</v>
      </c>
    </row>
    <row r="94" spans="1:6">
      <c r="A94" s="17" t="s">
        <v>310</v>
      </c>
      <c r="B94" s="41" t="s">
        <v>311</v>
      </c>
      <c r="C94" s="171"/>
      <c r="D94" s="171"/>
      <c r="E94" s="171"/>
      <c r="F94" s="180">
        <f t="shared" si="2"/>
        <v>0</v>
      </c>
    </row>
    <row r="95" spans="1:6">
      <c r="A95" s="17" t="s">
        <v>642</v>
      </c>
      <c r="B95" s="41" t="s">
        <v>312</v>
      </c>
      <c r="C95" s="171">
        <v>384</v>
      </c>
      <c r="D95" s="171"/>
      <c r="E95" s="171"/>
      <c r="F95" s="180">
        <f t="shared" si="2"/>
        <v>384</v>
      </c>
    </row>
    <row r="96" spans="1:6">
      <c r="A96" s="64" t="s">
        <v>599</v>
      </c>
      <c r="B96" s="67" t="s">
        <v>313</v>
      </c>
      <c r="C96" s="171">
        <f>SUM(C88:C95)</f>
        <v>384</v>
      </c>
      <c r="D96" s="171">
        <f>SUM(D88:D95)</f>
        <v>0</v>
      </c>
      <c r="E96" s="171">
        <f>SUM(E88:E95)</f>
        <v>0</v>
      </c>
      <c r="F96" s="180">
        <f t="shared" si="2"/>
        <v>384</v>
      </c>
    </row>
    <row r="97" spans="1:25" ht="15.75">
      <c r="A97" s="83" t="s">
        <v>107</v>
      </c>
      <c r="B97" s="183"/>
      <c r="C97" s="184">
        <f>C82+C87+C96</f>
        <v>8176</v>
      </c>
      <c r="D97" s="184">
        <f>D82+D87+D96</f>
        <v>0</v>
      </c>
      <c r="E97" s="184">
        <f>E82+E87+E96</f>
        <v>0</v>
      </c>
      <c r="F97" s="185">
        <f t="shared" si="2"/>
        <v>8176</v>
      </c>
    </row>
    <row r="98" spans="1:25" ht="15.75">
      <c r="A98" s="46" t="s">
        <v>650</v>
      </c>
      <c r="B98" s="47" t="s">
        <v>314</v>
      </c>
      <c r="C98" s="171">
        <f>C74+C97</f>
        <v>53554</v>
      </c>
      <c r="D98" s="171">
        <f>D74+D97</f>
        <v>3000</v>
      </c>
      <c r="E98" s="171">
        <f>E74+E97</f>
        <v>0</v>
      </c>
      <c r="F98" s="180">
        <f t="shared" si="2"/>
        <v>56554</v>
      </c>
    </row>
    <row r="99" spans="1:25">
      <c r="A99" s="17" t="s">
        <v>643</v>
      </c>
      <c r="B99" s="5" t="s">
        <v>315</v>
      </c>
      <c r="C99" s="173"/>
      <c r="D99" s="173"/>
      <c r="E99" s="173"/>
      <c r="F99" s="180">
        <f t="shared" si="2"/>
        <v>0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4"/>
      <c r="Y99" s="34"/>
    </row>
    <row r="100" spans="1:25">
      <c r="A100" s="17" t="s">
        <v>318</v>
      </c>
      <c r="B100" s="5" t="s">
        <v>319</v>
      </c>
      <c r="C100" s="173"/>
      <c r="D100" s="173"/>
      <c r="E100" s="173"/>
      <c r="F100" s="180">
        <f t="shared" si="2"/>
        <v>0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>
      <c r="A101" s="17" t="s">
        <v>644</v>
      </c>
      <c r="B101" s="5" t="s">
        <v>320</v>
      </c>
      <c r="C101" s="173"/>
      <c r="D101" s="173"/>
      <c r="E101" s="173"/>
      <c r="F101" s="180">
        <f t="shared" si="2"/>
        <v>0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>
      <c r="A102" s="20" t="s">
        <v>606</v>
      </c>
      <c r="B102" s="9" t="s">
        <v>322</v>
      </c>
      <c r="C102" s="174">
        <f>SUM(C99:C101)</f>
        <v>0</v>
      </c>
      <c r="D102" s="174">
        <f>SUM(D99:D101)</f>
        <v>0</v>
      </c>
      <c r="E102" s="174">
        <f>SUM(E99:E101)</f>
        <v>0</v>
      </c>
      <c r="F102" s="180">
        <f t="shared" si="2"/>
        <v>0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4"/>
      <c r="Y102" s="34"/>
    </row>
    <row r="103" spans="1:25">
      <c r="A103" s="48" t="s">
        <v>645</v>
      </c>
      <c r="B103" s="5" t="s">
        <v>323</v>
      </c>
      <c r="C103" s="175"/>
      <c r="D103" s="175"/>
      <c r="E103" s="175"/>
      <c r="F103" s="180">
        <f t="shared" si="2"/>
        <v>0</v>
      </c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4"/>
      <c r="Y103" s="34"/>
    </row>
    <row r="104" spans="1:25">
      <c r="A104" s="48" t="s">
        <v>612</v>
      </c>
      <c r="B104" s="5" t="s">
        <v>326</v>
      </c>
      <c r="C104" s="175"/>
      <c r="D104" s="175"/>
      <c r="E104" s="175"/>
      <c r="F104" s="180">
        <f t="shared" si="2"/>
        <v>0</v>
      </c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>
      <c r="A105" s="17" t="s">
        <v>327</v>
      </c>
      <c r="B105" s="5" t="s">
        <v>328</v>
      </c>
      <c r="C105" s="173"/>
      <c r="D105" s="173"/>
      <c r="E105" s="173"/>
      <c r="F105" s="180">
        <f t="shared" si="2"/>
        <v>0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4"/>
      <c r="Y105" s="34"/>
    </row>
    <row r="106" spans="1:25">
      <c r="A106" s="17" t="s">
        <v>646</v>
      </c>
      <c r="B106" s="5" t="s">
        <v>329</v>
      </c>
      <c r="C106" s="173"/>
      <c r="D106" s="173"/>
      <c r="E106" s="173"/>
      <c r="F106" s="180">
        <f t="shared" si="2"/>
        <v>0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>
      <c r="A107" s="18" t="s">
        <v>609</v>
      </c>
      <c r="B107" s="9" t="s">
        <v>330</v>
      </c>
      <c r="C107" s="176">
        <f>SUM(C103:C106)</f>
        <v>0</v>
      </c>
      <c r="D107" s="176">
        <f>SUM(D103:D106)</f>
        <v>0</v>
      </c>
      <c r="E107" s="176">
        <f>SUM(E103:E106)</f>
        <v>0</v>
      </c>
      <c r="F107" s="180">
        <f t="shared" si="2"/>
        <v>0</v>
      </c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4"/>
      <c r="Y107" s="34"/>
    </row>
    <row r="108" spans="1:25">
      <c r="A108" s="48" t="s">
        <v>331</v>
      </c>
      <c r="B108" s="5" t="s">
        <v>332</v>
      </c>
      <c r="C108" s="175"/>
      <c r="D108" s="175"/>
      <c r="E108" s="175"/>
      <c r="F108" s="180">
        <f t="shared" si="2"/>
        <v>0</v>
      </c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4"/>
      <c r="Y108" s="34"/>
    </row>
    <row r="109" spans="1:25">
      <c r="A109" s="48" t="s">
        <v>333</v>
      </c>
      <c r="B109" s="5" t="s">
        <v>334</v>
      </c>
      <c r="C109" s="175"/>
      <c r="D109" s="175"/>
      <c r="E109" s="175"/>
      <c r="F109" s="180">
        <f t="shared" si="2"/>
        <v>0</v>
      </c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>
      <c r="A110" s="18" t="s">
        <v>335</v>
      </c>
      <c r="B110" s="5" t="s">
        <v>336</v>
      </c>
      <c r="C110" s="175"/>
      <c r="D110" s="175"/>
      <c r="E110" s="175"/>
      <c r="F110" s="180">
        <f t="shared" si="2"/>
        <v>0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>
      <c r="A111" s="48" t="s">
        <v>337</v>
      </c>
      <c r="B111" s="5" t="s">
        <v>338</v>
      </c>
      <c r="C111" s="175"/>
      <c r="D111" s="175"/>
      <c r="E111" s="175"/>
      <c r="F111" s="180">
        <f t="shared" si="2"/>
        <v>0</v>
      </c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>
      <c r="A112" s="48" t="s">
        <v>339</v>
      </c>
      <c r="B112" s="5" t="s">
        <v>340</v>
      </c>
      <c r="C112" s="175"/>
      <c r="D112" s="175"/>
      <c r="E112" s="175"/>
      <c r="F112" s="180">
        <f t="shared" si="2"/>
        <v>0</v>
      </c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>
      <c r="A113" s="48" t="s">
        <v>341</v>
      </c>
      <c r="B113" s="5" t="s">
        <v>342</v>
      </c>
      <c r="C113" s="175"/>
      <c r="D113" s="175"/>
      <c r="E113" s="175"/>
      <c r="F113" s="180">
        <f t="shared" si="2"/>
        <v>0</v>
      </c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>
      <c r="A114" s="49" t="s">
        <v>610</v>
      </c>
      <c r="B114" s="50" t="s">
        <v>343</v>
      </c>
      <c r="C114" s="176">
        <f>C102+C107+C108+C109+C110+C111+C112+C113</f>
        <v>0</v>
      </c>
      <c r="D114" s="176">
        <f>D102+D107+D108+D109+D110+D111+D112+D113</f>
        <v>0</v>
      </c>
      <c r="E114" s="176">
        <f>E102+E107+E108+E109+E110+E111+E112+E113</f>
        <v>0</v>
      </c>
      <c r="F114" s="180">
        <f t="shared" si="2"/>
        <v>0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4"/>
      <c r="Y114" s="34"/>
    </row>
    <row r="115" spans="1:25">
      <c r="A115" s="48" t="s">
        <v>344</v>
      </c>
      <c r="B115" s="5" t="s">
        <v>345</v>
      </c>
      <c r="C115" s="175"/>
      <c r="D115" s="175"/>
      <c r="E115" s="175"/>
      <c r="F115" s="180">
        <f t="shared" si="2"/>
        <v>0</v>
      </c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4"/>
      <c r="Y115" s="34"/>
    </row>
    <row r="116" spans="1:25">
      <c r="A116" s="17" t="s">
        <v>346</v>
      </c>
      <c r="B116" s="5" t="s">
        <v>347</v>
      </c>
      <c r="C116" s="173"/>
      <c r="D116" s="173"/>
      <c r="E116" s="173"/>
      <c r="F116" s="180">
        <f t="shared" si="2"/>
        <v>0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4"/>
      <c r="Y116" s="34"/>
    </row>
    <row r="117" spans="1:25">
      <c r="A117" s="48" t="s">
        <v>647</v>
      </c>
      <c r="B117" s="5" t="s">
        <v>348</v>
      </c>
      <c r="C117" s="175"/>
      <c r="D117" s="175"/>
      <c r="E117" s="175"/>
      <c r="F117" s="180">
        <f t="shared" si="2"/>
        <v>0</v>
      </c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4"/>
      <c r="Y117" s="34"/>
    </row>
    <row r="118" spans="1:25">
      <c r="A118" s="48" t="s">
        <v>615</v>
      </c>
      <c r="B118" s="5" t="s">
        <v>349</v>
      </c>
      <c r="C118" s="175"/>
      <c r="D118" s="175"/>
      <c r="E118" s="175"/>
      <c r="F118" s="180">
        <f t="shared" si="2"/>
        <v>0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>
      <c r="A119" s="49" t="s">
        <v>616</v>
      </c>
      <c r="B119" s="50" t="s">
        <v>353</v>
      </c>
      <c r="C119" s="176">
        <f>SUM(C115:C118)</f>
        <v>0</v>
      </c>
      <c r="D119" s="176">
        <f>SUM(D115:D118)</f>
        <v>0</v>
      </c>
      <c r="E119" s="176">
        <f>SUM(E115:E118)</f>
        <v>0</v>
      </c>
      <c r="F119" s="180">
        <f t="shared" si="2"/>
        <v>0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4"/>
      <c r="Y119" s="34"/>
    </row>
    <row r="120" spans="1:25">
      <c r="A120" s="17" t="s">
        <v>354</v>
      </c>
      <c r="B120" s="5" t="s">
        <v>355</v>
      </c>
      <c r="C120" s="173"/>
      <c r="D120" s="173"/>
      <c r="E120" s="173"/>
      <c r="F120" s="180">
        <f t="shared" si="2"/>
        <v>0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4"/>
      <c r="Y120" s="34"/>
    </row>
    <row r="121" spans="1:25" ht="15.75">
      <c r="A121" s="51" t="s">
        <v>651</v>
      </c>
      <c r="B121" s="52" t="s">
        <v>356</v>
      </c>
      <c r="C121" s="176">
        <f>C114+C119+C120</f>
        <v>0</v>
      </c>
      <c r="D121" s="176">
        <f>D114+D119+D120</f>
        <v>0</v>
      </c>
      <c r="E121" s="176">
        <f>E114+E119+E120</f>
        <v>0</v>
      </c>
      <c r="F121" s="180">
        <f t="shared" si="2"/>
        <v>0</v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4"/>
      <c r="Y121" s="34"/>
    </row>
    <row r="122" spans="1:25" ht="15.75">
      <c r="A122" s="56" t="s">
        <v>688</v>
      </c>
      <c r="B122" s="57"/>
      <c r="C122" s="171">
        <f>C98+C121</f>
        <v>53554</v>
      </c>
      <c r="D122" s="171">
        <f>D98+D121</f>
        <v>3000</v>
      </c>
      <c r="E122" s="171">
        <f>E98+E121</f>
        <v>0</v>
      </c>
      <c r="F122" s="180">
        <f t="shared" si="2"/>
        <v>56554</v>
      </c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1:25">
      <c r="B123" s="34"/>
      <c r="C123" s="177"/>
      <c r="D123" s="177"/>
      <c r="E123" s="177"/>
      <c r="F123" s="182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>
      <c r="B124" s="34"/>
      <c r="C124" s="177"/>
      <c r="D124" s="177"/>
      <c r="E124" s="177"/>
      <c r="F124" s="182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>
      <c r="B125" s="34"/>
      <c r="C125" s="177"/>
      <c r="D125" s="177"/>
      <c r="E125" s="177"/>
      <c r="F125" s="182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>
      <c r="B126" s="34"/>
      <c r="C126" s="177"/>
      <c r="D126" s="177"/>
      <c r="E126" s="177"/>
      <c r="F126" s="182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>
      <c r="B127" s="34"/>
      <c r="C127" s="177"/>
      <c r="D127" s="177"/>
      <c r="E127" s="177"/>
      <c r="F127" s="182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>
      <c r="B128" s="34"/>
      <c r="C128" s="177"/>
      <c r="D128" s="177"/>
      <c r="E128" s="177"/>
      <c r="F128" s="182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>
      <c r="B129" s="34"/>
      <c r="C129" s="177"/>
      <c r="D129" s="177"/>
      <c r="E129" s="177"/>
      <c r="F129" s="182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>
      <c r="B130" s="34"/>
      <c r="C130" s="177"/>
      <c r="D130" s="177"/>
      <c r="E130" s="177"/>
      <c r="F130" s="182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>
      <c r="B131" s="34"/>
      <c r="C131" s="177"/>
      <c r="D131" s="177"/>
      <c r="E131" s="177"/>
      <c r="F131" s="182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>
      <c r="B132" s="34"/>
      <c r="C132" s="177"/>
      <c r="D132" s="177"/>
      <c r="E132" s="177"/>
      <c r="F132" s="182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>
      <c r="B133" s="34"/>
      <c r="C133" s="177"/>
      <c r="D133" s="177"/>
      <c r="E133" s="177"/>
      <c r="F133" s="182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>
      <c r="B134" s="34"/>
      <c r="C134" s="177"/>
      <c r="D134" s="177"/>
      <c r="E134" s="177"/>
      <c r="F134" s="182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>
      <c r="B135" s="34"/>
      <c r="C135" s="177"/>
      <c r="D135" s="177"/>
      <c r="E135" s="177"/>
      <c r="F135" s="182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>
      <c r="B136" s="34"/>
      <c r="C136" s="177"/>
      <c r="D136" s="177"/>
      <c r="E136" s="177"/>
      <c r="F136" s="182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>
      <c r="B137" s="34"/>
      <c r="C137" s="177"/>
      <c r="D137" s="177"/>
      <c r="E137" s="177"/>
      <c r="F137" s="182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>
      <c r="B138" s="34"/>
      <c r="C138" s="177"/>
      <c r="D138" s="177"/>
      <c r="E138" s="177"/>
      <c r="F138" s="182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>
      <c r="B139" s="34"/>
      <c r="C139" s="177"/>
      <c r="D139" s="177"/>
      <c r="E139" s="177"/>
      <c r="F139" s="182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>
      <c r="B140" s="34"/>
      <c r="C140" s="177"/>
      <c r="D140" s="177"/>
      <c r="E140" s="177"/>
      <c r="F140" s="182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>
      <c r="B141" s="34"/>
      <c r="C141" s="177"/>
      <c r="D141" s="177"/>
      <c r="E141" s="177"/>
      <c r="F141" s="182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>
      <c r="B142" s="34"/>
      <c r="C142" s="177"/>
      <c r="D142" s="177"/>
      <c r="E142" s="177"/>
      <c r="F142" s="182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>
      <c r="B143" s="34"/>
      <c r="C143" s="177"/>
      <c r="D143" s="177"/>
      <c r="E143" s="177"/>
      <c r="F143" s="182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>
      <c r="B144" s="34"/>
      <c r="C144" s="177"/>
      <c r="D144" s="177"/>
      <c r="E144" s="177"/>
      <c r="F144" s="182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>
      <c r="B145" s="34"/>
      <c r="C145" s="177"/>
      <c r="D145" s="177"/>
      <c r="E145" s="177"/>
      <c r="F145" s="182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>
      <c r="B146" s="34"/>
      <c r="C146" s="177"/>
      <c r="D146" s="177"/>
      <c r="E146" s="177"/>
      <c r="F146" s="182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>
      <c r="B147" s="34"/>
      <c r="C147" s="177"/>
      <c r="D147" s="177"/>
      <c r="E147" s="177"/>
      <c r="F147" s="182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>
      <c r="B148" s="34"/>
      <c r="C148" s="177"/>
      <c r="D148" s="177"/>
      <c r="E148" s="177"/>
      <c r="F148" s="182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>
      <c r="B149" s="34"/>
      <c r="C149" s="177"/>
      <c r="D149" s="177"/>
      <c r="E149" s="177"/>
      <c r="F149" s="182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>
      <c r="B150" s="34"/>
      <c r="C150" s="177"/>
      <c r="D150" s="177"/>
      <c r="E150" s="177"/>
      <c r="F150" s="182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>
      <c r="B151" s="34"/>
      <c r="C151" s="177"/>
      <c r="D151" s="177"/>
      <c r="E151" s="177"/>
      <c r="F151" s="182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>
      <c r="B152" s="34"/>
      <c r="C152" s="177"/>
      <c r="D152" s="177"/>
      <c r="E152" s="177"/>
      <c r="F152" s="182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>
      <c r="B153" s="34"/>
      <c r="C153" s="177"/>
      <c r="D153" s="177"/>
      <c r="E153" s="177"/>
      <c r="F153" s="182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>
      <c r="B154" s="34"/>
      <c r="C154" s="177"/>
      <c r="D154" s="177"/>
      <c r="E154" s="177"/>
      <c r="F154" s="182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>
      <c r="B155" s="34"/>
      <c r="C155" s="177"/>
      <c r="D155" s="177"/>
      <c r="E155" s="177"/>
      <c r="F155" s="182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>
      <c r="B156" s="34"/>
      <c r="C156" s="177"/>
      <c r="D156" s="177"/>
      <c r="E156" s="177"/>
      <c r="F156" s="182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>
      <c r="B157" s="34"/>
      <c r="C157" s="177"/>
      <c r="D157" s="177"/>
      <c r="E157" s="177"/>
      <c r="F157" s="182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>
      <c r="B158" s="34"/>
      <c r="C158" s="177"/>
      <c r="D158" s="177"/>
      <c r="E158" s="177"/>
      <c r="F158" s="182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>
      <c r="B159" s="34"/>
      <c r="C159" s="177"/>
      <c r="D159" s="177"/>
      <c r="E159" s="177"/>
      <c r="F159" s="182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>
      <c r="B160" s="34"/>
      <c r="C160" s="177"/>
      <c r="D160" s="177"/>
      <c r="E160" s="177"/>
      <c r="F160" s="182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>
      <c r="B161" s="34"/>
      <c r="C161" s="177"/>
      <c r="D161" s="177"/>
      <c r="E161" s="177"/>
      <c r="F161" s="182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>
      <c r="B162" s="34"/>
      <c r="C162" s="177"/>
      <c r="D162" s="177"/>
      <c r="E162" s="177"/>
      <c r="F162" s="182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>
      <c r="B163" s="34"/>
      <c r="C163" s="177"/>
      <c r="D163" s="177"/>
      <c r="E163" s="177"/>
      <c r="F163" s="182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>
      <c r="B164" s="34"/>
      <c r="C164" s="177"/>
      <c r="D164" s="177"/>
      <c r="E164" s="177"/>
      <c r="F164" s="182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>
      <c r="B165" s="34"/>
      <c r="C165" s="177"/>
      <c r="D165" s="177"/>
      <c r="E165" s="177"/>
      <c r="F165" s="182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>
      <c r="B166" s="34"/>
      <c r="C166" s="177"/>
      <c r="D166" s="177"/>
      <c r="E166" s="177"/>
      <c r="F166" s="182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>
      <c r="B167" s="34"/>
      <c r="C167" s="177"/>
      <c r="D167" s="177"/>
      <c r="E167" s="177"/>
      <c r="F167" s="182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>
      <c r="B168" s="34"/>
      <c r="C168" s="177"/>
      <c r="D168" s="177"/>
      <c r="E168" s="177"/>
      <c r="F168" s="182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>
      <c r="B169" s="34"/>
      <c r="C169" s="177"/>
      <c r="D169" s="177"/>
      <c r="E169" s="177"/>
      <c r="F169" s="182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>
      <c r="B170" s="34"/>
      <c r="C170" s="177"/>
      <c r="D170" s="177"/>
      <c r="E170" s="177"/>
      <c r="F170" s="182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>
      <c r="B171" s="34"/>
      <c r="C171" s="177"/>
      <c r="D171" s="177"/>
      <c r="E171" s="177"/>
      <c r="F171" s="182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60" orientation="portrait" horizontalDpi="300" verticalDpi="300" r:id="rId1"/>
  <headerFooter>
    <oddHeader>&amp;C&amp;"Bookman Old Style,Normál"&amp;9 2. melléklet az 1/2015.(II.16.) önkormányzati rendelethez</oddHeader>
    <oddFooter>&amp;C&amp;"Bookman Old Style,Normál"&amp;9- 2 -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32"/>
  <sheetViews>
    <sheetView view="pageLayout" zoomScaleNormal="100" workbookViewId="0">
      <selection activeCell="B50" sqref="B49:B50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270" t="s">
        <v>105</v>
      </c>
      <c r="B1" s="271"/>
      <c r="C1" s="271"/>
    </row>
    <row r="2" spans="1:3" ht="26.25" customHeight="1">
      <c r="A2" s="273" t="s">
        <v>74</v>
      </c>
      <c r="B2" s="271"/>
      <c r="C2" s="271"/>
    </row>
    <row r="4" spans="1:3" ht="25.5">
      <c r="A4" s="54" t="s">
        <v>844</v>
      </c>
      <c r="B4" s="3" t="s">
        <v>167</v>
      </c>
      <c r="C4" s="119" t="s">
        <v>64</v>
      </c>
    </row>
    <row r="5" spans="1:3">
      <c r="A5" s="5" t="s">
        <v>715</v>
      </c>
      <c r="B5" s="5" t="s">
        <v>394</v>
      </c>
      <c r="C5" s="38"/>
    </row>
    <row r="6" spans="1:3">
      <c r="A6" s="5" t="s">
        <v>716</v>
      </c>
      <c r="B6" s="5" t="s">
        <v>394</v>
      </c>
      <c r="C6" s="38"/>
    </row>
    <row r="7" spans="1:3">
      <c r="A7" s="5" t="s">
        <v>717</v>
      </c>
      <c r="B7" s="5" t="s">
        <v>394</v>
      </c>
      <c r="C7" s="38">
        <v>1482</v>
      </c>
    </row>
    <row r="8" spans="1:3">
      <c r="A8" s="5" t="s">
        <v>718</v>
      </c>
      <c r="B8" s="5" t="s">
        <v>394</v>
      </c>
      <c r="C8" s="38"/>
    </row>
    <row r="9" spans="1:3">
      <c r="A9" s="9" t="s">
        <v>662</v>
      </c>
      <c r="B9" s="10" t="s">
        <v>394</v>
      </c>
      <c r="C9" s="38">
        <f>SUM(C5:C8)</f>
        <v>1482</v>
      </c>
    </row>
    <row r="10" spans="1:3">
      <c r="A10" s="5" t="s">
        <v>663</v>
      </c>
      <c r="B10" s="6" t="s">
        <v>395</v>
      </c>
      <c r="C10" s="38">
        <f>SUM(C11:C12)</f>
        <v>3999</v>
      </c>
    </row>
    <row r="11" spans="1:3" ht="27">
      <c r="A11" s="228" t="s">
        <v>396</v>
      </c>
      <c r="B11" s="228" t="s">
        <v>395</v>
      </c>
      <c r="C11" s="227">
        <v>3999</v>
      </c>
    </row>
    <row r="12" spans="1:3" ht="27">
      <c r="A12" s="228" t="s">
        <v>397</v>
      </c>
      <c r="B12" s="228" t="s">
        <v>395</v>
      </c>
      <c r="C12" s="227">
        <v>0</v>
      </c>
    </row>
    <row r="13" spans="1:3">
      <c r="A13" s="5" t="s">
        <v>665</v>
      </c>
      <c r="B13" s="6" t="s">
        <v>401</v>
      </c>
      <c r="C13" s="38">
        <f>SUM(C14:C15)</f>
        <v>1822</v>
      </c>
    </row>
    <row r="14" spans="1:3" ht="27">
      <c r="A14" s="228" t="s">
        <v>402</v>
      </c>
      <c r="B14" s="228" t="s">
        <v>401</v>
      </c>
      <c r="C14" s="227"/>
    </row>
    <row r="15" spans="1:3" ht="27">
      <c r="A15" s="228" t="s">
        <v>403</v>
      </c>
      <c r="B15" s="228" t="s">
        <v>401</v>
      </c>
      <c r="C15" s="227">
        <v>1822</v>
      </c>
    </row>
    <row r="16" spans="1:3">
      <c r="A16" s="228" t="s">
        <v>404</v>
      </c>
      <c r="B16" s="228" t="s">
        <v>401</v>
      </c>
      <c r="C16" s="227"/>
    </row>
    <row r="17" spans="1:3">
      <c r="A17" s="228" t="s">
        <v>405</v>
      </c>
      <c r="B17" s="228" t="s">
        <v>401</v>
      </c>
      <c r="C17" s="227"/>
    </row>
    <row r="18" spans="1:3">
      <c r="A18" s="5" t="s">
        <v>723</v>
      </c>
      <c r="B18" s="6" t="s">
        <v>406</v>
      </c>
      <c r="C18" s="38">
        <f>SUM(C19:C20)</f>
        <v>537</v>
      </c>
    </row>
    <row r="19" spans="1:3">
      <c r="A19" s="228" t="s">
        <v>414</v>
      </c>
      <c r="B19" s="228" t="s">
        <v>406</v>
      </c>
      <c r="C19" s="227"/>
    </row>
    <row r="20" spans="1:3">
      <c r="A20" s="228" t="s">
        <v>415</v>
      </c>
      <c r="B20" s="228" t="s">
        <v>406</v>
      </c>
      <c r="C20" s="227">
        <v>537</v>
      </c>
    </row>
    <row r="21" spans="1:3">
      <c r="A21" s="9" t="s">
        <v>695</v>
      </c>
      <c r="B21" s="10" t="s">
        <v>422</v>
      </c>
      <c r="C21" s="38">
        <f>C18+C13</f>
        <v>2359</v>
      </c>
    </row>
    <row r="22" spans="1:3">
      <c r="A22" s="5" t="s">
        <v>724</v>
      </c>
      <c r="B22" s="5" t="s">
        <v>423</v>
      </c>
      <c r="C22" s="38"/>
    </row>
    <row r="23" spans="1:3">
      <c r="A23" s="5" t="s">
        <v>726</v>
      </c>
      <c r="B23" s="5" t="s">
        <v>423</v>
      </c>
      <c r="C23" s="38"/>
    </row>
    <row r="24" spans="1:3">
      <c r="A24" s="5" t="s">
        <v>727</v>
      </c>
      <c r="B24" s="5" t="s">
        <v>423</v>
      </c>
      <c r="C24" s="38"/>
    </row>
    <row r="25" spans="1:3">
      <c r="A25" s="5" t="s">
        <v>728</v>
      </c>
      <c r="B25" s="5" t="s">
        <v>423</v>
      </c>
      <c r="C25" s="38"/>
    </row>
    <row r="26" spans="1:3">
      <c r="A26" s="5" t="s">
        <v>730</v>
      </c>
      <c r="B26" s="5" t="s">
        <v>423</v>
      </c>
      <c r="C26" s="38"/>
    </row>
    <row r="27" spans="1:3">
      <c r="A27" s="5" t="s">
        <v>731</v>
      </c>
      <c r="B27" s="5" t="s">
        <v>423</v>
      </c>
      <c r="C27" s="38"/>
    </row>
    <row r="28" spans="1:3">
      <c r="A28" s="5" t="s">
        <v>732</v>
      </c>
      <c r="B28" s="5" t="s">
        <v>423</v>
      </c>
      <c r="C28" s="38"/>
    </row>
    <row r="29" spans="1:3">
      <c r="A29" s="5" t="s">
        <v>733</v>
      </c>
      <c r="B29" s="5" t="s">
        <v>423</v>
      </c>
      <c r="C29" s="38"/>
    </row>
    <row r="30" spans="1:3" ht="45">
      <c r="A30" s="5" t="s">
        <v>734</v>
      </c>
      <c r="B30" s="5" t="s">
        <v>423</v>
      </c>
      <c r="C30" s="38"/>
    </row>
    <row r="31" spans="1:3">
      <c r="A31" s="5" t="s">
        <v>735</v>
      </c>
      <c r="B31" s="5" t="s">
        <v>423</v>
      </c>
      <c r="C31" s="38"/>
    </row>
    <row r="32" spans="1:3">
      <c r="A32" s="9" t="s">
        <v>667</v>
      </c>
      <c r="B32" s="10" t="s">
        <v>423</v>
      </c>
      <c r="C32" s="38">
        <f>SUM(C22:C31)</f>
        <v>0</v>
      </c>
    </row>
  </sheetData>
  <mergeCells count="2">
    <mergeCell ref="A1:C1"/>
    <mergeCell ref="A2:C2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Header>&amp;C&amp;"Bookman Old Style,Normál"&amp;9 9. melléklet az 1/2015. (II.16.) önkormányzati rendelethez</oddHeader>
    <oddFooter>&amp;C- 9 -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115"/>
  <sheetViews>
    <sheetView view="pageLayout" zoomScaleNormal="100"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 ht="27" customHeight="1">
      <c r="A1" s="270" t="s">
        <v>105</v>
      </c>
      <c r="B1" s="271"/>
      <c r="C1" s="271"/>
    </row>
    <row r="2" spans="1:3" ht="25.5" customHeight="1">
      <c r="A2" s="273" t="s">
        <v>77</v>
      </c>
      <c r="B2" s="271"/>
      <c r="C2" s="271"/>
    </row>
    <row r="3" spans="1:3" ht="15.75" customHeight="1">
      <c r="A3" s="93"/>
      <c r="B3" s="94"/>
      <c r="C3" s="94"/>
    </row>
    <row r="4" spans="1:3" ht="21" customHeight="1">
      <c r="A4" s="4" t="s">
        <v>1</v>
      </c>
    </row>
    <row r="5" spans="1:3" ht="25.5">
      <c r="A5" s="54" t="s">
        <v>844</v>
      </c>
      <c r="B5" s="3" t="s">
        <v>167</v>
      </c>
      <c r="C5" s="119" t="s">
        <v>64</v>
      </c>
    </row>
    <row r="6" spans="1:3">
      <c r="A6" s="17" t="s">
        <v>810</v>
      </c>
      <c r="B6" s="6" t="s">
        <v>374</v>
      </c>
      <c r="C6" s="38"/>
    </row>
    <row r="7" spans="1:3">
      <c r="A7" s="17" t="s">
        <v>819</v>
      </c>
      <c r="B7" s="6" t="s">
        <v>374</v>
      </c>
      <c r="C7" s="38"/>
    </row>
    <row r="8" spans="1:3" ht="30">
      <c r="A8" s="17" t="s">
        <v>820</v>
      </c>
      <c r="B8" s="6" t="s">
        <v>374</v>
      </c>
      <c r="C8" s="38"/>
    </row>
    <row r="9" spans="1:3">
      <c r="A9" s="17" t="s">
        <v>818</v>
      </c>
      <c r="B9" s="6" t="s">
        <v>374</v>
      </c>
      <c r="C9" s="38"/>
    </row>
    <row r="10" spans="1:3">
      <c r="A10" s="17" t="s">
        <v>817</v>
      </c>
      <c r="B10" s="6" t="s">
        <v>374</v>
      </c>
      <c r="C10" s="38"/>
    </row>
    <row r="11" spans="1:3">
      <c r="A11" s="17" t="s">
        <v>816</v>
      </c>
      <c r="B11" s="6" t="s">
        <v>374</v>
      </c>
      <c r="C11" s="38"/>
    </row>
    <row r="12" spans="1:3">
      <c r="A12" s="17" t="s">
        <v>811</v>
      </c>
      <c r="B12" s="6" t="s">
        <v>374</v>
      </c>
      <c r="C12" s="38"/>
    </row>
    <row r="13" spans="1:3">
      <c r="A13" s="17" t="s">
        <v>812</v>
      </c>
      <c r="B13" s="6" t="s">
        <v>374</v>
      </c>
      <c r="C13" s="38"/>
    </row>
    <row r="14" spans="1:3">
      <c r="A14" s="17" t="s">
        <v>813</v>
      </c>
      <c r="B14" s="6" t="s">
        <v>374</v>
      </c>
      <c r="C14" s="38"/>
    </row>
    <row r="15" spans="1:3">
      <c r="A15" s="17" t="s">
        <v>814</v>
      </c>
      <c r="B15" s="6" t="s">
        <v>374</v>
      </c>
      <c r="C15" s="38"/>
    </row>
    <row r="16" spans="1:3" ht="25.5">
      <c r="A16" s="9" t="s">
        <v>652</v>
      </c>
      <c r="B16" s="10" t="s">
        <v>374</v>
      </c>
      <c r="C16" s="38">
        <f>SUM(C6:C15)</f>
        <v>0</v>
      </c>
    </row>
    <row r="17" spans="1:3">
      <c r="A17" s="17" t="s">
        <v>810</v>
      </c>
      <c r="B17" s="6" t="s">
        <v>375</v>
      </c>
      <c r="C17" s="38"/>
    </row>
    <row r="18" spans="1:3">
      <c r="A18" s="17" t="s">
        <v>819</v>
      </c>
      <c r="B18" s="6" t="s">
        <v>375</v>
      </c>
      <c r="C18" s="38"/>
    </row>
    <row r="19" spans="1:3" ht="30">
      <c r="A19" s="17" t="s">
        <v>820</v>
      </c>
      <c r="B19" s="6" t="s">
        <v>375</v>
      </c>
      <c r="C19" s="38"/>
    </row>
    <row r="20" spans="1:3">
      <c r="A20" s="17" t="s">
        <v>818</v>
      </c>
      <c r="B20" s="6" t="s">
        <v>375</v>
      </c>
      <c r="C20" s="38"/>
    </row>
    <row r="21" spans="1:3">
      <c r="A21" s="17" t="s">
        <v>817</v>
      </c>
      <c r="B21" s="6" t="s">
        <v>375</v>
      </c>
      <c r="C21" s="38"/>
    </row>
    <row r="22" spans="1:3">
      <c r="A22" s="17" t="s">
        <v>816</v>
      </c>
      <c r="B22" s="6" t="s">
        <v>375</v>
      </c>
      <c r="C22" s="38"/>
    </row>
    <row r="23" spans="1:3">
      <c r="A23" s="17" t="s">
        <v>811</v>
      </c>
      <c r="B23" s="6" t="s">
        <v>375</v>
      </c>
      <c r="C23" s="38"/>
    </row>
    <row r="24" spans="1:3">
      <c r="A24" s="17" t="s">
        <v>812</v>
      </c>
      <c r="B24" s="6" t="s">
        <v>375</v>
      </c>
      <c r="C24" s="38"/>
    </row>
    <row r="25" spans="1:3">
      <c r="A25" s="17" t="s">
        <v>813</v>
      </c>
      <c r="B25" s="6" t="s">
        <v>375</v>
      </c>
      <c r="C25" s="38"/>
    </row>
    <row r="26" spans="1:3">
      <c r="A26" s="17" t="s">
        <v>814</v>
      </c>
      <c r="B26" s="6" t="s">
        <v>375</v>
      </c>
      <c r="C26" s="38"/>
    </row>
    <row r="27" spans="1:3" ht="25.5">
      <c r="A27" s="9" t="s">
        <v>711</v>
      </c>
      <c r="B27" s="10" t="s">
        <v>375</v>
      </c>
      <c r="C27" s="38">
        <f>SUM(C17:C26)</f>
        <v>0</v>
      </c>
    </row>
    <row r="28" spans="1:3">
      <c r="A28" s="17" t="s">
        <v>810</v>
      </c>
      <c r="B28" s="6" t="s">
        <v>376</v>
      </c>
      <c r="C28" s="38"/>
    </row>
    <row r="29" spans="1:3">
      <c r="A29" s="17" t="s">
        <v>819</v>
      </c>
      <c r="B29" s="6" t="s">
        <v>376</v>
      </c>
      <c r="C29" s="38"/>
    </row>
    <row r="30" spans="1:3" ht="30">
      <c r="A30" s="17" t="s">
        <v>820</v>
      </c>
      <c r="B30" s="6" t="s">
        <v>376</v>
      </c>
      <c r="C30" s="38">
        <v>1981</v>
      </c>
    </row>
    <row r="31" spans="1:3">
      <c r="A31" s="17" t="s">
        <v>818</v>
      </c>
      <c r="B31" s="6" t="s">
        <v>376</v>
      </c>
      <c r="C31" s="38">
        <v>2330</v>
      </c>
    </row>
    <row r="32" spans="1:3">
      <c r="A32" s="17" t="s">
        <v>817</v>
      </c>
      <c r="B32" s="6" t="s">
        <v>376</v>
      </c>
      <c r="C32" s="38"/>
    </row>
    <row r="33" spans="1:3">
      <c r="A33" s="17" t="s">
        <v>816</v>
      </c>
      <c r="B33" s="6" t="s">
        <v>376</v>
      </c>
      <c r="C33" s="38"/>
    </row>
    <row r="34" spans="1:3">
      <c r="A34" s="17" t="s">
        <v>811</v>
      </c>
      <c r="B34" s="6" t="s">
        <v>376</v>
      </c>
      <c r="C34" s="38"/>
    </row>
    <row r="35" spans="1:3">
      <c r="A35" s="17" t="s">
        <v>812</v>
      </c>
      <c r="B35" s="6" t="s">
        <v>376</v>
      </c>
      <c r="C35" s="38">
        <v>316</v>
      </c>
    </row>
    <row r="36" spans="1:3">
      <c r="A36" s="17" t="s">
        <v>813</v>
      </c>
      <c r="B36" s="6" t="s">
        <v>376</v>
      </c>
      <c r="C36" s="38"/>
    </row>
    <row r="37" spans="1:3">
      <c r="A37" s="17" t="s">
        <v>814</v>
      </c>
      <c r="B37" s="6" t="s">
        <v>376</v>
      </c>
      <c r="C37" s="38"/>
    </row>
    <row r="38" spans="1:3">
      <c r="A38" s="9" t="s">
        <v>710</v>
      </c>
      <c r="B38" s="10" t="s">
        <v>376</v>
      </c>
      <c r="C38" s="38">
        <f>SUM(C28:C37)</f>
        <v>4627</v>
      </c>
    </row>
    <row r="39" spans="1:3">
      <c r="A39" s="17" t="s">
        <v>810</v>
      </c>
      <c r="B39" s="6" t="s">
        <v>382</v>
      </c>
      <c r="C39" s="38"/>
    </row>
    <row r="40" spans="1:3">
      <c r="A40" s="17" t="s">
        <v>819</v>
      </c>
      <c r="B40" s="6" t="s">
        <v>382</v>
      </c>
      <c r="C40" s="38"/>
    </row>
    <row r="41" spans="1:3" ht="30">
      <c r="A41" s="17" t="s">
        <v>820</v>
      </c>
      <c r="B41" s="6" t="s">
        <v>382</v>
      </c>
      <c r="C41" s="38"/>
    </row>
    <row r="42" spans="1:3">
      <c r="A42" s="17" t="s">
        <v>818</v>
      </c>
      <c r="B42" s="6" t="s">
        <v>382</v>
      </c>
      <c r="C42" s="38"/>
    </row>
    <row r="43" spans="1:3">
      <c r="A43" s="17" t="s">
        <v>817</v>
      </c>
      <c r="B43" s="6" t="s">
        <v>382</v>
      </c>
      <c r="C43" s="38"/>
    </row>
    <row r="44" spans="1:3">
      <c r="A44" s="17" t="s">
        <v>816</v>
      </c>
      <c r="B44" s="6" t="s">
        <v>382</v>
      </c>
      <c r="C44" s="38"/>
    </row>
    <row r="45" spans="1:3">
      <c r="A45" s="17" t="s">
        <v>811</v>
      </c>
      <c r="B45" s="6" t="s">
        <v>382</v>
      </c>
      <c r="C45" s="38"/>
    </row>
    <row r="46" spans="1:3">
      <c r="A46" s="17" t="s">
        <v>812</v>
      </c>
      <c r="B46" s="6" t="s">
        <v>382</v>
      </c>
      <c r="C46" s="38"/>
    </row>
    <row r="47" spans="1:3">
      <c r="A47" s="17" t="s">
        <v>813</v>
      </c>
      <c r="B47" s="6" t="s">
        <v>382</v>
      </c>
      <c r="C47" s="38"/>
    </row>
    <row r="48" spans="1:3">
      <c r="A48" s="17" t="s">
        <v>814</v>
      </c>
      <c r="B48" s="6" t="s">
        <v>382</v>
      </c>
      <c r="C48" s="38"/>
    </row>
    <row r="49" spans="1:3" ht="25.5">
      <c r="A49" s="9" t="s">
        <v>708</v>
      </c>
      <c r="B49" s="10" t="s">
        <v>382</v>
      </c>
      <c r="C49" s="38">
        <f>SUM(C39:C48)</f>
        <v>0</v>
      </c>
    </row>
    <row r="50" spans="1:3">
      <c r="A50" s="17" t="s">
        <v>815</v>
      </c>
      <c r="B50" s="6" t="s">
        <v>383</v>
      </c>
      <c r="C50" s="38"/>
    </row>
    <row r="51" spans="1:3">
      <c r="A51" s="17" t="s">
        <v>819</v>
      </c>
      <c r="B51" s="6" t="s">
        <v>383</v>
      </c>
      <c r="C51" s="38"/>
    </row>
    <row r="52" spans="1:3" ht="30">
      <c r="A52" s="17" t="s">
        <v>820</v>
      </c>
      <c r="B52" s="6" t="s">
        <v>383</v>
      </c>
      <c r="C52" s="38"/>
    </row>
    <row r="53" spans="1:3">
      <c r="A53" s="17" t="s">
        <v>818</v>
      </c>
      <c r="B53" s="6" t="s">
        <v>383</v>
      </c>
      <c r="C53" s="38"/>
    </row>
    <row r="54" spans="1:3">
      <c r="A54" s="17" t="s">
        <v>817</v>
      </c>
      <c r="B54" s="6" t="s">
        <v>383</v>
      </c>
      <c r="C54" s="38"/>
    </row>
    <row r="55" spans="1:3">
      <c r="A55" s="17" t="s">
        <v>816</v>
      </c>
      <c r="B55" s="6" t="s">
        <v>383</v>
      </c>
      <c r="C55" s="38"/>
    </row>
    <row r="56" spans="1:3">
      <c r="A56" s="17" t="s">
        <v>811</v>
      </c>
      <c r="B56" s="6" t="s">
        <v>383</v>
      </c>
      <c r="C56" s="38"/>
    </row>
    <row r="57" spans="1:3">
      <c r="A57" s="17" t="s">
        <v>812</v>
      </c>
      <c r="B57" s="6" t="s">
        <v>383</v>
      </c>
      <c r="C57" s="38"/>
    </row>
    <row r="58" spans="1:3">
      <c r="A58" s="17" t="s">
        <v>813</v>
      </c>
      <c r="B58" s="6" t="s">
        <v>383</v>
      </c>
      <c r="C58" s="38"/>
    </row>
    <row r="59" spans="1:3">
      <c r="A59" s="17" t="s">
        <v>814</v>
      </c>
      <c r="B59" s="6" t="s">
        <v>383</v>
      </c>
      <c r="C59" s="38"/>
    </row>
    <row r="60" spans="1:3" ht="25.5">
      <c r="A60" s="9" t="s">
        <v>712</v>
      </c>
      <c r="B60" s="10" t="s">
        <v>383</v>
      </c>
      <c r="C60" s="38">
        <f>SUM(C50:C59)</f>
        <v>0</v>
      </c>
    </row>
    <row r="61" spans="1:3">
      <c r="A61" s="17" t="s">
        <v>810</v>
      </c>
      <c r="B61" s="6" t="s">
        <v>384</v>
      </c>
      <c r="C61" s="38"/>
    </row>
    <row r="62" spans="1:3">
      <c r="A62" s="17" t="s">
        <v>819</v>
      </c>
      <c r="B62" s="6" t="s">
        <v>384</v>
      </c>
      <c r="C62" s="38"/>
    </row>
    <row r="63" spans="1:3" ht="30">
      <c r="A63" s="17" t="s">
        <v>820</v>
      </c>
      <c r="B63" s="6" t="s">
        <v>384</v>
      </c>
      <c r="C63" s="38"/>
    </row>
    <row r="64" spans="1:3">
      <c r="A64" s="17" t="s">
        <v>818</v>
      </c>
      <c r="B64" s="6" t="s">
        <v>384</v>
      </c>
      <c r="C64" s="38"/>
    </row>
    <row r="65" spans="1:3">
      <c r="A65" s="17" t="s">
        <v>817</v>
      </c>
      <c r="B65" s="6" t="s">
        <v>384</v>
      </c>
      <c r="C65" s="38"/>
    </row>
    <row r="66" spans="1:3">
      <c r="A66" s="17" t="s">
        <v>816</v>
      </c>
      <c r="B66" s="6" t="s">
        <v>384</v>
      </c>
      <c r="C66" s="38"/>
    </row>
    <row r="67" spans="1:3">
      <c r="A67" s="17" t="s">
        <v>811</v>
      </c>
      <c r="B67" s="6" t="s">
        <v>384</v>
      </c>
      <c r="C67" s="38"/>
    </row>
    <row r="68" spans="1:3">
      <c r="A68" s="17" t="s">
        <v>812</v>
      </c>
      <c r="B68" s="6" t="s">
        <v>384</v>
      </c>
      <c r="C68" s="38">
        <v>364</v>
      </c>
    </row>
    <row r="69" spans="1:3">
      <c r="A69" s="17" t="s">
        <v>813</v>
      </c>
      <c r="B69" s="6" t="s">
        <v>384</v>
      </c>
      <c r="C69" s="38"/>
    </row>
    <row r="70" spans="1:3">
      <c r="A70" s="17" t="s">
        <v>814</v>
      </c>
      <c r="B70" s="6" t="s">
        <v>384</v>
      </c>
      <c r="C70" s="38"/>
    </row>
    <row r="71" spans="1:3">
      <c r="A71" s="9" t="s">
        <v>657</v>
      </c>
      <c r="B71" s="10" t="s">
        <v>384</v>
      </c>
      <c r="C71" s="38">
        <f>SUM(C61:C70)</f>
        <v>364</v>
      </c>
    </row>
    <row r="72" spans="1:3">
      <c r="A72" s="17" t="s">
        <v>821</v>
      </c>
      <c r="B72" s="5" t="s">
        <v>469</v>
      </c>
      <c r="C72" s="38"/>
    </row>
    <row r="73" spans="1:3">
      <c r="A73" s="17" t="s">
        <v>822</v>
      </c>
      <c r="B73" s="5" t="s">
        <v>469</v>
      </c>
      <c r="C73" s="38"/>
    </row>
    <row r="74" spans="1:3">
      <c r="A74" s="17" t="s">
        <v>830</v>
      </c>
      <c r="B74" s="5" t="s">
        <v>469</v>
      </c>
      <c r="C74" s="38"/>
    </row>
    <row r="75" spans="1:3">
      <c r="A75" s="5" t="s">
        <v>829</v>
      </c>
      <c r="B75" s="5" t="s">
        <v>469</v>
      </c>
      <c r="C75" s="38"/>
    </row>
    <row r="76" spans="1:3">
      <c r="A76" s="5" t="s">
        <v>828</v>
      </c>
      <c r="B76" s="5" t="s">
        <v>469</v>
      </c>
      <c r="C76" s="38"/>
    </row>
    <row r="77" spans="1:3">
      <c r="A77" s="5" t="s">
        <v>827</v>
      </c>
      <c r="B77" s="5" t="s">
        <v>469</v>
      </c>
      <c r="C77" s="38"/>
    </row>
    <row r="78" spans="1:3">
      <c r="A78" s="17" t="s">
        <v>826</v>
      </c>
      <c r="B78" s="5" t="s">
        <v>469</v>
      </c>
      <c r="C78" s="38"/>
    </row>
    <row r="79" spans="1:3">
      <c r="A79" s="17" t="s">
        <v>831</v>
      </c>
      <c r="B79" s="5" t="s">
        <v>469</v>
      </c>
      <c r="C79" s="38"/>
    </row>
    <row r="80" spans="1:3">
      <c r="A80" s="17" t="s">
        <v>823</v>
      </c>
      <c r="B80" s="5" t="s">
        <v>469</v>
      </c>
      <c r="C80" s="38"/>
    </row>
    <row r="81" spans="1:3">
      <c r="A81" s="17" t="s">
        <v>824</v>
      </c>
      <c r="B81" s="5" t="s">
        <v>469</v>
      </c>
      <c r="C81" s="38"/>
    </row>
    <row r="82" spans="1:3" ht="25.5">
      <c r="A82" s="9" t="s">
        <v>745</v>
      </c>
      <c r="B82" s="10" t="s">
        <v>469</v>
      </c>
      <c r="C82" s="38">
        <f>SUM(C72:C81)</f>
        <v>0</v>
      </c>
    </row>
    <row r="83" spans="1:3">
      <c r="A83" s="17" t="s">
        <v>821</v>
      </c>
      <c r="B83" s="5" t="s">
        <v>470</v>
      </c>
      <c r="C83" s="38"/>
    </row>
    <row r="84" spans="1:3">
      <c r="A84" s="17" t="s">
        <v>822</v>
      </c>
      <c r="B84" s="5" t="s">
        <v>470</v>
      </c>
      <c r="C84" s="38"/>
    </row>
    <row r="85" spans="1:3">
      <c r="A85" s="17" t="s">
        <v>830</v>
      </c>
      <c r="B85" s="5" t="s">
        <v>470</v>
      </c>
      <c r="C85" s="38"/>
    </row>
    <row r="86" spans="1:3">
      <c r="A86" s="5" t="s">
        <v>829</v>
      </c>
      <c r="B86" s="5" t="s">
        <v>470</v>
      </c>
      <c r="C86" s="38"/>
    </row>
    <row r="87" spans="1:3">
      <c r="A87" s="5" t="s">
        <v>828</v>
      </c>
      <c r="B87" s="5" t="s">
        <v>470</v>
      </c>
      <c r="C87" s="38"/>
    </row>
    <row r="88" spans="1:3">
      <c r="A88" s="5" t="s">
        <v>827</v>
      </c>
      <c r="B88" s="5" t="s">
        <v>470</v>
      </c>
      <c r="C88" s="38"/>
    </row>
    <row r="89" spans="1:3">
      <c r="A89" s="17" t="s">
        <v>826</v>
      </c>
      <c r="B89" s="5" t="s">
        <v>470</v>
      </c>
      <c r="C89" s="38"/>
    </row>
    <row r="90" spans="1:3">
      <c r="A90" s="17" t="s">
        <v>825</v>
      </c>
      <c r="B90" s="5" t="s">
        <v>470</v>
      </c>
      <c r="C90" s="38"/>
    </row>
    <row r="91" spans="1:3">
      <c r="A91" s="17" t="s">
        <v>823</v>
      </c>
      <c r="B91" s="5" t="s">
        <v>470</v>
      </c>
      <c r="C91" s="38"/>
    </row>
    <row r="92" spans="1:3">
      <c r="A92" s="17" t="s">
        <v>824</v>
      </c>
      <c r="B92" s="5" t="s">
        <v>470</v>
      </c>
      <c r="C92" s="38"/>
    </row>
    <row r="93" spans="1:3">
      <c r="A93" s="20" t="s">
        <v>746</v>
      </c>
      <c r="B93" s="10" t="s">
        <v>470</v>
      </c>
      <c r="C93" s="38">
        <f>SUM(C83:C92)</f>
        <v>0</v>
      </c>
    </row>
    <row r="94" spans="1:3">
      <c r="A94" s="17" t="s">
        <v>821</v>
      </c>
      <c r="B94" s="5" t="s">
        <v>474</v>
      </c>
      <c r="C94" s="38"/>
    </row>
    <row r="95" spans="1:3">
      <c r="A95" s="17" t="s">
        <v>822</v>
      </c>
      <c r="B95" s="5" t="s">
        <v>474</v>
      </c>
      <c r="C95" s="38"/>
    </row>
    <row r="96" spans="1:3">
      <c r="A96" s="17" t="s">
        <v>830</v>
      </c>
      <c r="B96" s="5" t="s">
        <v>474</v>
      </c>
      <c r="C96" s="38"/>
    </row>
    <row r="97" spans="1:3">
      <c r="A97" s="5" t="s">
        <v>829</v>
      </c>
      <c r="B97" s="5" t="s">
        <v>474</v>
      </c>
      <c r="C97" s="38"/>
    </row>
    <row r="98" spans="1:3">
      <c r="A98" s="5" t="s">
        <v>828</v>
      </c>
      <c r="B98" s="5" t="s">
        <v>474</v>
      </c>
      <c r="C98" s="38"/>
    </row>
    <row r="99" spans="1:3">
      <c r="A99" s="5" t="s">
        <v>827</v>
      </c>
      <c r="B99" s="5" t="s">
        <v>474</v>
      </c>
      <c r="C99" s="38"/>
    </row>
    <row r="100" spans="1:3">
      <c r="A100" s="17" t="s">
        <v>826</v>
      </c>
      <c r="B100" s="5" t="s">
        <v>474</v>
      </c>
      <c r="C100" s="38"/>
    </row>
    <row r="101" spans="1:3">
      <c r="A101" s="17" t="s">
        <v>831</v>
      </c>
      <c r="B101" s="5" t="s">
        <v>474</v>
      </c>
      <c r="C101" s="38"/>
    </row>
    <row r="102" spans="1:3">
      <c r="A102" s="17" t="s">
        <v>823</v>
      </c>
      <c r="B102" s="5" t="s">
        <v>474</v>
      </c>
      <c r="C102" s="38"/>
    </row>
    <row r="103" spans="1:3">
      <c r="A103" s="17" t="s">
        <v>824</v>
      </c>
      <c r="B103" s="5" t="s">
        <v>474</v>
      </c>
      <c r="C103" s="38"/>
    </row>
    <row r="104" spans="1:3" ht="25.5">
      <c r="A104" s="9" t="s">
        <v>747</v>
      </c>
      <c r="B104" s="10" t="s">
        <v>474</v>
      </c>
      <c r="C104" s="38">
        <f>SUM(C94:C103)</f>
        <v>0</v>
      </c>
    </row>
    <row r="105" spans="1:3">
      <c r="A105" s="17" t="s">
        <v>821</v>
      </c>
      <c r="B105" s="5" t="s">
        <v>475</v>
      </c>
      <c r="C105" s="38"/>
    </row>
    <row r="106" spans="1:3">
      <c r="A106" s="17" t="s">
        <v>822</v>
      </c>
      <c r="B106" s="5" t="s">
        <v>475</v>
      </c>
      <c r="C106" s="38">
        <v>73</v>
      </c>
    </row>
    <row r="107" spans="1:3">
      <c r="A107" s="17" t="s">
        <v>830</v>
      </c>
      <c r="B107" s="5" t="s">
        <v>475</v>
      </c>
      <c r="C107" s="38"/>
    </row>
    <row r="108" spans="1:3">
      <c r="A108" s="5" t="s">
        <v>829</v>
      </c>
      <c r="B108" s="5" t="s">
        <v>475</v>
      </c>
      <c r="C108" s="38"/>
    </row>
    <row r="109" spans="1:3">
      <c r="A109" s="5" t="s">
        <v>828</v>
      </c>
      <c r="B109" s="5" t="s">
        <v>475</v>
      </c>
      <c r="C109" s="38"/>
    </row>
    <row r="110" spans="1:3">
      <c r="A110" s="5" t="s">
        <v>827</v>
      </c>
      <c r="B110" s="5" t="s">
        <v>475</v>
      </c>
      <c r="C110" s="38"/>
    </row>
    <row r="111" spans="1:3">
      <c r="A111" s="17" t="s">
        <v>826</v>
      </c>
      <c r="B111" s="5" t="s">
        <v>475</v>
      </c>
      <c r="C111" s="38"/>
    </row>
    <row r="112" spans="1:3">
      <c r="A112" s="17" t="s">
        <v>825</v>
      </c>
      <c r="B112" s="5" t="s">
        <v>475</v>
      </c>
      <c r="C112" s="38"/>
    </row>
    <row r="113" spans="1:3">
      <c r="A113" s="17" t="s">
        <v>823</v>
      </c>
      <c r="B113" s="5" t="s">
        <v>475</v>
      </c>
      <c r="C113" s="38"/>
    </row>
    <row r="114" spans="1:3">
      <c r="A114" s="17" t="s">
        <v>824</v>
      </c>
      <c r="B114" s="5" t="s">
        <v>475</v>
      </c>
      <c r="C114" s="38"/>
    </row>
    <row r="115" spans="1:3">
      <c r="A115" s="20" t="s">
        <v>748</v>
      </c>
      <c r="B115" s="10" t="s">
        <v>475</v>
      </c>
      <c r="C115" s="38">
        <f>SUM(C105:C114)</f>
        <v>73</v>
      </c>
    </row>
  </sheetData>
  <mergeCells count="2">
    <mergeCell ref="A1:C1"/>
    <mergeCell ref="A2:C2"/>
  </mergeCells>
  <phoneticPr fontId="49" type="noConversion"/>
  <pageMargins left="0" right="0" top="0.74803149606299213" bottom="0.74803149606299213" header="0.31496062992125984" footer="0.31496062992125984"/>
  <pageSetup paperSize="9" scale="75" orientation="portrait" horizontalDpi="300" verticalDpi="300" r:id="rId1"/>
  <headerFooter>
    <oddHeader>&amp;C&amp;"Bookman Old Style,Normál"&amp;9 8. melléklet az 1/2015. (II.16.) önkormányzati rendelethez</oddHeader>
    <oddFooter>&amp;C - 8 -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2"/>
  <sheetViews>
    <sheetView view="pageLayout" zoomScaleNormal="100" workbookViewId="0">
      <selection sqref="A1:IV1"/>
    </sheetView>
  </sheetViews>
  <sheetFormatPr defaultRowHeight="15.75"/>
  <cols>
    <col min="1" max="1" width="91.85546875" customWidth="1"/>
    <col min="3" max="3" width="12.140625" style="235" customWidth="1"/>
    <col min="4" max="4" width="13.42578125" style="235" customWidth="1"/>
  </cols>
  <sheetData>
    <row r="1" spans="1:4" ht="26.25" customHeight="1">
      <c r="A1" s="270" t="s">
        <v>105</v>
      </c>
      <c r="B1" s="274"/>
      <c r="C1" s="274"/>
      <c r="D1" s="274"/>
    </row>
    <row r="2" spans="1:4" ht="30" customHeight="1">
      <c r="A2" s="273" t="s">
        <v>41</v>
      </c>
      <c r="B2" s="271"/>
      <c r="C2" s="271"/>
      <c r="D2" s="271"/>
    </row>
    <row r="4" spans="1:4">
      <c r="A4" s="248" t="s">
        <v>5</v>
      </c>
    </row>
    <row r="5" spans="1:4" ht="30">
      <c r="A5" s="2" t="s">
        <v>166</v>
      </c>
      <c r="B5" s="3" t="s">
        <v>167</v>
      </c>
      <c r="C5" s="234" t="s">
        <v>866</v>
      </c>
      <c r="D5" s="234" t="s">
        <v>131</v>
      </c>
    </row>
    <row r="6" spans="1:4">
      <c r="A6" s="42" t="s">
        <v>516</v>
      </c>
      <c r="B6" s="41" t="s">
        <v>194</v>
      </c>
      <c r="C6" s="220">
        <v>8930</v>
      </c>
      <c r="D6" s="220">
        <v>7067</v>
      </c>
    </row>
    <row r="7" spans="1:4">
      <c r="A7" s="5" t="s">
        <v>517</v>
      </c>
      <c r="B7" s="41" t="s">
        <v>201</v>
      </c>
      <c r="C7" s="220">
        <v>3826</v>
      </c>
      <c r="D7" s="220">
        <v>5316</v>
      </c>
    </row>
    <row r="8" spans="1:4">
      <c r="A8" s="66" t="s">
        <v>648</v>
      </c>
      <c r="B8" s="67" t="s">
        <v>202</v>
      </c>
      <c r="C8" s="220">
        <f>SUM(C6:C7)</f>
        <v>12756</v>
      </c>
      <c r="D8" s="220">
        <f>SUM(D6:D7)</f>
        <v>12383</v>
      </c>
    </row>
    <row r="9" spans="1:4">
      <c r="A9" s="50" t="s">
        <v>619</v>
      </c>
      <c r="B9" s="67" t="s">
        <v>203</v>
      </c>
      <c r="C9" s="220">
        <v>2750</v>
      </c>
      <c r="D9" s="220">
        <v>3097</v>
      </c>
    </row>
    <row r="10" spans="1:4">
      <c r="A10" s="5" t="s">
        <v>527</v>
      </c>
      <c r="B10" s="41" t="s">
        <v>210</v>
      </c>
      <c r="C10" s="220">
        <v>1399</v>
      </c>
      <c r="D10" s="220">
        <v>1148</v>
      </c>
    </row>
    <row r="11" spans="1:4">
      <c r="A11" s="5" t="s">
        <v>649</v>
      </c>
      <c r="B11" s="41" t="s">
        <v>215</v>
      </c>
      <c r="C11" s="220">
        <v>152</v>
      </c>
      <c r="D11" s="220">
        <v>169</v>
      </c>
    </row>
    <row r="12" spans="1:4">
      <c r="A12" s="5" t="s">
        <v>532</v>
      </c>
      <c r="B12" s="41" t="s">
        <v>230</v>
      </c>
      <c r="C12" s="220">
        <v>15421</v>
      </c>
      <c r="D12" s="220">
        <v>16666</v>
      </c>
    </row>
    <row r="13" spans="1:4">
      <c r="A13" s="5" t="s">
        <v>533</v>
      </c>
      <c r="B13" s="41" t="s">
        <v>235</v>
      </c>
      <c r="C13" s="220"/>
      <c r="D13" s="220">
        <v>0</v>
      </c>
    </row>
    <row r="14" spans="1:4">
      <c r="A14" s="5" t="s">
        <v>536</v>
      </c>
      <c r="B14" s="41" t="s">
        <v>248</v>
      </c>
      <c r="C14" s="220">
        <v>19777</v>
      </c>
      <c r="D14" s="220">
        <v>5470</v>
      </c>
    </row>
    <row r="15" spans="1:4">
      <c r="A15" s="50" t="s">
        <v>537</v>
      </c>
      <c r="B15" s="67" t="s">
        <v>249</v>
      </c>
      <c r="C15" s="220">
        <f>SUM(C10:C14)</f>
        <v>36749</v>
      </c>
      <c r="D15" s="220">
        <f>SUM(D10:D14)</f>
        <v>23453</v>
      </c>
    </row>
    <row r="16" spans="1:4">
      <c r="A16" s="17" t="s">
        <v>250</v>
      </c>
      <c r="B16" s="41" t="s">
        <v>251</v>
      </c>
      <c r="C16" s="220"/>
      <c r="D16" s="220"/>
    </row>
    <row r="17" spans="1:4">
      <c r="A17" s="17" t="s">
        <v>554</v>
      </c>
      <c r="B17" s="41" t="s">
        <v>252</v>
      </c>
      <c r="C17" s="220">
        <v>434</v>
      </c>
      <c r="D17" s="220"/>
    </row>
    <row r="18" spans="1:4">
      <c r="A18" s="22" t="s">
        <v>625</v>
      </c>
      <c r="B18" s="41" t="s">
        <v>253</v>
      </c>
      <c r="C18" s="220"/>
      <c r="D18" s="220"/>
    </row>
    <row r="19" spans="1:4">
      <c r="A19" s="22" t="s">
        <v>626</v>
      </c>
      <c r="B19" s="41" t="s">
        <v>254</v>
      </c>
      <c r="C19" s="220"/>
      <c r="D19" s="220"/>
    </row>
    <row r="20" spans="1:4">
      <c r="A20" s="22" t="s">
        <v>627</v>
      </c>
      <c r="B20" s="41" t="s">
        <v>255</v>
      </c>
      <c r="C20" s="220">
        <v>455</v>
      </c>
      <c r="D20" s="220">
        <v>205</v>
      </c>
    </row>
    <row r="21" spans="1:4">
      <c r="A21" s="17" t="s">
        <v>628</v>
      </c>
      <c r="B21" s="41" t="s">
        <v>256</v>
      </c>
      <c r="C21" s="220">
        <v>339</v>
      </c>
      <c r="D21" s="220">
        <v>167</v>
      </c>
    </row>
    <row r="22" spans="1:4">
      <c r="A22" s="17" t="s">
        <v>629</v>
      </c>
      <c r="B22" s="41" t="s">
        <v>257</v>
      </c>
      <c r="C22" s="220"/>
      <c r="D22" s="220"/>
    </row>
    <row r="23" spans="1:4">
      <c r="A23" s="17" t="s">
        <v>630</v>
      </c>
      <c r="B23" s="41" t="s">
        <v>258</v>
      </c>
      <c r="C23" s="220">
        <v>329</v>
      </c>
      <c r="D23" s="220">
        <v>608</v>
      </c>
    </row>
    <row r="24" spans="1:4">
      <c r="A24" s="64" t="s">
        <v>587</v>
      </c>
      <c r="B24" s="67" t="s">
        <v>259</v>
      </c>
      <c r="C24" s="220">
        <f>SUM(C16:C23)</f>
        <v>1557</v>
      </c>
      <c r="D24" s="220">
        <f>SUM(D16:D23)</f>
        <v>980</v>
      </c>
    </row>
    <row r="25" spans="1:4">
      <c r="A25" s="16" t="s">
        <v>631</v>
      </c>
      <c r="B25" s="41" t="s">
        <v>260</v>
      </c>
      <c r="C25" s="220"/>
      <c r="D25" s="220"/>
    </row>
    <row r="26" spans="1:4">
      <c r="A26" s="16" t="s">
        <v>262</v>
      </c>
      <c r="B26" s="41" t="s">
        <v>263</v>
      </c>
      <c r="C26" s="220">
        <v>180</v>
      </c>
      <c r="D26" s="220">
        <v>174</v>
      </c>
    </row>
    <row r="27" spans="1:4">
      <c r="A27" s="16" t="s">
        <v>264</v>
      </c>
      <c r="B27" s="41" t="s">
        <v>265</v>
      </c>
      <c r="C27" s="220"/>
      <c r="D27" s="220"/>
    </row>
    <row r="28" spans="1:4">
      <c r="A28" s="16" t="s">
        <v>589</v>
      </c>
      <c r="B28" s="41" t="s">
        <v>266</v>
      </c>
      <c r="C28" s="220"/>
      <c r="D28" s="220"/>
    </row>
    <row r="29" spans="1:4">
      <c r="A29" s="16" t="s">
        <v>632</v>
      </c>
      <c r="B29" s="41" t="s">
        <v>267</v>
      </c>
      <c r="C29" s="220"/>
      <c r="D29" s="220"/>
    </row>
    <row r="30" spans="1:4">
      <c r="A30" s="16" t="s">
        <v>591</v>
      </c>
      <c r="B30" s="41" t="s">
        <v>268</v>
      </c>
      <c r="C30" s="220">
        <v>7155</v>
      </c>
      <c r="D30" s="220">
        <v>7708</v>
      </c>
    </row>
    <row r="31" spans="1:4">
      <c r="A31" s="16" t="s">
        <v>633</v>
      </c>
      <c r="B31" s="41" t="s">
        <v>269</v>
      </c>
      <c r="C31" s="220"/>
      <c r="D31" s="220"/>
    </row>
    <row r="32" spans="1:4">
      <c r="A32" s="16" t="s">
        <v>634</v>
      </c>
      <c r="B32" s="41" t="s">
        <v>271</v>
      </c>
      <c r="C32" s="220"/>
      <c r="D32" s="220"/>
    </row>
    <row r="33" spans="1:4">
      <c r="A33" s="16" t="s">
        <v>272</v>
      </c>
      <c r="B33" s="41" t="s">
        <v>273</v>
      </c>
      <c r="C33" s="220"/>
      <c r="D33" s="220"/>
    </row>
    <row r="34" spans="1:4">
      <c r="A34" s="29" t="s">
        <v>274</v>
      </c>
      <c r="B34" s="41" t="s">
        <v>275</v>
      </c>
      <c r="C34" s="220"/>
      <c r="D34" s="220"/>
    </row>
    <row r="35" spans="1:4">
      <c r="A35" s="16" t="s">
        <v>635</v>
      </c>
      <c r="B35" s="41" t="s">
        <v>276</v>
      </c>
      <c r="C35" s="220">
        <v>3488</v>
      </c>
      <c r="D35" s="220">
        <v>583</v>
      </c>
    </row>
    <row r="36" spans="1:4">
      <c r="A36" s="29" t="s">
        <v>840</v>
      </c>
      <c r="B36" s="41" t="s">
        <v>277</v>
      </c>
      <c r="C36" s="220"/>
      <c r="D36" s="220"/>
    </row>
    <row r="37" spans="1:4">
      <c r="A37" s="29" t="s">
        <v>841</v>
      </c>
      <c r="B37" s="41" t="s">
        <v>277</v>
      </c>
      <c r="C37" s="220"/>
      <c r="D37" s="220"/>
    </row>
    <row r="38" spans="1:4">
      <c r="A38" s="64" t="s">
        <v>595</v>
      </c>
      <c r="B38" s="67" t="s">
        <v>278</v>
      </c>
      <c r="C38" s="220">
        <f>SUM(C25:C37)</f>
        <v>10823</v>
      </c>
      <c r="D38" s="220">
        <f>SUM(D25:D37)</f>
        <v>8465</v>
      </c>
    </row>
    <row r="39" spans="1:4" ht="16.5">
      <c r="A39" s="191" t="s">
        <v>106</v>
      </c>
      <c r="B39" s="183"/>
      <c r="C39" s="236">
        <f>C38+C24+C15+C9+C8</f>
        <v>64635</v>
      </c>
      <c r="D39" s="236">
        <f>D38+D24+D15+D9+D8</f>
        <v>48378</v>
      </c>
    </row>
    <row r="40" spans="1:4">
      <c r="A40" s="45" t="s">
        <v>279</v>
      </c>
      <c r="B40" s="41" t="s">
        <v>280</v>
      </c>
      <c r="C40" s="220"/>
      <c r="D40" s="220"/>
    </row>
    <row r="41" spans="1:4">
      <c r="A41" s="45" t="s">
        <v>636</v>
      </c>
      <c r="B41" s="41" t="s">
        <v>281</v>
      </c>
      <c r="C41" s="220">
        <v>457</v>
      </c>
      <c r="D41" s="220">
        <v>570</v>
      </c>
    </row>
    <row r="42" spans="1:4">
      <c r="A42" s="45" t="s">
        <v>283</v>
      </c>
      <c r="B42" s="41" t="s">
        <v>284</v>
      </c>
      <c r="C42" s="220"/>
      <c r="D42" s="220"/>
    </row>
    <row r="43" spans="1:4">
      <c r="A43" s="45" t="s">
        <v>285</v>
      </c>
      <c r="B43" s="41" t="s">
        <v>286</v>
      </c>
      <c r="C43" s="220">
        <v>132</v>
      </c>
      <c r="D43" s="220"/>
    </row>
    <row r="44" spans="1:4">
      <c r="A44" s="6" t="s">
        <v>287</v>
      </c>
      <c r="B44" s="41" t="s">
        <v>288</v>
      </c>
      <c r="C44" s="220"/>
      <c r="D44" s="220"/>
    </row>
    <row r="45" spans="1:4">
      <c r="A45" s="6" t="s">
        <v>289</v>
      </c>
      <c r="B45" s="41" t="s">
        <v>290</v>
      </c>
      <c r="C45" s="220"/>
      <c r="D45" s="220"/>
    </row>
    <row r="46" spans="1:4">
      <c r="A46" s="6" t="s">
        <v>291</v>
      </c>
      <c r="B46" s="41" t="s">
        <v>292</v>
      </c>
      <c r="C46" s="220">
        <v>103</v>
      </c>
      <c r="D46" s="220">
        <v>154</v>
      </c>
    </row>
    <row r="47" spans="1:4">
      <c r="A47" s="65" t="s">
        <v>597</v>
      </c>
      <c r="B47" s="67" t="s">
        <v>293</v>
      </c>
      <c r="C47" s="220">
        <f>SUM(C40:C46)</f>
        <v>692</v>
      </c>
      <c r="D47" s="220">
        <f>SUM(D40:D46)</f>
        <v>724</v>
      </c>
    </row>
    <row r="48" spans="1:4">
      <c r="A48" s="17" t="s">
        <v>294</v>
      </c>
      <c r="B48" s="41" t="s">
        <v>295</v>
      </c>
      <c r="C48" s="220">
        <v>9614</v>
      </c>
      <c r="D48" s="220">
        <v>5564</v>
      </c>
    </row>
    <row r="49" spans="1:4">
      <c r="A49" s="17" t="s">
        <v>296</v>
      </c>
      <c r="B49" s="41" t="s">
        <v>297</v>
      </c>
      <c r="C49" s="220"/>
      <c r="D49" s="220"/>
    </row>
    <row r="50" spans="1:4">
      <c r="A50" s="17" t="s">
        <v>298</v>
      </c>
      <c r="B50" s="41" t="s">
        <v>299</v>
      </c>
      <c r="C50" s="220">
        <v>520</v>
      </c>
      <c r="D50" s="220"/>
    </row>
    <row r="51" spans="1:4">
      <c r="A51" s="17" t="s">
        <v>300</v>
      </c>
      <c r="B51" s="41" t="s">
        <v>301</v>
      </c>
      <c r="C51" s="220">
        <v>2642</v>
      </c>
      <c r="D51" s="220">
        <v>1504</v>
      </c>
    </row>
    <row r="52" spans="1:4">
      <c r="A52" s="64" t="s">
        <v>598</v>
      </c>
      <c r="B52" s="67" t="s">
        <v>302</v>
      </c>
      <c r="C52" s="220">
        <f>SUM(C48:C51)</f>
        <v>12776</v>
      </c>
      <c r="D52" s="220">
        <f>SUM(D48:D51)</f>
        <v>7068</v>
      </c>
    </row>
    <row r="53" spans="1:4" ht="30">
      <c r="A53" s="17" t="s">
        <v>303</v>
      </c>
      <c r="B53" s="41" t="s">
        <v>304</v>
      </c>
      <c r="C53" s="220"/>
      <c r="D53" s="220"/>
    </row>
    <row r="54" spans="1:4">
      <c r="A54" s="17" t="s">
        <v>637</v>
      </c>
      <c r="B54" s="41" t="s">
        <v>305</v>
      </c>
      <c r="C54" s="220"/>
      <c r="D54" s="220"/>
    </row>
    <row r="55" spans="1:4" ht="30">
      <c r="A55" s="17" t="s">
        <v>638</v>
      </c>
      <c r="B55" s="41" t="s">
        <v>306</v>
      </c>
      <c r="C55" s="220"/>
      <c r="D55" s="220"/>
    </row>
    <row r="56" spans="1:4">
      <c r="A56" s="17" t="s">
        <v>639</v>
      </c>
      <c r="B56" s="41" t="s">
        <v>307</v>
      </c>
      <c r="C56" s="220">
        <v>292</v>
      </c>
      <c r="D56" s="220"/>
    </row>
    <row r="57" spans="1:4" ht="30">
      <c r="A57" s="17" t="s">
        <v>640</v>
      </c>
      <c r="B57" s="41" t="s">
        <v>308</v>
      </c>
      <c r="C57" s="220"/>
      <c r="D57" s="220"/>
    </row>
    <row r="58" spans="1:4">
      <c r="A58" s="17" t="s">
        <v>641</v>
      </c>
      <c r="B58" s="41" t="s">
        <v>309</v>
      </c>
      <c r="C58" s="220">
        <v>73</v>
      </c>
      <c r="D58" s="220"/>
    </row>
    <row r="59" spans="1:4">
      <c r="A59" s="17" t="s">
        <v>310</v>
      </c>
      <c r="B59" s="41" t="s">
        <v>311</v>
      </c>
      <c r="C59" s="220"/>
      <c r="D59" s="220"/>
    </row>
    <row r="60" spans="1:4">
      <c r="A60" s="17" t="s">
        <v>642</v>
      </c>
      <c r="B60" s="41" t="s">
        <v>312</v>
      </c>
      <c r="C60" s="220">
        <v>7247</v>
      </c>
      <c r="D60" s="220">
        <v>384</v>
      </c>
    </row>
    <row r="61" spans="1:4">
      <c r="A61" s="64" t="s">
        <v>599</v>
      </c>
      <c r="B61" s="67" t="s">
        <v>313</v>
      </c>
      <c r="C61" s="220">
        <f>SUM(C53:C60)</f>
        <v>7612</v>
      </c>
      <c r="D61" s="220">
        <f>SUM(D53:D60)</f>
        <v>384</v>
      </c>
    </row>
    <row r="62" spans="1:4" ht="16.5">
      <c r="A62" s="191" t="s">
        <v>107</v>
      </c>
      <c r="B62" s="183"/>
      <c r="C62" s="236">
        <f>C61+C52+C47</f>
        <v>21080</v>
      </c>
      <c r="D62" s="236">
        <f>D61+D52+D47</f>
        <v>8176</v>
      </c>
    </row>
    <row r="63" spans="1:4">
      <c r="A63" s="190" t="s">
        <v>650</v>
      </c>
      <c r="B63" s="231" t="s">
        <v>314</v>
      </c>
      <c r="C63" s="237">
        <f>C62+C39</f>
        <v>85715</v>
      </c>
      <c r="D63" s="237">
        <f>D62+D39</f>
        <v>56554</v>
      </c>
    </row>
    <row r="64" spans="1:4" ht="15">
      <c r="A64" s="20" t="s">
        <v>606</v>
      </c>
      <c r="B64" s="9" t="s">
        <v>322</v>
      </c>
      <c r="C64" s="243"/>
      <c r="D64" s="243"/>
    </row>
    <row r="65" spans="1:4" ht="15">
      <c r="A65" s="18" t="s">
        <v>609</v>
      </c>
      <c r="B65" s="9" t="s">
        <v>330</v>
      </c>
      <c r="C65" s="244">
        <v>9604</v>
      </c>
      <c r="D65" s="244"/>
    </row>
    <row r="66" spans="1:4" ht="15">
      <c r="A66" s="48" t="s">
        <v>331</v>
      </c>
      <c r="B66" s="5" t="s">
        <v>332</v>
      </c>
      <c r="C66" s="245"/>
      <c r="D66" s="245"/>
    </row>
    <row r="67" spans="1:4" ht="15">
      <c r="A67" s="48" t="s">
        <v>333</v>
      </c>
      <c r="B67" s="5" t="s">
        <v>334</v>
      </c>
      <c r="C67" s="245"/>
      <c r="D67" s="245"/>
    </row>
    <row r="68" spans="1:4" ht="15">
      <c r="A68" s="18" t="s">
        <v>335</v>
      </c>
      <c r="B68" s="9" t="s">
        <v>336</v>
      </c>
      <c r="C68" s="245"/>
      <c r="D68" s="245"/>
    </row>
    <row r="69" spans="1:4" ht="15">
      <c r="A69" s="48" t="s">
        <v>337</v>
      </c>
      <c r="B69" s="5" t="s">
        <v>338</v>
      </c>
      <c r="C69" s="245"/>
      <c r="D69" s="245"/>
    </row>
    <row r="70" spans="1:4" ht="15">
      <c r="A70" s="48" t="s">
        <v>339</v>
      </c>
      <c r="B70" s="5" t="s">
        <v>340</v>
      </c>
      <c r="C70" s="245"/>
      <c r="D70" s="245"/>
    </row>
    <row r="71" spans="1:4" ht="15">
      <c r="A71" s="48" t="s">
        <v>341</v>
      </c>
      <c r="B71" s="5" t="s">
        <v>342</v>
      </c>
      <c r="C71" s="245"/>
      <c r="D71" s="245"/>
    </row>
    <row r="72" spans="1:4" ht="15">
      <c r="A72" s="49" t="s">
        <v>610</v>
      </c>
      <c r="B72" s="50" t="s">
        <v>343</v>
      </c>
      <c r="C72" s="244">
        <f>C64+C65+C68</f>
        <v>9604</v>
      </c>
      <c r="D72" s="244"/>
    </row>
    <row r="73" spans="1:4" ht="15">
      <c r="A73" s="48" t="s">
        <v>344</v>
      </c>
      <c r="B73" s="5" t="s">
        <v>345</v>
      </c>
      <c r="C73" s="245"/>
      <c r="D73" s="245"/>
    </row>
    <row r="74" spans="1:4" ht="15">
      <c r="A74" s="17" t="s">
        <v>346</v>
      </c>
      <c r="B74" s="5" t="s">
        <v>347</v>
      </c>
      <c r="C74" s="246"/>
      <c r="D74" s="246"/>
    </row>
    <row r="75" spans="1:4" ht="15">
      <c r="A75" s="48" t="s">
        <v>647</v>
      </c>
      <c r="B75" s="5" t="s">
        <v>348</v>
      </c>
      <c r="C75" s="245"/>
      <c r="D75" s="245"/>
    </row>
    <row r="76" spans="1:4" ht="15">
      <c r="A76" s="48" t="s">
        <v>615</v>
      </c>
      <c r="B76" s="5" t="s">
        <v>349</v>
      </c>
      <c r="C76" s="245"/>
      <c r="D76" s="245"/>
    </row>
    <row r="77" spans="1:4" ht="15">
      <c r="A77" s="49" t="s">
        <v>616</v>
      </c>
      <c r="B77" s="50" t="s">
        <v>353</v>
      </c>
      <c r="C77" s="244">
        <f>SUM(C73:C76)</f>
        <v>0</v>
      </c>
      <c r="D77" s="244"/>
    </row>
    <row r="78" spans="1:4" ht="15">
      <c r="A78" s="17" t="s">
        <v>354</v>
      </c>
      <c r="B78" s="5" t="s">
        <v>355</v>
      </c>
      <c r="C78" s="246"/>
      <c r="D78" s="246"/>
    </row>
    <row r="79" spans="1:4">
      <c r="A79" s="187" t="s">
        <v>651</v>
      </c>
      <c r="B79" s="188" t="s">
        <v>356</v>
      </c>
      <c r="C79" s="247">
        <f>C77+C78+C72</f>
        <v>9604</v>
      </c>
      <c r="D79" s="247">
        <f>D77+D78+D72</f>
        <v>0</v>
      </c>
    </row>
    <row r="80" spans="1:4" ht="16.5">
      <c r="A80" s="229" t="s">
        <v>688</v>
      </c>
      <c r="B80" s="230"/>
      <c r="C80" s="238">
        <f>C79+C63</f>
        <v>95319</v>
      </c>
      <c r="D80" s="238">
        <f>D79+D63</f>
        <v>56554</v>
      </c>
    </row>
    <row r="81" spans="1:4" ht="30">
      <c r="A81" s="2" t="s">
        <v>166</v>
      </c>
      <c r="B81" s="3" t="s">
        <v>78</v>
      </c>
      <c r="C81" s="234" t="s">
        <v>866</v>
      </c>
      <c r="D81" s="234" t="s">
        <v>131</v>
      </c>
    </row>
    <row r="82" spans="1:4">
      <c r="A82" s="5" t="s">
        <v>691</v>
      </c>
      <c r="B82" s="6" t="s">
        <v>369</v>
      </c>
      <c r="C82" s="215">
        <v>22175</v>
      </c>
      <c r="D82" s="215">
        <v>27350</v>
      </c>
    </row>
    <row r="83" spans="1:4">
      <c r="A83" s="5" t="s">
        <v>370</v>
      </c>
      <c r="B83" s="6" t="s">
        <v>371</v>
      </c>
      <c r="C83" s="215"/>
      <c r="D83" s="215"/>
    </row>
    <row r="84" spans="1:4" ht="30">
      <c r="A84" s="5" t="s">
        <v>372</v>
      </c>
      <c r="B84" s="6" t="s">
        <v>373</v>
      </c>
      <c r="C84" s="215"/>
      <c r="D84" s="215"/>
    </row>
    <row r="85" spans="1:4" ht="30">
      <c r="A85" s="5" t="s">
        <v>652</v>
      </c>
      <c r="B85" s="6" t="s">
        <v>374</v>
      </c>
      <c r="C85" s="215"/>
      <c r="D85" s="215"/>
    </row>
    <row r="86" spans="1:4" ht="30">
      <c r="A86" s="5" t="s">
        <v>653</v>
      </c>
      <c r="B86" s="6" t="s">
        <v>375</v>
      </c>
      <c r="C86" s="215"/>
      <c r="D86" s="215"/>
    </row>
    <row r="87" spans="1:4">
      <c r="A87" s="5" t="s">
        <v>654</v>
      </c>
      <c r="B87" s="6" t="s">
        <v>376</v>
      </c>
      <c r="C87" s="215">
        <v>4405</v>
      </c>
      <c r="D87" s="215">
        <v>4627</v>
      </c>
    </row>
    <row r="88" spans="1:4">
      <c r="A88" s="50" t="s">
        <v>692</v>
      </c>
      <c r="B88" s="65" t="s">
        <v>377</v>
      </c>
      <c r="C88" s="215">
        <f>SUM(C82:C87)</f>
        <v>26580</v>
      </c>
      <c r="D88" s="215">
        <f>SUM(D82:D87)</f>
        <v>31977</v>
      </c>
    </row>
    <row r="89" spans="1:4">
      <c r="A89" s="5" t="s">
        <v>694</v>
      </c>
      <c r="B89" s="6" t="s">
        <v>391</v>
      </c>
      <c r="C89" s="215"/>
      <c r="D89" s="215"/>
    </row>
    <row r="90" spans="1:4">
      <c r="A90" s="5" t="s">
        <v>660</v>
      </c>
      <c r="B90" s="6" t="s">
        <v>392</v>
      </c>
      <c r="C90" s="215"/>
      <c r="D90" s="215"/>
    </row>
    <row r="91" spans="1:4">
      <c r="A91" s="5" t="s">
        <v>661</v>
      </c>
      <c r="B91" s="6" t="s">
        <v>393</v>
      </c>
      <c r="C91" s="215"/>
      <c r="D91" s="215"/>
    </row>
    <row r="92" spans="1:4">
      <c r="A92" s="5" t="s">
        <v>662</v>
      </c>
      <c r="B92" s="6" t="s">
        <v>394</v>
      </c>
      <c r="C92" s="215">
        <v>1477</v>
      </c>
      <c r="D92" s="215">
        <v>1482</v>
      </c>
    </row>
    <row r="93" spans="1:4">
      <c r="A93" s="5" t="s">
        <v>695</v>
      </c>
      <c r="B93" s="6" t="s">
        <v>422</v>
      </c>
      <c r="C93" s="215">
        <f>3383+1811+729</f>
        <v>5923</v>
      </c>
      <c r="D93" s="215">
        <f>3999+1822+537</f>
        <v>6358</v>
      </c>
    </row>
    <row r="94" spans="1:4">
      <c r="A94" s="5" t="s">
        <v>667</v>
      </c>
      <c r="B94" s="6" t="s">
        <v>423</v>
      </c>
      <c r="C94" s="215">
        <v>38</v>
      </c>
      <c r="D94" s="215"/>
    </row>
    <row r="95" spans="1:4">
      <c r="A95" s="50" t="s">
        <v>696</v>
      </c>
      <c r="B95" s="65" t="s">
        <v>424</v>
      </c>
      <c r="C95" s="215">
        <f>SUM(C89:C94)</f>
        <v>7438</v>
      </c>
      <c r="D95" s="215">
        <f>SUM(D89:D94)</f>
        <v>7840</v>
      </c>
    </row>
    <row r="96" spans="1:4">
      <c r="A96" s="17" t="s">
        <v>425</v>
      </c>
      <c r="B96" s="6" t="s">
        <v>426</v>
      </c>
      <c r="C96" s="215"/>
      <c r="D96" s="215"/>
    </row>
    <row r="97" spans="1:4">
      <c r="A97" s="17" t="s">
        <v>668</v>
      </c>
      <c r="B97" s="6" t="s">
        <v>427</v>
      </c>
      <c r="C97" s="215">
        <v>1352</v>
      </c>
      <c r="D97" s="215">
        <v>128</v>
      </c>
    </row>
    <row r="98" spans="1:4">
      <c r="A98" s="17" t="s">
        <v>669</v>
      </c>
      <c r="B98" s="6" t="s">
        <v>430</v>
      </c>
      <c r="C98" s="215"/>
      <c r="D98" s="215"/>
    </row>
    <row r="99" spans="1:4">
      <c r="A99" s="17" t="s">
        <v>670</v>
      </c>
      <c r="B99" s="6" t="s">
        <v>431</v>
      </c>
      <c r="C99" s="215">
        <v>602</v>
      </c>
      <c r="D99" s="215">
        <v>980</v>
      </c>
    </row>
    <row r="100" spans="1:4">
      <c r="A100" s="17" t="s">
        <v>438</v>
      </c>
      <c r="B100" s="6" t="s">
        <v>439</v>
      </c>
      <c r="C100" s="215">
        <v>4817</v>
      </c>
      <c r="D100" s="215">
        <v>5322</v>
      </c>
    </row>
    <row r="101" spans="1:4">
      <c r="A101" s="17" t="s">
        <v>440</v>
      </c>
      <c r="B101" s="6" t="s">
        <v>441</v>
      </c>
      <c r="C101" s="215">
        <v>2368</v>
      </c>
      <c r="D101" s="215">
        <v>1455</v>
      </c>
    </row>
    <row r="102" spans="1:4">
      <c r="A102" s="17" t="s">
        <v>442</v>
      </c>
      <c r="B102" s="6" t="s">
        <v>443</v>
      </c>
      <c r="C102" s="215"/>
      <c r="D102" s="215"/>
    </row>
    <row r="103" spans="1:4">
      <c r="A103" s="17" t="s">
        <v>671</v>
      </c>
      <c r="B103" s="6" t="s">
        <v>444</v>
      </c>
      <c r="C103" s="215">
        <v>1</v>
      </c>
      <c r="D103" s="215">
        <v>1</v>
      </c>
    </row>
    <row r="104" spans="1:4">
      <c r="A104" s="17" t="s">
        <v>672</v>
      </c>
      <c r="B104" s="6" t="s">
        <v>446</v>
      </c>
      <c r="C104" s="215">
        <v>3879</v>
      </c>
      <c r="D104" s="215"/>
    </row>
    <row r="105" spans="1:4">
      <c r="A105" s="17" t="s">
        <v>673</v>
      </c>
      <c r="B105" s="6" t="s">
        <v>451</v>
      </c>
      <c r="C105" s="215">
        <v>142</v>
      </c>
      <c r="D105" s="215"/>
    </row>
    <row r="106" spans="1:4">
      <c r="A106" s="64" t="s">
        <v>697</v>
      </c>
      <c r="B106" s="65" t="s">
        <v>455</v>
      </c>
      <c r="C106" s="215">
        <f>SUM(C96:C105)</f>
        <v>13161</v>
      </c>
      <c r="D106" s="215">
        <f>SUM(D96:D105)</f>
        <v>7886</v>
      </c>
    </row>
    <row r="107" spans="1:4" ht="30">
      <c r="A107" s="17" t="s">
        <v>467</v>
      </c>
      <c r="B107" s="6" t="s">
        <v>468</v>
      </c>
      <c r="C107" s="215"/>
      <c r="D107" s="215"/>
    </row>
    <row r="108" spans="1:4" ht="30">
      <c r="A108" s="5" t="s">
        <v>677</v>
      </c>
      <c r="B108" s="6" t="s">
        <v>469</v>
      </c>
      <c r="C108" s="215"/>
      <c r="D108" s="215"/>
    </row>
    <row r="109" spans="1:4">
      <c r="A109" s="17" t="s">
        <v>678</v>
      </c>
      <c r="B109" s="6" t="s">
        <v>470</v>
      </c>
      <c r="C109" s="215">
        <v>80</v>
      </c>
      <c r="D109" s="215"/>
    </row>
    <row r="110" spans="1:4">
      <c r="A110" s="50" t="s">
        <v>699</v>
      </c>
      <c r="B110" s="65" t="s">
        <v>471</v>
      </c>
      <c r="C110" s="215">
        <f>SUM(C107:C109)</f>
        <v>80</v>
      </c>
      <c r="D110" s="215">
        <f>SUM(D107:D109)</f>
        <v>0</v>
      </c>
    </row>
    <row r="111" spans="1:4" ht="16.5">
      <c r="A111" s="191" t="s">
        <v>109</v>
      </c>
      <c r="B111" s="192"/>
      <c r="C111" s="239">
        <f>C110+C106+C95+C88</f>
        <v>47259</v>
      </c>
      <c r="D111" s="239">
        <f>D110+D106+D95+D88</f>
        <v>47703</v>
      </c>
    </row>
    <row r="112" spans="1:4">
      <c r="A112" s="5" t="s">
        <v>378</v>
      </c>
      <c r="B112" s="6" t="s">
        <v>379</v>
      </c>
      <c r="C112" s="215">
        <v>10041</v>
      </c>
      <c r="D112" s="215">
        <v>4309</v>
      </c>
    </row>
    <row r="113" spans="1:4" ht="30">
      <c r="A113" s="5" t="s">
        <v>380</v>
      </c>
      <c r="B113" s="6" t="s">
        <v>381</v>
      </c>
      <c r="C113" s="215"/>
      <c r="D113" s="215"/>
    </row>
    <row r="114" spans="1:4" ht="30">
      <c r="A114" s="5" t="s">
        <v>655</v>
      </c>
      <c r="B114" s="6" t="s">
        <v>382</v>
      </c>
      <c r="C114" s="215"/>
      <c r="D114" s="215"/>
    </row>
    <row r="115" spans="1:4" ht="30">
      <c r="A115" s="5" t="s">
        <v>656</v>
      </c>
      <c r="B115" s="6" t="s">
        <v>383</v>
      </c>
      <c r="C115" s="215"/>
      <c r="D115" s="215"/>
    </row>
    <row r="116" spans="1:4">
      <c r="A116" s="5" t="s">
        <v>657</v>
      </c>
      <c r="B116" s="6" t="s">
        <v>384</v>
      </c>
      <c r="C116" s="215"/>
      <c r="D116" s="215">
        <v>364</v>
      </c>
    </row>
    <row r="117" spans="1:4">
      <c r="A117" s="50" t="s">
        <v>693</v>
      </c>
      <c r="B117" s="65" t="s">
        <v>385</v>
      </c>
      <c r="C117" s="215">
        <f>SUM(C112:C116)</f>
        <v>10041</v>
      </c>
      <c r="D117" s="215">
        <f>SUM(D112:D116)</f>
        <v>4673</v>
      </c>
    </row>
    <row r="118" spans="1:4">
      <c r="A118" s="17" t="s">
        <v>674</v>
      </c>
      <c r="B118" s="6" t="s">
        <v>456</v>
      </c>
      <c r="C118" s="215"/>
      <c r="D118" s="215"/>
    </row>
    <row r="119" spans="1:4">
      <c r="A119" s="17" t="s">
        <v>675</v>
      </c>
      <c r="B119" s="6" t="s">
        <v>458</v>
      </c>
      <c r="C119" s="215">
        <v>1500</v>
      </c>
      <c r="D119" s="215">
        <v>2500</v>
      </c>
    </row>
    <row r="120" spans="1:4">
      <c r="A120" s="17" t="s">
        <v>460</v>
      </c>
      <c r="B120" s="6" t="s">
        <v>461</v>
      </c>
      <c r="C120" s="215">
        <v>2756</v>
      </c>
      <c r="D120" s="215"/>
    </row>
    <row r="121" spans="1:4">
      <c r="A121" s="17" t="s">
        <v>676</v>
      </c>
      <c r="B121" s="6" t="s">
        <v>462</v>
      </c>
      <c r="C121" s="215"/>
      <c r="D121" s="215"/>
    </row>
    <row r="122" spans="1:4">
      <c r="A122" s="17" t="s">
        <v>464</v>
      </c>
      <c r="B122" s="6" t="s">
        <v>465</v>
      </c>
      <c r="C122" s="215"/>
      <c r="D122" s="215"/>
    </row>
    <row r="123" spans="1:4">
      <c r="A123" s="50" t="s">
        <v>698</v>
      </c>
      <c r="B123" s="65" t="s">
        <v>466</v>
      </c>
      <c r="C123" s="215">
        <f>SUM(C118:C122)</f>
        <v>4256</v>
      </c>
      <c r="D123" s="215">
        <f>SUM(D118:D122)</f>
        <v>2500</v>
      </c>
    </row>
    <row r="124" spans="1:4" ht="30">
      <c r="A124" s="17" t="s">
        <v>472</v>
      </c>
      <c r="B124" s="6" t="s">
        <v>473</v>
      </c>
      <c r="C124" s="215"/>
      <c r="D124" s="215"/>
    </row>
    <row r="125" spans="1:4" ht="30">
      <c r="A125" s="5" t="s">
        <v>679</v>
      </c>
      <c r="B125" s="6" t="s">
        <v>474</v>
      </c>
      <c r="C125" s="215">
        <v>100</v>
      </c>
      <c r="D125" s="215"/>
    </row>
    <row r="126" spans="1:4">
      <c r="A126" s="17" t="s">
        <v>680</v>
      </c>
      <c r="B126" s="6" t="s">
        <v>475</v>
      </c>
      <c r="C126" s="215">
        <v>10211</v>
      </c>
      <c r="D126" s="215">
        <v>73</v>
      </c>
    </row>
    <row r="127" spans="1:4">
      <c r="A127" s="50" t="s">
        <v>701</v>
      </c>
      <c r="B127" s="65" t="s">
        <v>476</v>
      </c>
      <c r="C127" s="215">
        <f>SUM(C124:C126)</f>
        <v>10311</v>
      </c>
      <c r="D127" s="215">
        <f>SUM(D124:D126)</f>
        <v>73</v>
      </c>
    </row>
    <row r="128" spans="1:4" ht="16.5">
      <c r="A128" s="191" t="s">
        <v>110</v>
      </c>
      <c r="B128" s="192"/>
      <c r="C128" s="239">
        <f>C117+C123+C127</f>
        <v>24608</v>
      </c>
      <c r="D128" s="239">
        <f>D117+D123+D127</f>
        <v>7246</v>
      </c>
    </row>
    <row r="129" spans="1:4">
      <c r="A129" s="189" t="s">
        <v>700</v>
      </c>
      <c r="B129" s="190" t="s">
        <v>477</v>
      </c>
      <c r="C129" s="240">
        <f>C128+C111</f>
        <v>71867</v>
      </c>
      <c r="D129" s="240">
        <f>D128+D111</f>
        <v>54949</v>
      </c>
    </row>
    <row r="130" spans="1:4" ht="16.5">
      <c r="A130" s="232" t="s">
        <v>111</v>
      </c>
      <c r="B130" s="233"/>
      <c r="C130" s="241"/>
      <c r="D130" s="241">
        <v>-675</v>
      </c>
    </row>
    <row r="131" spans="1:4" ht="16.5">
      <c r="A131" s="232" t="s">
        <v>112</v>
      </c>
      <c r="B131" s="233"/>
      <c r="C131" s="241"/>
      <c r="D131" s="241">
        <v>-930</v>
      </c>
    </row>
    <row r="132" spans="1:4">
      <c r="A132" s="20" t="s">
        <v>702</v>
      </c>
      <c r="B132" s="9" t="s">
        <v>482</v>
      </c>
      <c r="C132" s="215"/>
      <c r="D132" s="215"/>
    </row>
    <row r="133" spans="1:4">
      <c r="A133" s="18" t="s">
        <v>703</v>
      </c>
      <c r="B133" s="9" t="s">
        <v>489</v>
      </c>
      <c r="C133" s="215">
        <v>15283</v>
      </c>
      <c r="D133" s="215"/>
    </row>
    <row r="134" spans="1:4">
      <c r="A134" s="5" t="s">
        <v>836</v>
      </c>
      <c r="B134" s="5" t="s">
        <v>490</v>
      </c>
      <c r="C134" s="215">
        <v>9074</v>
      </c>
      <c r="D134" s="215">
        <v>675</v>
      </c>
    </row>
    <row r="135" spans="1:4">
      <c r="A135" s="5" t="s">
        <v>837</v>
      </c>
      <c r="B135" s="5" t="s">
        <v>490</v>
      </c>
      <c r="C135" s="215"/>
      <c r="D135" s="215">
        <v>930</v>
      </c>
    </row>
    <row r="136" spans="1:4">
      <c r="A136" s="5" t="s">
        <v>834</v>
      </c>
      <c r="B136" s="5" t="s">
        <v>491</v>
      </c>
      <c r="C136" s="215"/>
      <c r="D136" s="215"/>
    </row>
    <row r="137" spans="1:4">
      <c r="A137" s="5" t="s">
        <v>835</v>
      </c>
      <c r="B137" s="5" t="s">
        <v>491</v>
      </c>
      <c r="C137" s="215"/>
      <c r="D137" s="215"/>
    </row>
    <row r="138" spans="1:4">
      <c r="A138" s="9" t="s">
        <v>704</v>
      </c>
      <c r="B138" s="9" t="s">
        <v>492</v>
      </c>
      <c r="C138" s="215">
        <f>SUM(C134:C137)</f>
        <v>9074</v>
      </c>
      <c r="D138" s="215">
        <f>SUM(D134:D137)</f>
        <v>1605</v>
      </c>
    </row>
    <row r="139" spans="1:4">
      <c r="A139" s="48" t="s">
        <v>493</v>
      </c>
      <c r="B139" s="5" t="s">
        <v>494</v>
      </c>
      <c r="C139" s="215">
        <v>774</v>
      </c>
      <c r="D139" s="215"/>
    </row>
    <row r="140" spans="1:4">
      <c r="A140" s="48" t="s">
        <v>495</v>
      </c>
      <c r="B140" s="5" t="s">
        <v>496</v>
      </c>
      <c r="C140" s="215"/>
      <c r="D140" s="215"/>
    </row>
    <row r="141" spans="1:4">
      <c r="A141" s="48" t="s">
        <v>497</v>
      </c>
      <c r="B141" s="5" t="s">
        <v>498</v>
      </c>
      <c r="C141" s="215"/>
      <c r="D141" s="215"/>
    </row>
    <row r="142" spans="1:4">
      <c r="A142" s="48" t="s">
        <v>499</v>
      </c>
      <c r="B142" s="5" t="s">
        <v>500</v>
      </c>
      <c r="C142" s="215"/>
      <c r="D142" s="215"/>
    </row>
    <row r="143" spans="1:4">
      <c r="A143" s="17" t="s">
        <v>686</v>
      </c>
      <c r="B143" s="5" t="s">
        <v>501</v>
      </c>
      <c r="C143" s="215"/>
      <c r="D143" s="215"/>
    </row>
    <row r="144" spans="1:4">
      <c r="A144" s="20" t="s">
        <v>705</v>
      </c>
      <c r="B144" s="9" t="s">
        <v>503</v>
      </c>
      <c r="C144" s="215">
        <f>C132+C133+C138+C139+C140+C141+C142+C143</f>
        <v>25131</v>
      </c>
      <c r="D144" s="215">
        <f>D132+D133+D138+D139+D140+D141+D142+D143</f>
        <v>1605</v>
      </c>
    </row>
    <row r="145" spans="1:4">
      <c r="A145" s="17" t="s">
        <v>504</v>
      </c>
      <c r="B145" s="5" t="s">
        <v>505</v>
      </c>
      <c r="C145" s="215"/>
      <c r="D145" s="215"/>
    </row>
    <row r="146" spans="1:4">
      <c r="A146" s="17" t="s">
        <v>506</v>
      </c>
      <c r="B146" s="5" t="s">
        <v>507</v>
      </c>
      <c r="C146" s="215"/>
      <c r="D146" s="215"/>
    </row>
    <row r="147" spans="1:4">
      <c r="A147" s="48" t="s">
        <v>508</v>
      </c>
      <c r="B147" s="5" t="s">
        <v>509</v>
      </c>
      <c r="C147" s="215"/>
      <c r="D147" s="215"/>
    </row>
    <row r="148" spans="1:4">
      <c r="A148" s="48" t="s">
        <v>687</v>
      </c>
      <c r="B148" s="5" t="s">
        <v>510</v>
      </c>
      <c r="C148" s="215"/>
      <c r="D148" s="215"/>
    </row>
    <row r="149" spans="1:4">
      <c r="A149" s="18" t="s">
        <v>706</v>
      </c>
      <c r="B149" s="9" t="s">
        <v>511</v>
      </c>
      <c r="C149" s="215"/>
      <c r="D149" s="215">
        <f>SUM(D145:D148)</f>
        <v>0</v>
      </c>
    </row>
    <row r="150" spans="1:4">
      <c r="A150" s="20" t="s">
        <v>512</v>
      </c>
      <c r="B150" s="9" t="s">
        <v>513</v>
      </c>
      <c r="C150" s="215"/>
      <c r="D150" s="215">
        <v>0</v>
      </c>
    </row>
    <row r="151" spans="1:4">
      <c r="A151" s="187" t="s">
        <v>707</v>
      </c>
      <c r="B151" s="188" t="s">
        <v>514</v>
      </c>
      <c r="C151" s="240">
        <f>C144+C149+C150</f>
        <v>25131</v>
      </c>
      <c r="D151" s="240">
        <f>D144+D149+D150</f>
        <v>1605</v>
      </c>
    </row>
    <row r="152" spans="1:4" ht="16.5">
      <c r="A152" s="229" t="s">
        <v>689</v>
      </c>
      <c r="B152" s="230"/>
      <c r="C152" s="242">
        <f>C151+C129</f>
        <v>96998</v>
      </c>
      <c r="D152" s="242">
        <f>D151+D129</f>
        <v>56554</v>
      </c>
    </row>
  </sheetData>
  <mergeCells count="2">
    <mergeCell ref="A1:D1"/>
    <mergeCell ref="A2:D2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>
    <oddHeader>&amp;C&amp;"Bookman Old Style,Normál"&amp;9 10. melléklet az 1/2015. (II.16.) önkormányzati rendelethez</oddHeader>
    <oddFooter>&amp;C- 10 -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F153"/>
  <sheetViews>
    <sheetView workbookViewId="0">
      <selection activeCell="A131" sqref="A131:A132"/>
    </sheetView>
  </sheetViews>
  <sheetFormatPr defaultRowHeight="15"/>
  <cols>
    <col min="1" max="1" width="101.28515625" customWidth="1"/>
    <col min="2" max="2" width="10.7109375" customWidth="1"/>
    <col min="3" max="3" width="13.85546875" customWidth="1"/>
    <col min="4" max="4" width="14.5703125" customWidth="1"/>
    <col min="5" max="5" width="10.85546875" customWidth="1"/>
  </cols>
  <sheetData>
    <row r="1" spans="1:6">
      <c r="A1" s="112" t="s">
        <v>28</v>
      </c>
      <c r="B1" s="113"/>
      <c r="C1" s="113"/>
      <c r="D1" s="113"/>
      <c r="E1" s="135"/>
      <c r="F1" s="135"/>
    </row>
    <row r="2" spans="1:6" ht="26.25" customHeight="1">
      <c r="A2" s="270" t="s">
        <v>105</v>
      </c>
      <c r="B2" s="274"/>
      <c r="C2" s="274"/>
      <c r="D2" s="274"/>
      <c r="E2" s="274"/>
    </row>
    <row r="3" spans="1:6" ht="30.75" customHeight="1">
      <c r="A3" s="273" t="s">
        <v>41</v>
      </c>
      <c r="B3" s="271"/>
      <c r="C3" s="271"/>
      <c r="D3" s="271"/>
      <c r="E3" s="271"/>
    </row>
    <row r="5" spans="1:6">
      <c r="A5" s="4" t="s">
        <v>1</v>
      </c>
    </row>
    <row r="6" spans="1:6" ht="48.75" customHeight="1">
      <c r="A6" s="2" t="s">
        <v>166</v>
      </c>
      <c r="B6" s="3" t="s">
        <v>167</v>
      </c>
      <c r="C6" s="85" t="s">
        <v>129</v>
      </c>
      <c r="D6" s="85" t="s">
        <v>130</v>
      </c>
      <c r="E6" s="85" t="s">
        <v>131</v>
      </c>
    </row>
    <row r="7" spans="1:6">
      <c r="A7" s="42" t="s">
        <v>516</v>
      </c>
      <c r="B7" s="41" t="s">
        <v>194</v>
      </c>
      <c r="C7" s="53"/>
      <c r="D7" s="53"/>
      <c r="E7" s="53"/>
    </row>
    <row r="8" spans="1:6">
      <c r="A8" s="5" t="s">
        <v>517</v>
      </c>
      <c r="B8" s="41" t="s">
        <v>201</v>
      </c>
      <c r="C8" s="53"/>
      <c r="D8" s="53"/>
      <c r="E8" s="53"/>
    </row>
    <row r="9" spans="1:6">
      <c r="A9" s="66" t="s">
        <v>648</v>
      </c>
      <c r="B9" s="67" t="s">
        <v>202</v>
      </c>
      <c r="C9" s="53"/>
      <c r="D9" s="53"/>
      <c r="E9" s="53"/>
    </row>
    <row r="10" spans="1:6">
      <c r="A10" s="50" t="s">
        <v>619</v>
      </c>
      <c r="B10" s="67" t="s">
        <v>203</v>
      </c>
      <c r="C10" s="53"/>
      <c r="D10" s="53"/>
      <c r="E10" s="53"/>
    </row>
    <row r="11" spans="1:6">
      <c r="A11" s="5" t="s">
        <v>527</v>
      </c>
      <c r="B11" s="41" t="s">
        <v>210</v>
      </c>
      <c r="C11" s="53"/>
      <c r="D11" s="53"/>
      <c r="E11" s="53"/>
    </row>
    <row r="12" spans="1:6">
      <c r="A12" s="5" t="s">
        <v>649</v>
      </c>
      <c r="B12" s="41" t="s">
        <v>215</v>
      </c>
      <c r="C12" s="53"/>
      <c r="D12" s="53"/>
      <c r="E12" s="53"/>
    </row>
    <row r="13" spans="1:6">
      <c r="A13" s="5" t="s">
        <v>532</v>
      </c>
      <c r="B13" s="41" t="s">
        <v>230</v>
      </c>
      <c r="C13" s="53"/>
      <c r="D13" s="53"/>
      <c r="E13" s="53"/>
    </row>
    <row r="14" spans="1:6">
      <c r="A14" s="5" t="s">
        <v>533</v>
      </c>
      <c r="B14" s="41" t="s">
        <v>235</v>
      </c>
      <c r="C14" s="53"/>
      <c r="D14" s="53"/>
      <c r="E14" s="53"/>
    </row>
    <row r="15" spans="1:6">
      <c r="A15" s="5" t="s">
        <v>536</v>
      </c>
      <c r="B15" s="41" t="s">
        <v>248</v>
      </c>
      <c r="C15" s="53"/>
      <c r="D15" s="53"/>
      <c r="E15" s="53"/>
    </row>
    <row r="16" spans="1:6">
      <c r="A16" s="50" t="s">
        <v>537</v>
      </c>
      <c r="B16" s="67" t="s">
        <v>249</v>
      </c>
      <c r="C16" s="53"/>
      <c r="D16" s="53"/>
      <c r="E16" s="53"/>
    </row>
    <row r="17" spans="1:5">
      <c r="A17" s="17" t="s">
        <v>250</v>
      </c>
      <c r="B17" s="41" t="s">
        <v>251</v>
      </c>
      <c r="C17" s="53"/>
      <c r="D17" s="53"/>
      <c r="E17" s="53"/>
    </row>
    <row r="18" spans="1:5">
      <c r="A18" s="17" t="s">
        <v>554</v>
      </c>
      <c r="B18" s="41" t="s">
        <v>252</v>
      </c>
      <c r="C18" s="53"/>
      <c r="D18" s="53"/>
      <c r="E18" s="53"/>
    </row>
    <row r="19" spans="1:5">
      <c r="A19" s="22" t="s">
        <v>625</v>
      </c>
      <c r="B19" s="41" t="s">
        <v>253</v>
      </c>
      <c r="C19" s="53"/>
      <c r="D19" s="53"/>
      <c r="E19" s="53"/>
    </row>
    <row r="20" spans="1:5">
      <c r="A20" s="22" t="s">
        <v>626</v>
      </c>
      <c r="B20" s="41" t="s">
        <v>254</v>
      </c>
      <c r="C20" s="53"/>
      <c r="D20" s="53"/>
      <c r="E20" s="53"/>
    </row>
    <row r="21" spans="1:5">
      <c r="A21" s="22" t="s">
        <v>627</v>
      </c>
      <c r="B21" s="41" t="s">
        <v>255</v>
      </c>
      <c r="C21" s="53"/>
      <c r="D21" s="53"/>
      <c r="E21" s="53"/>
    </row>
    <row r="22" spans="1:5">
      <c r="A22" s="17" t="s">
        <v>628</v>
      </c>
      <c r="B22" s="41" t="s">
        <v>256</v>
      </c>
      <c r="C22" s="53"/>
      <c r="D22" s="53"/>
      <c r="E22" s="53"/>
    </row>
    <row r="23" spans="1:5">
      <c r="A23" s="17" t="s">
        <v>629</v>
      </c>
      <c r="B23" s="41" t="s">
        <v>257</v>
      </c>
      <c r="C23" s="53"/>
      <c r="D23" s="53"/>
      <c r="E23" s="53"/>
    </row>
    <row r="24" spans="1:5">
      <c r="A24" s="17" t="s">
        <v>630</v>
      </c>
      <c r="B24" s="41" t="s">
        <v>258</v>
      </c>
      <c r="C24" s="53"/>
      <c r="D24" s="53"/>
      <c r="E24" s="53"/>
    </row>
    <row r="25" spans="1:5">
      <c r="A25" s="64" t="s">
        <v>587</v>
      </c>
      <c r="B25" s="67" t="s">
        <v>259</v>
      </c>
      <c r="C25" s="53"/>
      <c r="D25" s="53"/>
      <c r="E25" s="53"/>
    </row>
    <row r="26" spans="1:5">
      <c r="A26" s="16" t="s">
        <v>631</v>
      </c>
      <c r="B26" s="41" t="s">
        <v>260</v>
      </c>
      <c r="C26" s="53"/>
      <c r="D26" s="53"/>
      <c r="E26" s="53"/>
    </row>
    <row r="27" spans="1:5">
      <c r="A27" s="16" t="s">
        <v>262</v>
      </c>
      <c r="B27" s="41" t="s">
        <v>263</v>
      </c>
      <c r="C27" s="53"/>
      <c r="D27" s="53"/>
      <c r="E27" s="53"/>
    </row>
    <row r="28" spans="1:5">
      <c r="A28" s="16" t="s">
        <v>264</v>
      </c>
      <c r="B28" s="41" t="s">
        <v>265</v>
      </c>
      <c r="C28" s="53"/>
      <c r="D28" s="53"/>
      <c r="E28" s="53"/>
    </row>
    <row r="29" spans="1:5">
      <c r="A29" s="16" t="s">
        <v>589</v>
      </c>
      <c r="B29" s="41" t="s">
        <v>266</v>
      </c>
      <c r="C29" s="53"/>
      <c r="D29" s="53"/>
      <c r="E29" s="53"/>
    </row>
    <row r="30" spans="1:5">
      <c r="A30" s="16" t="s">
        <v>632</v>
      </c>
      <c r="B30" s="41" t="s">
        <v>267</v>
      </c>
      <c r="C30" s="53"/>
      <c r="D30" s="53"/>
      <c r="E30" s="53"/>
    </row>
    <row r="31" spans="1:5">
      <c r="A31" s="16" t="s">
        <v>591</v>
      </c>
      <c r="B31" s="41" t="s">
        <v>268</v>
      </c>
      <c r="C31" s="53"/>
      <c r="D31" s="53"/>
      <c r="E31" s="53"/>
    </row>
    <row r="32" spans="1:5">
      <c r="A32" s="16" t="s">
        <v>633</v>
      </c>
      <c r="B32" s="41" t="s">
        <v>269</v>
      </c>
      <c r="C32" s="53"/>
      <c r="D32" s="53"/>
      <c r="E32" s="53"/>
    </row>
    <row r="33" spans="1:5">
      <c r="A33" s="16" t="s">
        <v>634</v>
      </c>
      <c r="B33" s="41" t="s">
        <v>271</v>
      </c>
      <c r="C33" s="53"/>
      <c r="D33" s="53"/>
      <c r="E33" s="53"/>
    </row>
    <row r="34" spans="1:5">
      <c r="A34" s="16" t="s">
        <v>272</v>
      </c>
      <c r="B34" s="41" t="s">
        <v>273</v>
      </c>
      <c r="C34" s="53"/>
      <c r="D34" s="53"/>
      <c r="E34" s="53"/>
    </row>
    <row r="35" spans="1:5">
      <c r="A35" s="29" t="s">
        <v>274</v>
      </c>
      <c r="B35" s="41" t="s">
        <v>275</v>
      </c>
      <c r="C35" s="53"/>
      <c r="D35" s="53"/>
      <c r="E35" s="53"/>
    </row>
    <row r="36" spans="1:5">
      <c r="A36" s="16" t="s">
        <v>635</v>
      </c>
      <c r="B36" s="41" t="s">
        <v>276</v>
      </c>
      <c r="C36" s="53"/>
      <c r="D36" s="53"/>
      <c r="E36" s="53"/>
    </row>
    <row r="37" spans="1:5">
      <c r="A37" s="29" t="s">
        <v>840</v>
      </c>
      <c r="B37" s="41" t="s">
        <v>277</v>
      </c>
      <c r="C37" s="53"/>
      <c r="D37" s="53"/>
      <c r="E37" s="53"/>
    </row>
    <row r="38" spans="1:5">
      <c r="A38" s="29" t="s">
        <v>841</v>
      </c>
      <c r="B38" s="41" t="s">
        <v>277</v>
      </c>
      <c r="C38" s="53"/>
      <c r="D38" s="53"/>
      <c r="E38" s="53"/>
    </row>
    <row r="39" spans="1:5">
      <c r="A39" s="64" t="s">
        <v>595</v>
      </c>
      <c r="B39" s="67" t="s">
        <v>278</v>
      </c>
      <c r="C39" s="53"/>
      <c r="D39" s="53"/>
      <c r="E39" s="53"/>
    </row>
    <row r="40" spans="1:5" ht="15.75">
      <c r="A40" s="83" t="s">
        <v>106</v>
      </c>
      <c r="B40" s="134"/>
      <c r="C40" s="53"/>
      <c r="D40" s="53"/>
      <c r="E40" s="53"/>
    </row>
    <row r="41" spans="1:5">
      <c r="A41" s="45" t="s">
        <v>279</v>
      </c>
      <c r="B41" s="41" t="s">
        <v>280</v>
      </c>
      <c r="C41" s="53"/>
      <c r="D41" s="53"/>
      <c r="E41" s="53"/>
    </row>
    <row r="42" spans="1:5">
      <c r="A42" s="45" t="s">
        <v>636</v>
      </c>
      <c r="B42" s="41" t="s">
        <v>281</v>
      </c>
      <c r="C42" s="53"/>
      <c r="D42" s="53"/>
      <c r="E42" s="53"/>
    </row>
    <row r="43" spans="1:5">
      <c r="A43" s="45" t="s">
        <v>283</v>
      </c>
      <c r="B43" s="41" t="s">
        <v>284</v>
      </c>
      <c r="C43" s="53"/>
      <c r="D43" s="53"/>
      <c r="E43" s="53"/>
    </row>
    <row r="44" spans="1:5">
      <c r="A44" s="45" t="s">
        <v>285</v>
      </c>
      <c r="B44" s="41" t="s">
        <v>286</v>
      </c>
      <c r="C44" s="53"/>
      <c r="D44" s="53"/>
      <c r="E44" s="53"/>
    </row>
    <row r="45" spans="1:5">
      <c r="A45" s="6" t="s">
        <v>287</v>
      </c>
      <c r="B45" s="41" t="s">
        <v>288</v>
      </c>
      <c r="C45" s="53"/>
      <c r="D45" s="53"/>
      <c r="E45" s="53"/>
    </row>
    <row r="46" spans="1:5">
      <c r="A46" s="6" t="s">
        <v>289</v>
      </c>
      <c r="B46" s="41" t="s">
        <v>290</v>
      </c>
      <c r="C46" s="53"/>
      <c r="D46" s="53"/>
      <c r="E46" s="53"/>
    </row>
    <row r="47" spans="1:5">
      <c r="A47" s="6" t="s">
        <v>291</v>
      </c>
      <c r="B47" s="41" t="s">
        <v>292</v>
      </c>
      <c r="C47" s="53"/>
      <c r="D47" s="53"/>
      <c r="E47" s="53"/>
    </row>
    <row r="48" spans="1:5">
      <c r="A48" s="65" t="s">
        <v>597</v>
      </c>
      <c r="B48" s="67" t="s">
        <v>293</v>
      </c>
      <c r="C48" s="53"/>
      <c r="D48" s="53"/>
      <c r="E48" s="53"/>
    </row>
    <row r="49" spans="1:5">
      <c r="A49" s="17" t="s">
        <v>294</v>
      </c>
      <c r="B49" s="41" t="s">
        <v>295</v>
      </c>
      <c r="C49" s="53"/>
      <c r="D49" s="53"/>
      <c r="E49" s="53"/>
    </row>
    <row r="50" spans="1:5">
      <c r="A50" s="17" t="s">
        <v>296</v>
      </c>
      <c r="B50" s="41" t="s">
        <v>297</v>
      </c>
      <c r="C50" s="53"/>
      <c r="D50" s="53"/>
      <c r="E50" s="53"/>
    </row>
    <row r="51" spans="1:5">
      <c r="A51" s="17" t="s">
        <v>298</v>
      </c>
      <c r="B51" s="41" t="s">
        <v>299</v>
      </c>
      <c r="C51" s="53"/>
      <c r="D51" s="53"/>
      <c r="E51" s="53"/>
    </row>
    <row r="52" spans="1:5">
      <c r="A52" s="17" t="s">
        <v>300</v>
      </c>
      <c r="B52" s="41" t="s">
        <v>301</v>
      </c>
      <c r="C52" s="53"/>
      <c r="D52" s="53"/>
      <c r="E52" s="53"/>
    </row>
    <row r="53" spans="1:5">
      <c r="A53" s="64" t="s">
        <v>598</v>
      </c>
      <c r="B53" s="67" t="s">
        <v>302</v>
      </c>
      <c r="C53" s="53"/>
      <c r="D53" s="53"/>
      <c r="E53" s="53"/>
    </row>
    <row r="54" spans="1:5">
      <c r="A54" s="17" t="s">
        <v>303</v>
      </c>
      <c r="B54" s="41" t="s">
        <v>304</v>
      </c>
      <c r="C54" s="53"/>
      <c r="D54" s="53"/>
      <c r="E54" s="53"/>
    </row>
    <row r="55" spans="1:5">
      <c r="A55" s="17" t="s">
        <v>637</v>
      </c>
      <c r="B55" s="41" t="s">
        <v>305</v>
      </c>
      <c r="C55" s="53"/>
      <c r="D55" s="53"/>
      <c r="E55" s="53"/>
    </row>
    <row r="56" spans="1:5">
      <c r="A56" s="17" t="s">
        <v>638</v>
      </c>
      <c r="B56" s="41" t="s">
        <v>306</v>
      </c>
      <c r="C56" s="53"/>
      <c r="D56" s="53"/>
      <c r="E56" s="53"/>
    </row>
    <row r="57" spans="1:5">
      <c r="A57" s="17" t="s">
        <v>639</v>
      </c>
      <c r="B57" s="41" t="s">
        <v>307</v>
      </c>
      <c r="C57" s="53"/>
      <c r="D57" s="53"/>
      <c r="E57" s="53"/>
    </row>
    <row r="58" spans="1:5">
      <c r="A58" s="17" t="s">
        <v>640</v>
      </c>
      <c r="B58" s="41" t="s">
        <v>308</v>
      </c>
      <c r="C58" s="53"/>
      <c r="D58" s="53"/>
      <c r="E58" s="53"/>
    </row>
    <row r="59" spans="1:5">
      <c r="A59" s="17" t="s">
        <v>641</v>
      </c>
      <c r="B59" s="41" t="s">
        <v>309</v>
      </c>
      <c r="C59" s="53"/>
      <c r="D59" s="53"/>
      <c r="E59" s="53"/>
    </row>
    <row r="60" spans="1:5">
      <c r="A60" s="17" t="s">
        <v>310</v>
      </c>
      <c r="B60" s="41" t="s">
        <v>311</v>
      </c>
      <c r="C60" s="53"/>
      <c r="D60" s="53"/>
      <c r="E60" s="53"/>
    </row>
    <row r="61" spans="1:5">
      <c r="A61" s="17" t="s">
        <v>642</v>
      </c>
      <c r="B61" s="41" t="s">
        <v>312</v>
      </c>
      <c r="C61" s="53"/>
      <c r="D61" s="53"/>
      <c r="E61" s="53"/>
    </row>
    <row r="62" spans="1:5">
      <c r="A62" s="64" t="s">
        <v>599</v>
      </c>
      <c r="B62" s="67" t="s">
        <v>313</v>
      </c>
      <c r="C62" s="53"/>
      <c r="D62" s="53"/>
      <c r="E62" s="53"/>
    </row>
    <row r="63" spans="1:5" ht="15.75">
      <c r="A63" s="83" t="s">
        <v>107</v>
      </c>
      <c r="B63" s="134"/>
      <c r="C63" s="53"/>
      <c r="D63" s="53"/>
      <c r="E63" s="53"/>
    </row>
    <row r="64" spans="1:5" ht="15.75">
      <c r="A64" s="46" t="s">
        <v>650</v>
      </c>
      <c r="B64" s="47" t="s">
        <v>314</v>
      </c>
      <c r="C64" s="53"/>
      <c r="D64" s="53"/>
      <c r="E64" s="53"/>
    </row>
    <row r="65" spans="1:5">
      <c r="A65" s="20" t="s">
        <v>606</v>
      </c>
      <c r="B65" s="9" t="s">
        <v>322</v>
      </c>
      <c r="C65" s="20"/>
      <c r="D65" s="20"/>
      <c r="E65" s="20"/>
    </row>
    <row r="66" spans="1:5">
      <c r="A66" s="18" t="s">
        <v>609</v>
      </c>
      <c r="B66" s="9" t="s">
        <v>330</v>
      </c>
      <c r="C66" s="18"/>
      <c r="D66" s="18"/>
      <c r="E66" s="18"/>
    </row>
    <row r="67" spans="1:5">
      <c r="A67" s="48" t="s">
        <v>331</v>
      </c>
      <c r="B67" s="5" t="s">
        <v>332</v>
      </c>
      <c r="C67" s="48"/>
      <c r="D67" s="48"/>
      <c r="E67" s="48"/>
    </row>
    <row r="68" spans="1:5">
      <c r="A68" s="48" t="s">
        <v>333</v>
      </c>
      <c r="B68" s="5" t="s">
        <v>334</v>
      </c>
      <c r="C68" s="48"/>
      <c r="D68" s="48"/>
      <c r="E68" s="48"/>
    </row>
    <row r="69" spans="1:5">
      <c r="A69" s="18" t="s">
        <v>335</v>
      </c>
      <c r="B69" s="9" t="s">
        <v>336</v>
      </c>
      <c r="C69" s="48"/>
      <c r="D69" s="48"/>
      <c r="E69" s="48"/>
    </row>
    <row r="70" spans="1:5">
      <c r="A70" s="48" t="s">
        <v>337</v>
      </c>
      <c r="B70" s="5" t="s">
        <v>338</v>
      </c>
      <c r="C70" s="48"/>
      <c r="D70" s="48"/>
      <c r="E70" s="48"/>
    </row>
    <row r="71" spans="1:5">
      <c r="A71" s="48" t="s">
        <v>339</v>
      </c>
      <c r="B71" s="5" t="s">
        <v>340</v>
      </c>
      <c r="C71" s="48"/>
      <c r="D71" s="48"/>
      <c r="E71" s="48"/>
    </row>
    <row r="72" spans="1:5">
      <c r="A72" s="48" t="s">
        <v>341</v>
      </c>
      <c r="B72" s="5" t="s">
        <v>342</v>
      </c>
      <c r="C72" s="48"/>
      <c r="D72" s="48"/>
      <c r="E72" s="48"/>
    </row>
    <row r="73" spans="1:5">
      <c r="A73" s="49" t="s">
        <v>610</v>
      </c>
      <c r="B73" s="50" t="s">
        <v>343</v>
      </c>
      <c r="C73" s="18"/>
      <c r="D73" s="18"/>
      <c r="E73" s="18"/>
    </row>
    <row r="74" spans="1:5">
      <c r="A74" s="48" t="s">
        <v>344</v>
      </c>
      <c r="B74" s="5" t="s">
        <v>345</v>
      </c>
      <c r="C74" s="48"/>
      <c r="D74" s="48"/>
      <c r="E74" s="48"/>
    </row>
    <row r="75" spans="1:5">
      <c r="A75" s="17" t="s">
        <v>346</v>
      </c>
      <c r="B75" s="5" t="s">
        <v>347</v>
      </c>
      <c r="C75" s="17"/>
      <c r="D75" s="17"/>
      <c r="E75" s="17"/>
    </row>
    <row r="76" spans="1:5">
      <c r="A76" s="48" t="s">
        <v>647</v>
      </c>
      <c r="B76" s="5" t="s">
        <v>348</v>
      </c>
      <c r="C76" s="48"/>
      <c r="D76" s="48"/>
      <c r="E76" s="48"/>
    </row>
    <row r="77" spans="1:5">
      <c r="A77" s="48" t="s">
        <v>615</v>
      </c>
      <c r="B77" s="5" t="s">
        <v>349</v>
      </c>
      <c r="C77" s="48"/>
      <c r="D77" s="48"/>
      <c r="E77" s="48"/>
    </row>
    <row r="78" spans="1:5">
      <c r="A78" s="49" t="s">
        <v>616</v>
      </c>
      <c r="B78" s="50" t="s">
        <v>353</v>
      </c>
      <c r="C78" s="18"/>
      <c r="D78" s="18"/>
      <c r="E78" s="18"/>
    </row>
    <row r="79" spans="1:5">
      <c r="A79" s="17" t="s">
        <v>354</v>
      </c>
      <c r="B79" s="5" t="s">
        <v>355</v>
      </c>
      <c r="C79" s="17"/>
      <c r="D79" s="17"/>
      <c r="E79" s="17"/>
    </row>
    <row r="80" spans="1:5" ht="15.75">
      <c r="A80" s="51" t="s">
        <v>651</v>
      </c>
      <c r="B80" s="52" t="s">
        <v>356</v>
      </c>
      <c r="C80" s="18"/>
      <c r="D80" s="18"/>
      <c r="E80" s="18"/>
    </row>
    <row r="81" spans="1:5" ht="15.75">
      <c r="A81" s="56" t="s">
        <v>688</v>
      </c>
      <c r="B81" s="57"/>
      <c r="C81" s="53"/>
      <c r="D81" s="53"/>
      <c r="E81" s="53"/>
    </row>
    <row r="82" spans="1:5" ht="51.75" customHeight="1">
      <c r="A82" s="2" t="s">
        <v>166</v>
      </c>
      <c r="B82" s="3" t="s">
        <v>78</v>
      </c>
      <c r="C82" s="85" t="s">
        <v>92</v>
      </c>
      <c r="D82" s="85" t="s">
        <v>93</v>
      </c>
      <c r="E82" s="85" t="s">
        <v>91</v>
      </c>
    </row>
    <row r="83" spans="1:5">
      <c r="A83" s="5" t="s">
        <v>691</v>
      </c>
      <c r="B83" s="6" t="s">
        <v>369</v>
      </c>
      <c r="C83" s="38"/>
      <c r="D83" s="38"/>
      <c r="E83" s="38"/>
    </row>
    <row r="84" spans="1:5">
      <c r="A84" s="5" t="s">
        <v>370</v>
      </c>
      <c r="B84" s="6" t="s">
        <v>371</v>
      </c>
      <c r="C84" s="38"/>
      <c r="D84" s="38"/>
      <c r="E84" s="38"/>
    </row>
    <row r="85" spans="1:5">
      <c r="A85" s="5" t="s">
        <v>372</v>
      </c>
      <c r="B85" s="6" t="s">
        <v>373</v>
      </c>
      <c r="C85" s="38"/>
      <c r="D85" s="38"/>
      <c r="E85" s="38"/>
    </row>
    <row r="86" spans="1:5">
      <c r="A86" s="5" t="s">
        <v>652</v>
      </c>
      <c r="B86" s="6" t="s">
        <v>374</v>
      </c>
      <c r="C86" s="38"/>
      <c r="D86" s="38"/>
      <c r="E86" s="38"/>
    </row>
    <row r="87" spans="1:5">
      <c r="A87" s="5" t="s">
        <v>653</v>
      </c>
      <c r="B87" s="6" t="s">
        <v>375</v>
      </c>
      <c r="C87" s="38"/>
      <c r="D87" s="38"/>
      <c r="E87" s="38"/>
    </row>
    <row r="88" spans="1:5">
      <c r="A88" s="5" t="s">
        <v>654</v>
      </c>
      <c r="B88" s="6" t="s">
        <v>376</v>
      </c>
      <c r="C88" s="38"/>
      <c r="D88" s="38"/>
      <c r="E88" s="38"/>
    </row>
    <row r="89" spans="1:5">
      <c r="A89" s="50" t="s">
        <v>692</v>
      </c>
      <c r="B89" s="65" t="s">
        <v>377</v>
      </c>
      <c r="C89" s="38"/>
      <c r="D89" s="38"/>
      <c r="E89" s="38"/>
    </row>
    <row r="90" spans="1:5">
      <c r="A90" s="5" t="s">
        <v>694</v>
      </c>
      <c r="B90" s="6" t="s">
        <v>391</v>
      </c>
      <c r="C90" s="38"/>
      <c r="D90" s="38"/>
      <c r="E90" s="38"/>
    </row>
    <row r="91" spans="1:5">
      <c r="A91" s="5" t="s">
        <v>660</v>
      </c>
      <c r="B91" s="6" t="s">
        <v>392</v>
      </c>
      <c r="C91" s="38"/>
      <c r="D91" s="38"/>
      <c r="E91" s="38"/>
    </row>
    <row r="92" spans="1:5">
      <c r="A92" s="5" t="s">
        <v>661</v>
      </c>
      <c r="B92" s="6" t="s">
        <v>393</v>
      </c>
      <c r="C92" s="38"/>
      <c r="D92" s="38"/>
      <c r="E92" s="38"/>
    </row>
    <row r="93" spans="1:5">
      <c r="A93" s="5" t="s">
        <v>662</v>
      </c>
      <c r="B93" s="6" t="s">
        <v>394</v>
      </c>
      <c r="C93" s="38"/>
      <c r="D93" s="38"/>
      <c r="E93" s="38"/>
    </row>
    <row r="94" spans="1:5">
      <c r="A94" s="5" t="s">
        <v>695</v>
      </c>
      <c r="B94" s="6" t="s">
        <v>422</v>
      </c>
      <c r="C94" s="38"/>
      <c r="D94" s="38"/>
      <c r="E94" s="38"/>
    </row>
    <row r="95" spans="1:5">
      <c r="A95" s="5" t="s">
        <v>667</v>
      </c>
      <c r="B95" s="6" t="s">
        <v>423</v>
      </c>
      <c r="C95" s="38"/>
      <c r="D95" s="38"/>
      <c r="E95" s="38"/>
    </row>
    <row r="96" spans="1:5">
      <c r="A96" s="50" t="s">
        <v>696</v>
      </c>
      <c r="B96" s="65" t="s">
        <v>424</v>
      </c>
      <c r="C96" s="38"/>
      <c r="D96" s="38"/>
      <c r="E96" s="38"/>
    </row>
    <row r="97" spans="1:5">
      <c r="A97" s="17" t="s">
        <v>425</v>
      </c>
      <c r="B97" s="6" t="s">
        <v>426</v>
      </c>
      <c r="C97" s="38"/>
      <c r="D97" s="38"/>
      <c r="E97" s="38"/>
    </row>
    <row r="98" spans="1:5">
      <c r="A98" s="17" t="s">
        <v>668</v>
      </c>
      <c r="B98" s="6" t="s">
        <v>427</v>
      </c>
      <c r="C98" s="38"/>
      <c r="D98" s="38"/>
      <c r="E98" s="38"/>
    </row>
    <row r="99" spans="1:5">
      <c r="A99" s="17" t="s">
        <v>669</v>
      </c>
      <c r="B99" s="6" t="s">
        <v>430</v>
      </c>
      <c r="C99" s="38"/>
      <c r="D99" s="38"/>
      <c r="E99" s="38"/>
    </row>
    <row r="100" spans="1:5">
      <c r="A100" s="17" t="s">
        <v>670</v>
      </c>
      <c r="B100" s="6" t="s">
        <v>431</v>
      </c>
      <c r="C100" s="38"/>
      <c r="D100" s="38"/>
      <c r="E100" s="38"/>
    </row>
    <row r="101" spans="1:5">
      <c r="A101" s="17" t="s">
        <v>438</v>
      </c>
      <c r="B101" s="6" t="s">
        <v>439</v>
      </c>
      <c r="C101" s="38"/>
      <c r="D101" s="38"/>
      <c r="E101" s="38"/>
    </row>
    <row r="102" spans="1:5">
      <c r="A102" s="17" t="s">
        <v>440</v>
      </c>
      <c r="B102" s="6" t="s">
        <v>441</v>
      </c>
      <c r="C102" s="38"/>
      <c r="D102" s="38"/>
      <c r="E102" s="38"/>
    </row>
    <row r="103" spans="1:5">
      <c r="A103" s="17" t="s">
        <v>442</v>
      </c>
      <c r="B103" s="6" t="s">
        <v>443</v>
      </c>
      <c r="C103" s="38"/>
      <c r="D103" s="38"/>
      <c r="E103" s="38"/>
    </row>
    <row r="104" spans="1:5">
      <c r="A104" s="17" t="s">
        <v>671</v>
      </c>
      <c r="B104" s="6" t="s">
        <v>444</v>
      </c>
      <c r="C104" s="38"/>
      <c r="D104" s="38"/>
      <c r="E104" s="38"/>
    </row>
    <row r="105" spans="1:5">
      <c r="A105" s="17" t="s">
        <v>672</v>
      </c>
      <c r="B105" s="6" t="s">
        <v>446</v>
      </c>
      <c r="C105" s="38"/>
      <c r="D105" s="38"/>
      <c r="E105" s="38"/>
    </row>
    <row r="106" spans="1:5">
      <c r="A106" s="17" t="s">
        <v>673</v>
      </c>
      <c r="B106" s="6" t="s">
        <v>451</v>
      </c>
      <c r="C106" s="38"/>
      <c r="D106" s="38"/>
      <c r="E106" s="38"/>
    </row>
    <row r="107" spans="1:5">
      <c r="A107" s="64" t="s">
        <v>697</v>
      </c>
      <c r="B107" s="65" t="s">
        <v>455</v>
      </c>
      <c r="C107" s="38"/>
      <c r="D107" s="38"/>
      <c r="E107" s="38"/>
    </row>
    <row r="108" spans="1:5">
      <c r="A108" s="17" t="s">
        <v>467</v>
      </c>
      <c r="B108" s="6" t="s">
        <v>468</v>
      </c>
      <c r="C108" s="38"/>
      <c r="D108" s="38"/>
      <c r="E108" s="38"/>
    </row>
    <row r="109" spans="1:5">
      <c r="A109" s="5" t="s">
        <v>677</v>
      </c>
      <c r="B109" s="6" t="s">
        <v>469</v>
      </c>
      <c r="C109" s="38"/>
      <c r="D109" s="38"/>
      <c r="E109" s="38"/>
    </row>
    <row r="110" spans="1:5">
      <c r="A110" s="17" t="s">
        <v>678</v>
      </c>
      <c r="B110" s="6" t="s">
        <v>470</v>
      </c>
      <c r="C110" s="38"/>
      <c r="D110" s="38"/>
      <c r="E110" s="38"/>
    </row>
    <row r="111" spans="1:5">
      <c r="A111" s="50" t="s">
        <v>699</v>
      </c>
      <c r="B111" s="65" t="s">
        <v>471</v>
      </c>
      <c r="C111" s="38"/>
      <c r="D111" s="38"/>
      <c r="E111" s="38"/>
    </row>
    <row r="112" spans="1:5" ht="15.75">
      <c r="A112" s="83" t="s">
        <v>109</v>
      </c>
      <c r="B112" s="88"/>
      <c r="C112" s="38"/>
      <c r="D112" s="38"/>
      <c r="E112" s="38"/>
    </row>
    <row r="113" spans="1:5">
      <c r="A113" s="5" t="s">
        <v>378</v>
      </c>
      <c r="B113" s="6" t="s">
        <v>379</v>
      </c>
      <c r="C113" s="38"/>
      <c r="D113" s="38"/>
      <c r="E113" s="38"/>
    </row>
    <row r="114" spans="1:5">
      <c r="A114" s="5" t="s">
        <v>380</v>
      </c>
      <c r="B114" s="6" t="s">
        <v>381</v>
      </c>
      <c r="C114" s="38"/>
      <c r="D114" s="38"/>
      <c r="E114" s="38"/>
    </row>
    <row r="115" spans="1:5">
      <c r="A115" s="5" t="s">
        <v>655</v>
      </c>
      <c r="B115" s="6" t="s">
        <v>382</v>
      </c>
      <c r="C115" s="38"/>
      <c r="D115" s="38"/>
      <c r="E115" s="38"/>
    </row>
    <row r="116" spans="1:5">
      <c r="A116" s="5" t="s">
        <v>656</v>
      </c>
      <c r="B116" s="6" t="s">
        <v>383</v>
      </c>
      <c r="C116" s="38"/>
      <c r="D116" s="38"/>
      <c r="E116" s="38"/>
    </row>
    <row r="117" spans="1:5">
      <c r="A117" s="5" t="s">
        <v>657</v>
      </c>
      <c r="B117" s="6" t="s">
        <v>384</v>
      </c>
      <c r="C117" s="38"/>
      <c r="D117" s="38"/>
      <c r="E117" s="38"/>
    </row>
    <row r="118" spans="1:5">
      <c r="A118" s="50" t="s">
        <v>693</v>
      </c>
      <c r="B118" s="65" t="s">
        <v>385</v>
      </c>
      <c r="C118" s="38"/>
      <c r="D118" s="38"/>
      <c r="E118" s="38"/>
    </row>
    <row r="119" spans="1:5">
      <c r="A119" s="17" t="s">
        <v>674</v>
      </c>
      <c r="B119" s="6" t="s">
        <v>456</v>
      </c>
      <c r="C119" s="38"/>
      <c r="D119" s="38"/>
      <c r="E119" s="38"/>
    </row>
    <row r="120" spans="1:5">
      <c r="A120" s="17" t="s">
        <v>675</v>
      </c>
      <c r="B120" s="6" t="s">
        <v>458</v>
      </c>
      <c r="C120" s="38"/>
      <c r="D120" s="38"/>
      <c r="E120" s="38"/>
    </row>
    <row r="121" spans="1:5">
      <c r="A121" s="17" t="s">
        <v>460</v>
      </c>
      <c r="B121" s="6" t="s">
        <v>461</v>
      </c>
      <c r="C121" s="38"/>
      <c r="D121" s="38"/>
      <c r="E121" s="38"/>
    </row>
    <row r="122" spans="1:5">
      <c r="A122" s="17" t="s">
        <v>676</v>
      </c>
      <c r="B122" s="6" t="s">
        <v>462</v>
      </c>
      <c r="C122" s="38"/>
      <c r="D122" s="38"/>
      <c r="E122" s="38"/>
    </row>
    <row r="123" spans="1:5">
      <c r="A123" s="17" t="s">
        <v>464</v>
      </c>
      <c r="B123" s="6" t="s">
        <v>465</v>
      </c>
      <c r="C123" s="38"/>
      <c r="D123" s="38"/>
      <c r="E123" s="38"/>
    </row>
    <row r="124" spans="1:5">
      <c r="A124" s="50" t="s">
        <v>698</v>
      </c>
      <c r="B124" s="65" t="s">
        <v>466</v>
      </c>
      <c r="C124" s="38"/>
      <c r="D124" s="38"/>
      <c r="E124" s="38"/>
    </row>
    <row r="125" spans="1:5">
      <c r="A125" s="17" t="s">
        <v>472</v>
      </c>
      <c r="B125" s="6" t="s">
        <v>473</v>
      </c>
      <c r="C125" s="38"/>
      <c r="D125" s="38"/>
      <c r="E125" s="38"/>
    </row>
    <row r="126" spans="1:5">
      <c r="A126" s="5" t="s">
        <v>679</v>
      </c>
      <c r="B126" s="6" t="s">
        <v>474</v>
      </c>
      <c r="C126" s="38"/>
      <c r="D126" s="38"/>
      <c r="E126" s="38"/>
    </row>
    <row r="127" spans="1:5">
      <c r="A127" s="17" t="s">
        <v>680</v>
      </c>
      <c r="B127" s="6" t="s">
        <v>475</v>
      </c>
      <c r="C127" s="38"/>
      <c r="D127" s="38"/>
      <c r="E127" s="38"/>
    </row>
    <row r="128" spans="1:5">
      <c r="A128" s="50" t="s">
        <v>701</v>
      </c>
      <c r="B128" s="65" t="s">
        <v>476</v>
      </c>
      <c r="C128" s="38"/>
      <c r="D128" s="38"/>
      <c r="E128" s="38"/>
    </row>
    <row r="129" spans="1:5" ht="15.75">
      <c r="A129" s="83" t="s">
        <v>110</v>
      </c>
      <c r="B129" s="88"/>
      <c r="C129" s="38"/>
      <c r="D129" s="38"/>
      <c r="E129" s="38"/>
    </row>
    <row r="130" spans="1:5" ht="15.75">
      <c r="A130" s="62" t="s">
        <v>700</v>
      </c>
      <c r="B130" s="46" t="s">
        <v>477</v>
      </c>
      <c r="C130" s="38"/>
      <c r="D130" s="38"/>
      <c r="E130" s="38"/>
    </row>
    <row r="131" spans="1:5" ht="15.75">
      <c r="A131" s="145" t="s">
        <v>111</v>
      </c>
      <c r="B131" s="86"/>
      <c r="C131" s="38"/>
      <c r="D131" s="38"/>
      <c r="E131" s="38"/>
    </row>
    <row r="132" spans="1:5" ht="15.75">
      <c r="A132" s="145" t="s">
        <v>112</v>
      </c>
      <c r="B132" s="86"/>
      <c r="C132" s="38"/>
      <c r="D132" s="38"/>
      <c r="E132" s="38"/>
    </row>
    <row r="133" spans="1:5">
      <c r="A133" s="20" t="s">
        <v>702</v>
      </c>
      <c r="B133" s="9" t="s">
        <v>482</v>
      </c>
      <c r="C133" s="38"/>
      <c r="D133" s="38"/>
      <c r="E133" s="38"/>
    </row>
    <row r="134" spans="1:5">
      <c r="A134" s="18" t="s">
        <v>703</v>
      </c>
      <c r="B134" s="9" t="s">
        <v>489</v>
      </c>
      <c r="C134" s="38"/>
      <c r="D134" s="38"/>
      <c r="E134" s="38"/>
    </row>
    <row r="135" spans="1:5">
      <c r="A135" s="5" t="s">
        <v>836</v>
      </c>
      <c r="B135" s="5" t="s">
        <v>490</v>
      </c>
      <c r="C135" s="38"/>
      <c r="D135" s="38"/>
      <c r="E135" s="38"/>
    </row>
    <row r="136" spans="1:5">
      <c r="A136" s="5" t="s">
        <v>837</v>
      </c>
      <c r="B136" s="5" t="s">
        <v>490</v>
      </c>
      <c r="C136" s="38"/>
      <c r="D136" s="38"/>
      <c r="E136" s="38"/>
    </row>
    <row r="137" spans="1:5">
      <c r="A137" s="5" t="s">
        <v>834</v>
      </c>
      <c r="B137" s="5" t="s">
        <v>491</v>
      </c>
      <c r="C137" s="38"/>
      <c r="D137" s="38"/>
      <c r="E137" s="38"/>
    </row>
    <row r="138" spans="1:5">
      <c r="A138" s="5" t="s">
        <v>835</v>
      </c>
      <c r="B138" s="5" t="s">
        <v>491</v>
      </c>
      <c r="C138" s="38"/>
      <c r="D138" s="38"/>
      <c r="E138" s="38"/>
    </row>
    <row r="139" spans="1:5">
      <c r="A139" s="9" t="s">
        <v>704</v>
      </c>
      <c r="B139" s="9" t="s">
        <v>492</v>
      </c>
      <c r="C139" s="38"/>
      <c r="D139" s="38"/>
      <c r="E139" s="38"/>
    </row>
    <row r="140" spans="1:5">
      <c r="A140" s="48" t="s">
        <v>493</v>
      </c>
      <c r="B140" s="5" t="s">
        <v>494</v>
      </c>
      <c r="C140" s="38"/>
      <c r="D140" s="38"/>
      <c r="E140" s="38"/>
    </row>
    <row r="141" spans="1:5">
      <c r="A141" s="48" t="s">
        <v>495</v>
      </c>
      <c r="B141" s="5" t="s">
        <v>496</v>
      </c>
      <c r="C141" s="38"/>
      <c r="D141" s="38"/>
      <c r="E141" s="38"/>
    </row>
    <row r="142" spans="1:5">
      <c r="A142" s="48" t="s">
        <v>497</v>
      </c>
      <c r="B142" s="5" t="s">
        <v>498</v>
      </c>
      <c r="C142" s="38"/>
      <c r="D142" s="38"/>
      <c r="E142" s="38"/>
    </row>
    <row r="143" spans="1:5">
      <c r="A143" s="48" t="s">
        <v>499</v>
      </c>
      <c r="B143" s="5" t="s">
        <v>500</v>
      </c>
      <c r="C143" s="38"/>
      <c r="D143" s="38"/>
      <c r="E143" s="38"/>
    </row>
    <row r="144" spans="1:5">
      <c r="A144" s="17" t="s">
        <v>686</v>
      </c>
      <c r="B144" s="5" t="s">
        <v>501</v>
      </c>
      <c r="C144" s="38"/>
      <c r="D144" s="38"/>
      <c r="E144" s="38"/>
    </row>
    <row r="145" spans="1:5">
      <c r="A145" s="20" t="s">
        <v>705</v>
      </c>
      <c r="B145" s="9" t="s">
        <v>503</v>
      </c>
      <c r="C145" s="38"/>
      <c r="D145" s="38"/>
      <c r="E145" s="38"/>
    </row>
    <row r="146" spans="1:5">
      <c r="A146" s="17" t="s">
        <v>504</v>
      </c>
      <c r="B146" s="5" t="s">
        <v>505</v>
      </c>
      <c r="C146" s="38"/>
      <c r="D146" s="38"/>
      <c r="E146" s="38"/>
    </row>
    <row r="147" spans="1:5">
      <c r="A147" s="17" t="s">
        <v>506</v>
      </c>
      <c r="B147" s="5" t="s">
        <v>507</v>
      </c>
      <c r="C147" s="38"/>
      <c r="D147" s="38"/>
      <c r="E147" s="38"/>
    </row>
    <row r="148" spans="1:5">
      <c r="A148" s="48" t="s">
        <v>508</v>
      </c>
      <c r="B148" s="5" t="s">
        <v>509</v>
      </c>
      <c r="C148" s="38"/>
      <c r="D148" s="38"/>
      <c r="E148" s="38"/>
    </row>
    <row r="149" spans="1:5">
      <c r="A149" s="48" t="s">
        <v>687</v>
      </c>
      <c r="B149" s="5" t="s">
        <v>510</v>
      </c>
      <c r="C149" s="38"/>
      <c r="D149" s="38"/>
      <c r="E149" s="38"/>
    </row>
    <row r="150" spans="1:5">
      <c r="A150" s="18" t="s">
        <v>706</v>
      </c>
      <c r="B150" s="9" t="s">
        <v>511</v>
      </c>
      <c r="C150" s="38"/>
      <c r="D150" s="38"/>
      <c r="E150" s="38"/>
    </row>
    <row r="151" spans="1:5">
      <c r="A151" s="20" t="s">
        <v>512</v>
      </c>
      <c r="B151" s="9" t="s">
        <v>513</v>
      </c>
      <c r="C151" s="38"/>
      <c r="D151" s="38"/>
      <c r="E151" s="38"/>
    </row>
    <row r="152" spans="1:5" ht="15.75">
      <c r="A152" s="51" t="s">
        <v>707</v>
      </c>
      <c r="B152" s="52" t="s">
        <v>514</v>
      </c>
      <c r="C152" s="38"/>
      <c r="D152" s="38"/>
      <c r="E152" s="38"/>
    </row>
    <row r="153" spans="1:5" ht="15.75">
      <c r="A153" s="56" t="s">
        <v>689</v>
      </c>
      <c r="B153" s="57"/>
      <c r="C153" s="38"/>
      <c r="D153" s="38"/>
      <c r="E153" s="38"/>
    </row>
  </sheetData>
  <mergeCells count="2">
    <mergeCell ref="A2:E2"/>
    <mergeCell ref="A3:E3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fitToHeight="2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53"/>
  <sheetViews>
    <sheetView workbookViewId="0">
      <selection activeCell="G6" sqref="G6"/>
    </sheetView>
  </sheetViews>
  <sheetFormatPr defaultRowHeight="15"/>
  <cols>
    <col min="1" max="1" width="101.28515625" customWidth="1"/>
    <col min="2" max="2" width="10.28515625" customWidth="1"/>
    <col min="3" max="3" width="17.42578125" customWidth="1"/>
    <col min="4" max="4" width="15.85546875" customWidth="1"/>
    <col min="5" max="5" width="12.42578125" customWidth="1"/>
  </cols>
  <sheetData>
    <row r="1" spans="1:6">
      <c r="A1" s="112" t="s">
        <v>28</v>
      </c>
      <c r="B1" s="113"/>
      <c r="C1" s="113"/>
      <c r="D1" s="113"/>
      <c r="E1" s="135"/>
      <c r="F1" s="135"/>
    </row>
    <row r="2" spans="1:6" ht="26.25" customHeight="1">
      <c r="A2" s="270" t="s">
        <v>105</v>
      </c>
      <c r="B2" s="274"/>
      <c r="C2" s="274"/>
      <c r="D2" s="274"/>
      <c r="E2" s="274"/>
    </row>
    <row r="3" spans="1:6" ht="30" customHeight="1">
      <c r="A3" s="273" t="s">
        <v>41</v>
      </c>
      <c r="B3" s="271"/>
      <c r="C3" s="271"/>
      <c r="D3" s="271"/>
      <c r="E3" s="271"/>
    </row>
    <row r="5" spans="1:6">
      <c r="A5" s="4" t="s">
        <v>4</v>
      </c>
    </row>
    <row r="6" spans="1:6" ht="48.75" customHeight="1">
      <c r="A6" s="2" t="s">
        <v>166</v>
      </c>
      <c r="B6" s="3" t="s">
        <v>167</v>
      </c>
      <c r="C6" s="85" t="s">
        <v>129</v>
      </c>
      <c r="D6" s="85" t="s">
        <v>130</v>
      </c>
      <c r="E6" s="85" t="s">
        <v>131</v>
      </c>
    </row>
    <row r="7" spans="1:6">
      <c r="A7" s="42" t="s">
        <v>516</v>
      </c>
      <c r="B7" s="41" t="s">
        <v>194</v>
      </c>
      <c r="C7" s="53"/>
      <c r="D7" s="53"/>
      <c r="E7" s="53"/>
    </row>
    <row r="8" spans="1:6">
      <c r="A8" s="5" t="s">
        <v>517</v>
      </c>
      <c r="B8" s="41" t="s">
        <v>201</v>
      </c>
      <c r="C8" s="53"/>
      <c r="D8" s="53"/>
      <c r="E8" s="53"/>
    </row>
    <row r="9" spans="1:6">
      <c r="A9" s="66" t="s">
        <v>648</v>
      </c>
      <c r="B9" s="67" t="s">
        <v>202</v>
      </c>
      <c r="C9" s="53"/>
      <c r="D9" s="53"/>
      <c r="E9" s="53"/>
    </row>
    <row r="10" spans="1:6">
      <c r="A10" s="50" t="s">
        <v>619</v>
      </c>
      <c r="B10" s="67" t="s">
        <v>203</v>
      </c>
      <c r="C10" s="53"/>
      <c r="D10" s="53"/>
      <c r="E10" s="53"/>
    </row>
    <row r="11" spans="1:6">
      <c r="A11" s="5" t="s">
        <v>527</v>
      </c>
      <c r="B11" s="41" t="s">
        <v>210</v>
      </c>
      <c r="C11" s="53"/>
      <c r="D11" s="53"/>
      <c r="E11" s="53"/>
    </row>
    <row r="12" spans="1:6">
      <c r="A12" s="5" t="s">
        <v>649</v>
      </c>
      <c r="B12" s="41" t="s">
        <v>215</v>
      </c>
      <c r="C12" s="53"/>
      <c r="D12" s="53"/>
      <c r="E12" s="53"/>
    </row>
    <row r="13" spans="1:6">
      <c r="A13" s="5" t="s">
        <v>532</v>
      </c>
      <c r="B13" s="41" t="s">
        <v>230</v>
      </c>
      <c r="C13" s="53"/>
      <c r="D13" s="53"/>
      <c r="E13" s="53"/>
    </row>
    <row r="14" spans="1:6">
      <c r="A14" s="5" t="s">
        <v>533</v>
      </c>
      <c r="B14" s="41" t="s">
        <v>235</v>
      </c>
      <c r="C14" s="53"/>
      <c r="D14" s="53"/>
      <c r="E14" s="53"/>
    </row>
    <row r="15" spans="1:6">
      <c r="A15" s="5" t="s">
        <v>536</v>
      </c>
      <c r="B15" s="41" t="s">
        <v>248</v>
      </c>
      <c r="C15" s="53"/>
      <c r="D15" s="53"/>
      <c r="E15" s="53"/>
    </row>
    <row r="16" spans="1:6">
      <c r="A16" s="50" t="s">
        <v>537</v>
      </c>
      <c r="B16" s="67" t="s">
        <v>249</v>
      </c>
      <c r="C16" s="53"/>
      <c r="D16" s="53"/>
      <c r="E16" s="53"/>
    </row>
    <row r="17" spans="1:5">
      <c r="A17" s="17" t="s">
        <v>250</v>
      </c>
      <c r="B17" s="41" t="s">
        <v>251</v>
      </c>
      <c r="C17" s="53"/>
      <c r="D17" s="53"/>
      <c r="E17" s="53"/>
    </row>
    <row r="18" spans="1:5">
      <c r="A18" s="17" t="s">
        <v>554</v>
      </c>
      <c r="B18" s="41" t="s">
        <v>252</v>
      </c>
      <c r="C18" s="53"/>
      <c r="D18" s="53"/>
      <c r="E18" s="53"/>
    </row>
    <row r="19" spans="1:5">
      <c r="A19" s="22" t="s">
        <v>625</v>
      </c>
      <c r="B19" s="41" t="s">
        <v>253</v>
      </c>
      <c r="C19" s="53"/>
      <c r="D19" s="53"/>
      <c r="E19" s="53"/>
    </row>
    <row r="20" spans="1:5">
      <c r="A20" s="22" t="s">
        <v>626</v>
      </c>
      <c r="B20" s="41" t="s">
        <v>254</v>
      </c>
      <c r="C20" s="53"/>
      <c r="D20" s="53"/>
      <c r="E20" s="53"/>
    </row>
    <row r="21" spans="1:5">
      <c r="A21" s="22" t="s">
        <v>627</v>
      </c>
      <c r="B21" s="41" t="s">
        <v>255</v>
      </c>
      <c r="C21" s="53"/>
      <c r="D21" s="53"/>
      <c r="E21" s="53"/>
    </row>
    <row r="22" spans="1:5">
      <c r="A22" s="17" t="s">
        <v>628</v>
      </c>
      <c r="B22" s="41" t="s">
        <v>256</v>
      </c>
      <c r="C22" s="53"/>
      <c r="D22" s="53"/>
      <c r="E22" s="53"/>
    </row>
    <row r="23" spans="1:5">
      <c r="A23" s="17" t="s">
        <v>629</v>
      </c>
      <c r="B23" s="41" t="s">
        <v>257</v>
      </c>
      <c r="C23" s="53"/>
      <c r="D23" s="53"/>
      <c r="E23" s="53"/>
    </row>
    <row r="24" spans="1:5">
      <c r="A24" s="17" t="s">
        <v>630</v>
      </c>
      <c r="B24" s="41" t="s">
        <v>258</v>
      </c>
      <c r="C24" s="53"/>
      <c r="D24" s="53"/>
      <c r="E24" s="53"/>
    </row>
    <row r="25" spans="1:5">
      <c r="A25" s="64" t="s">
        <v>587</v>
      </c>
      <c r="B25" s="67" t="s">
        <v>259</v>
      </c>
      <c r="C25" s="53"/>
      <c r="D25" s="53"/>
      <c r="E25" s="53"/>
    </row>
    <row r="26" spans="1:5">
      <c r="A26" s="16" t="s">
        <v>631</v>
      </c>
      <c r="B26" s="41" t="s">
        <v>260</v>
      </c>
      <c r="C26" s="53"/>
      <c r="D26" s="53"/>
      <c r="E26" s="53"/>
    </row>
    <row r="27" spans="1:5">
      <c r="A27" s="16" t="s">
        <v>262</v>
      </c>
      <c r="B27" s="41" t="s">
        <v>263</v>
      </c>
      <c r="C27" s="53"/>
      <c r="D27" s="53"/>
      <c r="E27" s="53"/>
    </row>
    <row r="28" spans="1:5">
      <c r="A28" s="16" t="s">
        <v>264</v>
      </c>
      <c r="B28" s="41" t="s">
        <v>265</v>
      </c>
      <c r="C28" s="53"/>
      <c r="D28" s="53"/>
      <c r="E28" s="53"/>
    </row>
    <row r="29" spans="1:5">
      <c r="A29" s="16" t="s">
        <v>589</v>
      </c>
      <c r="B29" s="41" t="s">
        <v>266</v>
      </c>
      <c r="C29" s="53"/>
      <c r="D29" s="53"/>
      <c r="E29" s="53"/>
    </row>
    <row r="30" spans="1:5">
      <c r="A30" s="16" t="s">
        <v>632</v>
      </c>
      <c r="B30" s="41" t="s">
        <v>267</v>
      </c>
      <c r="C30" s="53"/>
      <c r="D30" s="53"/>
      <c r="E30" s="53"/>
    </row>
    <row r="31" spans="1:5">
      <c r="A31" s="16" t="s">
        <v>591</v>
      </c>
      <c r="B31" s="41" t="s">
        <v>268</v>
      </c>
      <c r="C31" s="53"/>
      <c r="D31" s="53"/>
      <c r="E31" s="53"/>
    </row>
    <row r="32" spans="1:5">
      <c r="A32" s="16" t="s">
        <v>633</v>
      </c>
      <c r="B32" s="41" t="s">
        <v>269</v>
      </c>
      <c r="C32" s="53"/>
      <c r="D32" s="53"/>
      <c r="E32" s="53"/>
    </row>
    <row r="33" spans="1:5">
      <c r="A33" s="16" t="s">
        <v>634</v>
      </c>
      <c r="B33" s="41" t="s">
        <v>271</v>
      </c>
      <c r="C33" s="53"/>
      <c r="D33" s="53"/>
      <c r="E33" s="53"/>
    </row>
    <row r="34" spans="1:5">
      <c r="A34" s="16" t="s">
        <v>272</v>
      </c>
      <c r="B34" s="41" t="s">
        <v>273</v>
      </c>
      <c r="C34" s="53"/>
      <c r="D34" s="53"/>
      <c r="E34" s="53"/>
    </row>
    <row r="35" spans="1:5">
      <c r="A35" s="29" t="s">
        <v>274</v>
      </c>
      <c r="B35" s="41" t="s">
        <v>275</v>
      </c>
      <c r="C35" s="53"/>
      <c r="D35" s="53"/>
      <c r="E35" s="53"/>
    </row>
    <row r="36" spans="1:5">
      <c r="A36" s="16" t="s">
        <v>635</v>
      </c>
      <c r="B36" s="41" t="s">
        <v>276</v>
      </c>
      <c r="C36" s="53"/>
      <c r="D36" s="53"/>
      <c r="E36" s="53"/>
    </row>
    <row r="37" spans="1:5">
      <c r="A37" s="29" t="s">
        <v>840</v>
      </c>
      <c r="B37" s="41" t="s">
        <v>277</v>
      </c>
      <c r="C37" s="53"/>
      <c r="D37" s="53"/>
      <c r="E37" s="53"/>
    </row>
    <row r="38" spans="1:5">
      <c r="A38" s="29" t="s">
        <v>841</v>
      </c>
      <c r="B38" s="41" t="s">
        <v>277</v>
      </c>
      <c r="C38" s="53"/>
      <c r="D38" s="53"/>
      <c r="E38" s="53"/>
    </row>
    <row r="39" spans="1:5">
      <c r="A39" s="64" t="s">
        <v>595</v>
      </c>
      <c r="B39" s="67" t="s">
        <v>278</v>
      </c>
      <c r="C39" s="53"/>
      <c r="D39" s="53"/>
      <c r="E39" s="53"/>
    </row>
    <row r="40" spans="1:5" ht="15.75">
      <c r="A40" s="83" t="s">
        <v>106</v>
      </c>
      <c r="B40" s="134"/>
      <c r="C40" s="53"/>
      <c r="D40" s="53"/>
      <c r="E40" s="53"/>
    </row>
    <row r="41" spans="1:5">
      <c r="A41" s="45" t="s">
        <v>279</v>
      </c>
      <c r="B41" s="41" t="s">
        <v>280</v>
      </c>
      <c r="C41" s="53"/>
      <c r="D41" s="53"/>
      <c r="E41" s="53"/>
    </row>
    <row r="42" spans="1:5">
      <c r="A42" s="45" t="s">
        <v>636</v>
      </c>
      <c r="B42" s="41" t="s">
        <v>281</v>
      </c>
      <c r="C42" s="53"/>
      <c r="D42" s="53"/>
      <c r="E42" s="53"/>
    </row>
    <row r="43" spans="1:5">
      <c r="A43" s="45" t="s">
        <v>283</v>
      </c>
      <c r="B43" s="41" t="s">
        <v>284</v>
      </c>
      <c r="C43" s="53"/>
      <c r="D43" s="53"/>
      <c r="E43" s="53"/>
    </row>
    <row r="44" spans="1:5">
      <c r="A44" s="45" t="s">
        <v>285</v>
      </c>
      <c r="B44" s="41" t="s">
        <v>286</v>
      </c>
      <c r="C44" s="53"/>
      <c r="D44" s="53"/>
      <c r="E44" s="53"/>
    </row>
    <row r="45" spans="1:5">
      <c r="A45" s="6" t="s">
        <v>287</v>
      </c>
      <c r="B45" s="41" t="s">
        <v>288</v>
      </c>
      <c r="C45" s="53"/>
      <c r="D45" s="53"/>
      <c r="E45" s="53"/>
    </row>
    <row r="46" spans="1:5">
      <c r="A46" s="6" t="s">
        <v>289</v>
      </c>
      <c r="B46" s="41" t="s">
        <v>290</v>
      </c>
      <c r="C46" s="53"/>
      <c r="D46" s="53"/>
      <c r="E46" s="53"/>
    </row>
    <row r="47" spans="1:5">
      <c r="A47" s="6" t="s">
        <v>291</v>
      </c>
      <c r="B47" s="41" t="s">
        <v>292</v>
      </c>
      <c r="C47" s="53"/>
      <c r="D47" s="53"/>
      <c r="E47" s="53"/>
    </row>
    <row r="48" spans="1:5">
      <c r="A48" s="65" t="s">
        <v>597</v>
      </c>
      <c r="B48" s="67" t="s">
        <v>293</v>
      </c>
      <c r="C48" s="53"/>
      <c r="D48" s="53"/>
      <c r="E48" s="53"/>
    </row>
    <row r="49" spans="1:5">
      <c r="A49" s="17" t="s">
        <v>294</v>
      </c>
      <c r="B49" s="41" t="s">
        <v>295</v>
      </c>
      <c r="C49" s="53"/>
      <c r="D49" s="53"/>
      <c r="E49" s="53"/>
    </row>
    <row r="50" spans="1:5">
      <c r="A50" s="17" t="s">
        <v>296</v>
      </c>
      <c r="B50" s="41" t="s">
        <v>297</v>
      </c>
      <c r="C50" s="53"/>
      <c r="D50" s="53"/>
      <c r="E50" s="53"/>
    </row>
    <row r="51" spans="1:5">
      <c r="A51" s="17" t="s">
        <v>298</v>
      </c>
      <c r="B51" s="41" t="s">
        <v>299</v>
      </c>
      <c r="C51" s="53"/>
      <c r="D51" s="53"/>
      <c r="E51" s="53"/>
    </row>
    <row r="52" spans="1:5">
      <c r="A52" s="17" t="s">
        <v>300</v>
      </c>
      <c r="B52" s="41" t="s">
        <v>301</v>
      </c>
      <c r="C52" s="53"/>
      <c r="D52" s="53"/>
      <c r="E52" s="53"/>
    </row>
    <row r="53" spans="1:5">
      <c r="A53" s="64" t="s">
        <v>598</v>
      </c>
      <c r="B53" s="67" t="s">
        <v>302</v>
      </c>
      <c r="C53" s="53"/>
      <c r="D53" s="53"/>
      <c r="E53" s="53"/>
    </row>
    <row r="54" spans="1:5">
      <c r="A54" s="17" t="s">
        <v>303</v>
      </c>
      <c r="B54" s="41" t="s">
        <v>304</v>
      </c>
      <c r="C54" s="53"/>
      <c r="D54" s="53"/>
      <c r="E54" s="53"/>
    </row>
    <row r="55" spans="1:5">
      <c r="A55" s="17" t="s">
        <v>637</v>
      </c>
      <c r="B55" s="41" t="s">
        <v>305</v>
      </c>
      <c r="C55" s="53"/>
      <c r="D55" s="53"/>
      <c r="E55" s="53"/>
    </row>
    <row r="56" spans="1:5">
      <c r="A56" s="17" t="s">
        <v>638</v>
      </c>
      <c r="B56" s="41" t="s">
        <v>306</v>
      </c>
      <c r="C56" s="53"/>
      <c r="D56" s="53"/>
      <c r="E56" s="53"/>
    </row>
    <row r="57" spans="1:5">
      <c r="A57" s="17" t="s">
        <v>639</v>
      </c>
      <c r="B57" s="41" t="s">
        <v>307</v>
      </c>
      <c r="C57" s="53"/>
      <c r="D57" s="53"/>
      <c r="E57" s="53"/>
    </row>
    <row r="58" spans="1:5">
      <c r="A58" s="17" t="s">
        <v>640</v>
      </c>
      <c r="B58" s="41" t="s">
        <v>308</v>
      </c>
      <c r="C58" s="53"/>
      <c r="D58" s="53"/>
      <c r="E58" s="53"/>
    </row>
    <row r="59" spans="1:5">
      <c r="A59" s="17" t="s">
        <v>641</v>
      </c>
      <c r="B59" s="41" t="s">
        <v>309</v>
      </c>
      <c r="C59" s="53"/>
      <c r="D59" s="53"/>
      <c r="E59" s="53"/>
    </row>
    <row r="60" spans="1:5">
      <c r="A60" s="17" t="s">
        <v>310</v>
      </c>
      <c r="B60" s="41" t="s">
        <v>311</v>
      </c>
      <c r="C60" s="53"/>
      <c r="D60" s="53"/>
      <c r="E60" s="53"/>
    </row>
    <row r="61" spans="1:5">
      <c r="A61" s="17" t="s">
        <v>642</v>
      </c>
      <c r="B61" s="41" t="s">
        <v>312</v>
      </c>
      <c r="C61" s="53"/>
      <c r="D61" s="53"/>
      <c r="E61" s="53"/>
    </row>
    <row r="62" spans="1:5">
      <c r="A62" s="64" t="s">
        <v>599</v>
      </c>
      <c r="B62" s="67" t="s">
        <v>313</v>
      </c>
      <c r="C62" s="53"/>
      <c r="D62" s="53"/>
      <c r="E62" s="53"/>
    </row>
    <row r="63" spans="1:5" ht="15.75">
      <c r="A63" s="83" t="s">
        <v>107</v>
      </c>
      <c r="B63" s="134"/>
      <c r="C63" s="53"/>
      <c r="D63" s="53"/>
      <c r="E63" s="53"/>
    </row>
    <row r="64" spans="1:5" ht="15.75">
      <c r="A64" s="46" t="s">
        <v>650</v>
      </c>
      <c r="B64" s="47" t="s">
        <v>314</v>
      </c>
      <c r="C64" s="53"/>
      <c r="D64" s="53"/>
      <c r="E64" s="53"/>
    </row>
    <row r="65" spans="1:5">
      <c r="A65" s="20" t="s">
        <v>606</v>
      </c>
      <c r="B65" s="9" t="s">
        <v>322</v>
      </c>
      <c r="C65" s="20"/>
      <c r="D65" s="20"/>
      <c r="E65" s="20"/>
    </row>
    <row r="66" spans="1:5">
      <c r="A66" s="18" t="s">
        <v>609</v>
      </c>
      <c r="B66" s="9" t="s">
        <v>330</v>
      </c>
      <c r="C66" s="18"/>
      <c r="D66" s="18"/>
      <c r="E66" s="18"/>
    </row>
    <row r="67" spans="1:5">
      <c r="A67" s="48" t="s">
        <v>331</v>
      </c>
      <c r="B67" s="5" t="s">
        <v>332</v>
      </c>
      <c r="C67" s="48"/>
      <c r="D67" s="48"/>
      <c r="E67" s="48"/>
    </row>
    <row r="68" spans="1:5">
      <c r="A68" s="48" t="s">
        <v>333</v>
      </c>
      <c r="B68" s="5" t="s">
        <v>334</v>
      </c>
      <c r="C68" s="48"/>
      <c r="D68" s="48"/>
      <c r="E68" s="48"/>
    </row>
    <row r="69" spans="1:5">
      <c r="A69" s="18" t="s">
        <v>335</v>
      </c>
      <c r="B69" s="9" t="s">
        <v>336</v>
      </c>
      <c r="C69" s="48"/>
      <c r="D69" s="48"/>
      <c r="E69" s="48"/>
    </row>
    <row r="70" spans="1:5">
      <c r="A70" s="48" t="s">
        <v>337</v>
      </c>
      <c r="B70" s="5" t="s">
        <v>338</v>
      </c>
      <c r="C70" s="48"/>
      <c r="D70" s="48"/>
      <c r="E70" s="48"/>
    </row>
    <row r="71" spans="1:5">
      <c r="A71" s="48" t="s">
        <v>339</v>
      </c>
      <c r="B71" s="5" t="s">
        <v>340</v>
      </c>
      <c r="C71" s="48"/>
      <c r="D71" s="48"/>
      <c r="E71" s="48"/>
    </row>
    <row r="72" spans="1:5">
      <c r="A72" s="48" t="s">
        <v>341</v>
      </c>
      <c r="B72" s="5" t="s">
        <v>342</v>
      </c>
      <c r="C72" s="48"/>
      <c r="D72" s="48"/>
      <c r="E72" s="48"/>
    </row>
    <row r="73" spans="1:5">
      <c r="A73" s="49" t="s">
        <v>610</v>
      </c>
      <c r="B73" s="50" t="s">
        <v>343</v>
      </c>
      <c r="C73" s="18"/>
      <c r="D73" s="18"/>
      <c r="E73" s="18"/>
    </row>
    <row r="74" spans="1:5">
      <c r="A74" s="48" t="s">
        <v>344</v>
      </c>
      <c r="B74" s="5" t="s">
        <v>345</v>
      </c>
      <c r="C74" s="48"/>
      <c r="D74" s="48"/>
      <c r="E74" s="48"/>
    </row>
    <row r="75" spans="1:5">
      <c r="A75" s="17" t="s">
        <v>346</v>
      </c>
      <c r="B75" s="5" t="s">
        <v>347</v>
      </c>
      <c r="C75" s="17"/>
      <c r="D75" s="17"/>
      <c r="E75" s="17"/>
    </row>
    <row r="76" spans="1:5">
      <c r="A76" s="48" t="s">
        <v>647</v>
      </c>
      <c r="B76" s="5" t="s">
        <v>348</v>
      </c>
      <c r="C76" s="48"/>
      <c r="D76" s="48"/>
      <c r="E76" s="48"/>
    </row>
    <row r="77" spans="1:5">
      <c r="A77" s="48" t="s">
        <v>615</v>
      </c>
      <c r="B77" s="5" t="s">
        <v>349</v>
      </c>
      <c r="C77" s="48"/>
      <c r="D77" s="48"/>
      <c r="E77" s="48"/>
    </row>
    <row r="78" spans="1:5">
      <c r="A78" s="49" t="s">
        <v>616</v>
      </c>
      <c r="B78" s="50" t="s">
        <v>353</v>
      </c>
      <c r="C78" s="18"/>
      <c r="D78" s="18"/>
      <c r="E78" s="18"/>
    </row>
    <row r="79" spans="1:5">
      <c r="A79" s="17" t="s">
        <v>354</v>
      </c>
      <c r="B79" s="5" t="s">
        <v>355</v>
      </c>
      <c r="C79" s="17"/>
      <c r="D79" s="17"/>
      <c r="E79" s="17"/>
    </row>
    <row r="80" spans="1:5" ht="15.75">
      <c r="A80" s="51" t="s">
        <v>651</v>
      </c>
      <c r="B80" s="52" t="s">
        <v>356</v>
      </c>
      <c r="C80" s="18"/>
      <c r="D80" s="18"/>
      <c r="E80" s="18"/>
    </row>
    <row r="81" spans="1:5" ht="15.75">
      <c r="A81" s="56" t="s">
        <v>688</v>
      </c>
      <c r="B81" s="57"/>
      <c r="C81" s="53"/>
      <c r="D81" s="53"/>
      <c r="E81" s="53"/>
    </row>
    <row r="82" spans="1:5" ht="49.5" customHeight="1">
      <c r="A82" s="2" t="s">
        <v>166</v>
      </c>
      <c r="B82" s="3" t="s">
        <v>78</v>
      </c>
      <c r="C82" s="85" t="s">
        <v>92</v>
      </c>
      <c r="D82" s="85" t="s">
        <v>93</v>
      </c>
      <c r="E82" s="85" t="s">
        <v>91</v>
      </c>
    </row>
    <row r="83" spans="1:5">
      <c r="A83" s="5" t="s">
        <v>691</v>
      </c>
      <c r="B83" s="6" t="s">
        <v>369</v>
      </c>
      <c r="C83" s="38"/>
      <c r="D83" s="38"/>
      <c r="E83" s="38"/>
    </row>
    <row r="84" spans="1:5">
      <c r="A84" s="5" t="s">
        <v>370</v>
      </c>
      <c r="B84" s="6" t="s">
        <v>371</v>
      </c>
      <c r="C84" s="38"/>
      <c r="D84" s="38"/>
      <c r="E84" s="38"/>
    </row>
    <row r="85" spans="1:5">
      <c r="A85" s="5" t="s">
        <v>372</v>
      </c>
      <c r="B85" s="6" t="s">
        <v>373</v>
      </c>
      <c r="C85" s="38"/>
      <c r="D85" s="38"/>
      <c r="E85" s="38"/>
    </row>
    <row r="86" spans="1:5">
      <c r="A86" s="5" t="s">
        <v>652</v>
      </c>
      <c r="B86" s="6" t="s">
        <v>374</v>
      </c>
      <c r="C86" s="38"/>
      <c r="D86" s="38"/>
      <c r="E86" s="38"/>
    </row>
    <row r="87" spans="1:5">
      <c r="A87" s="5" t="s">
        <v>653</v>
      </c>
      <c r="B87" s="6" t="s">
        <v>375</v>
      </c>
      <c r="C87" s="38"/>
      <c r="D87" s="38"/>
      <c r="E87" s="38"/>
    </row>
    <row r="88" spans="1:5">
      <c r="A88" s="5" t="s">
        <v>654</v>
      </c>
      <c r="B88" s="6" t="s">
        <v>376</v>
      </c>
      <c r="C88" s="38"/>
      <c r="D88" s="38"/>
      <c r="E88" s="38"/>
    </row>
    <row r="89" spans="1:5">
      <c r="A89" s="50" t="s">
        <v>692</v>
      </c>
      <c r="B89" s="65" t="s">
        <v>377</v>
      </c>
      <c r="C89" s="38"/>
      <c r="D89" s="38"/>
      <c r="E89" s="38"/>
    </row>
    <row r="90" spans="1:5">
      <c r="A90" s="5" t="s">
        <v>694</v>
      </c>
      <c r="B90" s="6" t="s">
        <v>391</v>
      </c>
      <c r="C90" s="38"/>
      <c r="D90" s="38"/>
      <c r="E90" s="38"/>
    </row>
    <row r="91" spans="1:5">
      <c r="A91" s="5" t="s">
        <v>660</v>
      </c>
      <c r="B91" s="6" t="s">
        <v>392</v>
      </c>
      <c r="C91" s="38"/>
      <c r="D91" s="38"/>
      <c r="E91" s="38"/>
    </row>
    <row r="92" spans="1:5">
      <c r="A92" s="5" t="s">
        <v>661</v>
      </c>
      <c r="B92" s="6" t="s">
        <v>393</v>
      </c>
      <c r="C92" s="38"/>
      <c r="D92" s="38"/>
      <c r="E92" s="38"/>
    </row>
    <row r="93" spans="1:5">
      <c r="A93" s="5" t="s">
        <v>662</v>
      </c>
      <c r="B93" s="6" t="s">
        <v>394</v>
      </c>
      <c r="C93" s="38"/>
      <c r="D93" s="38"/>
      <c r="E93" s="38"/>
    </row>
    <row r="94" spans="1:5">
      <c r="A94" s="5" t="s">
        <v>695</v>
      </c>
      <c r="B94" s="6" t="s">
        <v>422</v>
      </c>
      <c r="C94" s="38"/>
      <c r="D94" s="38"/>
      <c r="E94" s="38"/>
    </row>
    <row r="95" spans="1:5">
      <c r="A95" s="5" t="s">
        <v>667</v>
      </c>
      <c r="B95" s="6" t="s">
        <v>423</v>
      </c>
      <c r="C95" s="38"/>
      <c r="D95" s="38"/>
      <c r="E95" s="38"/>
    </row>
    <row r="96" spans="1:5">
      <c r="A96" s="50" t="s">
        <v>696</v>
      </c>
      <c r="B96" s="65" t="s">
        <v>424</v>
      </c>
      <c r="C96" s="38"/>
      <c r="D96" s="38"/>
      <c r="E96" s="38"/>
    </row>
    <row r="97" spans="1:5">
      <c r="A97" s="17" t="s">
        <v>425</v>
      </c>
      <c r="B97" s="6" t="s">
        <v>426</v>
      </c>
      <c r="C97" s="38"/>
      <c r="D97" s="38"/>
      <c r="E97" s="38"/>
    </row>
    <row r="98" spans="1:5">
      <c r="A98" s="17" t="s">
        <v>668</v>
      </c>
      <c r="B98" s="6" t="s">
        <v>427</v>
      </c>
      <c r="C98" s="38"/>
      <c r="D98" s="38"/>
      <c r="E98" s="38"/>
    </row>
    <row r="99" spans="1:5">
      <c r="A99" s="17" t="s">
        <v>669</v>
      </c>
      <c r="B99" s="6" t="s">
        <v>430</v>
      </c>
      <c r="C99" s="38"/>
      <c r="D99" s="38"/>
      <c r="E99" s="38"/>
    </row>
    <row r="100" spans="1:5">
      <c r="A100" s="17" t="s">
        <v>670</v>
      </c>
      <c r="B100" s="6" t="s">
        <v>431</v>
      </c>
      <c r="C100" s="38"/>
      <c r="D100" s="38"/>
      <c r="E100" s="38"/>
    </row>
    <row r="101" spans="1:5">
      <c r="A101" s="17" t="s">
        <v>438</v>
      </c>
      <c r="B101" s="6" t="s">
        <v>439</v>
      </c>
      <c r="C101" s="38"/>
      <c r="D101" s="38"/>
      <c r="E101" s="38"/>
    </row>
    <row r="102" spans="1:5">
      <c r="A102" s="17" t="s">
        <v>440</v>
      </c>
      <c r="B102" s="6" t="s">
        <v>441</v>
      </c>
      <c r="C102" s="38"/>
      <c r="D102" s="38"/>
      <c r="E102" s="38"/>
    </row>
    <row r="103" spans="1:5">
      <c r="A103" s="17" t="s">
        <v>442</v>
      </c>
      <c r="B103" s="6" t="s">
        <v>443</v>
      </c>
      <c r="C103" s="38"/>
      <c r="D103" s="38"/>
      <c r="E103" s="38"/>
    </row>
    <row r="104" spans="1:5">
      <c r="A104" s="17" t="s">
        <v>671</v>
      </c>
      <c r="B104" s="6" t="s">
        <v>444</v>
      </c>
      <c r="C104" s="38"/>
      <c r="D104" s="38"/>
      <c r="E104" s="38"/>
    </row>
    <row r="105" spans="1:5">
      <c r="A105" s="17" t="s">
        <v>672</v>
      </c>
      <c r="B105" s="6" t="s">
        <v>446</v>
      </c>
      <c r="C105" s="38"/>
      <c r="D105" s="38"/>
      <c r="E105" s="38"/>
    </row>
    <row r="106" spans="1:5">
      <c r="A106" s="17" t="s">
        <v>673</v>
      </c>
      <c r="B106" s="6" t="s">
        <v>451</v>
      </c>
      <c r="C106" s="38"/>
      <c r="D106" s="38"/>
      <c r="E106" s="38"/>
    </row>
    <row r="107" spans="1:5">
      <c r="A107" s="64" t="s">
        <v>697</v>
      </c>
      <c r="B107" s="65" t="s">
        <v>455</v>
      </c>
      <c r="C107" s="38"/>
      <c r="D107" s="38"/>
      <c r="E107" s="38"/>
    </row>
    <row r="108" spans="1:5">
      <c r="A108" s="17" t="s">
        <v>467</v>
      </c>
      <c r="B108" s="6" t="s">
        <v>468</v>
      </c>
      <c r="C108" s="38"/>
      <c r="D108" s="38"/>
      <c r="E108" s="38"/>
    </row>
    <row r="109" spans="1:5">
      <c r="A109" s="5" t="s">
        <v>677</v>
      </c>
      <c r="B109" s="6" t="s">
        <v>469</v>
      </c>
      <c r="C109" s="38"/>
      <c r="D109" s="38"/>
      <c r="E109" s="38"/>
    </row>
    <row r="110" spans="1:5">
      <c r="A110" s="17" t="s">
        <v>678</v>
      </c>
      <c r="B110" s="6" t="s">
        <v>470</v>
      </c>
      <c r="C110" s="38"/>
      <c r="D110" s="38"/>
      <c r="E110" s="38"/>
    </row>
    <row r="111" spans="1:5">
      <c r="A111" s="50" t="s">
        <v>699</v>
      </c>
      <c r="B111" s="65" t="s">
        <v>471</v>
      </c>
      <c r="C111" s="38"/>
      <c r="D111" s="38"/>
      <c r="E111" s="38"/>
    </row>
    <row r="112" spans="1:5" ht="15.75">
      <c r="A112" s="83" t="s">
        <v>109</v>
      </c>
      <c r="B112" s="88"/>
      <c r="C112" s="38"/>
      <c r="D112" s="38"/>
      <c r="E112" s="38"/>
    </row>
    <row r="113" spans="1:5">
      <c r="A113" s="5" t="s">
        <v>378</v>
      </c>
      <c r="B113" s="6" t="s">
        <v>379</v>
      </c>
      <c r="C113" s="38"/>
      <c r="D113" s="38"/>
      <c r="E113" s="38"/>
    </row>
    <row r="114" spans="1:5">
      <c r="A114" s="5" t="s">
        <v>380</v>
      </c>
      <c r="B114" s="6" t="s">
        <v>381</v>
      </c>
      <c r="C114" s="38"/>
      <c r="D114" s="38"/>
      <c r="E114" s="38"/>
    </row>
    <row r="115" spans="1:5">
      <c r="A115" s="5" t="s">
        <v>655</v>
      </c>
      <c r="B115" s="6" t="s">
        <v>382</v>
      </c>
      <c r="C115" s="38"/>
      <c r="D115" s="38"/>
      <c r="E115" s="38"/>
    </row>
    <row r="116" spans="1:5">
      <c r="A116" s="5" t="s">
        <v>656</v>
      </c>
      <c r="B116" s="6" t="s">
        <v>383</v>
      </c>
      <c r="C116" s="38"/>
      <c r="D116" s="38"/>
      <c r="E116" s="38"/>
    </row>
    <row r="117" spans="1:5">
      <c r="A117" s="5" t="s">
        <v>657</v>
      </c>
      <c r="B117" s="6" t="s">
        <v>384</v>
      </c>
      <c r="C117" s="38"/>
      <c r="D117" s="38"/>
      <c r="E117" s="38"/>
    </row>
    <row r="118" spans="1:5">
      <c r="A118" s="50" t="s">
        <v>693</v>
      </c>
      <c r="B118" s="65" t="s">
        <v>385</v>
      </c>
      <c r="C118" s="38"/>
      <c r="D118" s="38"/>
      <c r="E118" s="38"/>
    </row>
    <row r="119" spans="1:5">
      <c r="A119" s="17" t="s">
        <v>674</v>
      </c>
      <c r="B119" s="6" t="s">
        <v>456</v>
      </c>
      <c r="C119" s="38"/>
      <c r="D119" s="38"/>
      <c r="E119" s="38"/>
    </row>
    <row r="120" spans="1:5">
      <c r="A120" s="17" t="s">
        <v>675</v>
      </c>
      <c r="B120" s="6" t="s">
        <v>458</v>
      </c>
      <c r="C120" s="38"/>
      <c r="D120" s="38"/>
      <c r="E120" s="38"/>
    </row>
    <row r="121" spans="1:5">
      <c r="A121" s="17" t="s">
        <v>460</v>
      </c>
      <c r="B121" s="6" t="s">
        <v>461</v>
      </c>
      <c r="C121" s="38"/>
      <c r="D121" s="38"/>
      <c r="E121" s="38"/>
    </row>
    <row r="122" spans="1:5">
      <c r="A122" s="17" t="s">
        <v>676</v>
      </c>
      <c r="B122" s="6" t="s">
        <v>462</v>
      </c>
      <c r="C122" s="38"/>
      <c r="D122" s="38"/>
      <c r="E122" s="38"/>
    </row>
    <row r="123" spans="1:5">
      <c r="A123" s="17" t="s">
        <v>464</v>
      </c>
      <c r="B123" s="6" t="s">
        <v>465</v>
      </c>
      <c r="C123" s="38"/>
      <c r="D123" s="38"/>
      <c r="E123" s="38"/>
    </row>
    <row r="124" spans="1:5">
      <c r="A124" s="50" t="s">
        <v>698</v>
      </c>
      <c r="B124" s="65" t="s">
        <v>466</v>
      </c>
      <c r="C124" s="38"/>
      <c r="D124" s="38"/>
      <c r="E124" s="38"/>
    </row>
    <row r="125" spans="1:5">
      <c r="A125" s="17" t="s">
        <v>472</v>
      </c>
      <c r="B125" s="6" t="s">
        <v>473</v>
      </c>
      <c r="C125" s="38"/>
      <c r="D125" s="38"/>
      <c r="E125" s="38"/>
    </row>
    <row r="126" spans="1:5">
      <c r="A126" s="5" t="s">
        <v>679</v>
      </c>
      <c r="B126" s="6" t="s">
        <v>474</v>
      </c>
      <c r="C126" s="38"/>
      <c r="D126" s="38"/>
      <c r="E126" s="38"/>
    </row>
    <row r="127" spans="1:5">
      <c r="A127" s="17" t="s">
        <v>680</v>
      </c>
      <c r="B127" s="6" t="s">
        <v>475</v>
      </c>
      <c r="C127" s="38"/>
      <c r="D127" s="38"/>
      <c r="E127" s="38"/>
    </row>
    <row r="128" spans="1:5">
      <c r="A128" s="50" t="s">
        <v>701</v>
      </c>
      <c r="B128" s="65" t="s">
        <v>476</v>
      </c>
      <c r="C128" s="38"/>
      <c r="D128" s="38"/>
      <c r="E128" s="38"/>
    </row>
    <row r="129" spans="1:5" ht="15.75">
      <c r="A129" s="83" t="s">
        <v>110</v>
      </c>
      <c r="B129" s="88"/>
      <c r="C129" s="38"/>
      <c r="D129" s="38"/>
      <c r="E129" s="38"/>
    </row>
    <row r="130" spans="1:5" ht="15.75">
      <c r="A130" s="62" t="s">
        <v>700</v>
      </c>
      <c r="B130" s="46" t="s">
        <v>477</v>
      </c>
      <c r="C130" s="38"/>
      <c r="D130" s="38"/>
      <c r="E130" s="38"/>
    </row>
    <row r="131" spans="1:5" ht="15.75">
      <c r="A131" s="145" t="s">
        <v>111</v>
      </c>
      <c r="B131" s="86"/>
      <c r="C131" s="38"/>
      <c r="D131" s="38"/>
      <c r="E131" s="38"/>
    </row>
    <row r="132" spans="1:5" ht="15.75">
      <c r="A132" s="145" t="s">
        <v>112</v>
      </c>
      <c r="B132" s="86"/>
      <c r="C132" s="38"/>
      <c r="D132" s="38"/>
      <c r="E132" s="38"/>
    </row>
    <row r="133" spans="1:5">
      <c r="A133" s="20" t="s">
        <v>702</v>
      </c>
      <c r="B133" s="9" t="s">
        <v>482</v>
      </c>
      <c r="C133" s="38"/>
      <c r="D133" s="38"/>
      <c r="E133" s="38"/>
    </row>
    <row r="134" spans="1:5">
      <c r="A134" s="18" t="s">
        <v>703</v>
      </c>
      <c r="B134" s="9" t="s">
        <v>489</v>
      </c>
      <c r="C134" s="38"/>
      <c r="D134" s="38"/>
      <c r="E134" s="38"/>
    </row>
    <row r="135" spans="1:5">
      <c r="A135" s="5" t="s">
        <v>836</v>
      </c>
      <c r="B135" s="5" t="s">
        <v>490</v>
      </c>
      <c r="C135" s="38"/>
      <c r="D135" s="38"/>
      <c r="E135" s="38"/>
    </row>
    <row r="136" spans="1:5">
      <c r="A136" s="5" t="s">
        <v>837</v>
      </c>
      <c r="B136" s="5" t="s">
        <v>490</v>
      </c>
      <c r="C136" s="38"/>
      <c r="D136" s="38"/>
      <c r="E136" s="38"/>
    </row>
    <row r="137" spans="1:5">
      <c r="A137" s="5" t="s">
        <v>834</v>
      </c>
      <c r="B137" s="5" t="s">
        <v>491</v>
      </c>
      <c r="C137" s="38"/>
      <c r="D137" s="38"/>
      <c r="E137" s="38"/>
    </row>
    <row r="138" spans="1:5">
      <c r="A138" s="5" t="s">
        <v>835</v>
      </c>
      <c r="B138" s="5" t="s">
        <v>491</v>
      </c>
      <c r="C138" s="38"/>
      <c r="D138" s="38"/>
      <c r="E138" s="38"/>
    </row>
    <row r="139" spans="1:5">
      <c r="A139" s="9" t="s">
        <v>704</v>
      </c>
      <c r="B139" s="9" t="s">
        <v>492</v>
      </c>
      <c r="C139" s="38"/>
      <c r="D139" s="38"/>
      <c r="E139" s="38"/>
    </row>
    <row r="140" spans="1:5">
      <c r="A140" s="48" t="s">
        <v>493</v>
      </c>
      <c r="B140" s="5" t="s">
        <v>494</v>
      </c>
      <c r="C140" s="38"/>
      <c r="D140" s="38"/>
      <c r="E140" s="38"/>
    </row>
    <row r="141" spans="1:5">
      <c r="A141" s="48" t="s">
        <v>495</v>
      </c>
      <c r="B141" s="5" t="s">
        <v>496</v>
      </c>
      <c r="C141" s="38"/>
      <c r="D141" s="38"/>
      <c r="E141" s="38"/>
    </row>
    <row r="142" spans="1:5">
      <c r="A142" s="48" t="s">
        <v>497</v>
      </c>
      <c r="B142" s="5" t="s">
        <v>498</v>
      </c>
      <c r="C142" s="38"/>
      <c r="D142" s="38"/>
      <c r="E142" s="38"/>
    </row>
    <row r="143" spans="1:5">
      <c r="A143" s="48" t="s">
        <v>499</v>
      </c>
      <c r="B143" s="5" t="s">
        <v>500</v>
      </c>
      <c r="C143" s="38"/>
      <c r="D143" s="38"/>
      <c r="E143" s="38"/>
    </row>
    <row r="144" spans="1:5">
      <c r="A144" s="17" t="s">
        <v>686</v>
      </c>
      <c r="B144" s="5" t="s">
        <v>501</v>
      </c>
      <c r="C144" s="38"/>
      <c r="D144" s="38"/>
      <c r="E144" s="38"/>
    </row>
    <row r="145" spans="1:5">
      <c r="A145" s="20" t="s">
        <v>705</v>
      </c>
      <c r="B145" s="9" t="s">
        <v>503</v>
      </c>
      <c r="C145" s="38"/>
      <c r="D145" s="38"/>
      <c r="E145" s="38"/>
    </row>
    <row r="146" spans="1:5">
      <c r="A146" s="17" t="s">
        <v>504</v>
      </c>
      <c r="B146" s="5" t="s">
        <v>505</v>
      </c>
      <c r="C146" s="38"/>
      <c r="D146" s="38"/>
      <c r="E146" s="38"/>
    </row>
    <row r="147" spans="1:5">
      <c r="A147" s="17" t="s">
        <v>506</v>
      </c>
      <c r="B147" s="5" t="s">
        <v>507</v>
      </c>
      <c r="C147" s="38"/>
      <c r="D147" s="38"/>
      <c r="E147" s="38"/>
    </row>
    <row r="148" spans="1:5">
      <c r="A148" s="48" t="s">
        <v>508</v>
      </c>
      <c r="B148" s="5" t="s">
        <v>509</v>
      </c>
      <c r="C148" s="38"/>
      <c r="D148" s="38"/>
      <c r="E148" s="38"/>
    </row>
    <row r="149" spans="1:5">
      <c r="A149" s="48" t="s">
        <v>687</v>
      </c>
      <c r="B149" s="5" t="s">
        <v>510</v>
      </c>
      <c r="C149" s="38"/>
      <c r="D149" s="38"/>
      <c r="E149" s="38"/>
    </row>
    <row r="150" spans="1:5">
      <c r="A150" s="18" t="s">
        <v>706</v>
      </c>
      <c r="B150" s="9" t="s">
        <v>511</v>
      </c>
      <c r="C150" s="38"/>
      <c r="D150" s="38"/>
      <c r="E150" s="38"/>
    </row>
    <row r="151" spans="1:5">
      <c r="A151" s="20" t="s">
        <v>512</v>
      </c>
      <c r="B151" s="9" t="s">
        <v>513</v>
      </c>
      <c r="C151" s="38"/>
      <c r="D151" s="38"/>
      <c r="E151" s="38"/>
    </row>
    <row r="152" spans="1:5" ht="15.75">
      <c r="A152" s="51" t="s">
        <v>707</v>
      </c>
      <c r="B152" s="52" t="s">
        <v>514</v>
      </c>
      <c r="C152" s="38"/>
      <c r="D152" s="38"/>
      <c r="E152" s="38"/>
    </row>
    <row r="153" spans="1:5" ht="15.75">
      <c r="A153" s="56" t="s">
        <v>689</v>
      </c>
      <c r="B153" s="57"/>
      <c r="C153" s="38"/>
      <c r="D153" s="38"/>
      <c r="E153" s="38"/>
    </row>
  </sheetData>
  <mergeCells count="2">
    <mergeCell ref="A2:E2"/>
    <mergeCell ref="A3:E3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fitToHeight="2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Q227"/>
  <sheetViews>
    <sheetView view="pageLayout" zoomScaleNormal="100" workbookViewId="0">
      <selection sqref="A1:IV1"/>
    </sheetView>
  </sheetViews>
  <sheetFormatPr defaultRowHeight="15"/>
  <cols>
    <col min="1" max="1" width="91.140625" customWidth="1"/>
    <col min="3" max="3" width="10.28515625" bestFit="1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ht="28.5" customHeight="1">
      <c r="A1" s="270" t="s">
        <v>105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7" ht="26.25" customHeight="1">
      <c r="A2" s="273" t="s">
        <v>42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</row>
    <row r="4" spans="1:17">
      <c r="A4" s="4" t="s">
        <v>1</v>
      </c>
    </row>
    <row r="5" spans="1:17" ht="25.5">
      <c r="A5" s="2" t="s">
        <v>166</v>
      </c>
      <c r="B5" s="3" t="s">
        <v>167</v>
      </c>
      <c r="C5" s="103" t="s">
        <v>16</v>
      </c>
      <c r="D5" s="103" t="s">
        <v>17</v>
      </c>
      <c r="E5" s="103" t="s">
        <v>18</v>
      </c>
      <c r="F5" s="103" t="s">
        <v>19</v>
      </c>
      <c r="G5" s="103" t="s">
        <v>20</v>
      </c>
      <c r="H5" s="103" t="s">
        <v>21</v>
      </c>
      <c r="I5" s="103" t="s">
        <v>22</v>
      </c>
      <c r="J5" s="103" t="s">
        <v>23</v>
      </c>
      <c r="K5" s="103" t="s">
        <v>24</v>
      </c>
      <c r="L5" s="103" t="s">
        <v>25</v>
      </c>
      <c r="M5" s="103" t="s">
        <v>26</v>
      </c>
      <c r="N5" s="103" t="s">
        <v>27</v>
      </c>
      <c r="O5" s="104" t="s">
        <v>3</v>
      </c>
      <c r="P5" s="4"/>
      <c r="Q5" s="4"/>
    </row>
    <row r="6" spans="1:17">
      <c r="A6" s="39" t="s">
        <v>168</v>
      </c>
      <c r="B6" s="40" t="s">
        <v>169</v>
      </c>
      <c r="C6" s="53">
        <v>588</v>
      </c>
      <c r="D6" s="53">
        <v>632</v>
      </c>
      <c r="E6" s="53">
        <v>552</v>
      </c>
      <c r="F6" s="53">
        <v>552</v>
      </c>
      <c r="G6" s="53">
        <v>552</v>
      </c>
      <c r="H6" s="53">
        <v>552</v>
      </c>
      <c r="I6" s="53">
        <v>552</v>
      </c>
      <c r="J6" s="53">
        <v>552</v>
      </c>
      <c r="K6" s="53">
        <v>552</v>
      </c>
      <c r="L6" s="53">
        <v>553</v>
      </c>
      <c r="M6" s="53">
        <v>553</v>
      </c>
      <c r="N6" s="53">
        <v>553</v>
      </c>
      <c r="O6" s="53">
        <f>SUM(C6:N6)</f>
        <v>6743</v>
      </c>
      <c r="P6" s="4"/>
      <c r="Q6" s="4"/>
    </row>
    <row r="7" spans="1:17">
      <c r="A7" s="39" t="s">
        <v>170</v>
      </c>
      <c r="B7" s="41" t="s">
        <v>171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>
        <f t="shared" ref="O7:O70" si="0">SUM(C7:N7)</f>
        <v>0</v>
      </c>
      <c r="P7" s="4"/>
      <c r="Q7" s="4"/>
    </row>
    <row r="8" spans="1:17">
      <c r="A8" s="39" t="s">
        <v>172</v>
      </c>
      <c r="B8" s="41" t="s">
        <v>173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>
        <f t="shared" si="0"/>
        <v>0</v>
      </c>
      <c r="P8" s="4"/>
      <c r="Q8" s="4"/>
    </row>
    <row r="9" spans="1:17">
      <c r="A9" s="42" t="s">
        <v>174</v>
      </c>
      <c r="B9" s="41" t="s">
        <v>175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>
        <f t="shared" si="0"/>
        <v>0</v>
      </c>
      <c r="P9" s="4"/>
      <c r="Q9" s="4"/>
    </row>
    <row r="10" spans="1:17">
      <c r="A10" s="42" t="s">
        <v>176</v>
      </c>
      <c r="B10" s="41" t="s">
        <v>177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>
        <f t="shared" si="0"/>
        <v>0</v>
      </c>
      <c r="P10" s="4"/>
      <c r="Q10" s="4"/>
    </row>
    <row r="11" spans="1:17">
      <c r="A11" s="42" t="s">
        <v>178</v>
      </c>
      <c r="B11" s="41" t="s">
        <v>179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>
        <f t="shared" si="0"/>
        <v>0</v>
      </c>
      <c r="P11" s="4"/>
      <c r="Q11" s="4"/>
    </row>
    <row r="12" spans="1:17">
      <c r="A12" s="42" t="s">
        <v>180</v>
      </c>
      <c r="B12" s="41" t="s">
        <v>181</v>
      </c>
      <c r="C12" s="53"/>
      <c r="D12" s="53"/>
      <c r="E12" s="53"/>
      <c r="F12" s="53"/>
      <c r="G12" s="53"/>
      <c r="H12" s="53"/>
      <c r="I12" s="53"/>
      <c r="J12" s="53">
        <v>288</v>
      </c>
      <c r="K12" s="53"/>
      <c r="L12" s="53"/>
      <c r="M12" s="53"/>
      <c r="N12" s="53"/>
      <c r="O12" s="53">
        <f t="shared" si="0"/>
        <v>288</v>
      </c>
      <c r="P12" s="4"/>
      <c r="Q12" s="4"/>
    </row>
    <row r="13" spans="1:17">
      <c r="A13" s="42" t="s">
        <v>182</v>
      </c>
      <c r="B13" s="41" t="s">
        <v>183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>
        <f t="shared" si="0"/>
        <v>0</v>
      </c>
      <c r="P13" s="4"/>
      <c r="Q13" s="4"/>
    </row>
    <row r="14" spans="1:17">
      <c r="A14" s="5" t="s">
        <v>184</v>
      </c>
      <c r="B14" s="41" t="s">
        <v>185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>
        <f t="shared" si="0"/>
        <v>0</v>
      </c>
      <c r="P14" s="4"/>
      <c r="Q14" s="4"/>
    </row>
    <row r="15" spans="1:17">
      <c r="A15" s="5" t="s">
        <v>186</v>
      </c>
      <c r="B15" s="41" t="s">
        <v>187</v>
      </c>
      <c r="C15" s="53"/>
      <c r="D15" s="53"/>
      <c r="E15" s="53"/>
      <c r="F15" s="53"/>
      <c r="G15" s="53"/>
      <c r="H15" s="53"/>
      <c r="I15" s="53"/>
      <c r="J15" s="53">
        <v>36</v>
      </c>
      <c r="K15" s="53"/>
      <c r="L15" s="53"/>
      <c r="M15" s="53"/>
      <c r="N15" s="53"/>
      <c r="O15" s="53">
        <f t="shared" si="0"/>
        <v>36</v>
      </c>
      <c r="P15" s="4"/>
      <c r="Q15" s="4"/>
    </row>
    <row r="16" spans="1:17">
      <c r="A16" s="5" t="s">
        <v>188</v>
      </c>
      <c r="B16" s="41" t="s">
        <v>189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>
        <f t="shared" si="0"/>
        <v>0</v>
      </c>
      <c r="P16" s="4"/>
      <c r="Q16" s="4"/>
    </row>
    <row r="17" spans="1:17">
      <c r="A17" s="5" t="s">
        <v>190</v>
      </c>
      <c r="B17" s="41" t="s">
        <v>191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>
        <f t="shared" si="0"/>
        <v>0</v>
      </c>
      <c r="P17" s="4"/>
      <c r="Q17" s="4"/>
    </row>
    <row r="18" spans="1:17">
      <c r="A18" s="5" t="s">
        <v>618</v>
      </c>
      <c r="B18" s="41" t="s">
        <v>192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>
        <f t="shared" si="0"/>
        <v>0</v>
      </c>
      <c r="P18" s="4"/>
      <c r="Q18" s="4"/>
    </row>
    <row r="19" spans="1:17">
      <c r="A19" s="43" t="s">
        <v>516</v>
      </c>
      <c r="B19" s="44" t="s">
        <v>194</v>
      </c>
      <c r="C19" s="53">
        <f>SUM(C6:C18)</f>
        <v>588</v>
      </c>
      <c r="D19" s="53">
        <f t="shared" ref="D19:N19" si="1">SUM(D6:D18)</f>
        <v>632</v>
      </c>
      <c r="E19" s="53">
        <f t="shared" si="1"/>
        <v>552</v>
      </c>
      <c r="F19" s="53">
        <f t="shared" si="1"/>
        <v>552</v>
      </c>
      <c r="G19" s="53">
        <f t="shared" si="1"/>
        <v>552</v>
      </c>
      <c r="H19" s="53">
        <f t="shared" si="1"/>
        <v>552</v>
      </c>
      <c r="I19" s="53">
        <f t="shared" si="1"/>
        <v>552</v>
      </c>
      <c r="J19" s="53">
        <f t="shared" si="1"/>
        <v>876</v>
      </c>
      <c r="K19" s="53">
        <f t="shared" si="1"/>
        <v>552</v>
      </c>
      <c r="L19" s="53">
        <f t="shared" si="1"/>
        <v>553</v>
      </c>
      <c r="M19" s="53">
        <f t="shared" si="1"/>
        <v>553</v>
      </c>
      <c r="N19" s="53">
        <f t="shared" si="1"/>
        <v>553</v>
      </c>
      <c r="O19" s="53">
        <f t="shared" si="0"/>
        <v>7067</v>
      </c>
      <c r="P19" s="4"/>
      <c r="Q19" s="4"/>
    </row>
    <row r="20" spans="1:17">
      <c r="A20" s="5" t="s">
        <v>195</v>
      </c>
      <c r="B20" s="41" t="s">
        <v>196</v>
      </c>
      <c r="C20" s="53">
        <v>434</v>
      </c>
      <c r="D20" s="53">
        <v>434</v>
      </c>
      <c r="E20" s="53">
        <v>434</v>
      </c>
      <c r="F20" s="53">
        <v>434</v>
      </c>
      <c r="G20" s="53">
        <v>434</v>
      </c>
      <c r="H20" s="53">
        <v>434</v>
      </c>
      <c r="I20" s="53">
        <v>434</v>
      </c>
      <c r="J20" s="53">
        <v>542</v>
      </c>
      <c r="K20" s="53">
        <v>434</v>
      </c>
      <c r="L20" s="53">
        <v>434</v>
      </c>
      <c r="M20" s="53">
        <v>434</v>
      </c>
      <c r="N20" s="53">
        <v>434</v>
      </c>
      <c r="O20" s="53">
        <f t="shared" si="0"/>
        <v>5316</v>
      </c>
      <c r="P20" s="4"/>
      <c r="Q20" s="4"/>
    </row>
    <row r="21" spans="1:17">
      <c r="A21" s="5" t="s">
        <v>197</v>
      </c>
      <c r="B21" s="41" t="s">
        <v>198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>
        <f t="shared" si="0"/>
        <v>0</v>
      </c>
      <c r="P21" s="4"/>
      <c r="Q21" s="4"/>
    </row>
    <row r="22" spans="1:17">
      <c r="A22" s="6" t="s">
        <v>199</v>
      </c>
      <c r="B22" s="41" t="s">
        <v>200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>
        <f t="shared" si="0"/>
        <v>0</v>
      </c>
      <c r="P22" s="4"/>
      <c r="Q22" s="4"/>
    </row>
    <row r="23" spans="1:17">
      <c r="A23" s="9" t="s">
        <v>517</v>
      </c>
      <c r="B23" s="44" t="s">
        <v>201</v>
      </c>
      <c r="C23" s="53">
        <f>SUM(C20:C22)</f>
        <v>434</v>
      </c>
      <c r="D23" s="53">
        <f t="shared" ref="D23:N23" si="2">SUM(D20:D22)</f>
        <v>434</v>
      </c>
      <c r="E23" s="53">
        <f t="shared" si="2"/>
        <v>434</v>
      </c>
      <c r="F23" s="53">
        <f t="shared" si="2"/>
        <v>434</v>
      </c>
      <c r="G23" s="53">
        <f t="shared" si="2"/>
        <v>434</v>
      </c>
      <c r="H23" s="53">
        <f t="shared" si="2"/>
        <v>434</v>
      </c>
      <c r="I23" s="53">
        <f t="shared" si="2"/>
        <v>434</v>
      </c>
      <c r="J23" s="53">
        <f t="shared" si="2"/>
        <v>542</v>
      </c>
      <c r="K23" s="53">
        <f t="shared" si="2"/>
        <v>434</v>
      </c>
      <c r="L23" s="53">
        <f t="shared" si="2"/>
        <v>434</v>
      </c>
      <c r="M23" s="53">
        <f t="shared" si="2"/>
        <v>434</v>
      </c>
      <c r="N23" s="53">
        <f t="shared" si="2"/>
        <v>434</v>
      </c>
      <c r="O23" s="53">
        <f t="shared" si="0"/>
        <v>5316</v>
      </c>
      <c r="P23" s="4"/>
      <c r="Q23" s="4"/>
    </row>
    <row r="24" spans="1:17">
      <c r="A24" s="66" t="s">
        <v>648</v>
      </c>
      <c r="B24" s="67" t="s">
        <v>202</v>
      </c>
      <c r="C24" s="53">
        <f>C23+C19</f>
        <v>1022</v>
      </c>
      <c r="D24" s="53">
        <f t="shared" ref="D24:N24" si="3">D23+D19</f>
        <v>1066</v>
      </c>
      <c r="E24" s="53">
        <f t="shared" si="3"/>
        <v>986</v>
      </c>
      <c r="F24" s="53">
        <f t="shared" si="3"/>
        <v>986</v>
      </c>
      <c r="G24" s="53">
        <f t="shared" si="3"/>
        <v>986</v>
      </c>
      <c r="H24" s="53">
        <f t="shared" si="3"/>
        <v>986</v>
      </c>
      <c r="I24" s="53">
        <f t="shared" si="3"/>
        <v>986</v>
      </c>
      <c r="J24" s="53">
        <f t="shared" si="3"/>
        <v>1418</v>
      </c>
      <c r="K24" s="53">
        <f t="shared" si="3"/>
        <v>986</v>
      </c>
      <c r="L24" s="53">
        <f t="shared" si="3"/>
        <v>987</v>
      </c>
      <c r="M24" s="53">
        <f t="shared" si="3"/>
        <v>987</v>
      </c>
      <c r="N24" s="53">
        <f t="shared" si="3"/>
        <v>987</v>
      </c>
      <c r="O24" s="53">
        <f t="shared" si="0"/>
        <v>12383</v>
      </c>
      <c r="P24" s="4"/>
      <c r="Q24" s="4"/>
    </row>
    <row r="25" spans="1:17">
      <c r="A25" s="50" t="s">
        <v>619</v>
      </c>
      <c r="B25" s="67" t="s">
        <v>203</v>
      </c>
      <c r="C25" s="53">
        <v>246</v>
      </c>
      <c r="D25" s="53">
        <v>257</v>
      </c>
      <c r="E25" s="53">
        <v>246</v>
      </c>
      <c r="F25" s="53">
        <v>246</v>
      </c>
      <c r="G25" s="53">
        <v>246</v>
      </c>
      <c r="H25" s="53">
        <v>246</v>
      </c>
      <c r="I25" s="53">
        <v>246</v>
      </c>
      <c r="J25" s="53">
        <v>380</v>
      </c>
      <c r="K25" s="53">
        <v>246</v>
      </c>
      <c r="L25" s="53">
        <v>246</v>
      </c>
      <c r="M25" s="53">
        <v>246</v>
      </c>
      <c r="N25" s="53">
        <v>246</v>
      </c>
      <c r="O25" s="53">
        <f t="shared" si="0"/>
        <v>3097</v>
      </c>
      <c r="P25" s="4"/>
      <c r="Q25" s="4"/>
    </row>
    <row r="26" spans="1:17">
      <c r="A26" s="5" t="s">
        <v>204</v>
      </c>
      <c r="B26" s="41" t="s">
        <v>205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>
        <f t="shared" si="0"/>
        <v>0</v>
      </c>
      <c r="P26" s="4"/>
      <c r="Q26" s="4"/>
    </row>
    <row r="27" spans="1:17">
      <c r="A27" s="5" t="s">
        <v>206</v>
      </c>
      <c r="B27" s="41" t="s">
        <v>207</v>
      </c>
      <c r="C27" s="53">
        <v>95</v>
      </c>
      <c r="D27" s="53">
        <v>95</v>
      </c>
      <c r="E27" s="53">
        <v>95</v>
      </c>
      <c r="F27" s="53">
        <v>95</v>
      </c>
      <c r="G27" s="53">
        <v>95</v>
      </c>
      <c r="H27" s="53">
        <v>95</v>
      </c>
      <c r="I27" s="53">
        <v>95</v>
      </c>
      <c r="J27" s="53">
        <v>95</v>
      </c>
      <c r="K27" s="53">
        <v>95</v>
      </c>
      <c r="L27" s="53">
        <v>95</v>
      </c>
      <c r="M27" s="53">
        <v>95</v>
      </c>
      <c r="N27" s="53">
        <v>103</v>
      </c>
      <c r="O27" s="53">
        <f t="shared" si="0"/>
        <v>1148</v>
      </c>
      <c r="P27" s="4"/>
      <c r="Q27" s="4"/>
    </row>
    <row r="28" spans="1:17">
      <c r="A28" s="5" t="s">
        <v>208</v>
      </c>
      <c r="B28" s="41" t="s">
        <v>209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>
        <f t="shared" si="0"/>
        <v>0</v>
      </c>
      <c r="P28" s="4"/>
      <c r="Q28" s="4"/>
    </row>
    <row r="29" spans="1:17">
      <c r="A29" s="9" t="s">
        <v>527</v>
      </c>
      <c r="B29" s="44" t="s">
        <v>210</v>
      </c>
      <c r="C29" s="53">
        <f>SUM(C26:C28)</f>
        <v>95</v>
      </c>
      <c r="D29" s="53">
        <f t="shared" ref="D29:N29" si="4">SUM(D26:D28)</f>
        <v>95</v>
      </c>
      <c r="E29" s="53">
        <f t="shared" si="4"/>
        <v>95</v>
      </c>
      <c r="F29" s="53">
        <f t="shared" si="4"/>
        <v>95</v>
      </c>
      <c r="G29" s="53">
        <f t="shared" si="4"/>
        <v>95</v>
      </c>
      <c r="H29" s="53">
        <f t="shared" si="4"/>
        <v>95</v>
      </c>
      <c r="I29" s="53">
        <f t="shared" si="4"/>
        <v>95</v>
      </c>
      <c r="J29" s="53">
        <f t="shared" si="4"/>
        <v>95</v>
      </c>
      <c r="K29" s="53">
        <f t="shared" si="4"/>
        <v>95</v>
      </c>
      <c r="L29" s="53">
        <f t="shared" si="4"/>
        <v>95</v>
      </c>
      <c r="M29" s="53">
        <f t="shared" si="4"/>
        <v>95</v>
      </c>
      <c r="N29" s="53">
        <f t="shared" si="4"/>
        <v>103</v>
      </c>
      <c r="O29" s="53">
        <f t="shared" si="0"/>
        <v>1148</v>
      </c>
      <c r="P29" s="4"/>
      <c r="Q29" s="4"/>
    </row>
    <row r="30" spans="1:17">
      <c r="A30" s="5" t="s">
        <v>211</v>
      </c>
      <c r="B30" s="41" t="s">
        <v>212</v>
      </c>
      <c r="C30" s="53">
        <v>2</v>
      </c>
      <c r="D30" s="53">
        <v>2</v>
      </c>
      <c r="E30" s="53">
        <v>2</v>
      </c>
      <c r="F30" s="53">
        <v>2</v>
      </c>
      <c r="G30" s="53">
        <v>2</v>
      </c>
      <c r="H30" s="53">
        <v>2</v>
      </c>
      <c r="I30" s="53">
        <v>2</v>
      </c>
      <c r="J30" s="53">
        <v>2</v>
      </c>
      <c r="K30" s="53">
        <v>2</v>
      </c>
      <c r="L30" s="53">
        <v>3</v>
      </c>
      <c r="M30" s="53">
        <v>2</v>
      </c>
      <c r="N30" s="53">
        <v>2</v>
      </c>
      <c r="O30" s="53">
        <f t="shared" si="0"/>
        <v>25</v>
      </c>
      <c r="P30" s="4"/>
      <c r="Q30" s="4"/>
    </row>
    <row r="31" spans="1:17">
      <c r="A31" s="5" t="s">
        <v>213</v>
      </c>
      <c r="B31" s="41" t="s">
        <v>214</v>
      </c>
      <c r="C31" s="53">
        <v>12</v>
      </c>
      <c r="D31" s="53">
        <v>12</v>
      </c>
      <c r="E31" s="53">
        <v>12</v>
      </c>
      <c r="F31" s="53">
        <v>12</v>
      </c>
      <c r="G31" s="53">
        <v>12</v>
      </c>
      <c r="H31" s="53">
        <v>12</v>
      </c>
      <c r="I31" s="53">
        <v>12</v>
      </c>
      <c r="J31" s="53">
        <v>12</v>
      </c>
      <c r="K31" s="53">
        <v>12</v>
      </c>
      <c r="L31" s="53">
        <v>12</v>
      </c>
      <c r="M31" s="53">
        <v>12</v>
      </c>
      <c r="N31" s="53">
        <v>12</v>
      </c>
      <c r="O31" s="53">
        <f t="shared" si="0"/>
        <v>144</v>
      </c>
      <c r="P31" s="4"/>
      <c r="Q31" s="4"/>
    </row>
    <row r="32" spans="1:17">
      <c r="A32" s="9" t="s">
        <v>649</v>
      </c>
      <c r="B32" s="44" t="s">
        <v>215</v>
      </c>
      <c r="C32" s="53">
        <f>SUM(C30:C31)</f>
        <v>14</v>
      </c>
      <c r="D32" s="53">
        <f t="shared" ref="D32:N32" si="5">SUM(D30:D31)</f>
        <v>14</v>
      </c>
      <c r="E32" s="53">
        <f t="shared" si="5"/>
        <v>14</v>
      </c>
      <c r="F32" s="53">
        <f t="shared" si="5"/>
        <v>14</v>
      </c>
      <c r="G32" s="53">
        <f t="shared" si="5"/>
        <v>14</v>
      </c>
      <c r="H32" s="53">
        <f t="shared" si="5"/>
        <v>14</v>
      </c>
      <c r="I32" s="53">
        <f t="shared" si="5"/>
        <v>14</v>
      </c>
      <c r="J32" s="53">
        <f t="shared" si="5"/>
        <v>14</v>
      </c>
      <c r="K32" s="53">
        <f t="shared" si="5"/>
        <v>14</v>
      </c>
      <c r="L32" s="53">
        <f t="shared" si="5"/>
        <v>15</v>
      </c>
      <c r="M32" s="53">
        <f t="shared" si="5"/>
        <v>14</v>
      </c>
      <c r="N32" s="53">
        <f t="shared" si="5"/>
        <v>14</v>
      </c>
      <c r="O32" s="53">
        <f t="shared" si="0"/>
        <v>169</v>
      </c>
      <c r="P32" s="4"/>
      <c r="Q32" s="4"/>
    </row>
    <row r="33" spans="1:17">
      <c r="A33" s="5" t="s">
        <v>216</v>
      </c>
      <c r="B33" s="41" t="s">
        <v>217</v>
      </c>
      <c r="C33" s="53">
        <v>278</v>
      </c>
      <c r="D33" s="53">
        <v>278</v>
      </c>
      <c r="E33" s="53">
        <v>278</v>
      </c>
      <c r="F33" s="53">
        <v>278</v>
      </c>
      <c r="G33" s="53">
        <v>278</v>
      </c>
      <c r="H33" s="53">
        <v>278</v>
      </c>
      <c r="I33" s="53">
        <v>278</v>
      </c>
      <c r="J33" s="53">
        <v>278</v>
      </c>
      <c r="K33" s="53">
        <v>278</v>
      </c>
      <c r="L33" s="53">
        <v>278</v>
      </c>
      <c r="M33" s="53">
        <v>278</v>
      </c>
      <c r="N33" s="53">
        <v>279</v>
      </c>
      <c r="O33" s="53">
        <f t="shared" si="0"/>
        <v>3337</v>
      </c>
      <c r="P33" s="4"/>
      <c r="Q33" s="4"/>
    </row>
    <row r="34" spans="1:17">
      <c r="A34" s="5" t="s">
        <v>218</v>
      </c>
      <c r="B34" s="41" t="s">
        <v>219</v>
      </c>
      <c r="C34" s="53">
        <v>925</v>
      </c>
      <c r="D34" s="53">
        <v>925</v>
      </c>
      <c r="E34" s="53">
        <v>925</v>
      </c>
      <c r="F34" s="53">
        <v>925</v>
      </c>
      <c r="G34" s="53">
        <v>925</v>
      </c>
      <c r="H34" s="53">
        <v>925</v>
      </c>
      <c r="I34" s="53">
        <v>270</v>
      </c>
      <c r="J34" s="53">
        <v>270</v>
      </c>
      <c r="K34" s="53">
        <v>925</v>
      </c>
      <c r="L34" s="53">
        <v>1053</v>
      </c>
      <c r="M34" s="53">
        <v>925</v>
      </c>
      <c r="N34" s="53">
        <v>936</v>
      </c>
      <c r="O34" s="53">
        <f t="shared" si="0"/>
        <v>9929</v>
      </c>
      <c r="P34" s="4"/>
      <c r="Q34" s="4"/>
    </row>
    <row r="35" spans="1:17">
      <c r="A35" s="5" t="s">
        <v>620</v>
      </c>
      <c r="B35" s="41" t="s">
        <v>220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>
        <f t="shared" si="0"/>
        <v>0</v>
      </c>
      <c r="P35" s="4"/>
      <c r="Q35" s="4"/>
    </row>
    <row r="36" spans="1:17">
      <c r="A36" s="5" t="s">
        <v>222</v>
      </c>
      <c r="B36" s="41" t="s">
        <v>223</v>
      </c>
      <c r="C36" s="53"/>
      <c r="D36" s="53"/>
      <c r="E36" s="53"/>
      <c r="F36" s="53">
        <v>91</v>
      </c>
      <c r="G36" s="53">
        <v>91</v>
      </c>
      <c r="H36" s="53">
        <v>91</v>
      </c>
      <c r="I36" s="53">
        <v>91</v>
      </c>
      <c r="J36" s="53">
        <v>91</v>
      </c>
      <c r="K36" s="53">
        <v>91</v>
      </c>
      <c r="L36" s="53">
        <v>96</v>
      </c>
      <c r="M36" s="53"/>
      <c r="N36" s="53"/>
      <c r="O36" s="53">
        <f t="shared" si="0"/>
        <v>642</v>
      </c>
      <c r="P36" s="4"/>
      <c r="Q36" s="4"/>
    </row>
    <row r="37" spans="1:17">
      <c r="A37" s="14" t="s">
        <v>621</v>
      </c>
      <c r="B37" s="41" t="s">
        <v>224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>
        <f t="shared" si="0"/>
        <v>0</v>
      </c>
      <c r="P37" s="4"/>
      <c r="Q37" s="4"/>
    </row>
    <row r="38" spans="1:17">
      <c r="A38" s="6" t="s">
        <v>226</v>
      </c>
      <c r="B38" s="41" t="s">
        <v>227</v>
      </c>
      <c r="C38" s="53"/>
      <c r="D38" s="53"/>
      <c r="E38" s="53"/>
      <c r="F38" s="53"/>
      <c r="G38" s="53"/>
      <c r="H38" s="53"/>
      <c r="I38" s="53">
        <v>94</v>
      </c>
      <c r="J38" s="53"/>
      <c r="K38" s="53"/>
      <c r="L38" s="53"/>
      <c r="M38" s="53"/>
      <c r="N38" s="53">
        <v>95</v>
      </c>
      <c r="O38" s="53">
        <f t="shared" si="0"/>
        <v>189</v>
      </c>
      <c r="P38" s="4"/>
      <c r="Q38" s="4"/>
    </row>
    <row r="39" spans="1:17">
      <c r="A39" s="5" t="s">
        <v>622</v>
      </c>
      <c r="B39" s="41" t="s">
        <v>228</v>
      </c>
      <c r="C39" s="53">
        <v>214</v>
      </c>
      <c r="D39" s="53">
        <v>214</v>
      </c>
      <c r="E39" s="53">
        <v>214</v>
      </c>
      <c r="F39" s="53">
        <v>214</v>
      </c>
      <c r="G39" s="53">
        <v>214</v>
      </c>
      <c r="H39" s="53">
        <v>214</v>
      </c>
      <c r="I39" s="53">
        <v>214</v>
      </c>
      <c r="J39" s="53">
        <v>214</v>
      </c>
      <c r="K39" s="53">
        <v>214</v>
      </c>
      <c r="L39" s="53">
        <v>214</v>
      </c>
      <c r="M39" s="53">
        <v>214</v>
      </c>
      <c r="N39" s="53">
        <v>215</v>
      </c>
      <c r="O39" s="53">
        <f t="shared" si="0"/>
        <v>2569</v>
      </c>
      <c r="P39" s="4"/>
      <c r="Q39" s="4"/>
    </row>
    <row r="40" spans="1:17">
      <c r="A40" s="9" t="s">
        <v>532</v>
      </c>
      <c r="B40" s="44" t="s">
        <v>230</v>
      </c>
      <c r="C40" s="53">
        <f>SUM(C33:C39)</f>
        <v>1417</v>
      </c>
      <c r="D40" s="53">
        <f t="shared" ref="D40:N40" si="6">SUM(D33:D39)</f>
        <v>1417</v>
      </c>
      <c r="E40" s="53">
        <f t="shared" si="6"/>
        <v>1417</v>
      </c>
      <c r="F40" s="53">
        <f t="shared" si="6"/>
        <v>1508</v>
      </c>
      <c r="G40" s="53">
        <f t="shared" si="6"/>
        <v>1508</v>
      </c>
      <c r="H40" s="53">
        <f t="shared" si="6"/>
        <v>1508</v>
      </c>
      <c r="I40" s="53">
        <f t="shared" si="6"/>
        <v>947</v>
      </c>
      <c r="J40" s="53">
        <f t="shared" si="6"/>
        <v>853</v>
      </c>
      <c r="K40" s="53">
        <f t="shared" si="6"/>
        <v>1508</v>
      </c>
      <c r="L40" s="53">
        <f t="shared" si="6"/>
        <v>1641</v>
      </c>
      <c r="M40" s="53">
        <f t="shared" si="6"/>
        <v>1417</v>
      </c>
      <c r="N40" s="53">
        <f t="shared" si="6"/>
        <v>1525</v>
      </c>
      <c r="O40" s="53">
        <f t="shared" si="0"/>
        <v>16666</v>
      </c>
      <c r="P40" s="4"/>
      <c r="Q40" s="4"/>
    </row>
    <row r="41" spans="1:17">
      <c r="A41" s="5" t="s">
        <v>231</v>
      </c>
      <c r="B41" s="41" t="s">
        <v>232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>
        <f t="shared" si="0"/>
        <v>0</v>
      </c>
      <c r="P41" s="4"/>
      <c r="Q41" s="4"/>
    </row>
    <row r="42" spans="1:17">
      <c r="A42" s="5" t="s">
        <v>233</v>
      </c>
      <c r="B42" s="41" t="s">
        <v>234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>
        <f t="shared" si="0"/>
        <v>0</v>
      </c>
      <c r="P42" s="4"/>
      <c r="Q42" s="4"/>
    </row>
    <row r="43" spans="1:17">
      <c r="A43" s="9" t="s">
        <v>533</v>
      </c>
      <c r="B43" s="44" t="s">
        <v>235</v>
      </c>
      <c r="C43" s="53">
        <f>SUM(C41:C42)</f>
        <v>0</v>
      </c>
      <c r="D43" s="53">
        <f t="shared" ref="D43:N43" si="7">SUM(D41:D42)</f>
        <v>0</v>
      </c>
      <c r="E43" s="53">
        <f t="shared" si="7"/>
        <v>0</v>
      </c>
      <c r="F43" s="53">
        <f t="shared" si="7"/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0"/>
        <v>0</v>
      </c>
      <c r="P43" s="4"/>
      <c r="Q43" s="4"/>
    </row>
    <row r="44" spans="1:17">
      <c r="A44" s="5" t="s">
        <v>236</v>
      </c>
      <c r="B44" s="41" t="s">
        <v>237</v>
      </c>
      <c r="C44" s="53">
        <v>377</v>
      </c>
      <c r="D44" s="53">
        <v>377</v>
      </c>
      <c r="E44" s="53">
        <v>377</v>
      </c>
      <c r="F44" s="53">
        <v>377</v>
      </c>
      <c r="G44" s="53">
        <v>377</v>
      </c>
      <c r="H44" s="53">
        <v>377</v>
      </c>
      <c r="I44" s="53">
        <v>377</v>
      </c>
      <c r="J44" s="53">
        <v>377</v>
      </c>
      <c r="K44" s="53">
        <v>377</v>
      </c>
      <c r="L44" s="53">
        <v>377</v>
      </c>
      <c r="M44" s="53">
        <v>377</v>
      </c>
      <c r="N44" s="53">
        <v>378</v>
      </c>
      <c r="O44" s="53">
        <f t="shared" si="0"/>
        <v>4525</v>
      </c>
      <c r="P44" s="4"/>
      <c r="Q44" s="4"/>
    </row>
    <row r="45" spans="1:17">
      <c r="A45" s="5" t="s">
        <v>238</v>
      </c>
      <c r="B45" s="41" t="s">
        <v>239</v>
      </c>
      <c r="C45" s="53"/>
      <c r="D45" s="53">
        <v>662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>
        <f t="shared" si="0"/>
        <v>662</v>
      </c>
      <c r="P45" s="4"/>
      <c r="Q45" s="4"/>
    </row>
    <row r="46" spans="1:17">
      <c r="A46" s="5" t="s">
        <v>623</v>
      </c>
      <c r="B46" s="41" t="s">
        <v>240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>
        <f t="shared" si="0"/>
        <v>0</v>
      </c>
      <c r="P46" s="4"/>
      <c r="Q46" s="4"/>
    </row>
    <row r="47" spans="1:17">
      <c r="A47" s="5" t="s">
        <v>624</v>
      </c>
      <c r="B47" s="41" t="s">
        <v>242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>
        <f t="shared" si="0"/>
        <v>0</v>
      </c>
      <c r="P47" s="4"/>
      <c r="Q47" s="4"/>
    </row>
    <row r="48" spans="1:17">
      <c r="A48" s="5" t="s">
        <v>246</v>
      </c>
      <c r="B48" s="41" t="s">
        <v>247</v>
      </c>
      <c r="C48" s="53">
        <v>23</v>
      </c>
      <c r="D48" s="53">
        <v>23</v>
      </c>
      <c r="E48" s="53">
        <v>23</v>
      </c>
      <c r="F48" s="53">
        <v>23</v>
      </c>
      <c r="G48" s="53">
        <v>23</v>
      </c>
      <c r="H48" s="53">
        <v>23</v>
      </c>
      <c r="I48" s="53">
        <v>23</v>
      </c>
      <c r="J48" s="53">
        <v>23</v>
      </c>
      <c r="K48" s="53">
        <v>23</v>
      </c>
      <c r="L48" s="53">
        <v>23</v>
      </c>
      <c r="M48" s="53">
        <v>23</v>
      </c>
      <c r="N48" s="53">
        <v>30</v>
      </c>
      <c r="O48" s="53">
        <f t="shared" si="0"/>
        <v>283</v>
      </c>
      <c r="P48" s="4"/>
      <c r="Q48" s="4"/>
    </row>
    <row r="49" spans="1:17">
      <c r="A49" s="9" t="s">
        <v>536</v>
      </c>
      <c r="B49" s="44" t="s">
        <v>248</v>
      </c>
      <c r="C49" s="53">
        <f>SUM(C44:C48)</f>
        <v>400</v>
      </c>
      <c r="D49" s="53">
        <f t="shared" ref="D49:N49" si="8">SUM(D44:D48)</f>
        <v>1062</v>
      </c>
      <c r="E49" s="53">
        <f t="shared" si="8"/>
        <v>400</v>
      </c>
      <c r="F49" s="53">
        <f t="shared" si="8"/>
        <v>400</v>
      </c>
      <c r="G49" s="53">
        <f t="shared" si="8"/>
        <v>400</v>
      </c>
      <c r="H49" s="53">
        <f t="shared" si="8"/>
        <v>400</v>
      </c>
      <c r="I49" s="53">
        <f t="shared" si="8"/>
        <v>400</v>
      </c>
      <c r="J49" s="53">
        <f t="shared" si="8"/>
        <v>400</v>
      </c>
      <c r="K49" s="53">
        <f t="shared" si="8"/>
        <v>400</v>
      </c>
      <c r="L49" s="53">
        <f t="shared" si="8"/>
        <v>400</v>
      </c>
      <c r="M49" s="53">
        <f t="shared" si="8"/>
        <v>400</v>
      </c>
      <c r="N49" s="53">
        <f t="shared" si="8"/>
        <v>408</v>
      </c>
      <c r="O49" s="53">
        <f t="shared" si="0"/>
        <v>5470</v>
      </c>
      <c r="P49" s="4"/>
      <c r="Q49" s="4"/>
    </row>
    <row r="50" spans="1:17">
      <c r="A50" s="50" t="s">
        <v>537</v>
      </c>
      <c r="B50" s="67" t="s">
        <v>249</v>
      </c>
      <c r="C50" s="53">
        <f>C49+C43+C40+C32+C29</f>
        <v>1926</v>
      </c>
      <c r="D50" s="53">
        <f t="shared" ref="D50:N50" si="9">D49+D43+D40+D32+D29</f>
        <v>2588</v>
      </c>
      <c r="E50" s="53">
        <f t="shared" si="9"/>
        <v>1926</v>
      </c>
      <c r="F50" s="53">
        <f t="shared" si="9"/>
        <v>2017</v>
      </c>
      <c r="G50" s="53">
        <f t="shared" si="9"/>
        <v>2017</v>
      </c>
      <c r="H50" s="53">
        <f t="shared" si="9"/>
        <v>2017</v>
      </c>
      <c r="I50" s="53">
        <f t="shared" si="9"/>
        <v>1456</v>
      </c>
      <c r="J50" s="53">
        <f t="shared" si="9"/>
        <v>1362</v>
      </c>
      <c r="K50" s="53">
        <f t="shared" si="9"/>
        <v>2017</v>
      </c>
      <c r="L50" s="53">
        <f t="shared" si="9"/>
        <v>2151</v>
      </c>
      <c r="M50" s="53">
        <f t="shared" si="9"/>
        <v>1926</v>
      </c>
      <c r="N50" s="53">
        <f t="shared" si="9"/>
        <v>2050</v>
      </c>
      <c r="O50" s="53">
        <f t="shared" si="0"/>
        <v>23453</v>
      </c>
      <c r="P50" s="4"/>
      <c r="Q50" s="4"/>
    </row>
    <row r="51" spans="1:17">
      <c r="A51" s="17" t="s">
        <v>250</v>
      </c>
      <c r="B51" s="41" t="s">
        <v>251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>
        <f t="shared" si="0"/>
        <v>0</v>
      </c>
      <c r="P51" s="4"/>
      <c r="Q51" s="4"/>
    </row>
    <row r="52" spans="1:17">
      <c r="A52" s="17" t="s">
        <v>554</v>
      </c>
      <c r="B52" s="41" t="s">
        <v>252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>
        <f t="shared" si="0"/>
        <v>0</v>
      </c>
      <c r="P52" s="4"/>
      <c r="Q52" s="4"/>
    </row>
    <row r="53" spans="1:17">
      <c r="A53" s="22" t="s">
        <v>625</v>
      </c>
      <c r="B53" s="41" t="s">
        <v>253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>
        <f t="shared" si="0"/>
        <v>0</v>
      </c>
      <c r="P53" s="4"/>
      <c r="Q53" s="4"/>
    </row>
    <row r="54" spans="1:17">
      <c r="A54" s="22" t="s">
        <v>626</v>
      </c>
      <c r="B54" s="41" t="s">
        <v>254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>
        <f t="shared" si="0"/>
        <v>0</v>
      </c>
      <c r="P54" s="4"/>
      <c r="Q54" s="4"/>
    </row>
    <row r="55" spans="1:17">
      <c r="A55" s="22" t="s">
        <v>627</v>
      </c>
      <c r="B55" s="41" t="s">
        <v>255</v>
      </c>
      <c r="C55" s="53">
        <v>68</v>
      </c>
      <c r="D55" s="53">
        <v>69</v>
      </c>
      <c r="E55" s="53">
        <v>68</v>
      </c>
      <c r="F55" s="53"/>
      <c r="G55" s="53"/>
      <c r="H55" s="53"/>
      <c r="I55" s="53"/>
      <c r="J55" s="53"/>
      <c r="K55" s="53"/>
      <c r="L55" s="53"/>
      <c r="M55" s="53"/>
      <c r="N55" s="53"/>
      <c r="O55" s="53">
        <f t="shared" si="0"/>
        <v>205</v>
      </c>
      <c r="P55" s="4"/>
      <c r="Q55" s="4"/>
    </row>
    <row r="56" spans="1:17">
      <c r="A56" s="17" t="s">
        <v>628</v>
      </c>
      <c r="B56" s="41" t="s">
        <v>256</v>
      </c>
      <c r="C56" s="53">
        <v>21</v>
      </c>
      <c r="D56" s="53">
        <v>21</v>
      </c>
      <c r="E56" s="53">
        <v>21</v>
      </c>
      <c r="F56" s="53">
        <v>13</v>
      </c>
      <c r="G56" s="53">
        <v>13</v>
      </c>
      <c r="H56" s="53">
        <v>13</v>
      </c>
      <c r="I56" s="53">
        <v>13</v>
      </c>
      <c r="J56" s="53">
        <v>13</v>
      </c>
      <c r="K56" s="53">
        <v>13</v>
      </c>
      <c r="L56" s="53">
        <v>13</v>
      </c>
      <c r="M56" s="53">
        <v>13</v>
      </c>
      <c r="N56" s="53"/>
      <c r="O56" s="53">
        <f t="shared" si="0"/>
        <v>167</v>
      </c>
      <c r="P56" s="4"/>
      <c r="Q56" s="4"/>
    </row>
    <row r="57" spans="1:17">
      <c r="A57" s="17" t="s">
        <v>629</v>
      </c>
      <c r="B57" s="41" t="s">
        <v>257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>
        <f t="shared" si="0"/>
        <v>0</v>
      </c>
      <c r="P57" s="4"/>
      <c r="Q57" s="4"/>
    </row>
    <row r="58" spans="1:17">
      <c r="A58" s="17" t="s">
        <v>630</v>
      </c>
      <c r="B58" s="41" t="s">
        <v>258</v>
      </c>
      <c r="C58" s="53">
        <v>24</v>
      </c>
      <c r="D58" s="53">
        <v>24</v>
      </c>
      <c r="E58" s="53">
        <v>24</v>
      </c>
      <c r="F58" s="53">
        <v>29</v>
      </c>
      <c r="G58" s="53">
        <v>24</v>
      </c>
      <c r="H58" s="53">
        <v>24</v>
      </c>
      <c r="I58" s="53">
        <v>24</v>
      </c>
      <c r="J58" s="53">
        <v>29</v>
      </c>
      <c r="K58" s="53">
        <v>24</v>
      </c>
      <c r="L58" s="53">
        <v>24</v>
      </c>
      <c r="M58" s="53">
        <v>24</v>
      </c>
      <c r="N58" s="53">
        <v>334</v>
      </c>
      <c r="O58" s="53">
        <f t="shared" si="0"/>
        <v>608</v>
      </c>
      <c r="P58" s="4"/>
      <c r="Q58" s="4"/>
    </row>
    <row r="59" spans="1:17">
      <c r="A59" s="64" t="s">
        <v>587</v>
      </c>
      <c r="B59" s="67" t="s">
        <v>259</v>
      </c>
      <c r="C59" s="53">
        <f>SUM(C51:C58)</f>
        <v>113</v>
      </c>
      <c r="D59" s="53">
        <f t="shared" ref="D59:N59" si="10">SUM(D51:D58)</f>
        <v>114</v>
      </c>
      <c r="E59" s="53">
        <f t="shared" si="10"/>
        <v>113</v>
      </c>
      <c r="F59" s="53">
        <f t="shared" si="10"/>
        <v>42</v>
      </c>
      <c r="G59" s="53">
        <f t="shared" si="10"/>
        <v>37</v>
      </c>
      <c r="H59" s="53">
        <f t="shared" si="10"/>
        <v>37</v>
      </c>
      <c r="I59" s="53">
        <f t="shared" si="10"/>
        <v>37</v>
      </c>
      <c r="J59" s="53">
        <f t="shared" si="10"/>
        <v>42</v>
      </c>
      <c r="K59" s="53">
        <f t="shared" si="10"/>
        <v>37</v>
      </c>
      <c r="L59" s="53">
        <f t="shared" si="10"/>
        <v>37</v>
      </c>
      <c r="M59" s="53">
        <f t="shared" si="10"/>
        <v>37</v>
      </c>
      <c r="N59" s="53">
        <f t="shared" si="10"/>
        <v>334</v>
      </c>
      <c r="O59" s="53">
        <f t="shared" si="0"/>
        <v>980</v>
      </c>
      <c r="P59" s="4"/>
      <c r="Q59" s="4"/>
    </row>
    <row r="60" spans="1:17">
      <c r="A60" s="16" t="s">
        <v>631</v>
      </c>
      <c r="B60" s="41" t="s">
        <v>260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>
        <f t="shared" si="0"/>
        <v>0</v>
      </c>
      <c r="P60" s="4"/>
      <c r="Q60" s="4"/>
    </row>
    <row r="61" spans="1:17">
      <c r="A61" s="16" t="s">
        <v>262</v>
      </c>
      <c r="B61" s="41" t="s">
        <v>263</v>
      </c>
      <c r="C61" s="53">
        <v>15</v>
      </c>
      <c r="D61" s="53">
        <v>14</v>
      </c>
      <c r="E61" s="53">
        <v>15</v>
      </c>
      <c r="F61" s="53">
        <v>14</v>
      </c>
      <c r="G61" s="53">
        <v>15</v>
      </c>
      <c r="H61" s="53">
        <v>14</v>
      </c>
      <c r="I61" s="53">
        <v>15</v>
      </c>
      <c r="J61" s="53">
        <v>14</v>
      </c>
      <c r="K61" s="53">
        <v>15</v>
      </c>
      <c r="L61" s="53">
        <v>14</v>
      </c>
      <c r="M61" s="53">
        <v>15</v>
      </c>
      <c r="N61" s="53">
        <v>14</v>
      </c>
      <c r="O61" s="53">
        <f t="shared" si="0"/>
        <v>174</v>
      </c>
      <c r="P61" s="4"/>
      <c r="Q61" s="4"/>
    </row>
    <row r="62" spans="1:17">
      <c r="A62" s="16" t="s">
        <v>264</v>
      </c>
      <c r="B62" s="41" t="s">
        <v>265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>
        <f t="shared" si="0"/>
        <v>0</v>
      </c>
      <c r="P62" s="4"/>
      <c r="Q62" s="4"/>
    </row>
    <row r="63" spans="1:17">
      <c r="A63" s="16" t="s">
        <v>589</v>
      </c>
      <c r="B63" s="41" t="s">
        <v>266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>
        <f t="shared" si="0"/>
        <v>0</v>
      </c>
      <c r="P63" s="4"/>
      <c r="Q63" s="4"/>
    </row>
    <row r="64" spans="1:17">
      <c r="A64" s="16" t="s">
        <v>632</v>
      </c>
      <c r="B64" s="41" t="s">
        <v>267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>
        <f t="shared" si="0"/>
        <v>0</v>
      </c>
      <c r="P64" s="4"/>
      <c r="Q64" s="4"/>
    </row>
    <row r="65" spans="1:17">
      <c r="A65" s="16" t="s">
        <v>591</v>
      </c>
      <c r="B65" s="41" t="s">
        <v>268</v>
      </c>
      <c r="C65" s="53">
        <v>642</v>
      </c>
      <c r="D65" s="53">
        <v>642</v>
      </c>
      <c r="E65" s="53">
        <v>642</v>
      </c>
      <c r="F65" s="53">
        <v>642</v>
      </c>
      <c r="G65" s="53">
        <v>642</v>
      </c>
      <c r="H65" s="53">
        <v>642</v>
      </c>
      <c r="I65" s="53">
        <v>642</v>
      </c>
      <c r="J65" s="53">
        <v>642</v>
      </c>
      <c r="K65" s="53">
        <v>642</v>
      </c>
      <c r="L65" s="53">
        <v>642</v>
      </c>
      <c r="M65" s="53">
        <v>642</v>
      </c>
      <c r="N65" s="53">
        <v>646</v>
      </c>
      <c r="O65" s="53">
        <f t="shared" si="0"/>
        <v>7708</v>
      </c>
      <c r="P65" s="4"/>
      <c r="Q65" s="4"/>
    </row>
    <row r="66" spans="1:17">
      <c r="A66" s="16" t="s">
        <v>633</v>
      </c>
      <c r="B66" s="41" t="s">
        <v>269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>
        <f t="shared" si="0"/>
        <v>0</v>
      </c>
      <c r="P66" s="4"/>
      <c r="Q66" s="4"/>
    </row>
    <row r="67" spans="1:17">
      <c r="A67" s="16" t="s">
        <v>634</v>
      </c>
      <c r="B67" s="41" t="s">
        <v>271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>
        <f t="shared" si="0"/>
        <v>0</v>
      </c>
      <c r="P67" s="4"/>
      <c r="Q67" s="4"/>
    </row>
    <row r="68" spans="1:17">
      <c r="A68" s="16" t="s">
        <v>272</v>
      </c>
      <c r="B68" s="41" t="s">
        <v>273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>
        <f t="shared" si="0"/>
        <v>0</v>
      </c>
      <c r="P68" s="4"/>
      <c r="Q68" s="4"/>
    </row>
    <row r="69" spans="1:17">
      <c r="A69" s="29" t="s">
        <v>274</v>
      </c>
      <c r="B69" s="41" t="s">
        <v>275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>
        <f t="shared" si="0"/>
        <v>0</v>
      </c>
      <c r="P69" s="4"/>
      <c r="Q69" s="4"/>
    </row>
    <row r="70" spans="1:17">
      <c r="A70" s="16" t="s">
        <v>635</v>
      </c>
      <c r="B70" s="41" t="s">
        <v>276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>
        <f t="shared" si="0"/>
        <v>0</v>
      </c>
      <c r="P70" s="4"/>
      <c r="Q70" s="4"/>
    </row>
    <row r="71" spans="1:17">
      <c r="A71" s="29" t="s">
        <v>840</v>
      </c>
      <c r="B71" s="41" t="s">
        <v>277</v>
      </c>
      <c r="C71" s="53">
        <v>30</v>
      </c>
      <c r="D71" s="53">
        <v>30</v>
      </c>
      <c r="E71" s="53">
        <v>176</v>
      </c>
      <c r="F71" s="53">
        <v>30</v>
      </c>
      <c r="G71" s="53">
        <v>30</v>
      </c>
      <c r="H71" s="53">
        <v>30</v>
      </c>
      <c r="I71" s="53">
        <v>30</v>
      </c>
      <c r="J71" s="53">
        <v>30</v>
      </c>
      <c r="K71" s="53">
        <v>107</v>
      </c>
      <c r="L71" s="53">
        <v>30</v>
      </c>
      <c r="M71" s="53">
        <v>30</v>
      </c>
      <c r="N71" s="53">
        <v>30</v>
      </c>
      <c r="O71" s="53">
        <f t="shared" ref="O71:O134" si="11">SUM(C71:N71)</f>
        <v>583</v>
      </c>
      <c r="P71" s="4"/>
      <c r="Q71" s="4"/>
    </row>
    <row r="72" spans="1:17">
      <c r="A72" s="29" t="s">
        <v>841</v>
      </c>
      <c r="B72" s="41" t="s">
        <v>277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>
        <f t="shared" si="11"/>
        <v>0</v>
      </c>
      <c r="P72" s="4"/>
      <c r="Q72" s="4"/>
    </row>
    <row r="73" spans="1:17">
      <c r="A73" s="64" t="s">
        <v>595</v>
      </c>
      <c r="B73" s="67" t="s">
        <v>278</v>
      </c>
      <c r="C73" s="53">
        <f>SUM(C60:C72)</f>
        <v>687</v>
      </c>
      <c r="D73" s="53">
        <f t="shared" ref="D73:N73" si="12">SUM(D60:D72)</f>
        <v>686</v>
      </c>
      <c r="E73" s="53">
        <f t="shared" si="12"/>
        <v>833</v>
      </c>
      <c r="F73" s="53">
        <f t="shared" si="12"/>
        <v>686</v>
      </c>
      <c r="G73" s="53">
        <f t="shared" si="12"/>
        <v>687</v>
      </c>
      <c r="H73" s="53">
        <f t="shared" si="12"/>
        <v>686</v>
      </c>
      <c r="I73" s="53">
        <f t="shared" si="12"/>
        <v>687</v>
      </c>
      <c r="J73" s="53">
        <f t="shared" si="12"/>
        <v>686</v>
      </c>
      <c r="K73" s="53">
        <f t="shared" si="12"/>
        <v>764</v>
      </c>
      <c r="L73" s="53">
        <f t="shared" si="12"/>
        <v>686</v>
      </c>
      <c r="M73" s="53">
        <f t="shared" si="12"/>
        <v>687</v>
      </c>
      <c r="N73" s="53">
        <f t="shared" si="12"/>
        <v>690</v>
      </c>
      <c r="O73" s="53">
        <f t="shared" si="11"/>
        <v>8465</v>
      </c>
      <c r="P73" s="4"/>
      <c r="Q73" s="4"/>
    </row>
    <row r="74" spans="1:17" ht="15.75">
      <c r="A74" s="83" t="s">
        <v>106</v>
      </c>
      <c r="B74" s="67"/>
      <c r="C74" s="53">
        <f>C73+C59+C50+C25+C24</f>
        <v>3994</v>
      </c>
      <c r="D74" s="53">
        <f t="shared" ref="D74:N74" si="13">D73+D59+D50+D25+D24</f>
        <v>4711</v>
      </c>
      <c r="E74" s="53">
        <f t="shared" si="13"/>
        <v>4104</v>
      </c>
      <c r="F74" s="53">
        <f t="shared" si="13"/>
        <v>3977</v>
      </c>
      <c r="G74" s="53">
        <f t="shared" si="13"/>
        <v>3973</v>
      </c>
      <c r="H74" s="53">
        <f t="shared" si="13"/>
        <v>3972</v>
      </c>
      <c r="I74" s="53">
        <f t="shared" si="13"/>
        <v>3412</v>
      </c>
      <c r="J74" s="53">
        <f t="shared" si="13"/>
        <v>3888</v>
      </c>
      <c r="K74" s="53">
        <f t="shared" si="13"/>
        <v>4050</v>
      </c>
      <c r="L74" s="53">
        <f t="shared" si="13"/>
        <v>4107</v>
      </c>
      <c r="M74" s="53">
        <f t="shared" si="13"/>
        <v>3883</v>
      </c>
      <c r="N74" s="53">
        <f t="shared" si="13"/>
        <v>4307</v>
      </c>
      <c r="O74" s="53">
        <f t="shared" si="11"/>
        <v>48378</v>
      </c>
      <c r="P74" s="4"/>
      <c r="Q74" s="4"/>
    </row>
    <row r="75" spans="1:17">
      <c r="A75" s="45" t="s">
        <v>279</v>
      </c>
      <c r="B75" s="41" t="s">
        <v>280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>
        <f t="shared" si="11"/>
        <v>0</v>
      </c>
      <c r="P75" s="4"/>
      <c r="Q75" s="4"/>
    </row>
    <row r="76" spans="1:17">
      <c r="A76" s="45" t="s">
        <v>636</v>
      </c>
      <c r="B76" s="41" t="s">
        <v>281</v>
      </c>
      <c r="C76" s="53"/>
      <c r="D76" s="53"/>
      <c r="E76" s="53"/>
      <c r="F76" s="53"/>
      <c r="G76" s="53"/>
      <c r="H76" s="53"/>
      <c r="I76" s="53">
        <v>570</v>
      </c>
      <c r="J76" s="53"/>
      <c r="K76" s="53"/>
      <c r="L76" s="53"/>
      <c r="M76" s="53"/>
      <c r="N76" s="53"/>
      <c r="O76" s="53">
        <f t="shared" si="11"/>
        <v>570</v>
      </c>
      <c r="P76" s="4"/>
      <c r="Q76" s="4"/>
    </row>
    <row r="77" spans="1:17">
      <c r="A77" s="45" t="s">
        <v>283</v>
      </c>
      <c r="B77" s="41" t="s">
        <v>284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>
        <f t="shared" si="11"/>
        <v>0</v>
      </c>
      <c r="P77" s="4"/>
      <c r="Q77" s="4"/>
    </row>
    <row r="78" spans="1:17">
      <c r="A78" s="45" t="s">
        <v>285</v>
      </c>
      <c r="B78" s="41" t="s">
        <v>286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>
        <f t="shared" si="11"/>
        <v>0</v>
      </c>
      <c r="P78" s="4"/>
      <c r="Q78" s="4"/>
    </row>
    <row r="79" spans="1:17">
      <c r="A79" s="6" t="s">
        <v>287</v>
      </c>
      <c r="B79" s="41" t="s">
        <v>288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>
        <f t="shared" si="11"/>
        <v>0</v>
      </c>
      <c r="P79" s="4"/>
      <c r="Q79" s="4"/>
    </row>
    <row r="80" spans="1:17">
      <c r="A80" s="6" t="s">
        <v>289</v>
      </c>
      <c r="B80" s="41" t="s">
        <v>290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>
        <f t="shared" si="11"/>
        <v>0</v>
      </c>
      <c r="P80" s="4"/>
      <c r="Q80" s="4"/>
    </row>
    <row r="81" spans="1:17">
      <c r="A81" s="6" t="s">
        <v>291</v>
      </c>
      <c r="B81" s="41" t="s">
        <v>292</v>
      </c>
      <c r="C81" s="53"/>
      <c r="D81" s="53"/>
      <c r="E81" s="53"/>
      <c r="F81" s="53"/>
      <c r="G81" s="53"/>
      <c r="H81" s="53"/>
      <c r="I81" s="53">
        <v>154</v>
      </c>
      <c r="J81" s="53"/>
      <c r="K81" s="53"/>
      <c r="L81" s="53"/>
      <c r="M81" s="53"/>
      <c r="N81" s="53"/>
      <c r="O81" s="53">
        <f t="shared" si="11"/>
        <v>154</v>
      </c>
      <c r="P81" s="4"/>
      <c r="Q81" s="4"/>
    </row>
    <row r="82" spans="1:17">
      <c r="A82" s="65" t="s">
        <v>597</v>
      </c>
      <c r="B82" s="67" t="s">
        <v>293</v>
      </c>
      <c r="C82" s="53">
        <f>SUM(C75:C81)</f>
        <v>0</v>
      </c>
      <c r="D82" s="53">
        <f t="shared" ref="D82:N82" si="14">SUM(D75:D81)</f>
        <v>0</v>
      </c>
      <c r="E82" s="53">
        <f t="shared" si="14"/>
        <v>0</v>
      </c>
      <c r="F82" s="53">
        <f t="shared" si="14"/>
        <v>0</v>
      </c>
      <c r="G82" s="53">
        <f t="shared" si="14"/>
        <v>0</v>
      </c>
      <c r="H82" s="53">
        <f t="shared" si="14"/>
        <v>0</v>
      </c>
      <c r="I82" s="53">
        <f t="shared" si="14"/>
        <v>724</v>
      </c>
      <c r="J82" s="53">
        <f t="shared" si="14"/>
        <v>0</v>
      </c>
      <c r="K82" s="53">
        <f t="shared" si="14"/>
        <v>0</v>
      </c>
      <c r="L82" s="53">
        <f t="shared" si="14"/>
        <v>0</v>
      </c>
      <c r="M82" s="53">
        <f t="shared" si="14"/>
        <v>0</v>
      </c>
      <c r="N82" s="53">
        <f t="shared" si="14"/>
        <v>0</v>
      </c>
      <c r="O82" s="53">
        <f t="shared" si="11"/>
        <v>724</v>
      </c>
      <c r="P82" s="4"/>
      <c r="Q82" s="4"/>
    </row>
    <row r="83" spans="1:17">
      <c r="A83" s="17" t="s">
        <v>294</v>
      </c>
      <c r="B83" s="41" t="s">
        <v>295</v>
      </c>
      <c r="C83" s="53"/>
      <c r="D83" s="53"/>
      <c r="E83" s="53"/>
      <c r="F83" s="53"/>
      <c r="G83" s="53">
        <v>3769</v>
      </c>
      <c r="H83" s="53"/>
      <c r="I83" s="53"/>
      <c r="J83" s="53">
        <v>1795</v>
      </c>
      <c r="K83" s="53"/>
      <c r="L83" s="53"/>
      <c r="M83" s="53"/>
      <c r="N83" s="53"/>
      <c r="O83" s="53">
        <f t="shared" si="11"/>
        <v>5564</v>
      </c>
      <c r="P83" s="4"/>
      <c r="Q83" s="4"/>
    </row>
    <row r="84" spans="1:17">
      <c r="A84" s="17" t="s">
        <v>296</v>
      </c>
      <c r="B84" s="41" t="s">
        <v>297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>
        <f t="shared" si="11"/>
        <v>0</v>
      </c>
      <c r="P84" s="4"/>
      <c r="Q84" s="4"/>
    </row>
    <row r="85" spans="1:17">
      <c r="A85" s="17" t="s">
        <v>298</v>
      </c>
      <c r="B85" s="41" t="s">
        <v>299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>
        <f t="shared" si="11"/>
        <v>0</v>
      </c>
      <c r="P85" s="4"/>
      <c r="Q85" s="4"/>
    </row>
    <row r="86" spans="1:17">
      <c r="A86" s="17" t="s">
        <v>300</v>
      </c>
      <c r="B86" s="41" t="s">
        <v>301</v>
      </c>
      <c r="C86" s="53"/>
      <c r="D86" s="53"/>
      <c r="E86" s="53"/>
      <c r="F86" s="53"/>
      <c r="G86" s="53">
        <v>1018</v>
      </c>
      <c r="H86" s="53"/>
      <c r="I86" s="53"/>
      <c r="J86" s="53">
        <v>486</v>
      </c>
      <c r="K86" s="53"/>
      <c r="L86" s="53"/>
      <c r="M86" s="53"/>
      <c r="N86" s="53"/>
      <c r="O86" s="53">
        <f t="shared" si="11"/>
        <v>1504</v>
      </c>
      <c r="P86" s="4"/>
      <c r="Q86" s="4"/>
    </row>
    <row r="87" spans="1:17">
      <c r="A87" s="64" t="s">
        <v>598</v>
      </c>
      <c r="B87" s="67" t="s">
        <v>302</v>
      </c>
      <c r="C87" s="53">
        <f>SUM(C83:C86)</f>
        <v>0</v>
      </c>
      <c r="D87" s="53">
        <f t="shared" ref="D87:N87" si="15">SUM(D83:D86)</f>
        <v>0</v>
      </c>
      <c r="E87" s="53">
        <f t="shared" si="15"/>
        <v>0</v>
      </c>
      <c r="F87" s="53">
        <f t="shared" si="15"/>
        <v>0</v>
      </c>
      <c r="G87" s="53">
        <f t="shared" si="15"/>
        <v>4787</v>
      </c>
      <c r="H87" s="53">
        <f t="shared" si="15"/>
        <v>0</v>
      </c>
      <c r="I87" s="53">
        <f t="shared" si="15"/>
        <v>0</v>
      </c>
      <c r="J87" s="53">
        <f t="shared" si="15"/>
        <v>2281</v>
      </c>
      <c r="K87" s="53">
        <f t="shared" si="15"/>
        <v>0</v>
      </c>
      <c r="L87" s="53">
        <f t="shared" si="15"/>
        <v>0</v>
      </c>
      <c r="M87" s="53">
        <f t="shared" si="15"/>
        <v>0</v>
      </c>
      <c r="N87" s="53">
        <f t="shared" si="15"/>
        <v>0</v>
      </c>
      <c r="O87" s="53">
        <f t="shared" si="11"/>
        <v>7068</v>
      </c>
      <c r="P87" s="4"/>
      <c r="Q87" s="4"/>
    </row>
    <row r="88" spans="1:17" ht="30">
      <c r="A88" s="17" t="s">
        <v>303</v>
      </c>
      <c r="B88" s="41" t="s">
        <v>304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>
        <f t="shared" si="11"/>
        <v>0</v>
      </c>
      <c r="P88" s="4"/>
      <c r="Q88" s="4"/>
    </row>
    <row r="89" spans="1:17" ht="30">
      <c r="A89" s="17" t="s">
        <v>637</v>
      </c>
      <c r="B89" s="41" t="s">
        <v>305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>
        <f t="shared" si="11"/>
        <v>0</v>
      </c>
      <c r="P89" s="4"/>
      <c r="Q89" s="4"/>
    </row>
    <row r="90" spans="1:17" ht="30">
      <c r="A90" s="17" t="s">
        <v>638</v>
      </c>
      <c r="B90" s="41" t="s">
        <v>306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>
        <f t="shared" si="11"/>
        <v>0</v>
      </c>
      <c r="P90" s="4"/>
      <c r="Q90" s="4"/>
    </row>
    <row r="91" spans="1:17">
      <c r="A91" s="17" t="s">
        <v>639</v>
      </c>
      <c r="B91" s="41" t="s">
        <v>307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>
        <f t="shared" si="11"/>
        <v>0</v>
      </c>
      <c r="P91" s="4"/>
      <c r="Q91" s="4"/>
    </row>
    <row r="92" spans="1:17" ht="30">
      <c r="A92" s="17" t="s">
        <v>640</v>
      </c>
      <c r="B92" s="41" t="s">
        <v>308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>
        <f t="shared" si="11"/>
        <v>0</v>
      </c>
      <c r="P92" s="4"/>
      <c r="Q92" s="4"/>
    </row>
    <row r="93" spans="1:17" ht="30">
      <c r="A93" s="17" t="s">
        <v>641</v>
      </c>
      <c r="B93" s="41" t="s">
        <v>309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>
        <f t="shared" si="11"/>
        <v>0</v>
      </c>
      <c r="P93" s="4"/>
      <c r="Q93" s="4"/>
    </row>
    <row r="94" spans="1:17">
      <c r="A94" s="17" t="s">
        <v>310</v>
      </c>
      <c r="B94" s="41" t="s">
        <v>311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>
        <f t="shared" si="11"/>
        <v>0</v>
      </c>
      <c r="P94" s="4"/>
      <c r="Q94" s="4"/>
    </row>
    <row r="95" spans="1:17">
      <c r="A95" s="17" t="s">
        <v>642</v>
      </c>
      <c r="B95" s="41" t="s">
        <v>312</v>
      </c>
      <c r="C95" s="53"/>
      <c r="D95" s="53"/>
      <c r="E95" s="53"/>
      <c r="F95" s="53"/>
      <c r="G95" s="53"/>
      <c r="H95" s="53"/>
      <c r="I95" s="53"/>
      <c r="J95" s="53"/>
      <c r="K95" s="53">
        <v>384</v>
      </c>
      <c r="L95" s="53"/>
      <c r="M95" s="53"/>
      <c r="N95" s="53"/>
      <c r="O95" s="53">
        <f t="shared" si="11"/>
        <v>384</v>
      </c>
      <c r="P95" s="4"/>
      <c r="Q95" s="4"/>
    </row>
    <row r="96" spans="1:17">
      <c r="A96" s="64" t="s">
        <v>599</v>
      </c>
      <c r="B96" s="67" t="s">
        <v>313</v>
      </c>
      <c r="C96" s="53">
        <f>SUM(C88:C95)</f>
        <v>0</v>
      </c>
      <c r="D96" s="53">
        <f t="shared" ref="D96:N96" si="16">SUM(D88:D95)</f>
        <v>0</v>
      </c>
      <c r="E96" s="53">
        <f t="shared" si="16"/>
        <v>0</v>
      </c>
      <c r="F96" s="53">
        <f t="shared" si="16"/>
        <v>0</v>
      </c>
      <c r="G96" s="53">
        <f t="shared" si="16"/>
        <v>0</v>
      </c>
      <c r="H96" s="53">
        <f t="shared" si="16"/>
        <v>0</v>
      </c>
      <c r="I96" s="53">
        <f t="shared" si="16"/>
        <v>0</v>
      </c>
      <c r="J96" s="53">
        <f t="shared" si="16"/>
        <v>0</v>
      </c>
      <c r="K96" s="53">
        <f t="shared" si="16"/>
        <v>384</v>
      </c>
      <c r="L96" s="53">
        <f t="shared" si="16"/>
        <v>0</v>
      </c>
      <c r="M96" s="53">
        <f t="shared" si="16"/>
        <v>0</v>
      </c>
      <c r="N96" s="53">
        <f t="shared" si="16"/>
        <v>0</v>
      </c>
      <c r="O96" s="53">
        <f t="shared" si="11"/>
        <v>384</v>
      </c>
      <c r="P96" s="4"/>
      <c r="Q96" s="4"/>
    </row>
    <row r="97" spans="1:17" ht="15.75">
      <c r="A97" s="83" t="s">
        <v>107</v>
      </c>
      <c r="B97" s="67"/>
      <c r="C97" s="53">
        <f>C96+C87+C82</f>
        <v>0</v>
      </c>
      <c r="D97" s="53">
        <f t="shared" ref="D97:N97" si="17">D96+D87+D82</f>
        <v>0</v>
      </c>
      <c r="E97" s="53">
        <f t="shared" si="17"/>
        <v>0</v>
      </c>
      <c r="F97" s="53">
        <f t="shared" si="17"/>
        <v>0</v>
      </c>
      <c r="G97" s="53">
        <f t="shared" si="17"/>
        <v>4787</v>
      </c>
      <c r="H97" s="53">
        <f t="shared" si="17"/>
        <v>0</v>
      </c>
      <c r="I97" s="53">
        <f t="shared" si="17"/>
        <v>724</v>
      </c>
      <c r="J97" s="53">
        <f t="shared" si="17"/>
        <v>2281</v>
      </c>
      <c r="K97" s="53">
        <f t="shared" si="17"/>
        <v>384</v>
      </c>
      <c r="L97" s="53">
        <f t="shared" si="17"/>
        <v>0</v>
      </c>
      <c r="M97" s="53">
        <f t="shared" si="17"/>
        <v>0</v>
      </c>
      <c r="N97" s="53">
        <f t="shared" si="17"/>
        <v>0</v>
      </c>
      <c r="O97" s="53">
        <f t="shared" si="11"/>
        <v>8176</v>
      </c>
      <c r="P97" s="4"/>
      <c r="Q97" s="4"/>
    </row>
    <row r="98" spans="1:17" ht="15.75">
      <c r="A98" s="46" t="s">
        <v>650</v>
      </c>
      <c r="B98" s="47" t="s">
        <v>314</v>
      </c>
      <c r="C98" s="53">
        <f>C97+C74</f>
        <v>3994</v>
      </c>
      <c r="D98" s="53">
        <f t="shared" ref="D98:N98" si="18">D97+D74</f>
        <v>4711</v>
      </c>
      <c r="E98" s="53">
        <f t="shared" si="18"/>
        <v>4104</v>
      </c>
      <c r="F98" s="53">
        <f t="shared" si="18"/>
        <v>3977</v>
      </c>
      <c r="G98" s="53">
        <f t="shared" si="18"/>
        <v>8760</v>
      </c>
      <c r="H98" s="53">
        <f t="shared" si="18"/>
        <v>3972</v>
      </c>
      <c r="I98" s="53">
        <f t="shared" si="18"/>
        <v>4136</v>
      </c>
      <c r="J98" s="53">
        <f t="shared" si="18"/>
        <v>6169</v>
      </c>
      <c r="K98" s="53">
        <f t="shared" si="18"/>
        <v>4434</v>
      </c>
      <c r="L98" s="53">
        <f t="shared" si="18"/>
        <v>4107</v>
      </c>
      <c r="M98" s="53">
        <f t="shared" si="18"/>
        <v>3883</v>
      </c>
      <c r="N98" s="53">
        <f t="shared" si="18"/>
        <v>4307</v>
      </c>
      <c r="O98" s="53">
        <f t="shared" si="11"/>
        <v>56554</v>
      </c>
      <c r="P98" s="4"/>
      <c r="Q98" s="4"/>
    </row>
    <row r="99" spans="1:17">
      <c r="A99" s="17" t="s">
        <v>643</v>
      </c>
      <c r="B99" s="5" t="s">
        <v>315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>
        <f t="shared" si="11"/>
        <v>0</v>
      </c>
      <c r="P99" s="4"/>
      <c r="Q99" s="4"/>
    </row>
    <row r="100" spans="1:17">
      <c r="A100" s="17" t="s">
        <v>318</v>
      </c>
      <c r="B100" s="5" t="s">
        <v>319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>
        <f t="shared" si="11"/>
        <v>0</v>
      </c>
      <c r="P100" s="4"/>
      <c r="Q100" s="4"/>
    </row>
    <row r="101" spans="1:17">
      <c r="A101" s="17" t="s">
        <v>644</v>
      </c>
      <c r="B101" s="5" t="s">
        <v>320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>
        <f t="shared" si="11"/>
        <v>0</v>
      </c>
      <c r="P101" s="4"/>
      <c r="Q101" s="4"/>
    </row>
    <row r="102" spans="1:17">
      <c r="A102" s="20" t="s">
        <v>606</v>
      </c>
      <c r="B102" s="9" t="s">
        <v>322</v>
      </c>
      <c r="C102" s="53">
        <f>SUM(C99:C101)</f>
        <v>0</v>
      </c>
      <c r="D102" s="53">
        <f t="shared" ref="D102:N102" si="19">SUM(D99:D101)</f>
        <v>0</v>
      </c>
      <c r="E102" s="53">
        <f t="shared" si="19"/>
        <v>0</v>
      </c>
      <c r="F102" s="53">
        <f t="shared" si="19"/>
        <v>0</v>
      </c>
      <c r="G102" s="53">
        <f t="shared" si="19"/>
        <v>0</v>
      </c>
      <c r="H102" s="53">
        <f t="shared" si="19"/>
        <v>0</v>
      </c>
      <c r="I102" s="53">
        <f t="shared" si="19"/>
        <v>0</v>
      </c>
      <c r="J102" s="53">
        <f t="shared" si="19"/>
        <v>0</v>
      </c>
      <c r="K102" s="53">
        <f t="shared" si="19"/>
        <v>0</v>
      </c>
      <c r="L102" s="53">
        <f t="shared" si="19"/>
        <v>0</v>
      </c>
      <c r="M102" s="53">
        <f t="shared" si="19"/>
        <v>0</v>
      </c>
      <c r="N102" s="53">
        <f t="shared" si="19"/>
        <v>0</v>
      </c>
      <c r="O102" s="53">
        <f t="shared" si="11"/>
        <v>0</v>
      </c>
      <c r="P102" s="4"/>
      <c r="Q102" s="4"/>
    </row>
    <row r="103" spans="1:17">
      <c r="A103" s="48" t="s">
        <v>645</v>
      </c>
      <c r="B103" s="5" t="s">
        <v>323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>
        <f t="shared" si="11"/>
        <v>0</v>
      </c>
      <c r="P103" s="4"/>
      <c r="Q103" s="4"/>
    </row>
    <row r="104" spans="1:17">
      <c r="A104" s="48" t="s">
        <v>612</v>
      </c>
      <c r="B104" s="5" t="s">
        <v>326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>
        <f t="shared" si="11"/>
        <v>0</v>
      </c>
      <c r="P104" s="4"/>
      <c r="Q104" s="4"/>
    </row>
    <row r="105" spans="1:17">
      <c r="A105" s="17" t="s">
        <v>327</v>
      </c>
      <c r="B105" s="5" t="s">
        <v>328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>
        <f t="shared" si="11"/>
        <v>0</v>
      </c>
      <c r="P105" s="4"/>
      <c r="Q105" s="4"/>
    </row>
    <row r="106" spans="1:17">
      <c r="A106" s="17" t="s">
        <v>646</v>
      </c>
      <c r="B106" s="5" t="s">
        <v>329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>
        <f t="shared" si="11"/>
        <v>0</v>
      </c>
      <c r="P106" s="4"/>
      <c r="Q106" s="4"/>
    </row>
    <row r="107" spans="1:17">
      <c r="A107" s="18" t="s">
        <v>609</v>
      </c>
      <c r="B107" s="9" t="s">
        <v>330</v>
      </c>
      <c r="C107" s="53">
        <f>SUM(C103:C106)</f>
        <v>0</v>
      </c>
      <c r="D107" s="53">
        <f t="shared" ref="D107:N107" si="20">SUM(D103:D106)</f>
        <v>0</v>
      </c>
      <c r="E107" s="53">
        <f t="shared" si="20"/>
        <v>0</v>
      </c>
      <c r="F107" s="53">
        <f t="shared" si="20"/>
        <v>0</v>
      </c>
      <c r="G107" s="53">
        <f t="shared" si="20"/>
        <v>0</v>
      </c>
      <c r="H107" s="53">
        <f t="shared" si="20"/>
        <v>0</v>
      </c>
      <c r="I107" s="53">
        <f t="shared" si="20"/>
        <v>0</v>
      </c>
      <c r="J107" s="53">
        <f t="shared" si="20"/>
        <v>0</v>
      </c>
      <c r="K107" s="53">
        <f t="shared" si="20"/>
        <v>0</v>
      </c>
      <c r="L107" s="53">
        <f t="shared" si="20"/>
        <v>0</v>
      </c>
      <c r="M107" s="53">
        <f t="shared" si="20"/>
        <v>0</v>
      </c>
      <c r="N107" s="53">
        <f t="shared" si="20"/>
        <v>0</v>
      </c>
      <c r="O107" s="53">
        <f t="shared" si="11"/>
        <v>0</v>
      </c>
      <c r="P107" s="4"/>
      <c r="Q107" s="4"/>
    </row>
    <row r="108" spans="1:17">
      <c r="A108" s="48" t="s">
        <v>331</v>
      </c>
      <c r="B108" s="5" t="s">
        <v>332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>
        <f t="shared" si="11"/>
        <v>0</v>
      </c>
      <c r="P108" s="4"/>
      <c r="Q108" s="4"/>
    </row>
    <row r="109" spans="1:17">
      <c r="A109" s="48" t="s">
        <v>333</v>
      </c>
      <c r="B109" s="5" t="s">
        <v>334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>
        <f t="shared" si="11"/>
        <v>0</v>
      </c>
      <c r="P109" s="4"/>
      <c r="Q109" s="4"/>
    </row>
    <row r="110" spans="1:17">
      <c r="A110" s="18" t="s">
        <v>335</v>
      </c>
      <c r="B110" s="9" t="s">
        <v>336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>
        <f t="shared" si="11"/>
        <v>0</v>
      </c>
      <c r="P110" s="4"/>
      <c r="Q110" s="4"/>
    </row>
    <row r="111" spans="1:17">
      <c r="A111" s="48" t="s">
        <v>337</v>
      </c>
      <c r="B111" s="5" t="s">
        <v>338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>
        <f t="shared" si="11"/>
        <v>0</v>
      </c>
      <c r="P111" s="4"/>
      <c r="Q111" s="4"/>
    </row>
    <row r="112" spans="1:17">
      <c r="A112" s="48" t="s">
        <v>339</v>
      </c>
      <c r="B112" s="5" t="s">
        <v>340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>
        <f t="shared" si="11"/>
        <v>0</v>
      </c>
      <c r="P112" s="4"/>
      <c r="Q112" s="4"/>
    </row>
    <row r="113" spans="1:17">
      <c r="A113" s="48" t="s">
        <v>341</v>
      </c>
      <c r="B113" s="5" t="s">
        <v>342</v>
      </c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>
        <f t="shared" si="11"/>
        <v>0</v>
      </c>
      <c r="P113" s="4"/>
      <c r="Q113" s="4"/>
    </row>
    <row r="114" spans="1:17">
      <c r="A114" s="49" t="s">
        <v>610</v>
      </c>
      <c r="B114" s="50" t="s">
        <v>343</v>
      </c>
      <c r="C114" s="53">
        <f>C102+C107+C108+C109+C110+C111+C112+C113</f>
        <v>0</v>
      </c>
      <c r="D114" s="53">
        <f t="shared" ref="D114:N114" si="21">D102+D107+D108+D109+D110+D111+D112+D113</f>
        <v>0</v>
      </c>
      <c r="E114" s="53">
        <f t="shared" si="21"/>
        <v>0</v>
      </c>
      <c r="F114" s="53">
        <f t="shared" si="21"/>
        <v>0</v>
      </c>
      <c r="G114" s="53">
        <f t="shared" si="21"/>
        <v>0</v>
      </c>
      <c r="H114" s="53">
        <f t="shared" si="21"/>
        <v>0</v>
      </c>
      <c r="I114" s="53">
        <f t="shared" si="21"/>
        <v>0</v>
      </c>
      <c r="J114" s="53">
        <f t="shared" si="21"/>
        <v>0</v>
      </c>
      <c r="K114" s="53">
        <f t="shared" si="21"/>
        <v>0</v>
      </c>
      <c r="L114" s="53">
        <f t="shared" si="21"/>
        <v>0</v>
      </c>
      <c r="M114" s="53">
        <f t="shared" si="21"/>
        <v>0</v>
      </c>
      <c r="N114" s="53">
        <f t="shared" si="21"/>
        <v>0</v>
      </c>
      <c r="O114" s="53">
        <f t="shared" si="11"/>
        <v>0</v>
      </c>
      <c r="P114" s="4"/>
      <c r="Q114" s="4"/>
    </row>
    <row r="115" spans="1:17">
      <c r="A115" s="48" t="s">
        <v>344</v>
      </c>
      <c r="B115" s="5" t="s">
        <v>345</v>
      </c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>
        <f t="shared" si="11"/>
        <v>0</v>
      </c>
      <c r="P115" s="4"/>
      <c r="Q115" s="4"/>
    </row>
    <row r="116" spans="1:17">
      <c r="A116" s="17" t="s">
        <v>346</v>
      </c>
      <c r="B116" s="5" t="s">
        <v>347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>
        <f t="shared" si="11"/>
        <v>0</v>
      </c>
      <c r="P116" s="4"/>
      <c r="Q116" s="4"/>
    </row>
    <row r="117" spans="1:17">
      <c r="A117" s="48" t="s">
        <v>647</v>
      </c>
      <c r="B117" s="5" t="s">
        <v>348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>
        <f t="shared" si="11"/>
        <v>0</v>
      </c>
      <c r="P117" s="4"/>
      <c r="Q117" s="4"/>
    </row>
    <row r="118" spans="1:17">
      <c r="A118" s="48" t="s">
        <v>615</v>
      </c>
      <c r="B118" s="5" t="s">
        <v>349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>
        <f t="shared" si="11"/>
        <v>0</v>
      </c>
      <c r="P118" s="4"/>
      <c r="Q118" s="4"/>
    </row>
    <row r="119" spans="1:17">
      <c r="A119" s="49" t="s">
        <v>616</v>
      </c>
      <c r="B119" s="50" t="s">
        <v>353</v>
      </c>
      <c r="C119" s="53">
        <f>SUM(C115:C118)</f>
        <v>0</v>
      </c>
      <c r="D119" s="53">
        <f t="shared" ref="D119:N119" si="22">SUM(D115:D118)</f>
        <v>0</v>
      </c>
      <c r="E119" s="53">
        <f t="shared" si="22"/>
        <v>0</v>
      </c>
      <c r="F119" s="53">
        <f t="shared" si="22"/>
        <v>0</v>
      </c>
      <c r="G119" s="53">
        <f t="shared" si="22"/>
        <v>0</v>
      </c>
      <c r="H119" s="53">
        <f t="shared" si="22"/>
        <v>0</v>
      </c>
      <c r="I119" s="53">
        <f t="shared" si="22"/>
        <v>0</v>
      </c>
      <c r="J119" s="53">
        <f t="shared" si="22"/>
        <v>0</v>
      </c>
      <c r="K119" s="53">
        <f t="shared" si="22"/>
        <v>0</v>
      </c>
      <c r="L119" s="53">
        <f t="shared" si="22"/>
        <v>0</v>
      </c>
      <c r="M119" s="53">
        <f t="shared" si="22"/>
        <v>0</v>
      </c>
      <c r="N119" s="53">
        <f t="shared" si="22"/>
        <v>0</v>
      </c>
      <c r="O119" s="53">
        <f t="shared" si="11"/>
        <v>0</v>
      </c>
      <c r="P119" s="4"/>
      <c r="Q119" s="4"/>
    </row>
    <row r="120" spans="1:17">
      <c r="A120" s="17" t="s">
        <v>354</v>
      </c>
      <c r="B120" s="5" t="s">
        <v>355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>
        <f t="shared" si="11"/>
        <v>0</v>
      </c>
      <c r="P120" s="4"/>
      <c r="Q120" s="4"/>
    </row>
    <row r="121" spans="1:17" ht="15.75">
      <c r="A121" s="51" t="s">
        <v>651</v>
      </c>
      <c r="B121" s="52" t="s">
        <v>356</v>
      </c>
      <c r="C121" s="53">
        <f>C119+C114</f>
        <v>0</v>
      </c>
      <c r="D121" s="53">
        <f t="shared" ref="D121:N121" si="23">D119+D114</f>
        <v>0</v>
      </c>
      <c r="E121" s="53">
        <f t="shared" si="23"/>
        <v>0</v>
      </c>
      <c r="F121" s="53">
        <f t="shared" si="23"/>
        <v>0</v>
      </c>
      <c r="G121" s="53">
        <f t="shared" si="23"/>
        <v>0</v>
      </c>
      <c r="H121" s="53">
        <f t="shared" si="23"/>
        <v>0</v>
      </c>
      <c r="I121" s="53">
        <f t="shared" si="23"/>
        <v>0</v>
      </c>
      <c r="J121" s="53">
        <f t="shared" si="23"/>
        <v>0</v>
      </c>
      <c r="K121" s="53">
        <f t="shared" si="23"/>
        <v>0</v>
      </c>
      <c r="L121" s="53">
        <f t="shared" si="23"/>
        <v>0</v>
      </c>
      <c r="M121" s="53">
        <f t="shared" si="23"/>
        <v>0</v>
      </c>
      <c r="N121" s="53">
        <f t="shared" si="23"/>
        <v>0</v>
      </c>
      <c r="O121" s="53">
        <f t="shared" si="11"/>
        <v>0</v>
      </c>
      <c r="P121" s="4"/>
      <c r="Q121" s="4"/>
    </row>
    <row r="122" spans="1:17" ht="15.75">
      <c r="A122" s="56" t="s">
        <v>688</v>
      </c>
      <c r="B122" s="57"/>
      <c r="C122" s="53">
        <f>C121+C98</f>
        <v>3994</v>
      </c>
      <c r="D122" s="53">
        <f t="shared" ref="D122:N122" si="24">D121+D98</f>
        <v>4711</v>
      </c>
      <c r="E122" s="53">
        <f t="shared" si="24"/>
        <v>4104</v>
      </c>
      <c r="F122" s="53">
        <f t="shared" si="24"/>
        <v>3977</v>
      </c>
      <c r="G122" s="53">
        <f t="shared" si="24"/>
        <v>8760</v>
      </c>
      <c r="H122" s="53">
        <f t="shared" si="24"/>
        <v>3972</v>
      </c>
      <c r="I122" s="53">
        <f t="shared" si="24"/>
        <v>4136</v>
      </c>
      <c r="J122" s="53">
        <f t="shared" si="24"/>
        <v>6169</v>
      </c>
      <c r="K122" s="53">
        <f t="shared" si="24"/>
        <v>4434</v>
      </c>
      <c r="L122" s="53">
        <f t="shared" si="24"/>
        <v>4107</v>
      </c>
      <c r="M122" s="53">
        <f t="shared" si="24"/>
        <v>3883</v>
      </c>
      <c r="N122" s="53">
        <f t="shared" si="24"/>
        <v>4307</v>
      </c>
      <c r="O122" s="53">
        <f t="shared" si="11"/>
        <v>56554</v>
      </c>
      <c r="P122" s="4"/>
      <c r="Q122" s="4"/>
    </row>
    <row r="123" spans="1:17" ht="25.5">
      <c r="A123" s="2" t="s">
        <v>166</v>
      </c>
      <c r="B123" s="3" t="s">
        <v>681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>
        <f t="shared" si="11"/>
        <v>0</v>
      </c>
      <c r="P123" s="4"/>
      <c r="Q123" s="4"/>
    </row>
    <row r="124" spans="1:17">
      <c r="A124" s="42" t="s">
        <v>357</v>
      </c>
      <c r="B124" s="6" t="s">
        <v>358</v>
      </c>
      <c r="C124" s="53">
        <v>1357</v>
      </c>
      <c r="D124" s="53">
        <v>901</v>
      </c>
      <c r="E124" s="53">
        <v>901</v>
      </c>
      <c r="F124" s="53">
        <v>907</v>
      </c>
      <c r="G124" s="53">
        <v>901</v>
      </c>
      <c r="H124" s="53">
        <v>901</v>
      </c>
      <c r="I124" s="53">
        <v>907</v>
      </c>
      <c r="J124" s="53">
        <v>901</v>
      </c>
      <c r="K124" s="53">
        <v>901</v>
      </c>
      <c r="L124" s="53">
        <v>906</v>
      </c>
      <c r="M124" s="53">
        <v>901</v>
      </c>
      <c r="N124" s="53">
        <v>901</v>
      </c>
      <c r="O124" s="53">
        <f t="shared" si="11"/>
        <v>11285</v>
      </c>
      <c r="P124" s="4"/>
      <c r="Q124" s="4"/>
    </row>
    <row r="125" spans="1:17">
      <c r="A125" s="5" t="s">
        <v>359</v>
      </c>
      <c r="B125" s="6" t="s">
        <v>360</v>
      </c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>
        <f t="shared" si="11"/>
        <v>0</v>
      </c>
      <c r="P125" s="4"/>
      <c r="Q125" s="4"/>
    </row>
    <row r="126" spans="1:17">
      <c r="A126" s="5" t="s">
        <v>361</v>
      </c>
      <c r="B126" s="6" t="s">
        <v>362</v>
      </c>
      <c r="C126" s="53">
        <v>1133</v>
      </c>
      <c r="D126" s="53">
        <v>781</v>
      </c>
      <c r="E126" s="53">
        <v>780</v>
      </c>
      <c r="F126" s="53">
        <v>719</v>
      </c>
      <c r="G126" s="53">
        <v>719</v>
      </c>
      <c r="H126" s="53">
        <v>719</v>
      </c>
      <c r="I126" s="53">
        <v>719</v>
      </c>
      <c r="J126" s="53">
        <v>719</v>
      </c>
      <c r="K126" s="53">
        <v>719</v>
      </c>
      <c r="L126" s="53">
        <v>719</v>
      </c>
      <c r="M126" s="53">
        <v>718</v>
      </c>
      <c r="N126" s="53">
        <v>707</v>
      </c>
      <c r="O126" s="53">
        <f t="shared" si="11"/>
        <v>9152</v>
      </c>
      <c r="P126" s="4"/>
      <c r="Q126" s="4"/>
    </row>
    <row r="127" spans="1:17">
      <c r="A127" s="5" t="s">
        <v>363</v>
      </c>
      <c r="B127" s="6" t="s">
        <v>364</v>
      </c>
      <c r="C127" s="53">
        <v>144</v>
      </c>
      <c r="D127" s="53">
        <v>96</v>
      </c>
      <c r="E127" s="53">
        <v>96</v>
      </c>
      <c r="F127" s="53">
        <v>96</v>
      </c>
      <c r="G127" s="53">
        <v>96</v>
      </c>
      <c r="H127" s="53">
        <v>96</v>
      </c>
      <c r="I127" s="53">
        <v>96</v>
      </c>
      <c r="J127" s="53">
        <v>96</v>
      </c>
      <c r="K127" s="53">
        <v>96</v>
      </c>
      <c r="L127" s="53">
        <v>96</v>
      </c>
      <c r="M127" s="53">
        <v>96</v>
      </c>
      <c r="N127" s="53">
        <v>96</v>
      </c>
      <c r="O127" s="53">
        <f t="shared" si="11"/>
        <v>1200</v>
      </c>
      <c r="P127" s="4"/>
      <c r="Q127" s="4"/>
    </row>
    <row r="128" spans="1:17">
      <c r="A128" s="5" t="s">
        <v>365</v>
      </c>
      <c r="B128" s="6" t="s">
        <v>366</v>
      </c>
      <c r="C128" s="53"/>
      <c r="D128" s="53"/>
      <c r="E128" s="53"/>
      <c r="F128" s="53"/>
      <c r="G128" s="53">
        <v>5713</v>
      </c>
      <c r="H128" s="53"/>
      <c r="I128" s="53"/>
      <c r="J128" s="53"/>
      <c r="K128" s="53"/>
      <c r="L128" s="53"/>
      <c r="M128" s="53"/>
      <c r="N128" s="53"/>
      <c r="O128" s="53">
        <f t="shared" si="11"/>
        <v>5713</v>
      </c>
      <c r="P128" s="4"/>
      <c r="Q128" s="4"/>
    </row>
    <row r="129" spans="1:17">
      <c r="A129" s="5" t="s">
        <v>367</v>
      </c>
      <c r="B129" s="6" t="s">
        <v>368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>
        <f t="shared" si="11"/>
        <v>0</v>
      </c>
      <c r="P129" s="4"/>
      <c r="Q129" s="4"/>
    </row>
    <row r="130" spans="1:17">
      <c r="A130" s="9" t="s">
        <v>691</v>
      </c>
      <c r="B130" s="10" t="s">
        <v>369</v>
      </c>
      <c r="C130" s="53">
        <f>SUM(C124:C129)</f>
        <v>2634</v>
      </c>
      <c r="D130" s="53">
        <f t="shared" ref="D130:N130" si="25">SUM(D124:D129)</f>
        <v>1778</v>
      </c>
      <c r="E130" s="53">
        <f t="shared" si="25"/>
        <v>1777</v>
      </c>
      <c r="F130" s="53">
        <f t="shared" si="25"/>
        <v>1722</v>
      </c>
      <c r="G130" s="53">
        <f t="shared" si="25"/>
        <v>7429</v>
      </c>
      <c r="H130" s="53">
        <f t="shared" si="25"/>
        <v>1716</v>
      </c>
      <c r="I130" s="53">
        <f t="shared" si="25"/>
        <v>1722</v>
      </c>
      <c r="J130" s="53">
        <f t="shared" si="25"/>
        <v>1716</v>
      </c>
      <c r="K130" s="53">
        <f t="shared" si="25"/>
        <v>1716</v>
      </c>
      <c r="L130" s="53">
        <f t="shared" si="25"/>
        <v>1721</v>
      </c>
      <c r="M130" s="53">
        <f t="shared" si="25"/>
        <v>1715</v>
      </c>
      <c r="N130" s="53">
        <f t="shared" si="25"/>
        <v>1704</v>
      </c>
      <c r="O130" s="53">
        <f t="shared" si="11"/>
        <v>27350</v>
      </c>
      <c r="P130" s="4"/>
      <c r="Q130" s="4"/>
    </row>
    <row r="131" spans="1:17">
      <c r="A131" s="5" t="s">
        <v>370</v>
      </c>
      <c r="B131" s="6" t="s">
        <v>371</v>
      </c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>
        <f t="shared" si="11"/>
        <v>0</v>
      </c>
      <c r="P131" s="4"/>
      <c r="Q131" s="4"/>
    </row>
    <row r="132" spans="1:17" ht="30">
      <c r="A132" s="5" t="s">
        <v>372</v>
      </c>
      <c r="B132" s="6" t="s">
        <v>373</v>
      </c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>
        <f t="shared" si="11"/>
        <v>0</v>
      </c>
      <c r="P132" s="4"/>
      <c r="Q132" s="4"/>
    </row>
    <row r="133" spans="1:17" ht="30">
      <c r="A133" s="5" t="s">
        <v>652</v>
      </c>
      <c r="B133" s="6" t="s">
        <v>374</v>
      </c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>
        <f t="shared" si="11"/>
        <v>0</v>
      </c>
      <c r="P133" s="4"/>
      <c r="Q133" s="4"/>
    </row>
    <row r="134" spans="1:17" ht="30">
      <c r="A134" s="5" t="s">
        <v>653</v>
      </c>
      <c r="B134" s="6" t="s">
        <v>375</v>
      </c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>
        <f t="shared" si="11"/>
        <v>0</v>
      </c>
      <c r="P134" s="4"/>
      <c r="Q134" s="4"/>
    </row>
    <row r="135" spans="1:17">
      <c r="A135" s="5" t="s">
        <v>654</v>
      </c>
      <c r="B135" s="6" t="s">
        <v>376</v>
      </c>
      <c r="C135" s="53">
        <v>194</v>
      </c>
      <c r="D135" s="53">
        <v>194</v>
      </c>
      <c r="E135" s="53">
        <v>2175</v>
      </c>
      <c r="F135" s="53">
        <v>194</v>
      </c>
      <c r="G135" s="53">
        <v>512</v>
      </c>
      <c r="H135" s="53">
        <v>194</v>
      </c>
      <c r="I135" s="53">
        <v>194</v>
      </c>
      <c r="J135" s="53">
        <v>194</v>
      </c>
      <c r="K135" s="53">
        <v>194</v>
      </c>
      <c r="L135" s="53">
        <v>194</v>
      </c>
      <c r="M135" s="53">
        <v>194</v>
      </c>
      <c r="N135" s="53">
        <v>194</v>
      </c>
      <c r="O135" s="53">
        <f t="shared" ref="O135:O198" si="26">SUM(C135:N135)</f>
        <v>4627</v>
      </c>
      <c r="P135" s="4"/>
      <c r="Q135" s="4"/>
    </row>
    <row r="136" spans="1:17">
      <c r="A136" s="50" t="s">
        <v>692</v>
      </c>
      <c r="B136" s="65" t="s">
        <v>377</v>
      </c>
      <c r="C136" s="53">
        <f>C130+C131+C132+C133+C134+C135</f>
        <v>2828</v>
      </c>
      <c r="D136" s="53">
        <f t="shared" ref="D136:N136" si="27">D130+D131+D132+D133+D134+D135</f>
        <v>1972</v>
      </c>
      <c r="E136" s="53">
        <f t="shared" si="27"/>
        <v>3952</v>
      </c>
      <c r="F136" s="53">
        <f t="shared" si="27"/>
        <v>1916</v>
      </c>
      <c r="G136" s="53">
        <f t="shared" si="27"/>
        <v>7941</v>
      </c>
      <c r="H136" s="53">
        <f t="shared" si="27"/>
        <v>1910</v>
      </c>
      <c r="I136" s="53">
        <f t="shared" si="27"/>
        <v>1916</v>
      </c>
      <c r="J136" s="53">
        <f t="shared" si="27"/>
        <v>1910</v>
      </c>
      <c r="K136" s="53">
        <f t="shared" si="27"/>
        <v>1910</v>
      </c>
      <c r="L136" s="53">
        <f t="shared" si="27"/>
        <v>1915</v>
      </c>
      <c r="M136" s="53">
        <f t="shared" si="27"/>
        <v>1909</v>
      </c>
      <c r="N136" s="53">
        <f t="shared" si="27"/>
        <v>1898</v>
      </c>
      <c r="O136" s="53">
        <f t="shared" si="26"/>
        <v>31977</v>
      </c>
      <c r="P136" s="4"/>
      <c r="Q136" s="4"/>
    </row>
    <row r="137" spans="1:17">
      <c r="A137" s="5" t="s">
        <v>658</v>
      </c>
      <c r="B137" s="6" t="s">
        <v>386</v>
      </c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>
        <f t="shared" si="26"/>
        <v>0</v>
      </c>
      <c r="P137" s="4"/>
      <c r="Q137" s="4"/>
    </row>
    <row r="138" spans="1:17">
      <c r="A138" s="5" t="s">
        <v>659</v>
      </c>
      <c r="B138" s="6" t="s">
        <v>390</v>
      </c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>
        <f t="shared" si="26"/>
        <v>0</v>
      </c>
      <c r="P138" s="4"/>
      <c r="Q138" s="4"/>
    </row>
    <row r="139" spans="1:17">
      <c r="A139" s="9" t="s">
        <v>694</v>
      </c>
      <c r="B139" s="10" t="s">
        <v>391</v>
      </c>
      <c r="C139" s="53">
        <f>SUM(C137:C138)</f>
        <v>0</v>
      </c>
      <c r="D139" s="53">
        <f t="shared" ref="D139:N139" si="28">SUM(D137:D138)</f>
        <v>0</v>
      </c>
      <c r="E139" s="53">
        <f t="shared" si="28"/>
        <v>0</v>
      </c>
      <c r="F139" s="53">
        <f t="shared" si="28"/>
        <v>0</v>
      </c>
      <c r="G139" s="53">
        <f t="shared" si="28"/>
        <v>0</v>
      </c>
      <c r="H139" s="53">
        <f t="shared" si="28"/>
        <v>0</v>
      </c>
      <c r="I139" s="53">
        <f t="shared" si="28"/>
        <v>0</v>
      </c>
      <c r="J139" s="53">
        <f t="shared" si="28"/>
        <v>0</v>
      </c>
      <c r="K139" s="53">
        <f t="shared" si="28"/>
        <v>0</v>
      </c>
      <c r="L139" s="53">
        <f t="shared" si="28"/>
        <v>0</v>
      </c>
      <c r="M139" s="53">
        <f t="shared" si="28"/>
        <v>0</v>
      </c>
      <c r="N139" s="53">
        <f t="shared" si="28"/>
        <v>0</v>
      </c>
      <c r="O139" s="53">
        <f t="shared" si="26"/>
        <v>0</v>
      </c>
      <c r="P139" s="4"/>
      <c r="Q139" s="4"/>
    </row>
    <row r="140" spans="1:17">
      <c r="A140" s="5" t="s">
        <v>660</v>
      </c>
      <c r="B140" s="6" t="s">
        <v>392</v>
      </c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>
        <f t="shared" si="26"/>
        <v>0</v>
      </c>
      <c r="P140" s="4"/>
      <c r="Q140" s="4"/>
    </row>
    <row r="141" spans="1:17">
      <c r="A141" s="5" t="s">
        <v>661</v>
      </c>
      <c r="B141" s="6" t="s">
        <v>393</v>
      </c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>
        <f t="shared" si="26"/>
        <v>0</v>
      </c>
      <c r="P141" s="4"/>
      <c r="Q141" s="4"/>
    </row>
    <row r="142" spans="1:17">
      <c r="A142" s="5" t="s">
        <v>662</v>
      </c>
      <c r="B142" s="6" t="s">
        <v>394</v>
      </c>
      <c r="C142" s="53"/>
      <c r="D142" s="53"/>
      <c r="E142" s="53">
        <v>741</v>
      </c>
      <c r="F142" s="53"/>
      <c r="G142" s="53"/>
      <c r="H142" s="53"/>
      <c r="I142" s="53"/>
      <c r="J142" s="53"/>
      <c r="K142" s="53">
        <v>741</v>
      </c>
      <c r="L142" s="53"/>
      <c r="M142" s="53"/>
      <c r="N142" s="53"/>
      <c r="O142" s="53">
        <f t="shared" si="26"/>
        <v>1482</v>
      </c>
      <c r="P142" s="4"/>
      <c r="Q142" s="4"/>
    </row>
    <row r="143" spans="1:17">
      <c r="A143" s="5" t="s">
        <v>663</v>
      </c>
      <c r="B143" s="6" t="s">
        <v>395</v>
      </c>
      <c r="C143" s="53"/>
      <c r="D143" s="53"/>
      <c r="E143" s="53">
        <v>2000</v>
      </c>
      <c r="F143" s="53"/>
      <c r="G143" s="53"/>
      <c r="H143" s="53"/>
      <c r="I143" s="53"/>
      <c r="J143" s="53"/>
      <c r="K143" s="53">
        <v>1999</v>
      </c>
      <c r="L143" s="53"/>
      <c r="M143" s="53"/>
      <c r="N143" s="53"/>
      <c r="O143" s="53">
        <f t="shared" si="26"/>
        <v>3999</v>
      </c>
      <c r="P143" s="4"/>
      <c r="Q143" s="4"/>
    </row>
    <row r="144" spans="1:17">
      <c r="A144" s="5" t="s">
        <v>664</v>
      </c>
      <c r="B144" s="6" t="s">
        <v>398</v>
      </c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>
        <f t="shared" si="26"/>
        <v>0</v>
      </c>
      <c r="P144" s="4"/>
      <c r="Q144" s="4"/>
    </row>
    <row r="145" spans="1:17">
      <c r="A145" s="5" t="s">
        <v>399</v>
      </c>
      <c r="B145" s="6" t="s">
        <v>400</v>
      </c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>
        <f t="shared" si="26"/>
        <v>0</v>
      </c>
      <c r="P145" s="4"/>
      <c r="Q145" s="4"/>
    </row>
    <row r="146" spans="1:17">
      <c r="A146" s="5" t="s">
        <v>665</v>
      </c>
      <c r="B146" s="6" t="s">
        <v>401</v>
      </c>
      <c r="C146" s="53"/>
      <c r="D146" s="53"/>
      <c r="E146" s="53">
        <v>911</v>
      </c>
      <c r="F146" s="53"/>
      <c r="G146" s="53"/>
      <c r="H146" s="53"/>
      <c r="I146" s="53"/>
      <c r="J146" s="53"/>
      <c r="K146" s="53">
        <v>911</v>
      </c>
      <c r="L146" s="53"/>
      <c r="M146" s="53"/>
      <c r="N146" s="53"/>
      <c r="O146" s="53">
        <f t="shared" si="26"/>
        <v>1822</v>
      </c>
      <c r="P146" s="4"/>
      <c r="Q146" s="4"/>
    </row>
    <row r="147" spans="1:17">
      <c r="A147" s="5" t="s">
        <v>666</v>
      </c>
      <c r="B147" s="6" t="s">
        <v>406</v>
      </c>
      <c r="C147" s="53"/>
      <c r="D147" s="53"/>
      <c r="E147" s="53">
        <v>268</v>
      </c>
      <c r="F147" s="53"/>
      <c r="G147" s="53"/>
      <c r="H147" s="53"/>
      <c r="I147" s="53"/>
      <c r="J147" s="53"/>
      <c r="K147" s="53">
        <v>269</v>
      </c>
      <c r="L147" s="53"/>
      <c r="M147" s="53"/>
      <c r="N147" s="53"/>
      <c r="O147" s="53">
        <f t="shared" si="26"/>
        <v>537</v>
      </c>
      <c r="P147" s="4"/>
      <c r="Q147" s="4"/>
    </row>
    <row r="148" spans="1:17">
      <c r="A148" s="9" t="s">
        <v>695</v>
      </c>
      <c r="B148" s="10" t="s">
        <v>422</v>
      </c>
      <c r="C148" s="53">
        <f>SUM(C143:C147)</f>
        <v>0</v>
      </c>
      <c r="D148" s="53">
        <f t="shared" ref="D148:N148" si="29">SUM(D143:D147)</f>
        <v>0</v>
      </c>
      <c r="E148" s="53">
        <f t="shared" si="29"/>
        <v>3179</v>
      </c>
      <c r="F148" s="53">
        <f t="shared" si="29"/>
        <v>0</v>
      </c>
      <c r="G148" s="53">
        <f t="shared" si="29"/>
        <v>0</v>
      </c>
      <c r="H148" s="53">
        <f t="shared" si="29"/>
        <v>0</v>
      </c>
      <c r="I148" s="53">
        <f t="shared" si="29"/>
        <v>0</v>
      </c>
      <c r="J148" s="53">
        <f t="shared" si="29"/>
        <v>0</v>
      </c>
      <c r="K148" s="53">
        <f t="shared" si="29"/>
        <v>3179</v>
      </c>
      <c r="L148" s="53">
        <f t="shared" si="29"/>
        <v>0</v>
      </c>
      <c r="M148" s="53">
        <f t="shared" si="29"/>
        <v>0</v>
      </c>
      <c r="N148" s="53">
        <f t="shared" si="29"/>
        <v>0</v>
      </c>
      <c r="O148" s="53">
        <f t="shared" si="26"/>
        <v>6358</v>
      </c>
      <c r="P148" s="4"/>
      <c r="Q148" s="4"/>
    </row>
    <row r="149" spans="1:17">
      <c r="A149" s="5" t="s">
        <v>667</v>
      </c>
      <c r="B149" s="6" t="s">
        <v>423</v>
      </c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>
        <f t="shared" si="26"/>
        <v>0</v>
      </c>
      <c r="P149" s="4"/>
      <c r="Q149" s="4"/>
    </row>
    <row r="150" spans="1:17">
      <c r="A150" s="50" t="s">
        <v>696</v>
      </c>
      <c r="B150" s="65" t="s">
        <v>424</v>
      </c>
      <c r="C150" s="53">
        <f>C149+C148+C142+C141+C140+C139</f>
        <v>0</v>
      </c>
      <c r="D150" s="53">
        <f t="shared" ref="D150:N150" si="30">D149+D148+D142+D141+D140+D139</f>
        <v>0</v>
      </c>
      <c r="E150" s="53">
        <f t="shared" si="30"/>
        <v>3920</v>
      </c>
      <c r="F150" s="53">
        <f t="shared" si="30"/>
        <v>0</v>
      </c>
      <c r="G150" s="53">
        <f t="shared" si="30"/>
        <v>0</v>
      </c>
      <c r="H150" s="53">
        <f t="shared" si="30"/>
        <v>0</v>
      </c>
      <c r="I150" s="53">
        <f t="shared" si="30"/>
        <v>0</v>
      </c>
      <c r="J150" s="53">
        <f t="shared" si="30"/>
        <v>0</v>
      </c>
      <c r="K150" s="53">
        <f t="shared" si="30"/>
        <v>3920</v>
      </c>
      <c r="L150" s="53">
        <f t="shared" si="30"/>
        <v>0</v>
      </c>
      <c r="M150" s="53">
        <f t="shared" si="30"/>
        <v>0</v>
      </c>
      <c r="N150" s="53">
        <f t="shared" si="30"/>
        <v>0</v>
      </c>
      <c r="O150" s="53">
        <f t="shared" si="26"/>
        <v>7840</v>
      </c>
      <c r="P150" s="4"/>
      <c r="Q150" s="4"/>
    </row>
    <row r="151" spans="1:17">
      <c r="A151" s="17" t="s">
        <v>425</v>
      </c>
      <c r="B151" s="6" t="s">
        <v>426</v>
      </c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>
        <f t="shared" si="26"/>
        <v>0</v>
      </c>
      <c r="P151" s="4"/>
      <c r="Q151" s="4"/>
    </row>
    <row r="152" spans="1:17">
      <c r="A152" s="17" t="s">
        <v>668</v>
      </c>
      <c r="B152" s="6" t="s">
        <v>427</v>
      </c>
      <c r="C152" s="53"/>
      <c r="D152" s="53"/>
      <c r="E152" s="53">
        <v>11</v>
      </c>
      <c r="F152" s="53">
        <v>17</v>
      </c>
      <c r="G152" s="53">
        <v>9</v>
      </c>
      <c r="H152" s="53">
        <v>16</v>
      </c>
      <c r="I152" s="53">
        <v>16</v>
      </c>
      <c r="J152" s="53">
        <v>9</v>
      </c>
      <c r="K152" s="53">
        <v>9</v>
      </c>
      <c r="L152" s="53">
        <v>16</v>
      </c>
      <c r="M152" s="53">
        <v>9</v>
      </c>
      <c r="N152" s="53">
        <v>16</v>
      </c>
      <c r="O152" s="53">
        <f t="shared" si="26"/>
        <v>128</v>
      </c>
      <c r="P152" s="4"/>
      <c r="Q152" s="4"/>
    </row>
    <row r="153" spans="1:17">
      <c r="A153" s="17" t="s">
        <v>669</v>
      </c>
      <c r="B153" s="6" t="s">
        <v>430</v>
      </c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>
        <f t="shared" si="26"/>
        <v>0</v>
      </c>
      <c r="P153" s="4"/>
      <c r="Q153" s="4"/>
    </row>
    <row r="154" spans="1:17">
      <c r="A154" s="17" t="s">
        <v>670</v>
      </c>
      <c r="B154" s="6" t="s">
        <v>431</v>
      </c>
      <c r="C154" s="53">
        <v>265</v>
      </c>
      <c r="D154" s="53">
        <v>65</v>
      </c>
      <c r="E154" s="53">
        <v>65</v>
      </c>
      <c r="F154" s="53">
        <v>65</v>
      </c>
      <c r="G154" s="53">
        <v>65</v>
      </c>
      <c r="H154" s="53">
        <v>65</v>
      </c>
      <c r="I154" s="53">
        <v>65</v>
      </c>
      <c r="J154" s="53">
        <v>65</v>
      </c>
      <c r="K154" s="53">
        <v>65</v>
      </c>
      <c r="L154" s="53">
        <v>65</v>
      </c>
      <c r="M154" s="53">
        <v>65</v>
      </c>
      <c r="N154" s="53">
        <v>65</v>
      </c>
      <c r="O154" s="53">
        <f t="shared" si="26"/>
        <v>980</v>
      </c>
      <c r="P154" s="4"/>
      <c r="Q154" s="4"/>
    </row>
    <row r="155" spans="1:17">
      <c r="A155" s="17" t="s">
        <v>438</v>
      </c>
      <c r="B155" s="6" t="s">
        <v>439</v>
      </c>
      <c r="C155" s="53">
        <v>481</v>
      </c>
      <c r="D155" s="53">
        <v>465</v>
      </c>
      <c r="E155" s="53">
        <v>465</v>
      </c>
      <c r="F155" s="53">
        <v>465</v>
      </c>
      <c r="G155" s="53">
        <v>465</v>
      </c>
      <c r="H155" s="53">
        <v>465</v>
      </c>
      <c r="I155" s="53">
        <v>328</v>
      </c>
      <c r="J155" s="53">
        <v>328</v>
      </c>
      <c r="K155" s="53">
        <v>465</v>
      </c>
      <c r="L155" s="53">
        <v>465</v>
      </c>
      <c r="M155" s="53">
        <v>465</v>
      </c>
      <c r="N155" s="53">
        <v>465</v>
      </c>
      <c r="O155" s="53">
        <f t="shared" si="26"/>
        <v>5322</v>
      </c>
      <c r="P155" s="4"/>
      <c r="Q155" s="4"/>
    </row>
    <row r="156" spans="1:17">
      <c r="A156" s="17" t="s">
        <v>440</v>
      </c>
      <c r="B156" s="6" t="s">
        <v>441</v>
      </c>
      <c r="C156" s="53">
        <v>130</v>
      </c>
      <c r="D156" s="53">
        <v>126</v>
      </c>
      <c r="E156" s="53">
        <v>127</v>
      </c>
      <c r="F156" s="53">
        <v>129</v>
      </c>
      <c r="G156" s="53">
        <v>127</v>
      </c>
      <c r="H156" s="53">
        <v>128</v>
      </c>
      <c r="I156" s="53">
        <v>91</v>
      </c>
      <c r="J156" s="53">
        <v>89</v>
      </c>
      <c r="K156" s="53">
        <v>126</v>
      </c>
      <c r="L156" s="53">
        <v>128</v>
      </c>
      <c r="M156" s="53">
        <v>127</v>
      </c>
      <c r="N156" s="53">
        <v>127</v>
      </c>
      <c r="O156" s="53">
        <f t="shared" si="26"/>
        <v>1455</v>
      </c>
      <c r="P156" s="4"/>
      <c r="Q156" s="4"/>
    </row>
    <row r="157" spans="1:17">
      <c r="A157" s="17" t="s">
        <v>442</v>
      </c>
      <c r="B157" s="6" t="s">
        <v>443</v>
      </c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>
        <f t="shared" si="26"/>
        <v>0</v>
      </c>
      <c r="P157" s="4"/>
      <c r="Q157" s="4"/>
    </row>
    <row r="158" spans="1:17">
      <c r="A158" s="17" t="s">
        <v>671</v>
      </c>
      <c r="B158" s="6" t="s">
        <v>444</v>
      </c>
      <c r="C158" s="53">
        <v>1</v>
      </c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>
        <f t="shared" si="26"/>
        <v>1</v>
      </c>
      <c r="P158" s="4"/>
      <c r="Q158" s="4"/>
    </row>
    <row r="159" spans="1:17">
      <c r="A159" s="17" t="s">
        <v>672</v>
      </c>
      <c r="B159" s="6" t="s">
        <v>446</v>
      </c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>
        <f t="shared" si="26"/>
        <v>0</v>
      </c>
      <c r="P159" s="4"/>
      <c r="Q159" s="4"/>
    </row>
    <row r="160" spans="1:17">
      <c r="A160" s="17" t="s">
        <v>673</v>
      </c>
      <c r="B160" s="6" t="s">
        <v>451</v>
      </c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>
        <f t="shared" si="26"/>
        <v>0</v>
      </c>
      <c r="P160" s="4"/>
      <c r="Q160" s="4"/>
    </row>
    <row r="161" spans="1:17">
      <c r="A161" s="64" t="s">
        <v>697</v>
      </c>
      <c r="B161" s="65" t="s">
        <v>455</v>
      </c>
      <c r="C161" s="53">
        <f>C160+C159+C158+C157+C156+C155+C154+C153+C152+C151</f>
        <v>877</v>
      </c>
      <c r="D161" s="53">
        <f t="shared" ref="D161:N161" si="31">D160+D159+D158+D157+D156+D155+D154+D153+D152+D151</f>
        <v>656</v>
      </c>
      <c r="E161" s="53">
        <f t="shared" si="31"/>
        <v>668</v>
      </c>
      <c r="F161" s="53">
        <f t="shared" si="31"/>
        <v>676</v>
      </c>
      <c r="G161" s="53">
        <f t="shared" si="31"/>
        <v>666</v>
      </c>
      <c r="H161" s="53">
        <f t="shared" si="31"/>
        <v>674</v>
      </c>
      <c r="I161" s="53">
        <f t="shared" si="31"/>
        <v>500</v>
      </c>
      <c r="J161" s="53">
        <f t="shared" si="31"/>
        <v>491</v>
      </c>
      <c r="K161" s="53">
        <f t="shared" si="31"/>
        <v>665</v>
      </c>
      <c r="L161" s="53">
        <f t="shared" si="31"/>
        <v>674</v>
      </c>
      <c r="M161" s="53">
        <f t="shared" si="31"/>
        <v>666</v>
      </c>
      <c r="N161" s="53">
        <f t="shared" si="31"/>
        <v>673</v>
      </c>
      <c r="O161" s="53">
        <f t="shared" si="26"/>
        <v>7886</v>
      </c>
      <c r="P161" s="4"/>
      <c r="Q161" s="4"/>
    </row>
    <row r="162" spans="1:17" ht="30">
      <c r="A162" s="17" t="s">
        <v>467</v>
      </c>
      <c r="B162" s="6" t="s">
        <v>468</v>
      </c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>
        <f t="shared" si="26"/>
        <v>0</v>
      </c>
      <c r="P162" s="4"/>
      <c r="Q162" s="4"/>
    </row>
    <row r="163" spans="1:17" ht="30">
      <c r="A163" s="5" t="s">
        <v>677</v>
      </c>
      <c r="B163" s="6" t="s">
        <v>469</v>
      </c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>
        <f t="shared" si="26"/>
        <v>0</v>
      </c>
      <c r="P163" s="4"/>
      <c r="Q163" s="4"/>
    </row>
    <row r="164" spans="1:17">
      <c r="A164" s="17" t="s">
        <v>678</v>
      </c>
      <c r="B164" s="6" t="s">
        <v>470</v>
      </c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>
        <f t="shared" si="26"/>
        <v>0</v>
      </c>
      <c r="P164" s="4"/>
      <c r="Q164" s="4"/>
    </row>
    <row r="165" spans="1:17">
      <c r="A165" s="50" t="s">
        <v>699</v>
      </c>
      <c r="B165" s="65" t="s">
        <v>471</v>
      </c>
      <c r="C165" s="53">
        <f>SUM(C162:C164)</f>
        <v>0</v>
      </c>
      <c r="D165" s="53">
        <f t="shared" ref="D165:N165" si="32">SUM(D162:D164)</f>
        <v>0</v>
      </c>
      <c r="E165" s="53">
        <f t="shared" si="32"/>
        <v>0</v>
      </c>
      <c r="F165" s="53">
        <f t="shared" si="32"/>
        <v>0</v>
      </c>
      <c r="G165" s="53">
        <f t="shared" si="32"/>
        <v>0</v>
      </c>
      <c r="H165" s="53">
        <f t="shared" si="32"/>
        <v>0</v>
      </c>
      <c r="I165" s="53">
        <f t="shared" si="32"/>
        <v>0</v>
      </c>
      <c r="J165" s="53">
        <f t="shared" si="32"/>
        <v>0</v>
      </c>
      <c r="K165" s="53">
        <f t="shared" si="32"/>
        <v>0</v>
      </c>
      <c r="L165" s="53">
        <f t="shared" si="32"/>
        <v>0</v>
      </c>
      <c r="M165" s="53">
        <f t="shared" si="32"/>
        <v>0</v>
      </c>
      <c r="N165" s="53">
        <f t="shared" si="32"/>
        <v>0</v>
      </c>
      <c r="O165" s="53">
        <f t="shared" si="26"/>
        <v>0</v>
      </c>
      <c r="P165" s="4"/>
      <c r="Q165" s="4"/>
    </row>
    <row r="166" spans="1:17" ht="15.75">
      <c r="A166" s="83" t="s">
        <v>109</v>
      </c>
      <c r="B166" s="88"/>
      <c r="C166" s="53">
        <f>C165+C161+C150+C136</f>
        <v>3705</v>
      </c>
      <c r="D166" s="53">
        <f t="shared" ref="D166:N166" si="33">D165+D161+D150+D136</f>
        <v>2628</v>
      </c>
      <c r="E166" s="53">
        <f t="shared" si="33"/>
        <v>8540</v>
      </c>
      <c r="F166" s="53">
        <f t="shared" si="33"/>
        <v>2592</v>
      </c>
      <c r="G166" s="53">
        <f t="shared" si="33"/>
        <v>8607</v>
      </c>
      <c r="H166" s="53">
        <f t="shared" si="33"/>
        <v>2584</v>
      </c>
      <c r="I166" s="53">
        <f t="shared" si="33"/>
        <v>2416</v>
      </c>
      <c r="J166" s="53">
        <f t="shared" si="33"/>
        <v>2401</v>
      </c>
      <c r="K166" s="53">
        <f t="shared" si="33"/>
        <v>6495</v>
      </c>
      <c r="L166" s="53">
        <f t="shared" si="33"/>
        <v>2589</v>
      </c>
      <c r="M166" s="53">
        <f t="shared" si="33"/>
        <v>2575</v>
      </c>
      <c r="N166" s="53">
        <f t="shared" si="33"/>
        <v>2571</v>
      </c>
      <c r="O166" s="53">
        <f t="shared" si="26"/>
        <v>47703</v>
      </c>
      <c r="P166" s="4"/>
      <c r="Q166" s="4"/>
    </row>
    <row r="167" spans="1:17">
      <c r="A167" s="5" t="s">
        <v>378</v>
      </c>
      <c r="B167" s="6" t="s">
        <v>379</v>
      </c>
      <c r="C167" s="53">
        <v>364</v>
      </c>
      <c r="D167" s="53"/>
      <c r="E167" s="53"/>
      <c r="F167" s="53"/>
      <c r="G167" s="53">
        <v>4309</v>
      </c>
      <c r="H167" s="53"/>
      <c r="I167" s="53"/>
      <c r="J167" s="53"/>
      <c r="K167" s="53"/>
      <c r="L167" s="53"/>
      <c r="M167" s="53"/>
      <c r="N167" s="53"/>
      <c r="O167" s="53">
        <f t="shared" si="26"/>
        <v>4673</v>
      </c>
      <c r="P167" s="4"/>
      <c r="Q167" s="4"/>
    </row>
    <row r="168" spans="1:17" ht="30">
      <c r="A168" s="5" t="s">
        <v>380</v>
      </c>
      <c r="B168" s="6" t="s">
        <v>381</v>
      </c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>
        <f t="shared" si="26"/>
        <v>0</v>
      </c>
      <c r="P168" s="4"/>
      <c r="Q168" s="4"/>
    </row>
    <row r="169" spans="1:17" ht="30">
      <c r="A169" s="5" t="s">
        <v>655</v>
      </c>
      <c r="B169" s="6" t="s">
        <v>382</v>
      </c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>
        <f t="shared" si="26"/>
        <v>0</v>
      </c>
      <c r="P169" s="4"/>
      <c r="Q169" s="4"/>
    </row>
    <row r="170" spans="1:17" ht="30">
      <c r="A170" s="5" t="s">
        <v>656</v>
      </c>
      <c r="B170" s="6" t="s">
        <v>383</v>
      </c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>
        <f t="shared" si="26"/>
        <v>0</v>
      </c>
      <c r="P170" s="4"/>
      <c r="Q170" s="4"/>
    </row>
    <row r="171" spans="1:17">
      <c r="A171" s="5" t="s">
        <v>657</v>
      </c>
      <c r="B171" s="6" t="s">
        <v>384</v>
      </c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>
        <f t="shared" si="26"/>
        <v>0</v>
      </c>
      <c r="P171" s="4"/>
      <c r="Q171" s="4"/>
    </row>
    <row r="172" spans="1:17">
      <c r="A172" s="50" t="s">
        <v>693</v>
      </c>
      <c r="B172" s="65" t="s">
        <v>385</v>
      </c>
      <c r="C172" s="53">
        <f>SUM(C167:C171)</f>
        <v>364</v>
      </c>
      <c r="D172" s="53">
        <f t="shared" ref="D172:N172" si="34">SUM(D167:D171)</f>
        <v>0</v>
      </c>
      <c r="E172" s="53">
        <f t="shared" si="34"/>
        <v>0</v>
      </c>
      <c r="F172" s="53">
        <f t="shared" si="34"/>
        <v>0</v>
      </c>
      <c r="G172" s="53">
        <f t="shared" si="34"/>
        <v>4309</v>
      </c>
      <c r="H172" s="53">
        <f t="shared" si="34"/>
        <v>0</v>
      </c>
      <c r="I172" s="53">
        <f t="shared" si="34"/>
        <v>0</v>
      </c>
      <c r="J172" s="53">
        <f t="shared" si="34"/>
        <v>0</v>
      </c>
      <c r="K172" s="53">
        <f t="shared" si="34"/>
        <v>0</v>
      </c>
      <c r="L172" s="53">
        <f t="shared" si="34"/>
        <v>0</v>
      </c>
      <c r="M172" s="53">
        <f t="shared" si="34"/>
        <v>0</v>
      </c>
      <c r="N172" s="53">
        <f t="shared" si="34"/>
        <v>0</v>
      </c>
      <c r="O172" s="53">
        <f t="shared" si="26"/>
        <v>4673</v>
      </c>
      <c r="P172" s="4"/>
      <c r="Q172" s="4"/>
    </row>
    <row r="173" spans="1:17">
      <c r="A173" s="17" t="s">
        <v>674</v>
      </c>
      <c r="B173" s="6" t="s">
        <v>456</v>
      </c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>
        <f t="shared" si="26"/>
        <v>0</v>
      </c>
      <c r="P173" s="4"/>
      <c r="Q173" s="4"/>
    </row>
    <row r="174" spans="1:17">
      <c r="A174" s="17" t="s">
        <v>675</v>
      </c>
      <c r="B174" s="6" t="s">
        <v>458</v>
      </c>
      <c r="C174" s="53"/>
      <c r="D174" s="53">
        <v>1500</v>
      </c>
      <c r="E174" s="53"/>
      <c r="F174" s="53"/>
      <c r="G174" s="53"/>
      <c r="H174" s="53">
        <v>1000</v>
      </c>
      <c r="I174" s="53"/>
      <c r="J174" s="53"/>
      <c r="K174" s="53"/>
      <c r="L174" s="53"/>
      <c r="M174" s="53"/>
      <c r="N174" s="53"/>
      <c r="O174" s="53">
        <f t="shared" si="26"/>
        <v>2500</v>
      </c>
      <c r="P174" s="4"/>
      <c r="Q174" s="4"/>
    </row>
    <row r="175" spans="1:17">
      <c r="A175" s="17" t="s">
        <v>460</v>
      </c>
      <c r="B175" s="6" t="s">
        <v>461</v>
      </c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>
        <f t="shared" si="26"/>
        <v>0</v>
      </c>
      <c r="P175" s="4"/>
      <c r="Q175" s="4"/>
    </row>
    <row r="176" spans="1:17">
      <c r="A176" s="17" t="s">
        <v>676</v>
      </c>
      <c r="B176" s="6" t="s">
        <v>462</v>
      </c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>
        <f t="shared" si="26"/>
        <v>0</v>
      </c>
      <c r="P176" s="4"/>
      <c r="Q176" s="4"/>
    </row>
    <row r="177" spans="1:17">
      <c r="A177" s="17" t="s">
        <v>464</v>
      </c>
      <c r="B177" s="6" t="s">
        <v>465</v>
      </c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>
        <f t="shared" si="26"/>
        <v>0</v>
      </c>
      <c r="P177" s="4"/>
      <c r="Q177" s="4"/>
    </row>
    <row r="178" spans="1:17">
      <c r="A178" s="50" t="s">
        <v>698</v>
      </c>
      <c r="B178" s="65" t="s">
        <v>466</v>
      </c>
      <c r="C178" s="53">
        <f>SUM(C173:C177)</f>
        <v>0</v>
      </c>
      <c r="D178" s="53">
        <f t="shared" ref="D178:N178" si="35">SUM(D173:D177)</f>
        <v>1500</v>
      </c>
      <c r="E178" s="53">
        <f t="shared" si="35"/>
        <v>0</v>
      </c>
      <c r="F178" s="53">
        <f t="shared" si="35"/>
        <v>0</v>
      </c>
      <c r="G178" s="53">
        <f t="shared" si="35"/>
        <v>0</v>
      </c>
      <c r="H178" s="53">
        <f t="shared" si="35"/>
        <v>1000</v>
      </c>
      <c r="I178" s="53">
        <f t="shared" si="35"/>
        <v>0</v>
      </c>
      <c r="J178" s="53">
        <f t="shared" si="35"/>
        <v>0</v>
      </c>
      <c r="K178" s="53">
        <f t="shared" si="35"/>
        <v>0</v>
      </c>
      <c r="L178" s="53">
        <f t="shared" si="35"/>
        <v>0</v>
      </c>
      <c r="M178" s="53">
        <f t="shared" si="35"/>
        <v>0</v>
      </c>
      <c r="N178" s="53">
        <f t="shared" si="35"/>
        <v>0</v>
      </c>
      <c r="O178" s="53">
        <f t="shared" si="26"/>
        <v>2500</v>
      </c>
      <c r="P178" s="4"/>
      <c r="Q178" s="4"/>
    </row>
    <row r="179" spans="1:17" ht="30">
      <c r="A179" s="17" t="s">
        <v>472</v>
      </c>
      <c r="B179" s="6" t="s">
        <v>473</v>
      </c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>
        <f t="shared" si="26"/>
        <v>0</v>
      </c>
      <c r="P179" s="4"/>
      <c r="Q179" s="4"/>
    </row>
    <row r="180" spans="1:17" ht="30">
      <c r="A180" s="5" t="s">
        <v>679</v>
      </c>
      <c r="B180" s="6" t="s">
        <v>474</v>
      </c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>
        <f t="shared" si="26"/>
        <v>0</v>
      </c>
      <c r="P180" s="4"/>
      <c r="Q180" s="4"/>
    </row>
    <row r="181" spans="1:17">
      <c r="A181" s="17" t="s">
        <v>680</v>
      </c>
      <c r="B181" s="6" t="s">
        <v>475</v>
      </c>
      <c r="C181" s="53"/>
      <c r="D181" s="53"/>
      <c r="E181" s="53"/>
      <c r="F181" s="53"/>
      <c r="G181" s="53"/>
      <c r="H181" s="53">
        <v>73</v>
      </c>
      <c r="I181" s="53"/>
      <c r="J181" s="53"/>
      <c r="K181" s="53"/>
      <c r="L181" s="53"/>
      <c r="M181" s="53"/>
      <c r="N181" s="53"/>
      <c r="O181" s="53">
        <f t="shared" si="26"/>
        <v>73</v>
      </c>
      <c r="P181" s="4"/>
      <c r="Q181" s="4"/>
    </row>
    <row r="182" spans="1:17">
      <c r="A182" s="50" t="s">
        <v>701</v>
      </c>
      <c r="B182" s="65" t="s">
        <v>476</v>
      </c>
      <c r="C182" s="53">
        <f>SUM(C179:C181)</f>
        <v>0</v>
      </c>
      <c r="D182" s="53">
        <f t="shared" ref="D182:N182" si="36">SUM(D179:D181)</f>
        <v>0</v>
      </c>
      <c r="E182" s="53">
        <f t="shared" si="36"/>
        <v>0</v>
      </c>
      <c r="F182" s="53">
        <f t="shared" si="36"/>
        <v>0</v>
      </c>
      <c r="G182" s="53">
        <f t="shared" si="36"/>
        <v>0</v>
      </c>
      <c r="H182" s="53">
        <f t="shared" si="36"/>
        <v>73</v>
      </c>
      <c r="I182" s="53">
        <f t="shared" si="36"/>
        <v>0</v>
      </c>
      <c r="J182" s="53">
        <f t="shared" si="36"/>
        <v>0</v>
      </c>
      <c r="K182" s="53">
        <f t="shared" si="36"/>
        <v>0</v>
      </c>
      <c r="L182" s="53">
        <f t="shared" si="36"/>
        <v>0</v>
      </c>
      <c r="M182" s="53">
        <f t="shared" si="36"/>
        <v>0</v>
      </c>
      <c r="N182" s="53">
        <f t="shared" si="36"/>
        <v>0</v>
      </c>
      <c r="O182" s="53">
        <f t="shared" si="26"/>
        <v>73</v>
      </c>
      <c r="P182" s="4"/>
      <c r="Q182" s="4"/>
    </row>
    <row r="183" spans="1:17" ht="15.75">
      <c r="A183" s="83" t="s">
        <v>110</v>
      </c>
      <c r="B183" s="88"/>
      <c r="C183" s="53">
        <f>C182+C178+C172</f>
        <v>364</v>
      </c>
      <c r="D183" s="53">
        <f t="shared" ref="D183:N183" si="37">D182+D178+D172</f>
        <v>1500</v>
      </c>
      <c r="E183" s="53">
        <f t="shared" si="37"/>
        <v>0</v>
      </c>
      <c r="F183" s="53">
        <f t="shared" si="37"/>
        <v>0</v>
      </c>
      <c r="G183" s="53">
        <f t="shared" si="37"/>
        <v>4309</v>
      </c>
      <c r="H183" s="53">
        <f t="shared" si="37"/>
        <v>1073</v>
      </c>
      <c r="I183" s="53">
        <f t="shared" si="37"/>
        <v>0</v>
      </c>
      <c r="J183" s="53">
        <f t="shared" si="37"/>
        <v>0</v>
      </c>
      <c r="K183" s="53">
        <f t="shared" si="37"/>
        <v>0</v>
      </c>
      <c r="L183" s="53">
        <f t="shared" si="37"/>
        <v>0</v>
      </c>
      <c r="M183" s="53">
        <f t="shared" si="37"/>
        <v>0</v>
      </c>
      <c r="N183" s="53">
        <f t="shared" si="37"/>
        <v>0</v>
      </c>
      <c r="O183" s="53">
        <f t="shared" si="26"/>
        <v>7246</v>
      </c>
      <c r="P183" s="4"/>
      <c r="Q183" s="4"/>
    </row>
    <row r="184" spans="1:17" ht="15.75">
      <c r="A184" s="62" t="s">
        <v>700</v>
      </c>
      <c r="B184" s="46" t="s">
        <v>477</v>
      </c>
      <c r="C184" s="53">
        <f>C166+C183</f>
        <v>4069</v>
      </c>
      <c r="D184" s="53">
        <f t="shared" ref="D184:N184" si="38">D166+D183</f>
        <v>4128</v>
      </c>
      <c r="E184" s="53">
        <f t="shared" si="38"/>
        <v>8540</v>
      </c>
      <c r="F184" s="53">
        <f t="shared" si="38"/>
        <v>2592</v>
      </c>
      <c r="G184" s="53">
        <f t="shared" si="38"/>
        <v>12916</v>
      </c>
      <c r="H184" s="53">
        <f t="shared" si="38"/>
        <v>3657</v>
      </c>
      <c r="I184" s="53">
        <f t="shared" si="38"/>
        <v>2416</v>
      </c>
      <c r="J184" s="53">
        <f t="shared" si="38"/>
        <v>2401</v>
      </c>
      <c r="K184" s="53">
        <f t="shared" si="38"/>
        <v>6495</v>
      </c>
      <c r="L184" s="53">
        <f t="shared" si="38"/>
        <v>2589</v>
      </c>
      <c r="M184" s="53">
        <f t="shared" si="38"/>
        <v>2575</v>
      </c>
      <c r="N184" s="53">
        <f t="shared" si="38"/>
        <v>2571</v>
      </c>
      <c r="O184" s="53">
        <f t="shared" si="26"/>
        <v>54949</v>
      </c>
      <c r="P184" s="4"/>
      <c r="Q184" s="4"/>
    </row>
    <row r="185" spans="1:17" ht="15.75">
      <c r="A185" s="145" t="s">
        <v>111</v>
      </c>
      <c r="B185" s="86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>
        <f t="shared" si="26"/>
        <v>0</v>
      </c>
      <c r="P185" s="4"/>
      <c r="Q185" s="4"/>
    </row>
    <row r="186" spans="1:17" ht="15.75">
      <c r="A186" s="145" t="s">
        <v>112</v>
      </c>
      <c r="B186" s="86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>
        <f t="shared" si="26"/>
        <v>0</v>
      </c>
      <c r="P186" s="4"/>
      <c r="Q186" s="4"/>
    </row>
    <row r="187" spans="1:17">
      <c r="A187" s="48" t="s">
        <v>682</v>
      </c>
      <c r="B187" s="5" t="s">
        <v>478</v>
      </c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>
        <f t="shared" si="26"/>
        <v>0</v>
      </c>
      <c r="P187" s="4"/>
      <c r="Q187" s="4"/>
    </row>
    <row r="188" spans="1:17">
      <c r="A188" s="17" t="s">
        <v>479</v>
      </c>
      <c r="B188" s="5" t="s">
        <v>480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>
        <f t="shared" si="26"/>
        <v>0</v>
      </c>
      <c r="P188" s="4"/>
      <c r="Q188" s="4"/>
    </row>
    <row r="189" spans="1:17">
      <c r="A189" s="48" t="s">
        <v>683</v>
      </c>
      <c r="B189" s="5" t="s">
        <v>481</v>
      </c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>
        <f t="shared" si="26"/>
        <v>0</v>
      </c>
      <c r="P189" s="4"/>
      <c r="Q189" s="4"/>
    </row>
    <row r="190" spans="1:17">
      <c r="A190" s="20" t="s">
        <v>702</v>
      </c>
      <c r="B190" s="9" t="s">
        <v>482</v>
      </c>
      <c r="C190" s="53">
        <f>SUM(C187:C189)</f>
        <v>0</v>
      </c>
      <c r="D190" s="53">
        <f t="shared" ref="D190:N190" si="39">SUM(D187:D189)</f>
        <v>0</v>
      </c>
      <c r="E190" s="53">
        <f t="shared" si="39"/>
        <v>0</v>
      </c>
      <c r="F190" s="53">
        <f t="shared" si="39"/>
        <v>0</v>
      </c>
      <c r="G190" s="53">
        <f t="shared" si="39"/>
        <v>0</v>
      </c>
      <c r="H190" s="53">
        <f t="shared" si="39"/>
        <v>0</v>
      </c>
      <c r="I190" s="53">
        <f t="shared" si="39"/>
        <v>0</v>
      </c>
      <c r="J190" s="53">
        <f t="shared" si="39"/>
        <v>0</v>
      </c>
      <c r="K190" s="53">
        <f t="shared" si="39"/>
        <v>0</v>
      </c>
      <c r="L190" s="53">
        <f t="shared" si="39"/>
        <v>0</v>
      </c>
      <c r="M190" s="53">
        <f t="shared" si="39"/>
        <v>0</v>
      </c>
      <c r="N190" s="53">
        <f t="shared" si="39"/>
        <v>0</v>
      </c>
      <c r="O190" s="53">
        <f t="shared" si="26"/>
        <v>0</v>
      </c>
      <c r="P190" s="4"/>
      <c r="Q190" s="4"/>
    </row>
    <row r="191" spans="1:17">
      <c r="A191" s="17" t="s">
        <v>684</v>
      </c>
      <c r="B191" s="5" t="s">
        <v>483</v>
      </c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>
        <f t="shared" si="26"/>
        <v>0</v>
      </c>
      <c r="P191" s="4"/>
      <c r="Q191" s="4"/>
    </row>
    <row r="192" spans="1:17">
      <c r="A192" s="48" t="s">
        <v>484</v>
      </c>
      <c r="B192" s="5" t="s">
        <v>485</v>
      </c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>
        <f t="shared" si="26"/>
        <v>0</v>
      </c>
      <c r="P192" s="4"/>
      <c r="Q192" s="4"/>
    </row>
    <row r="193" spans="1:17">
      <c r="A193" s="17" t="s">
        <v>685</v>
      </c>
      <c r="B193" s="5" t="s">
        <v>486</v>
      </c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>
        <f t="shared" si="26"/>
        <v>0</v>
      </c>
      <c r="P193" s="4"/>
      <c r="Q193" s="4"/>
    </row>
    <row r="194" spans="1:17">
      <c r="A194" s="48" t="s">
        <v>487</v>
      </c>
      <c r="B194" s="5" t="s">
        <v>488</v>
      </c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>
        <f t="shared" si="26"/>
        <v>0</v>
      </c>
      <c r="P194" s="4"/>
      <c r="Q194" s="4"/>
    </row>
    <row r="195" spans="1:17">
      <c r="A195" s="18" t="s">
        <v>703</v>
      </c>
      <c r="B195" s="9" t="s">
        <v>489</v>
      </c>
      <c r="C195" s="53">
        <f>SUM(C191:C194)</f>
        <v>0</v>
      </c>
      <c r="D195" s="53">
        <f t="shared" ref="D195:N195" si="40">SUM(D191:D194)</f>
        <v>0</v>
      </c>
      <c r="E195" s="53">
        <f t="shared" si="40"/>
        <v>0</v>
      </c>
      <c r="F195" s="53">
        <f t="shared" si="40"/>
        <v>0</v>
      </c>
      <c r="G195" s="53">
        <f t="shared" si="40"/>
        <v>0</v>
      </c>
      <c r="H195" s="53">
        <f t="shared" si="40"/>
        <v>0</v>
      </c>
      <c r="I195" s="53">
        <f t="shared" si="40"/>
        <v>0</v>
      </c>
      <c r="J195" s="53">
        <f t="shared" si="40"/>
        <v>0</v>
      </c>
      <c r="K195" s="53">
        <f t="shared" si="40"/>
        <v>0</v>
      </c>
      <c r="L195" s="53">
        <f t="shared" si="40"/>
        <v>0</v>
      </c>
      <c r="M195" s="53">
        <f t="shared" si="40"/>
        <v>0</v>
      </c>
      <c r="N195" s="53">
        <f t="shared" si="40"/>
        <v>0</v>
      </c>
      <c r="O195" s="53">
        <f t="shared" si="26"/>
        <v>0</v>
      </c>
      <c r="P195" s="4"/>
      <c r="Q195" s="4"/>
    </row>
    <row r="196" spans="1:17">
      <c r="A196" s="5" t="s">
        <v>836</v>
      </c>
      <c r="B196" s="5" t="s">
        <v>490</v>
      </c>
      <c r="C196" s="53">
        <v>1605</v>
      </c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>
        <f t="shared" si="26"/>
        <v>1605</v>
      </c>
      <c r="P196" s="4"/>
      <c r="Q196" s="4"/>
    </row>
    <row r="197" spans="1:17">
      <c r="A197" s="5" t="s">
        <v>837</v>
      </c>
      <c r="B197" s="5" t="s">
        <v>490</v>
      </c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>
        <f t="shared" si="26"/>
        <v>0</v>
      </c>
      <c r="P197" s="4"/>
      <c r="Q197" s="4"/>
    </row>
    <row r="198" spans="1:17">
      <c r="A198" s="5" t="s">
        <v>834</v>
      </c>
      <c r="B198" s="5" t="s">
        <v>491</v>
      </c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>
        <f t="shared" si="26"/>
        <v>0</v>
      </c>
      <c r="P198" s="4"/>
      <c r="Q198" s="4"/>
    </row>
    <row r="199" spans="1:17">
      <c r="A199" s="5" t="s">
        <v>835</v>
      </c>
      <c r="B199" s="5" t="s">
        <v>491</v>
      </c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>
        <f t="shared" ref="O199:O213" si="41">SUM(C199:N199)</f>
        <v>0</v>
      </c>
      <c r="P199" s="4"/>
      <c r="Q199" s="4"/>
    </row>
    <row r="200" spans="1:17">
      <c r="A200" s="9" t="s">
        <v>704</v>
      </c>
      <c r="B200" s="9" t="s">
        <v>492</v>
      </c>
      <c r="C200" s="53">
        <f>SUM(C196:C199)</f>
        <v>1605</v>
      </c>
      <c r="D200" s="53">
        <f t="shared" ref="D200:N200" si="42">SUM(D196:D199)</f>
        <v>0</v>
      </c>
      <c r="E200" s="53">
        <f t="shared" si="42"/>
        <v>0</v>
      </c>
      <c r="F200" s="53">
        <f t="shared" si="42"/>
        <v>0</v>
      </c>
      <c r="G200" s="53">
        <f t="shared" si="42"/>
        <v>0</v>
      </c>
      <c r="H200" s="53">
        <f t="shared" si="42"/>
        <v>0</v>
      </c>
      <c r="I200" s="53">
        <f t="shared" si="42"/>
        <v>0</v>
      </c>
      <c r="J200" s="53">
        <f t="shared" si="42"/>
        <v>0</v>
      </c>
      <c r="K200" s="53">
        <f t="shared" si="42"/>
        <v>0</v>
      </c>
      <c r="L200" s="53">
        <f t="shared" si="42"/>
        <v>0</v>
      </c>
      <c r="M200" s="53">
        <f t="shared" si="42"/>
        <v>0</v>
      </c>
      <c r="N200" s="53">
        <f t="shared" si="42"/>
        <v>0</v>
      </c>
      <c r="O200" s="53">
        <f t="shared" si="41"/>
        <v>1605</v>
      </c>
      <c r="P200" s="4"/>
      <c r="Q200" s="4"/>
    </row>
    <row r="201" spans="1:17">
      <c r="A201" s="48" t="s">
        <v>493</v>
      </c>
      <c r="B201" s="5" t="s">
        <v>494</v>
      </c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>
        <f t="shared" si="41"/>
        <v>0</v>
      </c>
      <c r="P201" s="4"/>
      <c r="Q201" s="4"/>
    </row>
    <row r="202" spans="1:17">
      <c r="A202" s="48" t="s">
        <v>495</v>
      </c>
      <c r="B202" s="5" t="s">
        <v>496</v>
      </c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>
        <f t="shared" si="41"/>
        <v>0</v>
      </c>
      <c r="P202" s="4"/>
      <c r="Q202" s="4"/>
    </row>
    <row r="203" spans="1:17">
      <c r="A203" s="48" t="s">
        <v>497</v>
      </c>
      <c r="B203" s="5" t="s">
        <v>498</v>
      </c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>
        <f t="shared" si="41"/>
        <v>0</v>
      </c>
      <c r="P203" s="4"/>
      <c r="Q203" s="4"/>
    </row>
    <row r="204" spans="1:17">
      <c r="A204" s="48" t="s">
        <v>499</v>
      </c>
      <c r="B204" s="5" t="s">
        <v>500</v>
      </c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>
        <f t="shared" si="41"/>
        <v>0</v>
      </c>
      <c r="P204" s="4"/>
      <c r="Q204" s="4"/>
    </row>
    <row r="205" spans="1:17">
      <c r="A205" s="17" t="s">
        <v>686</v>
      </c>
      <c r="B205" s="5" t="s">
        <v>501</v>
      </c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>
        <f t="shared" si="41"/>
        <v>0</v>
      </c>
      <c r="P205" s="4"/>
      <c r="Q205" s="4"/>
    </row>
    <row r="206" spans="1:17">
      <c r="A206" s="20" t="s">
        <v>705</v>
      </c>
      <c r="B206" s="9" t="s">
        <v>503</v>
      </c>
      <c r="C206" s="53">
        <f>C205+C204+C203+C202+C201+C200+C195+C190</f>
        <v>1605</v>
      </c>
      <c r="D206" s="53">
        <f t="shared" ref="D206:N206" si="43">D205+D204+D203+D202+D201+D200+D195+D190</f>
        <v>0</v>
      </c>
      <c r="E206" s="53">
        <f t="shared" si="43"/>
        <v>0</v>
      </c>
      <c r="F206" s="53">
        <f t="shared" si="43"/>
        <v>0</v>
      </c>
      <c r="G206" s="53">
        <f t="shared" si="43"/>
        <v>0</v>
      </c>
      <c r="H206" s="53">
        <f t="shared" si="43"/>
        <v>0</v>
      </c>
      <c r="I206" s="53">
        <f t="shared" si="43"/>
        <v>0</v>
      </c>
      <c r="J206" s="53">
        <f t="shared" si="43"/>
        <v>0</v>
      </c>
      <c r="K206" s="53">
        <f t="shared" si="43"/>
        <v>0</v>
      </c>
      <c r="L206" s="53">
        <f t="shared" si="43"/>
        <v>0</v>
      </c>
      <c r="M206" s="53">
        <f t="shared" si="43"/>
        <v>0</v>
      </c>
      <c r="N206" s="53">
        <f t="shared" si="43"/>
        <v>0</v>
      </c>
      <c r="O206" s="53">
        <f t="shared" si="41"/>
        <v>1605</v>
      </c>
      <c r="P206" s="4"/>
      <c r="Q206" s="4"/>
    </row>
    <row r="207" spans="1:17">
      <c r="A207" s="17" t="s">
        <v>504</v>
      </c>
      <c r="B207" s="5" t="s">
        <v>505</v>
      </c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>
        <f t="shared" si="41"/>
        <v>0</v>
      </c>
      <c r="P207" s="4"/>
      <c r="Q207" s="4"/>
    </row>
    <row r="208" spans="1:17">
      <c r="A208" s="17" t="s">
        <v>506</v>
      </c>
      <c r="B208" s="5" t="s">
        <v>507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>
        <f t="shared" si="41"/>
        <v>0</v>
      </c>
      <c r="P208" s="4"/>
      <c r="Q208" s="4"/>
    </row>
    <row r="209" spans="1:17">
      <c r="A209" s="48" t="s">
        <v>508</v>
      </c>
      <c r="B209" s="5" t="s">
        <v>509</v>
      </c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>
        <f t="shared" si="41"/>
        <v>0</v>
      </c>
      <c r="P209" s="4"/>
      <c r="Q209" s="4"/>
    </row>
    <row r="210" spans="1:17">
      <c r="A210" s="48" t="s">
        <v>687</v>
      </c>
      <c r="B210" s="5" t="s">
        <v>510</v>
      </c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>
        <f t="shared" si="41"/>
        <v>0</v>
      </c>
      <c r="P210" s="4"/>
      <c r="Q210" s="4"/>
    </row>
    <row r="211" spans="1:17">
      <c r="A211" s="18" t="s">
        <v>706</v>
      </c>
      <c r="B211" s="9" t="s">
        <v>511</v>
      </c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>
        <f t="shared" si="41"/>
        <v>0</v>
      </c>
      <c r="P211" s="4"/>
      <c r="Q211" s="4"/>
    </row>
    <row r="212" spans="1:17">
      <c r="A212" s="20" t="s">
        <v>512</v>
      </c>
      <c r="B212" s="9" t="s">
        <v>513</v>
      </c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>
        <f t="shared" si="41"/>
        <v>0</v>
      </c>
      <c r="P212" s="4"/>
      <c r="Q212" s="4"/>
    </row>
    <row r="213" spans="1:17" ht="15.75">
      <c r="A213" s="51" t="s">
        <v>707</v>
      </c>
      <c r="B213" s="52" t="s">
        <v>514</v>
      </c>
      <c r="C213" s="53">
        <f>C206+C211+C212</f>
        <v>1605</v>
      </c>
      <c r="D213" s="53">
        <f t="shared" ref="D213:N213" si="44">D206+D211+D212</f>
        <v>0</v>
      </c>
      <c r="E213" s="53">
        <f t="shared" si="44"/>
        <v>0</v>
      </c>
      <c r="F213" s="53">
        <f t="shared" si="44"/>
        <v>0</v>
      </c>
      <c r="G213" s="53">
        <f t="shared" si="44"/>
        <v>0</v>
      </c>
      <c r="H213" s="53">
        <f t="shared" si="44"/>
        <v>0</v>
      </c>
      <c r="I213" s="53">
        <f t="shared" si="44"/>
        <v>0</v>
      </c>
      <c r="J213" s="53">
        <f t="shared" si="44"/>
        <v>0</v>
      </c>
      <c r="K213" s="53">
        <f t="shared" si="44"/>
        <v>0</v>
      </c>
      <c r="L213" s="53">
        <f t="shared" si="44"/>
        <v>0</v>
      </c>
      <c r="M213" s="53">
        <f t="shared" si="44"/>
        <v>0</v>
      </c>
      <c r="N213" s="53">
        <f t="shared" si="44"/>
        <v>0</v>
      </c>
      <c r="O213" s="53">
        <f t="shared" si="41"/>
        <v>1605</v>
      </c>
      <c r="P213" s="4"/>
      <c r="Q213" s="4"/>
    </row>
    <row r="214" spans="1:17" ht="15.75">
      <c r="A214" s="56" t="s">
        <v>689</v>
      </c>
      <c r="B214" s="57"/>
      <c r="C214" s="53">
        <f>C213+C184</f>
        <v>5674</v>
      </c>
      <c r="D214" s="53">
        <f t="shared" ref="D214:N214" si="45">D213+D184</f>
        <v>4128</v>
      </c>
      <c r="E214" s="53">
        <f t="shared" si="45"/>
        <v>8540</v>
      </c>
      <c r="F214" s="53">
        <f t="shared" si="45"/>
        <v>2592</v>
      </c>
      <c r="G214" s="53">
        <f t="shared" si="45"/>
        <v>12916</v>
      </c>
      <c r="H214" s="53">
        <f t="shared" si="45"/>
        <v>3657</v>
      </c>
      <c r="I214" s="53">
        <f t="shared" si="45"/>
        <v>2416</v>
      </c>
      <c r="J214" s="53">
        <f t="shared" si="45"/>
        <v>2401</v>
      </c>
      <c r="K214" s="53">
        <f t="shared" si="45"/>
        <v>6495</v>
      </c>
      <c r="L214" s="53">
        <f t="shared" si="45"/>
        <v>2589</v>
      </c>
      <c r="M214" s="53">
        <f t="shared" si="45"/>
        <v>2575</v>
      </c>
      <c r="N214" s="53">
        <f t="shared" si="45"/>
        <v>2571</v>
      </c>
      <c r="O214" s="53">
        <f>SUM(C214:N214)</f>
        <v>56554</v>
      </c>
      <c r="P214" s="4"/>
      <c r="Q214" s="4"/>
    </row>
    <row r="215" spans="1:17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</sheetData>
  <mergeCells count="2">
    <mergeCell ref="A1:O1"/>
    <mergeCell ref="A2:O2"/>
  </mergeCells>
  <phoneticPr fontId="49" type="noConversion"/>
  <pageMargins left="0" right="0" top="0.74803149606299213" bottom="0.74803149606299213" header="0.31496062992125984" footer="0.31496062992125984"/>
  <pageSetup paperSize="8" scale="75" fitToHeight="2" orientation="landscape" r:id="rId1"/>
  <headerFooter>
    <oddHeader>&amp;C11. melléklet az 1/2015. (II.16.) önkormányzati rendelethez</oddHeader>
    <oddFooter>&amp;C- 11 -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Q228"/>
  <sheetViews>
    <sheetView workbookViewId="0">
      <selection activeCell="A5" sqref="A5"/>
    </sheetView>
  </sheetViews>
  <sheetFormatPr defaultRowHeight="15"/>
  <cols>
    <col min="1" max="1" width="91.140625" customWidth="1"/>
    <col min="3" max="3" width="10.28515625" bestFit="1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>
      <c r="A1" s="112" t="s">
        <v>28</v>
      </c>
      <c r="B1" s="113"/>
      <c r="C1" s="113"/>
      <c r="D1" s="113"/>
      <c r="E1" s="113"/>
      <c r="F1" s="113"/>
    </row>
    <row r="2" spans="1:17" ht="28.5" customHeight="1">
      <c r="A2" s="270" t="s">
        <v>105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</row>
    <row r="3" spans="1:17" ht="26.25" customHeight="1">
      <c r="A3" s="273" t="s">
        <v>42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5" spans="1:17">
      <c r="A5" s="4" t="s">
        <v>4</v>
      </c>
    </row>
    <row r="6" spans="1:17" ht="25.5">
      <c r="A6" s="2" t="s">
        <v>166</v>
      </c>
      <c r="B6" s="3" t="s">
        <v>167</v>
      </c>
      <c r="C6" s="103" t="s">
        <v>16</v>
      </c>
      <c r="D6" s="103" t="s">
        <v>17</v>
      </c>
      <c r="E6" s="103" t="s">
        <v>18</v>
      </c>
      <c r="F6" s="103" t="s">
        <v>19</v>
      </c>
      <c r="G6" s="103" t="s">
        <v>20</v>
      </c>
      <c r="H6" s="103" t="s">
        <v>21</v>
      </c>
      <c r="I6" s="103" t="s">
        <v>22</v>
      </c>
      <c r="J6" s="103" t="s">
        <v>23</v>
      </c>
      <c r="K6" s="103" t="s">
        <v>24</v>
      </c>
      <c r="L6" s="103" t="s">
        <v>25</v>
      </c>
      <c r="M6" s="103" t="s">
        <v>26</v>
      </c>
      <c r="N6" s="103" t="s">
        <v>27</v>
      </c>
      <c r="O6" s="104" t="s">
        <v>3</v>
      </c>
      <c r="P6" s="4"/>
      <c r="Q6" s="4"/>
    </row>
    <row r="7" spans="1:17">
      <c r="A7" s="39" t="s">
        <v>168</v>
      </c>
      <c r="B7" s="40" t="s">
        <v>169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4"/>
      <c r="Q7" s="4"/>
    </row>
    <row r="8" spans="1:17">
      <c r="A8" s="39" t="s">
        <v>170</v>
      </c>
      <c r="B8" s="41" t="s">
        <v>171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4"/>
      <c r="Q8" s="4"/>
    </row>
    <row r="9" spans="1:17">
      <c r="A9" s="39" t="s">
        <v>172</v>
      </c>
      <c r="B9" s="41" t="s">
        <v>173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4"/>
      <c r="Q9" s="4"/>
    </row>
    <row r="10" spans="1:17">
      <c r="A10" s="42" t="s">
        <v>174</v>
      </c>
      <c r="B10" s="41" t="s">
        <v>175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4"/>
      <c r="Q10" s="4"/>
    </row>
    <row r="11" spans="1:17">
      <c r="A11" s="42" t="s">
        <v>176</v>
      </c>
      <c r="B11" s="41" t="s">
        <v>177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4"/>
      <c r="Q11" s="4"/>
    </row>
    <row r="12" spans="1:17">
      <c r="A12" s="42" t="s">
        <v>178</v>
      </c>
      <c r="B12" s="41" t="s">
        <v>179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4"/>
      <c r="Q12" s="4"/>
    </row>
    <row r="13" spans="1:17">
      <c r="A13" s="42" t="s">
        <v>180</v>
      </c>
      <c r="B13" s="41" t="s">
        <v>181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4"/>
      <c r="Q13" s="4"/>
    </row>
    <row r="14" spans="1:17">
      <c r="A14" s="42" t="s">
        <v>182</v>
      </c>
      <c r="B14" s="41" t="s">
        <v>183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4"/>
      <c r="Q14" s="4"/>
    </row>
    <row r="15" spans="1:17">
      <c r="A15" s="5" t="s">
        <v>184</v>
      </c>
      <c r="B15" s="41" t="s">
        <v>185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4"/>
      <c r="Q15" s="4"/>
    </row>
    <row r="16" spans="1:17">
      <c r="A16" s="5" t="s">
        <v>186</v>
      </c>
      <c r="B16" s="41" t="s">
        <v>187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4"/>
      <c r="Q16" s="4"/>
    </row>
    <row r="17" spans="1:17">
      <c r="A17" s="5" t="s">
        <v>188</v>
      </c>
      <c r="B17" s="41" t="s">
        <v>189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4"/>
      <c r="Q17" s="4"/>
    </row>
    <row r="18" spans="1:17">
      <c r="A18" s="5" t="s">
        <v>190</v>
      </c>
      <c r="B18" s="41" t="s">
        <v>191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4"/>
      <c r="Q18" s="4"/>
    </row>
    <row r="19" spans="1:17">
      <c r="A19" s="5" t="s">
        <v>618</v>
      </c>
      <c r="B19" s="41" t="s">
        <v>192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4"/>
      <c r="Q19" s="4"/>
    </row>
    <row r="20" spans="1:17">
      <c r="A20" s="43" t="s">
        <v>516</v>
      </c>
      <c r="B20" s="44" t="s">
        <v>194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4"/>
      <c r="Q20" s="4"/>
    </row>
    <row r="21" spans="1:17">
      <c r="A21" s="5" t="s">
        <v>195</v>
      </c>
      <c r="B21" s="41" t="s">
        <v>196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4"/>
      <c r="Q21" s="4"/>
    </row>
    <row r="22" spans="1:17">
      <c r="A22" s="5" t="s">
        <v>197</v>
      </c>
      <c r="B22" s="41" t="s">
        <v>198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4"/>
      <c r="Q22" s="4"/>
    </row>
    <row r="23" spans="1:17">
      <c r="A23" s="6" t="s">
        <v>199</v>
      </c>
      <c r="B23" s="41" t="s">
        <v>200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4"/>
      <c r="Q23" s="4"/>
    </row>
    <row r="24" spans="1:17">
      <c r="A24" s="9" t="s">
        <v>517</v>
      </c>
      <c r="B24" s="44" t="s">
        <v>201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4"/>
      <c r="Q24" s="4"/>
    </row>
    <row r="25" spans="1:17">
      <c r="A25" s="66" t="s">
        <v>648</v>
      </c>
      <c r="B25" s="67" t="s">
        <v>202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4"/>
      <c r="Q25" s="4"/>
    </row>
    <row r="26" spans="1:17">
      <c r="A26" s="50" t="s">
        <v>619</v>
      </c>
      <c r="B26" s="67" t="s">
        <v>203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4"/>
      <c r="Q26" s="4"/>
    </row>
    <row r="27" spans="1:17">
      <c r="A27" s="5" t="s">
        <v>204</v>
      </c>
      <c r="B27" s="41" t="s">
        <v>205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4"/>
      <c r="Q27" s="4"/>
    </row>
    <row r="28" spans="1:17">
      <c r="A28" s="5" t="s">
        <v>206</v>
      </c>
      <c r="B28" s="41" t="s">
        <v>207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4"/>
      <c r="Q28" s="4"/>
    </row>
    <row r="29" spans="1:17">
      <c r="A29" s="5" t="s">
        <v>208</v>
      </c>
      <c r="B29" s="41" t="s">
        <v>209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4"/>
      <c r="Q29" s="4"/>
    </row>
    <row r="30" spans="1:17">
      <c r="A30" s="9" t="s">
        <v>527</v>
      </c>
      <c r="B30" s="44" t="s">
        <v>210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4"/>
      <c r="Q30" s="4"/>
    </row>
    <row r="31" spans="1:17">
      <c r="A31" s="5" t="s">
        <v>211</v>
      </c>
      <c r="B31" s="41" t="s">
        <v>212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4"/>
      <c r="Q31" s="4"/>
    </row>
    <row r="32" spans="1:17">
      <c r="A32" s="5" t="s">
        <v>213</v>
      </c>
      <c r="B32" s="41" t="s">
        <v>214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4"/>
      <c r="Q32" s="4"/>
    </row>
    <row r="33" spans="1:17">
      <c r="A33" s="9" t="s">
        <v>649</v>
      </c>
      <c r="B33" s="44" t="s">
        <v>215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4"/>
      <c r="Q33" s="4"/>
    </row>
    <row r="34" spans="1:17">
      <c r="A34" s="5" t="s">
        <v>216</v>
      </c>
      <c r="B34" s="41" t="s">
        <v>217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4"/>
      <c r="Q34" s="4"/>
    </row>
    <row r="35" spans="1:17">
      <c r="A35" s="5" t="s">
        <v>218</v>
      </c>
      <c r="B35" s="41" t="s">
        <v>219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4"/>
      <c r="Q35" s="4"/>
    </row>
    <row r="36" spans="1:17">
      <c r="A36" s="5" t="s">
        <v>620</v>
      </c>
      <c r="B36" s="41" t="s">
        <v>220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4"/>
      <c r="Q36" s="4"/>
    </row>
    <row r="37" spans="1:17">
      <c r="A37" s="5" t="s">
        <v>222</v>
      </c>
      <c r="B37" s="41" t="s">
        <v>223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4"/>
      <c r="Q37" s="4"/>
    </row>
    <row r="38" spans="1:17">
      <c r="A38" s="14" t="s">
        <v>621</v>
      </c>
      <c r="B38" s="41" t="s">
        <v>224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4"/>
      <c r="Q38" s="4"/>
    </row>
    <row r="39" spans="1:17">
      <c r="A39" s="6" t="s">
        <v>226</v>
      </c>
      <c r="B39" s="41" t="s">
        <v>227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4"/>
      <c r="Q39" s="4"/>
    </row>
    <row r="40" spans="1:17">
      <c r="A40" s="5" t="s">
        <v>622</v>
      </c>
      <c r="B40" s="41" t="s">
        <v>228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4"/>
      <c r="Q40" s="4"/>
    </row>
    <row r="41" spans="1:17">
      <c r="A41" s="9" t="s">
        <v>532</v>
      </c>
      <c r="B41" s="44" t="s">
        <v>230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4"/>
      <c r="Q41" s="4"/>
    </row>
    <row r="42" spans="1:17">
      <c r="A42" s="5" t="s">
        <v>231</v>
      </c>
      <c r="B42" s="41" t="s">
        <v>232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4"/>
      <c r="Q42" s="4"/>
    </row>
    <row r="43" spans="1:17">
      <c r="A43" s="5" t="s">
        <v>233</v>
      </c>
      <c r="B43" s="41" t="s">
        <v>234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4"/>
      <c r="Q43" s="4"/>
    </row>
    <row r="44" spans="1:17">
      <c r="A44" s="9" t="s">
        <v>533</v>
      </c>
      <c r="B44" s="44" t="s">
        <v>235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4"/>
      <c r="Q44" s="4"/>
    </row>
    <row r="45" spans="1:17">
      <c r="A45" s="5" t="s">
        <v>236</v>
      </c>
      <c r="B45" s="41" t="s">
        <v>237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4"/>
      <c r="Q45" s="4"/>
    </row>
    <row r="46" spans="1:17">
      <c r="A46" s="5" t="s">
        <v>238</v>
      </c>
      <c r="B46" s="41" t="s">
        <v>239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4"/>
      <c r="Q46" s="4"/>
    </row>
    <row r="47" spans="1:17">
      <c r="A47" s="5" t="s">
        <v>623</v>
      </c>
      <c r="B47" s="41" t="s">
        <v>240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4"/>
      <c r="Q47" s="4"/>
    </row>
    <row r="48" spans="1:17">
      <c r="A48" s="5" t="s">
        <v>624</v>
      </c>
      <c r="B48" s="41" t="s">
        <v>242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4"/>
      <c r="Q48" s="4"/>
    </row>
    <row r="49" spans="1:17">
      <c r="A49" s="5" t="s">
        <v>246</v>
      </c>
      <c r="B49" s="41" t="s">
        <v>247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4"/>
      <c r="Q49" s="4"/>
    </row>
    <row r="50" spans="1:17">
      <c r="A50" s="9" t="s">
        <v>536</v>
      </c>
      <c r="B50" s="44" t="s">
        <v>248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4"/>
      <c r="Q50" s="4"/>
    </row>
    <row r="51" spans="1:17">
      <c r="A51" s="50" t="s">
        <v>537</v>
      </c>
      <c r="B51" s="67" t="s">
        <v>249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4"/>
      <c r="Q51" s="4"/>
    </row>
    <row r="52" spans="1:17">
      <c r="A52" s="17" t="s">
        <v>250</v>
      </c>
      <c r="B52" s="41" t="s">
        <v>251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4"/>
      <c r="Q52" s="4"/>
    </row>
    <row r="53" spans="1:17">
      <c r="A53" s="17" t="s">
        <v>554</v>
      </c>
      <c r="B53" s="41" t="s">
        <v>252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4"/>
      <c r="Q53" s="4"/>
    </row>
    <row r="54" spans="1:17">
      <c r="A54" s="22" t="s">
        <v>625</v>
      </c>
      <c r="B54" s="41" t="s">
        <v>253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4"/>
      <c r="Q54" s="4"/>
    </row>
    <row r="55" spans="1:17">
      <c r="A55" s="22" t="s">
        <v>626</v>
      </c>
      <c r="B55" s="41" t="s">
        <v>254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4"/>
      <c r="Q55" s="4"/>
    </row>
    <row r="56" spans="1:17">
      <c r="A56" s="22" t="s">
        <v>627</v>
      </c>
      <c r="B56" s="41" t="s">
        <v>255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4"/>
      <c r="Q56" s="4"/>
    </row>
    <row r="57" spans="1:17">
      <c r="A57" s="17" t="s">
        <v>628</v>
      </c>
      <c r="B57" s="41" t="s">
        <v>256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4"/>
      <c r="Q57" s="4"/>
    </row>
    <row r="58" spans="1:17">
      <c r="A58" s="17" t="s">
        <v>629</v>
      </c>
      <c r="B58" s="41" t="s">
        <v>257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4"/>
      <c r="Q58" s="4"/>
    </row>
    <row r="59" spans="1:17">
      <c r="A59" s="17" t="s">
        <v>630</v>
      </c>
      <c r="B59" s="41" t="s">
        <v>258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4"/>
      <c r="Q59" s="4"/>
    </row>
    <row r="60" spans="1:17">
      <c r="A60" s="64" t="s">
        <v>587</v>
      </c>
      <c r="B60" s="67" t="s">
        <v>259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4"/>
      <c r="Q60" s="4"/>
    </row>
    <row r="61" spans="1:17">
      <c r="A61" s="16" t="s">
        <v>631</v>
      </c>
      <c r="B61" s="41" t="s">
        <v>260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4"/>
      <c r="Q61" s="4"/>
    </row>
    <row r="62" spans="1:17">
      <c r="A62" s="16" t="s">
        <v>262</v>
      </c>
      <c r="B62" s="41" t="s">
        <v>263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4"/>
      <c r="Q62" s="4"/>
    </row>
    <row r="63" spans="1:17">
      <c r="A63" s="16" t="s">
        <v>264</v>
      </c>
      <c r="B63" s="41" t="s">
        <v>265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4"/>
      <c r="Q63" s="4"/>
    </row>
    <row r="64" spans="1:17">
      <c r="A64" s="16" t="s">
        <v>589</v>
      </c>
      <c r="B64" s="41" t="s">
        <v>266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4"/>
      <c r="Q64" s="4"/>
    </row>
    <row r="65" spans="1:17">
      <c r="A65" s="16" t="s">
        <v>632</v>
      </c>
      <c r="B65" s="41" t="s">
        <v>267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4"/>
      <c r="Q65" s="4"/>
    </row>
    <row r="66" spans="1:17">
      <c r="A66" s="16" t="s">
        <v>591</v>
      </c>
      <c r="B66" s="41" t="s">
        <v>268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4"/>
      <c r="Q66" s="4"/>
    </row>
    <row r="67" spans="1:17">
      <c r="A67" s="16" t="s">
        <v>633</v>
      </c>
      <c r="B67" s="41" t="s">
        <v>269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4"/>
      <c r="Q67" s="4"/>
    </row>
    <row r="68" spans="1:17">
      <c r="A68" s="16" t="s">
        <v>634</v>
      </c>
      <c r="B68" s="41" t="s">
        <v>271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4"/>
      <c r="Q68" s="4"/>
    </row>
    <row r="69" spans="1:17">
      <c r="A69" s="16" t="s">
        <v>272</v>
      </c>
      <c r="B69" s="41" t="s">
        <v>273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4"/>
      <c r="Q69" s="4"/>
    </row>
    <row r="70" spans="1:17">
      <c r="A70" s="29" t="s">
        <v>274</v>
      </c>
      <c r="B70" s="41" t="s">
        <v>275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4"/>
      <c r="Q70" s="4"/>
    </row>
    <row r="71" spans="1:17">
      <c r="A71" s="16" t="s">
        <v>635</v>
      </c>
      <c r="B71" s="41" t="s">
        <v>276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4"/>
      <c r="Q71" s="4"/>
    </row>
    <row r="72" spans="1:17">
      <c r="A72" s="29" t="s">
        <v>840</v>
      </c>
      <c r="B72" s="41" t="s">
        <v>277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4"/>
      <c r="Q72" s="4"/>
    </row>
    <row r="73" spans="1:17">
      <c r="A73" s="29" t="s">
        <v>841</v>
      </c>
      <c r="B73" s="41" t="s">
        <v>277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4"/>
      <c r="Q73" s="4"/>
    </row>
    <row r="74" spans="1:17">
      <c r="A74" s="64" t="s">
        <v>595</v>
      </c>
      <c r="B74" s="67" t="s">
        <v>278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4"/>
      <c r="Q74" s="4"/>
    </row>
    <row r="75" spans="1:17" ht="15.75">
      <c r="A75" s="83" t="s">
        <v>106</v>
      </c>
      <c r="B75" s="67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4"/>
      <c r="Q75" s="4"/>
    </row>
    <row r="76" spans="1:17">
      <c r="A76" s="45" t="s">
        <v>279</v>
      </c>
      <c r="B76" s="41" t="s">
        <v>280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4"/>
      <c r="Q76" s="4"/>
    </row>
    <row r="77" spans="1:17">
      <c r="A77" s="45" t="s">
        <v>636</v>
      </c>
      <c r="B77" s="41" t="s">
        <v>281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4"/>
      <c r="Q77" s="4"/>
    </row>
    <row r="78" spans="1:17">
      <c r="A78" s="45" t="s">
        <v>283</v>
      </c>
      <c r="B78" s="41" t="s">
        <v>284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4"/>
      <c r="Q78" s="4"/>
    </row>
    <row r="79" spans="1:17">
      <c r="A79" s="45" t="s">
        <v>285</v>
      </c>
      <c r="B79" s="41" t="s">
        <v>286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4"/>
      <c r="Q79" s="4"/>
    </row>
    <row r="80" spans="1:17">
      <c r="A80" s="6" t="s">
        <v>287</v>
      </c>
      <c r="B80" s="41" t="s">
        <v>288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4"/>
      <c r="Q80" s="4"/>
    </row>
    <row r="81" spans="1:17">
      <c r="A81" s="6" t="s">
        <v>289</v>
      </c>
      <c r="B81" s="41" t="s">
        <v>290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4"/>
      <c r="Q81" s="4"/>
    </row>
    <row r="82" spans="1:17">
      <c r="A82" s="6" t="s">
        <v>291</v>
      </c>
      <c r="B82" s="41" t="s">
        <v>292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4"/>
      <c r="Q82" s="4"/>
    </row>
    <row r="83" spans="1:17">
      <c r="A83" s="65" t="s">
        <v>597</v>
      </c>
      <c r="B83" s="67" t="s">
        <v>293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4"/>
      <c r="Q83" s="4"/>
    </row>
    <row r="84" spans="1:17">
      <c r="A84" s="17" t="s">
        <v>294</v>
      </c>
      <c r="B84" s="41" t="s">
        <v>295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4"/>
      <c r="Q84" s="4"/>
    </row>
    <row r="85" spans="1:17">
      <c r="A85" s="17" t="s">
        <v>296</v>
      </c>
      <c r="B85" s="41" t="s">
        <v>297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4"/>
      <c r="Q85" s="4"/>
    </row>
    <row r="86" spans="1:17">
      <c r="A86" s="17" t="s">
        <v>298</v>
      </c>
      <c r="B86" s="41" t="s">
        <v>299</v>
      </c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4"/>
      <c r="Q86" s="4"/>
    </row>
    <row r="87" spans="1:17">
      <c r="A87" s="17" t="s">
        <v>300</v>
      </c>
      <c r="B87" s="41" t="s">
        <v>301</v>
      </c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4"/>
      <c r="Q87" s="4"/>
    </row>
    <row r="88" spans="1:17">
      <c r="A88" s="64" t="s">
        <v>598</v>
      </c>
      <c r="B88" s="67" t="s">
        <v>302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4"/>
      <c r="Q88" s="4"/>
    </row>
    <row r="89" spans="1:17" ht="30">
      <c r="A89" s="17" t="s">
        <v>303</v>
      </c>
      <c r="B89" s="41" t="s">
        <v>304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4"/>
      <c r="Q89" s="4"/>
    </row>
    <row r="90" spans="1:17" ht="30">
      <c r="A90" s="17" t="s">
        <v>637</v>
      </c>
      <c r="B90" s="41" t="s">
        <v>305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4"/>
      <c r="Q90" s="4"/>
    </row>
    <row r="91" spans="1:17" ht="30">
      <c r="A91" s="17" t="s">
        <v>638</v>
      </c>
      <c r="B91" s="41" t="s">
        <v>306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4"/>
      <c r="Q91" s="4"/>
    </row>
    <row r="92" spans="1:17">
      <c r="A92" s="17" t="s">
        <v>639</v>
      </c>
      <c r="B92" s="41" t="s">
        <v>307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4"/>
      <c r="Q92" s="4"/>
    </row>
    <row r="93" spans="1:17" ht="30">
      <c r="A93" s="17" t="s">
        <v>640</v>
      </c>
      <c r="B93" s="41" t="s">
        <v>308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4"/>
      <c r="Q93" s="4"/>
    </row>
    <row r="94" spans="1:17" ht="30">
      <c r="A94" s="17" t="s">
        <v>641</v>
      </c>
      <c r="B94" s="41" t="s">
        <v>309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4"/>
      <c r="Q94" s="4"/>
    </row>
    <row r="95" spans="1:17">
      <c r="A95" s="17" t="s">
        <v>310</v>
      </c>
      <c r="B95" s="41" t="s">
        <v>311</v>
      </c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4"/>
      <c r="Q95" s="4"/>
    </row>
    <row r="96" spans="1:17">
      <c r="A96" s="17" t="s">
        <v>642</v>
      </c>
      <c r="B96" s="41" t="s">
        <v>312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4"/>
      <c r="Q96" s="4"/>
    </row>
    <row r="97" spans="1:17">
      <c r="A97" s="64" t="s">
        <v>599</v>
      </c>
      <c r="B97" s="67" t="s">
        <v>313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4"/>
      <c r="Q97" s="4"/>
    </row>
    <row r="98" spans="1:17" ht="15.75">
      <c r="A98" s="83" t="s">
        <v>107</v>
      </c>
      <c r="B98" s="67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4"/>
      <c r="Q98" s="4"/>
    </row>
    <row r="99" spans="1:17" ht="15.75">
      <c r="A99" s="46" t="s">
        <v>650</v>
      </c>
      <c r="B99" s="47" t="s">
        <v>314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4"/>
      <c r="Q99" s="4"/>
    </row>
    <row r="100" spans="1:17">
      <c r="A100" s="17" t="s">
        <v>643</v>
      </c>
      <c r="B100" s="5" t="s">
        <v>315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4"/>
      <c r="Q100" s="4"/>
    </row>
    <row r="101" spans="1:17">
      <c r="A101" s="17" t="s">
        <v>318</v>
      </c>
      <c r="B101" s="5" t="s">
        <v>319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4"/>
      <c r="Q101" s="4"/>
    </row>
    <row r="102" spans="1:17">
      <c r="A102" s="17" t="s">
        <v>644</v>
      </c>
      <c r="B102" s="5" t="s">
        <v>320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4"/>
      <c r="Q102" s="4"/>
    </row>
    <row r="103" spans="1:17">
      <c r="A103" s="20" t="s">
        <v>606</v>
      </c>
      <c r="B103" s="9" t="s">
        <v>322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4"/>
      <c r="Q103" s="4"/>
    </row>
    <row r="104" spans="1:17">
      <c r="A104" s="48" t="s">
        <v>645</v>
      </c>
      <c r="B104" s="5" t="s">
        <v>323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4"/>
      <c r="Q104" s="4"/>
    </row>
    <row r="105" spans="1:17">
      <c r="A105" s="48" t="s">
        <v>612</v>
      </c>
      <c r="B105" s="5" t="s">
        <v>326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4"/>
      <c r="Q105" s="4"/>
    </row>
    <row r="106" spans="1:17">
      <c r="A106" s="17" t="s">
        <v>327</v>
      </c>
      <c r="B106" s="5" t="s">
        <v>328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4"/>
      <c r="Q106" s="4"/>
    </row>
    <row r="107" spans="1:17">
      <c r="A107" s="17" t="s">
        <v>646</v>
      </c>
      <c r="B107" s="5" t="s">
        <v>329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4"/>
      <c r="Q107" s="4"/>
    </row>
    <row r="108" spans="1:17">
      <c r="A108" s="18" t="s">
        <v>609</v>
      </c>
      <c r="B108" s="9" t="s">
        <v>330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4"/>
      <c r="Q108" s="4"/>
    </row>
    <row r="109" spans="1:17">
      <c r="A109" s="48" t="s">
        <v>331</v>
      </c>
      <c r="B109" s="5" t="s">
        <v>332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4"/>
      <c r="Q109" s="4"/>
    </row>
    <row r="110" spans="1:17">
      <c r="A110" s="48" t="s">
        <v>333</v>
      </c>
      <c r="B110" s="5" t="s">
        <v>334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4"/>
      <c r="Q110" s="4"/>
    </row>
    <row r="111" spans="1:17">
      <c r="A111" s="18" t="s">
        <v>335</v>
      </c>
      <c r="B111" s="9" t="s">
        <v>336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4"/>
      <c r="Q111" s="4"/>
    </row>
    <row r="112" spans="1:17">
      <c r="A112" s="48" t="s">
        <v>337</v>
      </c>
      <c r="B112" s="5" t="s">
        <v>338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4"/>
      <c r="Q112" s="4"/>
    </row>
    <row r="113" spans="1:17">
      <c r="A113" s="48" t="s">
        <v>339</v>
      </c>
      <c r="B113" s="5" t="s">
        <v>340</v>
      </c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4"/>
      <c r="Q113" s="4"/>
    </row>
    <row r="114" spans="1:17">
      <c r="A114" s="48" t="s">
        <v>341</v>
      </c>
      <c r="B114" s="5" t="s">
        <v>342</v>
      </c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4"/>
      <c r="Q114" s="4"/>
    </row>
    <row r="115" spans="1:17">
      <c r="A115" s="49" t="s">
        <v>610</v>
      </c>
      <c r="B115" s="50" t="s">
        <v>343</v>
      </c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4"/>
      <c r="Q115" s="4"/>
    </row>
    <row r="116" spans="1:17">
      <c r="A116" s="48" t="s">
        <v>344</v>
      </c>
      <c r="B116" s="5" t="s">
        <v>345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4"/>
      <c r="Q116" s="4"/>
    </row>
    <row r="117" spans="1:17">
      <c r="A117" s="17" t="s">
        <v>346</v>
      </c>
      <c r="B117" s="5" t="s">
        <v>347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4"/>
      <c r="Q117" s="4"/>
    </row>
    <row r="118" spans="1:17">
      <c r="A118" s="48" t="s">
        <v>647</v>
      </c>
      <c r="B118" s="5" t="s">
        <v>348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4"/>
      <c r="Q118" s="4"/>
    </row>
    <row r="119" spans="1:17">
      <c r="A119" s="48" t="s">
        <v>615</v>
      </c>
      <c r="B119" s="5" t="s">
        <v>349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4"/>
      <c r="Q119" s="4"/>
    </row>
    <row r="120" spans="1:17">
      <c r="A120" s="49" t="s">
        <v>616</v>
      </c>
      <c r="B120" s="50" t="s">
        <v>353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4"/>
      <c r="Q120" s="4"/>
    </row>
    <row r="121" spans="1:17">
      <c r="A121" s="17" t="s">
        <v>354</v>
      </c>
      <c r="B121" s="5" t="s">
        <v>355</v>
      </c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4"/>
      <c r="Q121" s="4"/>
    </row>
    <row r="122" spans="1:17" ht="15.75">
      <c r="A122" s="51" t="s">
        <v>651</v>
      </c>
      <c r="B122" s="52" t="s">
        <v>356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4"/>
      <c r="Q122" s="4"/>
    </row>
    <row r="123" spans="1:17" ht="15.75">
      <c r="A123" s="56" t="s">
        <v>688</v>
      </c>
      <c r="B123" s="57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4"/>
      <c r="Q123" s="4"/>
    </row>
    <row r="124" spans="1:17" ht="25.5">
      <c r="A124" s="2" t="s">
        <v>166</v>
      </c>
      <c r="B124" s="3" t="s">
        <v>681</v>
      </c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4"/>
      <c r="Q124" s="4"/>
    </row>
    <row r="125" spans="1:17">
      <c r="A125" s="42" t="s">
        <v>357</v>
      </c>
      <c r="B125" s="6" t="s">
        <v>358</v>
      </c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4"/>
      <c r="Q125" s="4"/>
    </row>
    <row r="126" spans="1:17">
      <c r="A126" s="5" t="s">
        <v>359</v>
      </c>
      <c r="B126" s="6" t="s">
        <v>360</v>
      </c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4"/>
      <c r="Q126" s="4"/>
    </row>
    <row r="127" spans="1:17">
      <c r="A127" s="5" t="s">
        <v>361</v>
      </c>
      <c r="B127" s="6" t="s">
        <v>362</v>
      </c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4"/>
      <c r="Q127" s="4"/>
    </row>
    <row r="128" spans="1:17">
      <c r="A128" s="5" t="s">
        <v>363</v>
      </c>
      <c r="B128" s="6" t="s">
        <v>364</v>
      </c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4"/>
      <c r="Q128" s="4"/>
    </row>
    <row r="129" spans="1:17">
      <c r="A129" s="5" t="s">
        <v>365</v>
      </c>
      <c r="B129" s="6" t="s">
        <v>366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4"/>
      <c r="Q129" s="4"/>
    </row>
    <row r="130" spans="1:17">
      <c r="A130" s="5" t="s">
        <v>367</v>
      </c>
      <c r="B130" s="6" t="s">
        <v>368</v>
      </c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4"/>
      <c r="Q130" s="4"/>
    </row>
    <row r="131" spans="1:17">
      <c r="A131" s="9" t="s">
        <v>691</v>
      </c>
      <c r="B131" s="10" t="s">
        <v>369</v>
      </c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4"/>
      <c r="Q131" s="4"/>
    </row>
    <row r="132" spans="1:17">
      <c r="A132" s="5" t="s">
        <v>370</v>
      </c>
      <c r="B132" s="6" t="s">
        <v>371</v>
      </c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4"/>
      <c r="Q132" s="4"/>
    </row>
    <row r="133" spans="1:17" ht="30">
      <c r="A133" s="5" t="s">
        <v>372</v>
      </c>
      <c r="B133" s="6" t="s">
        <v>373</v>
      </c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4"/>
      <c r="Q133" s="4"/>
    </row>
    <row r="134" spans="1:17" ht="30">
      <c r="A134" s="5" t="s">
        <v>652</v>
      </c>
      <c r="B134" s="6" t="s">
        <v>374</v>
      </c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4"/>
      <c r="Q134" s="4"/>
    </row>
    <row r="135" spans="1:17" ht="30">
      <c r="A135" s="5" t="s">
        <v>653</v>
      </c>
      <c r="B135" s="6" t="s">
        <v>375</v>
      </c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4"/>
      <c r="Q135" s="4"/>
    </row>
    <row r="136" spans="1:17">
      <c r="A136" s="5" t="s">
        <v>654</v>
      </c>
      <c r="B136" s="6" t="s">
        <v>376</v>
      </c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4"/>
      <c r="Q136" s="4"/>
    </row>
    <row r="137" spans="1:17">
      <c r="A137" s="50" t="s">
        <v>692</v>
      </c>
      <c r="B137" s="65" t="s">
        <v>377</v>
      </c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4"/>
      <c r="Q137" s="4"/>
    </row>
    <row r="138" spans="1:17">
      <c r="A138" s="5" t="s">
        <v>658</v>
      </c>
      <c r="B138" s="6" t="s">
        <v>386</v>
      </c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4"/>
      <c r="Q138" s="4"/>
    </row>
    <row r="139" spans="1:17">
      <c r="A139" s="5" t="s">
        <v>659</v>
      </c>
      <c r="B139" s="6" t="s">
        <v>390</v>
      </c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4"/>
      <c r="Q139" s="4"/>
    </row>
    <row r="140" spans="1:17">
      <c r="A140" s="9" t="s">
        <v>694</v>
      </c>
      <c r="B140" s="10" t="s">
        <v>391</v>
      </c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4"/>
      <c r="Q140" s="4"/>
    </row>
    <row r="141" spans="1:17">
      <c r="A141" s="5" t="s">
        <v>660</v>
      </c>
      <c r="B141" s="6" t="s">
        <v>392</v>
      </c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4"/>
      <c r="Q141" s="4"/>
    </row>
    <row r="142" spans="1:17">
      <c r="A142" s="5" t="s">
        <v>661</v>
      </c>
      <c r="B142" s="6" t="s">
        <v>393</v>
      </c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4"/>
      <c r="Q142" s="4"/>
    </row>
    <row r="143" spans="1:17">
      <c r="A143" s="5" t="s">
        <v>662</v>
      </c>
      <c r="B143" s="6" t="s">
        <v>394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4"/>
      <c r="Q143" s="4"/>
    </row>
    <row r="144" spans="1:17">
      <c r="A144" s="5" t="s">
        <v>663</v>
      </c>
      <c r="B144" s="6" t="s">
        <v>395</v>
      </c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4"/>
      <c r="Q144" s="4"/>
    </row>
    <row r="145" spans="1:17">
      <c r="A145" s="5" t="s">
        <v>664</v>
      </c>
      <c r="B145" s="6" t="s">
        <v>398</v>
      </c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4"/>
      <c r="Q145" s="4"/>
    </row>
    <row r="146" spans="1:17">
      <c r="A146" s="5" t="s">
        <v>399</v>
      </c>
      <c r="B146" s="6" t="s">
        <v>400</v>
      </c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4"/>
      <c r="Q146" s="4"/>
    </row>
    <row r="147" spans="1:17">
      <c r="A147" s="5" t="s">
        <v>665</v>
      </c>
      <c r="B147" s="6" t="s">
        <v>401</v>
      </c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4"/>
      <c r="Q147" s="4"/>
    </row>
    <row r="148" spans="1:17">
      <c r="A148" s="5" t="s">
        <v>666</v>
      </c>
      <c r="B148" s="6" t="s">
        <v>406</v>
      </c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4"/>
      <c r="Q148" s="4"/>
    </row>
    <row r="149" spans="1:17">
      <c r="A149" s="9" t="s">
        <v>695</v>
      </c>
      <c r="B149" s="10" t="s">
        <v>422</v>
      </c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4"/>
      <c r="Q149" s="4"/>
    </row>
    <row r="150" spans="1:17">
      <c r="A150" s="5" t="s">
        <v>667</v>
      </c>
      <c r="B150" s="6" t="s">
        <v>423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4"/>
      <c r="Q150" s="4"/>
    </row>
    <row r="151" spans="1:17">
      <c r="A151" s="50" t="s">
        <v>696</v>
      </c>
      <c r="B151" s="65" t="s">
        <v>424</v>
      </c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4"/>
      <c r="Q151" s="4"/>
    </row>
    <row r="152" spans="1:17">
      <c r="A152" s="17" t="s">
        <v>425</v>
      </c>
      <c r="B152" s="6" t="s">
        <v>426</v>
      </c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4"/>
      <c r="Q152" s="4"/>
    </row>
    <row r="153" spans="1:17">
      <c r="A153" s="17" t="s">
        <v>668</v>
      </c>
      <c r="B153" s="6" t="s">
        <v>427</v>
      </c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4"/>
      <c r="Q153" s="4"/>
    </row>
    <row r="154" spans="1:17">
      <c r="A154" s="17" t="s">
        <v>669</v>
      </c>
      <c r="B154" s="6" t="s">
        <v>430</v>
      </c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4"/>
      <c r="Q154" s="4"/>
    </row>
    <row r="155" spans="1:17">
      <c r="A155" s="17" t="s">
        <v>670</v>
      </c>
      <c r="B155" s="6" t="s">
        <v>431</v>
      </c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4"/>
      <c r="Q155" s="4"/>
    </row>
    <row r="156" spans="1:17">
      <c r="A156" s="17" t="s">
        <v>438</v>
      </c>
      <c r="B156" s="6" t="s">
        <v>439</v>
      </c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4"/>
      <c r="Q156" s="4"/>
    </row>
    <row r="157" spans="1:17">
      <c r="A157" s="17" t="s">
        <v>440</v>
      </c>
      <c r="B157" s="6" t="s">
        <v>441</v>
      </c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4"/>
      <c r="Q157" s="4"/>
    </row>
    <row r="158" spans="1:17">
      <c r="A158" s="17" t="s">
        <v>442</v>
      </c>
      <c r="B158" s="6" t="s">
        <v>443</v>
      </c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4"/>
      <c r="Q158" s="4"/>
    </row>
    <row r="159" spans="1:17">
      <c r="A159" s="17" t="s">
        <v>671</v>
      </c>
      <c r="B159" s="6" t="s">
        <v>444</v>
      </c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4"/>
      <c r="Q159" s="4"/>
    </row>
    <row r="160" spans="1:17">
      <c r="A160" s="17" t="s">
        <v>672</v>
      </c>
      <c r="B160" s="6" t="s">
        <v>446</v>
      </c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4"/>
      <c r="Q160" s="4"/>
    </row>
    <row r="161" spans="1:17">
      <c r="A161" s="17" t="s">
        <v>673</v>
      </c>
      <c r="B161" s="6" t="s">
        <v>451</v>
      </c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4"/>
      <c r="Q161" s="4"/>
    </row>
    <row r="162" spans="1:17">
      <c r="A162" s="64" t="s">
        <v>697</v>
      </c>
      <c r="B162" s="65" t="s">
        <v>455</v>
      </c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4"/>
      <c r="Q162" s="4"/>
    </row>
    <row r="163" spans="1:17" ht="30">
      <c r="A163" s="17" t="s">
        <v>467</v>
      </c>
      <c r="B163" s="6" t="s">
        <v>468</v>
      </c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4"/>
      <c r="Q163" s="4"/>
    </row>
    <row r="164" spans="1:17" ht="30">
      <c r="A164" s="5" t="s">
        <v>677</v>
      </c>
      <c r="B164" s="6" t="s">
        <v>469</v>
      </c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4"/>
      <c r="Q164" s="4"/>
    </row>
    <row r="165" spans="1:17">
      <c r="A165" s="17" t="s">
        <v>678</v>
      </c>
      <c r="B165" s="6" t="s">
        <v>470</v>
      </c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4"/>
      <c r="Q165" s="4"/>
    </row>
    <row r="166" spans="1:17">
      <c r="A166" s="50" t="s">
        <v>699</v>
      </c>
      <c r="B166" s="65" t="s">
        <v>471</v>
      </c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4"/>
      <c r="Q166" s="4"/>
    </row>
    <row r="167" spans="1:17" ht="15.75">
      <c r="A167" s="83" t="s">
        <v>109</v>
      </c>
      <c r="B167" s="88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4"/>
      <c r="Q167" s="4"/>
    </row>
    <row r="168" spans="1:17">
      <c r="A168" s="5" t="s">
        <v>378</v>
      </c>
      <c r="B168" s="6" t="s">
        <v>379</v>
      </c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4"/>
      <c r="Q168" s="4"/>
    </row>
    <row r="169" spans="1:17" ht="30">
      <c r="A169" s="5" t="s">
        <v>380</v>
      </c>
      <c r="B169" s="6" t="s">
        <v>381</v>
      </c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4"/>
      <c r="Q169" s="4"/>
    </row>
    <row r="170" spans="1:17" ht="30">
      <c r="A170" s="5" t="s">
        <v>655</v>
      </c>
      <c r="B170" s="6" t="s">
        <v>382</v>
      </c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4"/>
      <c r="Q170" s="4"/>
    </row>
    <row r="171" spans="1:17" ht="30">
      <c r="A171" s="5" t="s">
        <v>656</v>
      </c>
      <c r="B171" s="6" t="s">
        <v>383</v>
      </c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4"/>
      <c r="Q171" s="4"/>
    </row>
    <row r="172" spans="1:17">
      <c r="A172" s="5" t="s">
        <v>657</v>
      </c>
      <c r="B172" s="6" t="s">
        <v>384</v>
      </c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4"/>
      <c r="Q172" s="4"/>
    </row>
    <row r="173" spans="1:17">
      <c r="A173" s="50" t="s">
        <v>693</v>
      </c>
      <c r="B173" s="65" t="s">
        <v>385</v>
      </c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4"/>
      <c r="Q173" s="4"/>
    </row>
    <row r="174" spans="1:17">
      <c r="A174" s="17" t="s">
        <v>674</v>
      </c>
      <c r="B174" s="6" t="s">
        <v>456</v>
      </c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4"/>
      <c r="Q174" s="4"/>
    </row>
    <row r="175" spans="1:17">
      <c r="A175" s="17" t="s">
        <v>675</v>
      </c>
      <c r="B175" s="6" t="s">
        <v>458</v>
      </c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4"/>
      <c r="Q175" s="4"/>
    </row>
    <row r="176" spans="1:17">
      <c r="A176" s="17" t="s">
        <v>460</v>
      </c>
      <c r="B176" s="6" t="s">
        <v>461</v>
      </c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4"/>
      <c r="Q176" s="4"/>
    </row>
    <row r="177" spans="1:17">
      <c r="A177" s="17" t="s">
        <v>676</v>
      </c>
      <c r="B177" s="6" t="s">
        <v>462</v>
      </c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4"/>
      <c r="Q177" s="4"/>
    </row>
    <row r="178" spans="1:17">
      <c r="A178" s="17" t="s">
        <v>464</v>
      </c>
      <c r="B178" s="6" t="s">
        <v>465</v>
      </c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4"/>
      <c r="Q178" s="4"/>
    </row>
    <row r="179" spans="1:17">
      <c r="A179" s="50" t="s">
        <v>698</v>
      </c>
      <c r="B179" s="65" t="s">
        <v>466</v>
      </c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4"/>
      <c r="Q179" s="4"/>
    </row>
    <row r="180" spans="1:17" ht="30">
      <c r="A180" s="17" t="s">
        <v>472</v>
      </c>
      <c r="B180" s="6" t="s">
        <v>473</v>
      </c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4"/>
      <c r="Q180" s="4"/>
    </row>
    <row r="181" spans="1:17" ht="30">
      <c r="A181" s="5" t="s">
        <v>679</v>
      </c>
      <c r="B181" s="6" t="s">
        <v>474</v>
      </c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4"/>
      <c r="Q181" s="4"/>
    </row>
    <row r="182" spans="1:17">
      <c r="A182" s="17" t="s">
        <v>680</v>
      </c>
      <c r="B182" s="6" t="s">
        <v>475</v>
      </c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4"/>
      <c r="Q182" s="4"/>
    </row>
    <row r="183" spans="1:17">
      <c r="A183" s="50" t="s">
        <v>701</v>
      </c>
      <c r="B183" s="65" t="s">
        <v>476</v>
      </c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4"/>
      <c r="Q183" s="4"/>
    </row>
    <row r="184" spans="1:17" ht="15.75">
      <c r="A184" s="83" t="s">
        <v>110</v>
      </c>
      <c r="B184" s="88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4"/>
      <c r="Q184" s="4"/>
    </row>
    <row r="185" spans="1:17" ht="15.75">
      <c r="A185" s="62" t="s">
        <v>700</v>
      </c>
      <c r="B185" s="46" t="s">
        <v>477</v>
      </c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4"/>
      <c r="Q185" s="4"/>
    </row>
    <row r="186" spans="1:17" ht="15.75">
      <c r="A186" s="145" t="s">
        <v>111</v>
      </c>
      <c r="B186" s="86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4"/>
      <c r="Q186" s="4"/>
    </row>
    <row r="187" spans="1:17" ht="15.75">
      <c r="A187" s="145" t="s">
        <v>112</v>
      </c>
      <c r="B187" s="86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4"/>
      <c r="Q187" s="4"/>
    </row>
    <row r="188" spans="1:17">
      <c r="A188" s="48" t="s">
        <v>682</v>
      </c>
      <c r="B188" s="5" t="s">
        <v>478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4"/>
      <c r="Q188" s="4"/>
    </row>
    <row r="189" spans="1:17">
      <c r="A189" s="17" t="s">
        <v>479</v>
      </c>
      <c r="B189" s="5" t="s">
        <v>480</v>
      </c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4"/>
      <c r="Q189" s="4"/>
    </row>
    <row r="190" spans="1:17">
      <c r="A190" s="48" t="s">
        <v>683</v>
      </c>
      <c r="B190" s="5" t="s">
        <v>481</v>
      </c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4"/>
      <c r="Q190" s="4"/>
    </row>
    <row r="191" spans="1:17">
      <c r="A191" s="20" t="s">
        <v>702</v>
      </c>
      <c r="B191" s="9" t="s">
        <v>482</v>
      </c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4"/>
      <c r="Q191" s="4"/>
    </row>
    <row r="192" spans="1:17">
      <c r="A192" s="17" t="s">
        <v>684</v>
      </c>
      <c r="B192" s="5" t="s">
        <v>483</v>
      </c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4"/>
      <c r="Q192" s="4"/>
    </row>
    <row r="193" spans="1:17">
      <c r="A193" s="48" t="s">
        <v>484</v>
      </c>
      <c r="B193" s="5" t="s">
        <v>485</v>
      </c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4"/>
      <c r="Q193" s="4"/>
    </row>
    <row r="194" spans="1:17">
      <c r="A194" s="17" t="s">
        <v>685</v>
      </c>
      <c r="B194" s="5" t="s">
        <v>486</v>
      </c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4"/>
      <c r="Q194" s="4"/>
    </row>
    <row r="195" spans="1:17">
      <c r="A195" s="48" t="s">
        <v>487</v>
      </c>
      <c r="B195" s="5" t="s">
        <v>488</v>
      </c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4"/>
      <c r="Q195" s="4"/>
    </row>
    <row r="196" spans="1:17">
      <c r="A196" s="18" t="s">
        <v>703</v>
      </c>
      <c r="B196" s="9" t="s">
        <v>489</v>
      </c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4"/>
      <c r="Q196" s="4"/>
    </row>
    <row r="197" spans="1:17">
      <c r="A197" s="5" t="s">
        <v>836</v>
      </c>
      <c r="B197" s="5" t="s">
        <v>490</v>
      </c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4"/>
      <c r="Q197" s="4"/>
    </row>
    <row r="198" spans="1:17">
      <c r="A198" s="5" t="s">
        <v>837</v>
      </c>
      <c r="B198" s="5" t="s">
        <v>490</v>
      </c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4"/>
      <c r="Q198" s="4"/>
    </row>
    <row r="199" spans="1:17">
      <c r="A199" s="5" t="s">
        <v>834</v>
      </c>
      <c r="B199" s="5" t="s">
        <v>491</v>
      </c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4"/>
      <c r="Q199" s="4"/>
    </row>
    <row r="200" spans="1:17">
      <c r="A200" s="5" t="s">
        <v>835</v>
      </c>
      <c r="B200" s="5" t="s">
        <v>491</v>
      </c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4"/>
      <c r="Q200" s="4"/>
    </row>
    <row r="201" spans="1:17">
      <c r="A201" s="9" t="s">
        <v>704</v>
      </c>
      <c r="B201" s="9" t="s">
        <v>492</v>
      </c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4"/>
      <c r="Q201" s="4"/>
    </row>
    <row r="202" spans="1:17">
      <c r="A202" s="48" t="s">
        <v>493</v>
      </c>
      <c r="B202" s="5" t="s">
        <v>494</v>
      </c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4"/>
      <c r="Q202" s="4"/>
    </row>
    <row r="203" spans="1:17">
      <c r="A203" s="48" t="s">
        <v>495</v>
      </c>
      <c r="B203" s="5" t="s">
        <v>496</v>
      </c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4"/>
      <c r="Q203" s="4"/>
    </row>
    <row r="204" spans="1:17">
      <c r="A204" s="48" t="s">
        <v>497</v>
      </c>
      <c r="B204" s="5" t="s">
        <v>498</v>
      </c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4"/>
      <c r="Q204" s="4"/>
    </row>
    <row r="205" spans="1:17">
      <c r="A205" s="48" t="s">
        <v>499</v>
      </c>
      <c r="B205" s="5" t="s">
        <v>500</v>
      </c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4"/>
      <c r="Q205" s="4"/>
    </row>
    <row r="206" spans="1:17">
      <c r="A206" s="17" t="s">
        <v>686</v>
      </c>
      <c r="B206" s="5" t="s">
        <v>501</v>
      </c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4"/>
      <c r="Q206" s="4"/>
    </row>
    <row r="207" spans="1:17">
      <c r="A207" s="20" t="s">
        <v>705</v>
      </c>
      <c r="B207" s="9" t="s">
        <v>503</v>
      </c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4"/>
      <c r="Q207" s="4"/>
    </row>
    <row r="208" spans="1:17">
      <c r="A208" s="17" t="s">
        <v>504</v>
      </c>
      <c r="B208" s="5" t="s">
        <v>505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4"/>
      <c r="Q208" s="4"/>
    </row>
    <row r="209" spans="1:17">
      <c r="A209" s="17" t="s">
        <v>506</v>
      </c>
      <c r="B209" s="5" t="s">
        <v>507</v>
      </c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4"/>
      <c r="Q209" s="4"/>
    </row>
    <row r="210" spans="1:17">
      <c r="A210" s="48" t="s">
        <v>508</v>
      </c>
      <c r="B210" s="5" t="s">
        <v>509</v>
      </c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4"/>
      <c r="Q210" s="4"/>
    </row>
    <row r="211" spans="1:17">
      <c r="A211" s="48" t="s">
        <v>687</v>
      </c>
      <c r="B211" s="5" t="s">
        <v>510</v>
      </c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4"/>
      <c r="Q211" s="4"/>
    </row>
    <row r="212" spans="1:17">
      <c r="A212" s="18" t="s">
        <v>706</v>
      </c>
      <c r="B212" s="9" t="s">
        <v>511</v>
      </c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4"/>
      <c r="Q212" s="4"/>
    </row>
    <row r="213" spans="1:17">
      <c r="A213" s="20" t="s">
        <v>512</v>
      </c>
      <c r="B213" s="9" t="s">
        <v>513</v>
      </c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4"/>
      <c r="Q213" s="4"/>
    </row>
    <row r="214" spans="1:17" ht="15.75">
      <c r="A214" s="51" t="s">
        <v>707</v>
      </c>
      <c r="B214" s="52" t="s">
        <v>514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4"/>
      <c r="Q214" s="4"/>
    </row>
    <row r="215" spans="1:17" ht="15.75">
      <c r="A215" s="56" t="s">
        <v>689</v>
      </c>
      <c r="B215" s="57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9" type="noConversion"/>
  <pageMargins left="0" right="0" top="0.74803149606299213" bottom="0.74803149606299213" header="0.31496062992125984" footer="0.31496062992125984"/>
  <pageSetup paperSize="8" scale="75" fitToHeight="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zoomScaleNormal="100" workbookViewId="0">
      <selection sqref="A1:IV1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ht="27" customHeight="1">
      <c r="A1" s="270" t="s">
        <v>105</v>
      </c>
      <c r="B1" s="274"/>
      <c r="C1" s="274"/>
      <c r="D1" s="274"/>
      <c r="E1" s="274"/>
    </row>
    <row r="2" spans="1:5" ht="22.5" customHeight="1">
      <c r="A2" s="273" t="s">
        <v>44</v>
      </c>
      <c r="B2" s="271"/>
      <c r="C2" s="271"/>
      <c r="D2" s="271"/>
      <c r="E2" s="271"/>
    </row>
    <row r="3" spans="1:5" ht="18">
      <c r="A3" s="105"/>
    </row>
    <row r="4" spans="1:5">
      <c r="A4" s="4" t="s">
        <v>1</v>
      </c>
    </row>
    <row r="5" spans="1:5" ht="31.5" customHeight="1">
      <c r="A5" s="106" t="s">
        <v>166</v>
      </c>
      <c r="B5" s="107" t="s">
        <v>167</v>
      </c>
      <c r="C5" s="95" t="s">
        <v>36</v>
      </c>
      <c r="D5" s="95" t="s">
        <v>37</v>
      </c>
      <c r="E5" s="95" t="s">
        <v>38</v>
      </c>
    </row>
    <row r="6" spans="1:5" ht="15" customHeight="1">
      <c r="A6" s="108"/>
      <c r="B6" s="53"/>
      <c r="C6" s="53"/>
      <c r="D6" s="53"/>
      <c r="E6" s="53"/>
    </row>
    <row r="7" spans="1:5" ht="15" customHeight="1">
      <c r="A7" s="108"/>
      <c r="B7" s="53"/>
      <c r="C7" s="53"/>
      <c r="D7" s="53"/>
      <c r="E7" s="53"/>
    </row>
    <row r="8" spans="1:5" ht="15" customHeight="1">
      <c r="A8" s="108"/>
      <c r="B8" s="53"/>
      <c r="C8" s="53"/>
      <c r="D8" s="53"/>
      <c r="E8" s="53"/>
    </row>
    <row r="9" spans="1:5" ht="15" customHeight="1">
      <c r="A9" s="53"/>
      <c r="B9" s="53"/>
      <c r="C9" s="53"/>
      <c r="D9" s="53"/>
      <c r="E9" s="53"/>
    </row>
    <row r="10" spans="1:5" ht="29.25" customHeight="1">
      <c r="A10" s="109" t="s">
        <v>29</v>
      </c>
      <c r="B10" s="65" t="s">
        <v>439</v>
      </c>
      <c r="C10" s="53"/>
      <c r="D10" s="53"/>
      <c r="E10" s="53"/>
    </row>
    <row r="11" spans="1:5" ht="29.25" customHeight="1">
      <c r="A11" s="109"/>
      <c r="B11" s="53"/>
      <c r="C11" s="53"/>
      <c r="D11" s="53"/>
      <c r="E11" s="53"/>
    </row>
    <row r="12" spans="1:5" ht="15" customHeight="1">
      <c r="A12" s="109"/>
      <c r="B12" s="53"/>
      <c r="C12" s="53"/>
      <c r="D12" s="53"/>
      <c r="E12" s="53"/>
    </row>
    <row r="13" spans="1:5" ht="15" customHeight="1">
      <c r="A13" s="110"/>
      <c r="B13" s="53"/>
      <c r="C13" s="53"/>
      <c r="D13" s="53"/>
      <c r="E13" s="53"/>
    </row>
    <row r="14" spans="1:5" ht="15" customHeight="1">
      <c r="A14" s="110"/>
      <c r="B14" s="53"/>
      <c r="C14" s="53"/>
      <c r="D14" s="53"/>
      <c r="E14" s="53"/>
    </row>
    <row r="15" spans="1:5" ht="30.75" customHeight="1">
      <c r="A15" s="109" t="s">
        <v>30</v>
      </c>
      <c r="B15" s="50" t="s">
        <v>474</v>
      </c>
      <c r="C15" s="53"/>
      <c r="D15" s="53"/>
      <c r="E15" s="53"/>
    </row>
    <row r="16" spans="1:5" ht="15" customHeight="1">
      <c r="A16" s="100" t="s">
        <v>715</v>
      </c>
      <c r="B16" s="100" t="s">
        <v>394</v>
      </c>
      <c r="C16" s="53"/>
      <c r="D16" s="53"/>
      <c r="E16" s="53"/>
    </row>
    <row r="17" spans="1:5" ht="15" customHeight="1">
      <c r="A17" s="100" t="s">
        <v>716</v>
      </c>
      <c r="B17" s="100" t="s">
        <v>394</v>
      </c>
      <c r="C17" s="53"/>
      <c r="D17" s="53"/>
      <c r="E17" s="53"/>
    </row>
    <row r="18" spans="1:5" ht="15" customHeight="1">
      <c r="A18" s="100" t="s">
        <v>717</v>
      </c>
      <c r="B18" s="100" t="s">
        <v>394</v>
      </c>
      <c r="C18" s="53">
        <v>2977</v>
      </c>
      <c r="D18" s="53">
        <v>1495</v>
      </c>
      <c r="E18" s="53">
        <v>1482</v>
      </c>
    </row>
    <row r="19" spans="1:5" ht="15" customHeight="1">
      <c r="A19" s="100" t="s">
        <v>718</v>
      </c>
      <c r="B19" s="100" t="s">
        <v>394</v>
      </c>
      <c r="C19" s="53"/>
      <c r="D19" s="53"/>
      <c r="E19" s="53"/>
    </row>
    <row r="20" spans="1:5" ht="15" customHeight="1">
      <c r="A20" s="100" t="s">
        <v>665</v>
      </c>
      <c r="B20" s="111" t="s">
        <v>401</v>
      </c>
      <c r="C20" s="53">
        <v>1889</v>
      </c>
      <c r="D20" s="53">
        <v>67</v>
      </c>
      <c r="E20" s="53">
        <v>1822</v>
      </c>
    </row>
    <row r="21" spans="1:5" ht="15" customHeight="1">
      <c r="A21" s="100" t="s">
        <v>663</v>
      </c>
      <c r="B21" s="111" t="s">
        <v>395</v>
      </c>
      <c r="C21" s="53">
        <v>5704</v>
      </c>
      <c r="D21" s="53">
        <v>1705</v>
      </c>
      <c r="E21" s="53">
        <v>3999</v>
      </c>
    </row>
    <row r="22" spans="1:5" ht="15" customHeight="1">
      <c r="A22" s="110"/>
      <c r="B22" s="53"/>
      <c r="C22" s="53"/>
      <c r="D22" s="53"/>
      <c r="E22" s="53"/>
    </row>
    <row r="23" spans="1:5" ht="27.75" customHeight="1">
      <c r="A23" s="109" t="s">
        <v>31</v>
      </c>
      <c r="B23" s="54" t="s">
        <v>34</v>
      </c>
      <c r="C23" s="53"/>
      <c r="D23" s="53"/>
      <c r="E23" s="53"/>
    </row>
    <row r="24" spans="1:5" ht="15" customHeight="1">
      <c r="A24" s="109"/>
      <c r="B24" s="53" t="s">
        <v>427</v>
      </c>
      <c r="C24" s="53"/>
      <c r="D24" s="53"/>
      <c r="E24" s="53"/>
    </row>
    <row r="25" spans="1:5" ht="15" customHeight="1">
      <c r="A25" s="109"/>
      <c r="B25" s="53" t="s">
        <v>466</v>
      </c>
      <c r="C25" s="53"/>
      <c r="D25" s="53"/>
      <c r="E25" s="53"/>
    </row>
    <row r="26" spans="1:5" ht="15" customHeight="1">
      <c r="A26" s="110"/>
      <c r="B26" s="53"/>
      <c r="C26" s="53"/>
      <c r="D26" s="53"/>
      <c r="E26" s="53"/>
    </row>
    <row r="27" spans="1:5" ht="15" customHeight="1">
      <c r="A27" s="110"/>
      <c r="B27" s="53"/>
      <c r="C27" s="53"/>
      <c r="D27" s="53"/>
      <c r="E27" s="53"/>
    </row>
    <row r="28" spans="1:5" ht="31.5" customHeight="1">
      <c r="A28" s="109" t="s">
        <v>32</v>
      </c>
      <c r="B28" s="54" t="s">
        <v>35</v>
      </c>
      <c r="C28" s="53"/>
      <c r="D28" s="53"/>
      <c r="E28" s="53"/>
    </row>
    <row r="29" spans="1:5" ht="15" customHeight="1">
      <c r="A29" s="109"/>
      <c r="B29" s="53"/>
      <c r="C29" s="53"/>
      <c r="D29" s="53"/>
      <c r="E29" s="53"/>
    </row>
    <row r="30" spans="1:5" ht="15" customHeight="1">
      <c r="A30" s="109"/>
      <c r="B30" s="53"/>
      <c r="C30" s="53"/>
      <c r="D30" s="53"/>
      <c r="E30" s="53"/>
    </row>
    <row r="31" spans="1:5" ht="15" customHeight="1">
      <c r="A31" s="110"/>
      <c r="B31" s="53"/>
      <c r="C31" s="53"/>
      <c r="D31" s="53"/>
      <c r="E31" s="53"/>
    </row>
    <row r="32" spans="1:5" ht="15" customHeight="1">
      <c r="A32" s="110"/>
      <c r="B32" s="53"/>
      <c r="C32" s="53"/>
      <c r="D32" s="53"/>
      <c r="E32" s="53"/>
    </row>
    <row r="33" spans="1:5" ht="15" customHeight="1">
      <c r="A33" s="109" t="s">
        <v>33</v>
      </c>
      <c r="B33" s="54"/>
      <c r="C33" s="53"/>
      <c r="D33" s="53"/>
      <c r="E33" s="53"/>
    </row>
    <row r="34" spans="1:5" ht="15" customHeight="1"/>
    <row r="35" spans="1:5" ht="15" customHeight="1"/>
    <row r="36" spans="1:5" ht="15" customHeight="1"/>
  </sheetData>
  <mergeCells count="2">
    <mergeCell ref="A1:E1"/>
    <mergeCell ref="A2:E2"/>
  </mergeCells>
  <phoneticPr fontId="49" type="noConversion"/>
  <pageMargins left="0" right="0" top="0.74803149606299213" bottom="0.74803149606299213" header="0.31496062992125984" footer="0.31496062992125984"/>
  <pageSetup paperSize="9" scale="60" orientation="portrait" horizontalDpi="300" verticalDpi="300" r:id="rId1"/>
  <headerFooter>
    <oddHeader>&amp;C12. melléklet az 1/2015. (II.16.) ökormányzati rendelethez</oddHeader>
    <oddFooter>&amp;C- 12 -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Y171"/>
  <sheetViews>
    <sheetView view="pageLayout" zoomScaleNormal="100" workbookViewId="0">
      <selection sqref="A1:IV1"/>
    </sheetView>
  </sheetViews>
  <sheetFormatPr defaultRowHeight="15"/>
  <cols>
    <col min="1" max="1" width="90.28515625" customWidth="1"/>
    <col min="3" max="5" width="13.140625" customWidth="1"/>
    <col min="6" max="6" width="13.140625" style="249" customWidth="1"/>
  </cols>
  <sheetData>
    <row r="1" spans="1:6" ht="21" customHeight="1">
      <c r="A1" s="270" t="s">
        <v>105</v>
      </c>
      <c r="B1" s="274"/>
      <c r="C1" s="274"/>
      <c r="D1" s="274"/>
      <c r="E1" s="274"/>
      <c r="F1" s="272"/>
    </row>
    <row r="2" spans="1:6" ht="18.75" customHeight="1">
      <c r="A2" s="273" t="s">
        <v>754</v>
      </c>
      <c r="B2" s="271"/>
      <c r="C2" s="271"/>
      <c r="D2" s="271"/>
      <c r="E2" s="271"/>
      <c r="F2" s="272"/>
    </row>
    <row r="3" spans="1:6" ht="18">
      <c r="A3" s="63"/>
    </row>
    <row r="4" spans="1:6">
      <c r="A4" s="4" t="s">
        <v>104</v>
      </c>
    </row>
    <row r="5" spans="1:6" ht="25.5">
      <c r="A5" s="2" t="s">
        <v>166</v>
      </c>
      <c r="B5" s="3" t="s">
        <v>167</v>
      </c>
      <c r="C5" s="85" t="s">
        <v>103</v>
      </c>
      <c r="D5" s="85" t="s">
        <v>102</v>
      </c>
      <c r="E5" s="85" t="s">
        <v>101</v>
      </c>
      <c r="F5" s="250" t="s">
        <v>135</v>
      </c>
    </row>
    <row r="6" spans="1:6">
      <c r="A6" s="39" t="s">
        <v>168</v>
      </c>
      <c r="B6" s="40" t="s">
        <v>169</v>
      </c>
      <c r="C6" s="53">
        <v>6743</v>
      </c>
      <c r="D6" s="53">
        <v>6878</v>
      </c>
      <c r="E6" s="53">
        <v>7016</v>
      </c>
      <c r="F6" s="253">
        <v>7156</v>
      </c>
    </row>
    <row r="7" spans="1:6">
      <c r="A7" s="39" t="s">
        <v>170</v>
      </c>
      <c r="B7" s="41" t="s">
        <v>171</v>
      </c>
      <c r="C7" s="53"/>
      <c r="D7" s="53"/>
      <c r="E7" s="53"/>
      <c r="F7" s="253"/>
    </row>
    <row r="8" spans="1:6">
      <c r="A8" s="39" t="s">
        <v>172</v>
      </c>
      <c r="B8" s="41" t="s">
        <v>173</v>
      </c>
      <c r="C8" s="53"/>
      <c r="D8" s="53"/>
      <c r="E8" s="53"/>
      <c r="F8" s="253"/>
    </row>
    <row r="9" spans="1:6">
      <c r="A9" s="42" t="s">
        <v>174</v>
      </c>
      <c r="B9" s="41" t="s">
        <v>175</v>
      </c>
      <c r="C9" s="53"/>
      <c r="D9" s="53"/>
      <c r="E9" s="53"/>
      <c r="F9" s="253"/>
    </row>
    <row r="10" spans="1:6">
      <c r="A10" s="42" t="s">
        <v>176</v>
      </c>
      <c r="B10" s="41" t="s">
        <v>177</v>
      </c>
      <c r="C10" s="53"/>
      <c r="D10" s="53"/>
      <c r="E10" s="53"/>
      <c r="F10" s="253"/>
    </row>
    <row r="11" spans="1:6">
      <c r="A11" s="42" t="s">
        <v>178</v>
      </c>
      <c r="B11" s="41" t="s">
        <v>179</v>
      </c>
      <c r="C11" s="53"/>
      <c r="D11" s="53"/>
      <c r="E11" s="53"/>
      <c r="F11" s="253"/>
    </row>
    <row r="12" spans="1:6">
      <c r="A12" s="42" t="s">
        <v>180</v>
      </c>
      <c r="B12" s="41" t="s">
        <v>181</v>
      </c>
      <c r="C12" s="53">
        <v>288</v>
      </c>
      <c r="D12" s="53">
        <v>288</v>
      </c>
      <c r="E12" s="53">
        <v>288</v>
      </c>
      <c r="F12" s="253">
        <v>288</v>
      </c>
    </row>
    <row r="13" spans="1:6">
      <c r="A13" s="42" t="s">
        <v>182</v>
      </c>
      <c r="B13" s="41" t="s">
        <v>183</v>
      </c>
      <c r="C13" s="53"/>
      <c r="D13" s="53"/>
      <c r="E13" s="53"/>
      <c r="F13" s="253"/>
    </row>
    <row r="14" spans="1:6">
      <c r="A14" s="5" t="s">
        <v>184</v>
      </c>
      <c r="B14" s="41" t="s">
        <v>185</v>
      </c>
      <c r="C14" s="53"/>
      <c r="D14" s="53"/>
      <c r="E14" s="53"/>
      <c r="F14" s="253"/>
    </row>
    <row r="15" spans="1:6">
      <c r="A15" s="5" t="s">
        <v>186</v>
      </c>
      <c r="B15" s="41" t="s">
        <v>187</v>
      </c>
      <c r="C15" s="53">
        <v>36</v>
      </c>
      <c r="D15" s="53">
        <v>36</v>
      </c>
      <c r="E15" s="53">
        <v>36</v>
      </c>
      <c r="F15" s="253">
        <v>36</v>
      </c>
    </row>
    <row r="16" spans="1:6">
      <c r="A16" s="5" t="s">
        <v>188</v>
      </c>
      <c r="B16" s="41" t="s">
        <v>189</v>
      </c>
      <c r="C16" s="53"/>
      <c r="D16" s="53"/>
      <c r="E16" s="53"/>
      <c r="F16" s="253"/>
    </row>
    <row r="17" spans="1:6">
      <c r="A17" s="5" t="s">
        <v>190</v>
      </c>
      <c r="B17" s="41" t="s">
        <v>191</v>
      </c>
      <c r="C17" s="53"/>
      <c r="D17" s="53"/>
      <c r="E17" s="53"/>
      <c r="F17" s="253"/>
    </row>
    <row r="18" spans="1:6">
      <c r="A18" s="5" t="s">
        <v>618</v>
      </c>
      <c r="B18" s="41" t="s">
        <v>192</v>
      </c>
      <c r="C18" s="53"/>
      <c r="D18" s="53"/>
      <c r="E18" s="53"/>
      <c r="F18" s="253"/>
    </row>
    <row r="19" spans="1:6">
      <c r="A19" s="43" t="s">
        <v>516</v>
      </c>
      <c r="B19" s="44" t="s">
        <v>194</v>
      </c>
      <c r="C19" s="53">
        <f>SUM(C6:C18)</f>
        <v>7067</v>
      </c>
      <c r="D19" s="53">
        <f>SUM(D6:D18)</f>
        <v>7202</v>
      </c>
      <c r="E19" s="53">
        <f>SUM(E6:E18)</f>
        <v>7340</v>
      </c>
      <c r="F19" s="251">
        <f>SUM(F6:F18)</f>
        <v>7480</v>
      </c>
    </row>
    <row r="20" spans="1:6">
      <c r="A20" s="5" t="s">
        <v>195</v>
      </c>
      <c r="B20" s="41" t="s">
        <v>196</v>
      </c>
      <c r="C20" s="53">
        <v>5316</v>
      </c>
      <c r="D20" s="53">
        <v>5316</v>
      </c>
      <c r="E20" s="53">
        <v>5316</v>
      </c>
      <c r="F20" s="253">
        <v>5316</v>
      </c>
    </row>
    <row r="21" spans="1:6" ht="30">
      <c r="A21" s="5" t="s">
        <v>197</v>
      </c>
      <c r="B21" s="41" t="s">
        <v>198</v>
      </c>
      <c r="C21" s="53"/>
      <c r="D21" s="53"/>
      <c r="E21" s="53"/>
      <c r="F21" s="253"/>
    </row>
    <row r="22" spans="1:6">
      <c r="A22" s="6" t="s">
        <v>199</v>
      </c>
      <c r="B22" s="41" t="s">
        <v>200</v>
      </c>
      <c r="C22" s="53"/>
      <c r="D22" s="53"/>
      <c r="E22" s="53"/>
      <c r="F22" s="253"/>
    </row>
    <row r="23" spans="1:6">
      <c r="A23" s="9" t="s">
        <v>517</v>
      </c>
      <c r="B23" s="44" t="s">
        <v>201</v>
      </c>
      <c r="C23" s="53">
        <f>SUM(C20:C22)</f>
        <v>5316</v>
      </c>
      <c r="D23" s="53">
        <f>SUM(D20:D22)</f>
        <v>5316</v>
      </c>
      <c r="E23" s="53">
        <f>SUM(E20:E22)</f>
        <v>5316</v>
      </c>
      <c r="F23" s="251">
        <f>SUM(F20:F22)</f>
        <v>5316</v>
      </c>
    </row>
    <row r="24" spans="1:6">
      <c r="A24" s="66" t="s">
        <v>648</v>
      </c>
      <c r="B24" s="67" t="s">
        <v>202</v>
      </c>
      <c r="C24" s="53">
        <f>C23+C19</f>
        <v>12383</v>
      </c>
      <c r="D24" s="53">
        <f>D23+D19</f>
        <v>12518</v>
      </c>
      <c r="E24" s="53">
        <f>E23+E19</f>
        <v>12656</v>
      </c>
      <c r="F24" s="251">
        <f>F23+F19</f>
        <v>12796</v>
      </c>
    </row>
    <row r="25" spans="1:6">
      <c r="A25" s="50" t="s">
        <v>619</v>
      </c>
      <c r="B25" s="67" t="s">
        <v>203</v>
      </c>
      <c r="C25" s="53">
        <v>3097</v>
      </c>
      <c r="D25" s="53">
        <v>3133</v>
      </c>
      <c r="E25" s="53">
        <v>3170</v>
      </c>
      <c r="F25" s="253">
        <v>3208</v>
      </c>
    </row>
    <row r="26" spans="1:6">
      <c r="A26" s="5" t="s">
        <v>204</v>
      </c>
      <c r="B26" s="41" t="s">
        <v>205</v>
      </c>
      <c r="C26" s="53"/>
      <c r="D26" s="53"/>
      <c r="E26" s="53"/>
      <c r="F26" s="253"/>
    </row>
    <row r="27" spans="1:6">
      <c r="A27" s="5" t="s">
        <v>206</v>
      </c>
      <c r="B27" s="41" t="s">
        <v>207</v>
      </c>
      <c r="C27" s="53">
        <v>1148</v>
      </c>
      <c r="D27" s="53">
        <v>1171</v>
      </c>
      <c r="E27" s="53">
        <v>1194</v>
      </c>
      <c r="F27" s="253">
        <v>1218</v>
      </c>
    </row>
    <row r="28" spans="1:6">
      <c r="A28" s="5" t="s">
        <v>208</v>
      </c>
      <c r="B28" s="41" t="s">
        <v>209</v>
      </c>
      <c r="C28" s="53"/>
      <c r="D28" s="53"/>
      <c r="E28" s="53"/>
      <c r="F28" s="253"/>
    </row>
    <row r="29" spans="1:6">
      <c r="A29" s="9" t="s">
        <v>527</v>
      </c>
      <c r="B29" s="44" t="s">
        <v>210</v>
      </c>
      <c r="C29" s="53">
        <f>SUM(C26:C28)</f>
        <v>1148</v>
      </c>
      <c r="D29" s="53">
        <f>SUM(D26:D28)</f>
        <v>1171</v>
      </c>
      <c r="E29" s="53">
        <f>SUM(E26:E28)</f>
        <v>1194</v>
      </c>
      <c r="F29" s="251">
        <f>SUM(F26:F28)</f>
        <v>1218</v>
      </c>
    </row>
    <row r="30" spans="1:6">
      <c r="A30" s="5" t="s">
        <v>211</v>
      </c>
      <c r="B30" s="41" t="s">
        <v>212</v>
      </c>
      <c r="C30" s="53">
        <v>25</v>
      </c>
      <c r="D30" s="53">
        <v>26</v>
      </c>
      <c r="E30" s="53">
        <v>26</v>
      </c>
      <c r="F30" s="253">
        <v>27</v>
      </c>
    </row>
    <row r="31" spans="1:6">
      <c r="A31" s="5" t="s">
        <v>213</v>
      </c>
      <c r="B31" s="41" t="s">
        <v>214</v>
      </c>
      <c r="C31" s="53">
        <v>144</v>
      </c>
      <c r="D31" s="53">
        <v>147</v>
      </c>
      <c r="E31" s="53">
        <v>150</v>
      </c>
      <c r="F31" s="253">
        <v>153</v>
      </c>
    </row>
    <row r="32" spans="1:6" ht="15" customHeight="1">
      <c r="A32" s="9" t="s">
        <v>649</v>
      </c>
      <c r="B32" s="44" t="s">
        <v>215</v>
      </c>
      <c r="C32" s="53">
        <f>SUM(C30:C31)</f>
        <v>169</v>
      </c>
      <c r="D32" s="53">
        <f>SUM(D30:D31)</f>
        <v>173</v>
      </c>
      <c r="E32" s="53">
        <f>SUM(E30:E31)</f>
        <v>176</v>
      </c>
      <c r="F32" s="251">
        <f>SUM(F30:F31)</f>
        <v>180</v>
      </c>
    </row>
    <row r="33" spans="1:6">
      <c r="A33" s="5" t="s">
        <v>216</v>
      </c>
      <c r="B33" s="41" t="s">
        <v>217</v>
      </c>
      <c r="C33" s="53">
        <v>3337</v>
      </c>
      <c r="D33" s="53">
        <v>3403</v>
      </c>
      <c r="E33" s="53">
        <v>3472</v>
      </c>
      <c r="F33" s="253">
        <v>3541</v>
      </c>
    </row>
    <row r="34" spans="1:6">
      <c r="A34" s="5" t="s">
        <v>218</v>
      </c>
      <c r="B34" s="41" t="s">
        <v>219</v>
      </c>
      <c r="C34" s="53">
        <v>9929</v>
      </c>
      <c r="D34" s="53">
        <v>10128</v>
      </c>
      <c r="E34" s="53">
        <v>10330</v>
      </c>
      <c r="F34" s="253">
        <v>10537</v>
      </c>
    </row>
    <row r="35" spans="1:6">
      <c r="A35" s="5" t="s">
        <v>620</v>
      </c>
      <c r="B35" s="41" t="s">
        <v>220</v>
      </c>
      <c r="C35" s="53"/>
      <c r="D35" s="53"/>
      <c r="E35" s="53"/>
      <c r="F35" s="253"/>
    </row>
    <row r="36" spans="1:6">
      <c r="A36" s="5" t="s">
        <v>222</v>
      </c>
      <c r="B36" s="41" t="s">
        <v>223</v>
      </c>
      <c r="C36" s="53">
        <v>642</v>
      </c>
      <c r="D36" s="53">
        <v>655</v>
      </c>
      <c r="E36" s="53">
        <v>668</v>
      </c>
      <c r="F36" s="253">
        <v>681</v>
      </c>
    </row>
    <row r="37" spans="1:6">
      <c r="A37" s="14" t="s">
        <v>621</v>
      </c>
      <c r="B37" s="41" t="s">
        <v>224</v>
      </c>
      <c r="C37" s="53"/>
      <c r="D37" s="53"/>
      <c r="E37" s="53"/>
      <c r="F37" s="253"/>
    </row>
    <row r="38" spans="1:6">
      <c r="A38" s="6" t="s">
        <v>226</v>
      </c>
      <c r="B38" s="41" t="s">
        <v>227</v>
      </c>
      <c r="C38" s="53">
        <v>189</v>
      </c>
      <c r="D38" s="53">
        <v>193</v>
      </c>
      <c r="E38" s="53">
        <v>197</v>
      </c>
      <c r="F38" s="253">
        <v>201</v>
      </c>
    </row>
    <row r="39" spans="1:6">
      <c r="A39" s="5" t="s">
        <v>622</v>
      </c>
      <c r="B39" s="41" t="s">
        <v>228</v>
      </c>
      <c r="C39" s="53">
        <v>2569</v>
      </c>
      <c r="D39" s="53">
        <v>2620</v>
      </c>
      <c r="E39" s="53">
        <v>2673</v>
      </c>
      <c r="F39" s="253">
        <v>2726</v>
      </c>
    </row>
    <row r="40" spans="1:6">
      <c r="A40" s="9" t="s">
        <v>532</v>
      </c>
      <c r="B40" s="44" t="s">
        <v>230</v>
      </c>
      <c r="C40" s="53">
        <f>SUM(C33:C39)</f>
        <v>16666</v>
      </c>
      <c r="D40" s="53">
        <f>SUM(D33:D39)</f>
        <v>16999</v>
      </c>
      <c r="E40" s="53">
        <f>SUM(E33:E39)</f>
        <v>17340</v>
      </c>
      <c r="F40" s="251">
        <f>SUM(F33:F39)</f>
        <v>17686</v>
      </c>
    </row>
    <row r="41" spans="1:6">
      <c r="A41" s="5" t="s">
        <v>231</v>
      </c>
      <c r="B41" s="41" t="s">
        <v>232</v>
      </c>
      <c r="C41" s="53"/>
      <c r="D41" s="53"/>
      <c r="E41" s="53"/>
      <c r="F41" s="253"/>
    </row>
    <row r="42" spans="1:6">
      <c r="A42" s="5" t="s">
        <v>233</v>
      </c>
      <c r="B42" s="41" t="s">
        <v>234</v>
      </c>
      <c r="C42" s="53"/>
      <c r="D42" s="53"/>
      <c r="E42" s="53"/>
      <c r="F42" s="253"/>
    </row>
    <row r="43" spans="1:6">
      <c r="A43" s="9" t="s">
        <v>533</v>
      </c>
      <c r="B43" s="44" t="s">
        <v>235</v>
      </c>
      <c r="C43" s="53">
        <f>SUM(C41:C42)</f>
        <v>0</v>
      </c>
      <c r="D43" s="53">
        <f>SUM(D41:D42)</f>
        <v>0</v>
      </c>
      <c r="E43" s="53">
        <f>SUM(E41:E42)</f>
        <v>0</v>
      </c>
      <c r="F43" s="251">
        <f>SUM(F41:F42)</f>
        <v>0</v>
      </c>
    </row>
    <row r="44" spans="1:6">
      <c r="A44" s="5" t="s">
        <v>236</v>
      </c>
      <c r="B44" s="41" t="s">
        <v>237</v>
      </c>
      <c r="C44" s="53">
        <v>4525</v>
      </c>
      <c r="D44" s="53">
        <v>4616</v>
      </c>
      <c r="E44" s="53">
        <v>4708</v>
      </c>
      <c r="F44" s="253">
        <v>4802</v>
      </c>
    </row>
    <row r="45" spans="1:6">
      <c r="A45" s="5" t="s">
        <v>238</v>
      </c>
      <c r="B45" s="41" t="s">
        <v>239</v>
      </c>
      <c r="C45" s="53">
        <v>662</v>
      </c>
      <c r="D45" s="53"/>
      <c r="E45" s="53"/>
      <c r="F45" s="253"/>
    </row>
    <row r="46" spans="1:6">
      <c r="A46" s="5" t="s">
        <v>623</v>
      </c>
      <c r="B46" s="41" t="s">
        <v>240</v>
      </c>
      <c r="C46" s="53"/>
      <c r="D46" s="53"/>
      <c r="E46" s="53"/>
      <c r="F46" s="253"/>
    </row>
    <row r="47" spans="1:6">
      <c r="A47" s="5" t="s">
        <v>624</v>
      </c>
      <c r="B47" s="41" t="s">
        <v>242</v>
      </c>
      <c r="C47" s="53"/>
      <c r="D47" s="53"/>
      <c r="E47" s="53"/>
      <c r="F47" s="253"/>
    </row>
    <row r="48" spans="1:6">
      <c r="A48" s="5" t="s">
        <v>246</v>
      </c>
      <c r="B48" s="41" t="s">
        <v>247</v>
      </c>
      <c r="C48" s="53">
        <v>283</v>
      </c>
      <c r="D48" s="53">
        <v>289</v>
      </c>
      <c r="E48" s="53">
        <v>294</v>
      </c>
      <c r="F48" s="253">
        <v>300</v>
      </c>
    </row>
    <row r="49" spans="1:6">
      <c r="A49" s="9" t="s">
        <v>536</v>
      </c>
      <c r="B49" s="44" t="s">
        <v>248</v>
      </c>
      <c r="C49" s="53">
        <f>SUM(C44:C48)</f>
        <v>5470</v>
      </c>
      <c r="D49" s="53">
        <f>SUM(D44:D48)</f>
        <v>4905</v>
      </c>
      <c r="E49" s="53">
        <f>SUM(E44:E48)</f>
        <v>5002</v>
      </c>
      <c r="F49" s="251">
        <f>SUM(F44:F48)</f>
        <v>5102</v>
      </c>
    </row>
    <row r="50" spans="1:6">
      <c r="A50" s="50" t="s">
        <v>537</v>
      </c>
      <c r="B50" s="67" t="s">
        <v>249</v>
      </c>
      <c r="C50" s="53">
        <f>C49+C43+C40+C32+C29</f>
        <v>23453</v>
      </c>
      <c r="D50" s="53">
        <f>D49+D43+D40+D32+D29</f>
        <v>23248</v>
      </c>
      <c r="E50" s="53">
        <f>E49+E43+E40+E32+E29</f>
        <v>23712</v>
      </c>
      <c r="F50" s="251">
        <f>F49+F43+F40+F32+F29</f>
        <v>24186</v>
      </c>
    </row>
    <row r="51" spans="1:6">
      <c r="A51" s="17" t="s">
        <v>250</v>
      </c>
      <c r="B51" s="41" t="s">
        <v>251</v>
      </c>
      <c r="C51" s="53"/>
      <c r="D51" s="53"/>
      <c r="E51" s="53"/>
      <c r="F51" s="253"/>
    </row>
    <row r="52" spans="1:6">
      <c r="A52" s="17" t="s">
        <v>554</v>
      </c>
      <c r="B52" s="41" t="s">
        <v>252</v>
      </c>
      <c r="C52" s="53"/>
      <c r="D52" s="53"/>
      <c r="E52" s="53"/>
      <c r="F52" s="253"/>
    </row>
    <row r="53" spans="1:6">
      <c r="A53" s="22" t="s">
        <v>625</v>
      </c>
      <c r="B53" s="41" t="s">
        <v>253</v>
      </c>
      <c r="C53" s="53"/>
      <c r="D53" s="53"/>
      <c r="E53" s="53"/>
      <c r="F53" s="253"/>
    </row>
    <row r="54" spans="1:6">
      <c r="A54" s="22" t="s">
        <v>626</v>
      </c>
      <c r="B54" s="41" t="s">
        <v>254</v>
      </c>
      <c r="C54" s="53"/>
      <c r="D54" s="53"/>
      <c r="E54" s="53"/>
      <c r="F54" s="253"/>
    </row>
    <row r="55" spans="1:6">
      <c r="A55" s="22" t="s">
        <v>627</v>
      </c>
      <c r="B55" s="41" t="s">
        <v>255</v>
      </c>
      <c r="C55" s="53">
        <v>205</v>
      </c>
      <c r="D55" s="53"/>
      <c r="E55" s="53"/>
      <c r="F55" s="253"/>
    </row>
    <row r="56" spans="1:6">
      <c r="A56" s="17" t="s">
        <v>628</v>
      </c>
      <c r="B56" s="41" t="s">
        <v>256</v>
      </c>
      <c r="C56" s="53">
        <v>167</v>
      </c>
      <c r="D56" s="53"/>
      <c r="E56" s="53"/>
      <c r="F56" s="253"/>
    </row>
    <row r="57" spans="1:6">
      <c r="A57" s="17" t="s">
        <v>629</v>
      </c>
      <c r="B57" s="41" t="s">
        <v>257</v>
      </c>
      <c r="C57" s="53"/>
      <c r="D57" s="53"/>
      <c r="E57" s="53"/>
      <c r="F57" s="253"/>
    </row>
    <row r="58" spans="1:6">
      <c r="A58" s="17" t="s">
        <v>630</v>
      </c>
      <c r="B58" s="41" t="s">
        <v>258</v>
      </c>
      <c r="C58" s="53">
        <v>608</v>
      </c>
      <c r="D58" s="53">
        <v>1000</v>
      </c>
      <c r="E58" s="53">
        <v>1000</v>
      </c>
      <c r="F58" s="253">
        <v>1000</v>
      </c>
    </row>
    <row r="59" spans="1:6">
      <c r="A59" s="64" t="s">
        <v>587</v>
      </c>
      <c r="B59" s="67" t="s">
        <v>259</v>
      </c>
      <c r="C59" s="53">
        <f>SUM(C51:C58)</f>
        <v>980</v>
      </c>
      <c r="D59" s="53">
        <f>SUM(D51:D58)</f>
        <v>1000</v>
      </c>
      <c r="E59" s="53">
        <f>SUM(E51:E58)</f>
        <v>1000</v>
      </c>
      <c r="F59" s="251">
        <f>SUM(F51:F58)</f>
        <v>1000</v>
      </c>
    </row>
    <row r="60" spans="1:6">
      <c r="A60" s="16" t="s">
        <v>631</v>
      </c>
      <c r="B60" s="41" t="s">
        <v>260</v>
      </c>
      <c r="C60" s="53"/>
      <c r="D60" s="53"/>
      <c r="E60" s="53"/>
      <c r="F60" s="253"/>
    </row>
    <row r="61" spans="1:6">
      <c r="A61" s="16" t="s">
        <v>262</v>
      </c>
      <c r="B61" s="41" t="s">
        <v>263</v>
      </c>
      <c r="C61" s="53">
        <v>174</v>
      </c>
      <c r="D61" s="53">
        <v>174</v>
      </c>
      <c r="E61" s="53">
        <v>174</v>
      </c>
      <c r="F61" s="253">
        <v>174</v>
      </c>
    </row>
    <row r="62" spans="1:6" ht="30">
      <c r="A62" s="16" t="s">
        <v>264</v>
      </c>
      <c r="B62" s="41" t="s">
        <v>265</v>
      </c>
      <c r="C62" s="53"/>
      <c r="D62" s="53"/>
      <c r="E62" s="53"/>
      <c r="F62" s="253"/>
    </row>
    <row r="63" spans="1:6">
      <c r="A63" s="16" t="s">
        <v>589</v>
      </c>
      <c r="B63" s="41" t="s">
        <v>266</v>
      </c>
      <c r="C63" s="53"/>
      <c r="D63" s="53"/>
      <c r="E63" s="53"/>
      <c r="F63" s="253"/>
    </row>
    <row r="64" spans="1:6">
      <c r="A64" s="16" t="s">
        <v>632</v>
      </c>
      <c r="B64" s="41" t="s">
        <v>267</v>
      </c>
      <c r="C64" s="53"/>
      <c r="D64" s="53"/>
      <c r="E64" s="53"/>
      <c r="F64" s="253"/>
    </row>
    <row r="65" spans="1:6">
      <c r="A65" s="16" t="s">
        <v>591</v>
      </c>
      <c r="B65" s="41" t="s">
        <v>268</v>
      </c>
      <c r="C65" s="53">
        <v>7708</v>
      </c>
      <c r="D65" s="53">
        <v>6208</v>
      </c>
      <c r="E65" s="53">
        <v>6300</v>
      </c>
      <c r="F65" s="253">
        <v>6400</v>
      </c>
    </row>
    <row r="66" spans="1:6" ht="30">
      <c r="A66" s="16" t="s">
        <v>633</v>
      </c>
      <c r="B66" s="41" t="s">
        <v>269</v>
      </c>
      <c r="C66" s="53"/>
      <c r="D66" s="53"/>
      <c r="E66" s="53"/>
      <c r="F66" s="253"/>
    </row>
    <row r="67" spans="1:6">
      <c r="A67" s="16" t="s">
        <v>634</v>
      </c>
      <c r="B67" s="41" t="s">
        <v>271</v>
      </c>
      <c r="C67" s="53"/>
      <c r="D67" s="53"/>
      <c r="E67" s="53"/>
      <c r="F67" s="253"/>
    </row>
    <row r="68" spans="1:6">
      <c r="A68" s="16" t="s">
        <v>272</v>
      </c>
      <c r="B68" s="41" t="s">
        <v>273</v>
      </c>
      <c r="C68" s="53"/>
      <c r="D68" s="53"/>
      <c r="E68" s="53"/>
      <c r="F68" s="253"/>
    </row>
    <row r="69" spans="1:6">
      <c r="A69" s="29" t="s">
        <v>274</v>
      </c>
      <c r="B69" s="41" t="s">
        <v>275</v>
      </c>
      <c r="C69" s="53"/>
      <c r="D69" s="53"/>
      <c r="E69" s="53"/>
      <c r="F69" s="253"/>
    </row>
    <row r="70" spans="1:6">
      <c r="A70" s="16" t="s">
        <v>635</v>
      </c>
      <c r="B70" s="41" t="s">
        <v>276</v>
      </c>
      <c r="C70" s="53">
        <v>583</v>
      </c>
      <c r="D70" s="53">
        <v>583</v>
      </c>
      <c r="E70" s="53">
        <v>583</v>
      </c>
      <c r="F70" s="253">
        <v>583</v>
      </c>
    </row>
    <row r="71" spans="1:6">
      <c r="A71" s="29" t="s">
        <v>840</v>
      </c>
      <c r="B71" s="41" t="s">
        <v>277</v>
      </c>
      <c r="C71" s="53"/>
      <c r="D71" s="53"/>
      <c r="E71" s="53"/>
      <c r="F71" s="253"/>
    </row>
    <row r="72" spans="1:6">
      <c r="A72" s="29" t="s">
        <v>841</v>
      </c>
      <c r="B72" s="41" t="s">
        <v>277</v>
      </c>
      <c r="C72" s="53"/>
      <c r="D72" s="53"/>
      <c r="E72" s="53"/>
      <c r="F72" s="253"/>
    </row>
    <row r="73" spans="1:6">
      <c r="A73" s="64" t="s">
        <v>595</v>
      </c>
      <c r="B73" s="67" t="s">
        <v>278</v>
      </c>
      <c r="C73" s="53">
        <f>SUM(C60:C72)</f>
        <v>8465</v>
      </c>
      <c r="D73" s="53">
        <f>SUM(D60:D72)</f>
        <v>6965</v>
      </c>
      <c r="E73" s="53">
        <f>SUM(E60:E72)</f>
        <v>7057</v>
      </c>
      <c r="F73" s="251">
        <f>SUM(F60:F72)</f>
        <v>7157</v>
      </c>
    </row>
    <row r="74" spans="1:6" ht="15.75">
      <c r="A74" s="191" t="s">
        <v>106</v>
      </c>
      <c r="B74" s="183"/>
      <c r="C74" s="262">
        <f>C73+C59+C50+C25+C24</f>
        <v>48378</v>
      </c>
      <c r="D74" s="262">
        <f>D73+D59+D50+D25+D24</f>
        <v>46864</v>
      </c>
      <c r="E74" s="262">
        <f>E73+E59+E50+E25+E24</f>
        <v>47595</v>
      </c>
      <c r="F74" s="263">
        <f>F73+F59+F50+F25+F24</f>
        <v>48347</v>
      </c>
    </row>
    <row r="75" spans="1:6">
      <c r="A75" s="45" t="s">
        <v>279</v>
      </c>
      <c r="B75" s="41" t="s">
        <v>280</v>
      </c>
      <c r="C75" s="53"/>
      <c r="D75" s="53"/>
      <c r="E75" s="53"/>
      <c r="F75" s="253"/>
    </row>
    <row r="76" spans="1:6">
      <c r="A76" s="45" t="s">
        <v>636</v>
      </c>
      <c r="B76" s="41" t="s">
        <v>281</v>
      </c>
      <c r="C76" s="53">
        <v>570</v>
      </c>
      <c r="D76" s="53"/>
      <c r="E76" s="53"/>
      <c r="F76" s="253"/>
    </row>
    <row r="77" spans="1:6">
      <c r="A77" s="45" t="s">
        <v>283</v>
      </c>
      <c r="B77" s="41" t="s">
        <v>284</v>
      </c>
      <c r="C77" s="53"/>
      <c r="D77" s="53"/>
      <c r="E77" s="53"/>
      <c r="F77" s="253"/>
    </row>
    <row r="78" spans="1:6">
      <c r="A78" s="45" t="s">
        <v>285</v>
      </c>
      <c r="B78" s="41" t="s">
        <v>286</v>
      </c>
      <c r="C78" s="53"/>
      <c r="D78" s="53"/>
      <c r="E78" s="53"/>
      <c r="F78" s="253"/>
    </row>
    <row r="79" spans="1:6">
      <c r="A79" s="6" t="s">
        <v>287</v>
      </c>
      <c r="B79" s="41" t="s">
        <v>288</v>
      </c>
      <c r="C79" s="53"/>
      <c r="D79" s="53"/>
      <c r="E79" s="53"/>
      <c r="F79" s="253"/>
    </row>
    <row r="80" spans="1:6">
      <c r="A80" s="6" t="s">
        <v>289</v>
      </c>
      <c r="B80" s="41" t="s">
        <v>290</v>
      </c>
      <c r="C80" s="53"/>
      <c r="D80" s="53"/>
      <c r="E80" s="53"/>
      <c r="F80" s="253"/>
    </row>
    <row r="81" spans="1:6">
      <c r="A81" s="6" t="s">
        <v>291</v>
      </c>
      <c r="B81" s="41" t="s">
        <v>292</v>
      </c>
      <c r="C81" s="53">
        <v>154</v>
      </c>
      <c r="D81" s="53"/>
      <c r="E81" s="53"/>
      <c r="F81" s="253"/>
    </row>
    <row r="82" spans="1:6">
      <c r="A82" s="65" t="s">
        <v>597</v>
      </c>
      <c r="B82" s="67" t="s">
        <v>293</v>
      </c>
      <c r="C82" s="53">
        <f>SUM(C75:C81)</f>
        <v>724</v>
      </c>
      <c r="D82" s="53">
        <f>SUM(D75:D81)</f>
        <v>0</v>
      </c>
      <c r="E82" s="53">
        <f>SUM(E75:E81)</f>
        <v>0</v>
      </c>
      <c r="F82" s="251">
        <f>SUM(F75:F81)</f>
        <v>0</v>
      </c>
    </row>
    <row r="83" spans="1:6">
      <c r="A83" s="17" t="s">
        <v>294</v>
      </c>
      <c r="B83" s="41" t="s">
        <v>295</v>
      </c>
      <c r="C83" s="53">
        <v>5564</v>
      </c>
      <c r="D83" s="53">
        <v>2000</v>
      </c>
      <c r="E83" s="53">
        <v>2000</v>
      </c>
      <c r="F83" s="253">
        <v>2000</v>
      </c>
    </row>
    <row r="84" spans="1:6">
      <c r="A84" s="17" t="s">
        <v>296</v>
      </c>
      <c r="B84" s="41" t="s">
        <v>297</v>
      </c>
      <c r="C84" s="53"/>
      <c r="D84" s="53"/>
      <c r="E84" s="53"/>
      <c r="F84" s="253"/>
    </row>
    <row r="85" spans="1:6">
      <c r="A85" s="17" t="s">
        <v>298</v>
      </c>
      <c r="B85" s="41" t="s">
        <v>299</v>
      </c>
      <c r="C85" s="53"/>
      <c r="D85" s="53"/>
      <c r="E85" s="53"/>
      <c r="F85" s="253"/>
    </row>
    <row r="86" spans="1:6">
      <c r="A86" s="17" t="s">
        <v>300</v>
      </c>
      <c r="B86" s="41" t="s">
        <v>301</v>
      </c>
      <c r="C86" s="53">
        <v>1504</v>
      </c>
      <c r="D86" s="53">
        <v>540</v>
      </c>
      <c r="E86" s="53">
        <v>540</v>
      </c>
      <c r="F86" s="253">
        <v>540</v>
      </c>
    </row>
    <row r="87" spans="1:6">
      <c r="A87" s="64" t="s">
        <v>598</v>
      </c>
      <c r="B87" s="67" t="s">
        <v>302</v>
      </c>
      <c r="C87" s="53">
        <f>SUM(C83:C86)</f>
        <v>7068</v>
      </c>
      <c r="D87" s="53">
        <f>SUM(D83:D86)</f>
        <v>2540</v>
      </c>
      <c r="E87" s="53">
        <f>SUM(E83:E86)</f>
        <v>2540</v>
      </c>
      <c r="F87" s="251">
        <f>SUM(F83:F86)</f>
        <v>2540</v>
      </c>
    </row>
    <row r="88" spans="1:6" ht="30">
      <c r="A88" s="17" t="s">
        <v>303</v>
      </c>
      <c r="B88" s="41" t="s">
        <v>304</v>
      </c>
      <c r="C88" s="53"/>
      <c r="D88" s="53"/>
      <c r="E88" s="53"/>
      <c r="F88" s="253"/>
    </row>
    <row r="89" spans="1:6" ht="30">
      <c r="A89" s="17" t="s">
        <v>637</v>
      </c>
      <c r="B89" s="41" t="s">
        <v>305</v>
      </c>
      <c r="C89" s="53"/>
      <c r="D89" s="53"/>
      <c r="E89" s="53"/>
      <c r="F89" s="253"/>
    </row>
    <row r="90" spans="1:6" ht="30">
      <c r="A90" s="17" t="s">
        <v>638</v>
      </c>
      <c r="B90" s="41" t="s">
        <v>306</v>
      </c>
      <c r="C90" s="53"/>
      <c r="D90" s="53"/>
      <c r="E90" s="53"/>
      <c r="F90" s="253"/>
    </row>
    <row r="91" spans="1:6">
      <c r="A91" s="17" t="s">
        <v>639</v>
      </c>
      <c r="B91" s="41" t="s">
        <v>307</v>
      </c>
      <c r="C91" s="53"/>
      <c r="D91" s="53"/>
      <c r="E91" s="53"/>
      <c r="F91" s="253"/>
    </row>
    <row r="92" spans="1:6" ht="30">
      <c r="A92" s="17" t="s">
        <v>640</v>
      </c>
      <c r="B92" s="41" t="s">
        <v>308</v>
      </c>
      <c r="C92" s="53"/>
      <c r="D92" s="53"/>
      <c r="E92" s="53"/>
      <c r="F92" s="253"/>
    </row>
    <row r="93" spans="1:6" ht="30">
      <c r="A93" s="17" t="s">
        <v>641</v>
      </c>
      <c r="B93" s="41" t="s">
        <v>309</v>
      </c>
      <c r="C93" s="53"/>
      <c r="D93" s="53"/>
      <c r="E93" s="53"/>
      <c r="F93" s="253"/>
    </row>
    <row r="94" spans="1:6">
      <c r="A94" s="17" t="s">
        <v>310</v>
      </c>
      <c r="B94" s="41" t="s">
        <v>311</v>
      </c>
      <c r="C94" s="53"/>
      <c r="D94" s="53"/>
      <c r="E94" s="53"/>
      <c r="F94" s="253"/>
    </row>
    <row r="95" spans="1:6">
      <c r="A95" s="17" t="s">
        <v>642</v>
      </c>
      <c r="B95" s="41" t="s">
        <v>312</v>
      </c>
      <c r="C95" s="53">
        <v>384</v>
      </c>
      <c r="D95" s="53">
        <v>392</v>
      </c>
      <c r="E95" s="53">
        <v>396</v>
      </c>
      <c r="F95" s="253">
        <v>408</v>
      </c>
    </row>
    <row r="96" spans="1:6">
      <c r="A96" s="64" t="s">
        <v>599</v>
      </c>
      <c r="B96" s="67" t="s">
        <v>313</v>
      </c>
      <c r="C96" s="53">
        <f>SUM(C88:C95)</f>
        <v>384</v>
      </c>
      <c r="D96" s="53">
        <f>SUM(D88:D95)</f>
        <v>392</v>
      </c>
      <c r="E96" s="53">
        <f>SUM(E88:E95)</f>
        <v>396</v>
      </c>
      <c r="F96" s="251">
        <f>SUM(F88:F95)</f>
        <v>408</v>
      </c>
    </row>
    <row r="97" spans="1:25" ht="15.75">
      <c r="A97" s="191" t="s">
        <v>107</v>
      </c>
      <c r="B97" s="183"/>
      <c r="C97" s="262">
        <f>C96+C87+C82</f>
        <v>8176</v>
      </c>
      <c r="D97" s="262">
        <f>D96+D87+D82</f>
        <v>2932</v>
      </c>
      <c r="E97" s="262">
        <f>E96+E87+E82</f>
        <v>2936</v>
      </c>
      <c r="F97" s="263">
        <f>F96+F87+F82</f>
        <v>2948</v>
      </c>
    </row>
    <row r="98" spans="1:25" ht="15.75">
      <c r="A98" s="190" t="s">
        <v>650</v>
      </c>
      <c r="B98" s="231" t="s">
        <v>314</v>
      </c>
      <c r="C98" s="260">
        <f>C97+C74</f>
        <v>56554</v>
      </c>
      <c r="D98" s="260">
        <f>D97+D74</f>
        <v>49796</v>
      </c>
      <c r="E98" s="260">
        <f>E97+E74</f>
        <v>50531</v>
      </c>
      <c r="F98" s="261">
        <f>F97+F74</f>
        <v>51295</v>
      </c>
    </row>
    <row r="99" spans="1:25">
      <c r="A99" s="17" t="s">
        <v>643</v>
      </c>
      <c r="B99" s="5" t="s">
        <v>315</v>
      </c>
      <c r="C99" s="17"/>
      <c r="D99" s="17"/>
      <c r="E99" s="17"/>
      <c r="F99" s="99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4"/>
      <c r="Y99" s="34"/>
    </row>
    <row r="100" spans="1:25">
      <c r="A100" s="17" t="s">
        <v>318</v>
      </c>
      <c r="B100" s="5" t="s">
        <v>319</v>
      </c>
      <c r="C100" s="17"/>
      <c r="D100" s="17"/>
      <c r="E100" s="17"/>
      <c r="F100" s="99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>
      <c r="A101" s="17" t="s">
        <v>644</v>
      </c>
      <c r="B101" s="5" t="s">
        <v>320</v>
      </c>
      <c r="C101" s="17"/>
      <c r="D101" s="17"/>
      <c r="E101" s="17"/>
      <c r="F101" s="99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>
      <c r="A102" s="20" t="s">
        <v>606</v>
      </c>
      <c r="B102" s="9" t="s">
        <v>322</v>
      </c>
      <c r="C102" s="20">
        <f>SUM(C99:C101)</f>
        <v>0</v>
      </c>
      <c r="D102" s="20">
        <f>SUM(D99:D101)</f>
        <v>0</v>
      </c>
      <c r="E102" s="20">
        <f>SUM(E99:E101)</f>
        <v>0</v>
      </c>
      <c r="F102" s="64">
        <f>SUM(F99:F101)</f>
        <v>0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4"/>
      <c r="Y102" s="34"/>
    </row>
    <row r="103" spans="1:25">
      <c r="A103" s="48" t="s">
        <v>645</v>
      </c>
      <c r="B103" s="5" t="s">
        <v>323</v>
      </c>
      <c r="C103" s="48"/>
      <c r="D103" s="48"/>
      <c r="E103" s="48"/>
      <c r="F103" s="117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4"/>
      <c r="Y103" s="34"/>
    </row>
    <row r="104" spans="1:25">
      <c r="A104" s="48" t="s">
        <v>612</v>
      </c>
      <c r="B104" s="5" t="s">
        <v>326</v>
      </c>
      <c r="C104" s="48"/>
      <c r="D104" s="48"/>
      <c r="E104" s="48"/>
      <c r="F104" s="117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>
      <c r="A105" s="17" t="s">
        <v>327</v>
      </c>
      <c r="B105" s="5" t="s">
        <v>328</v>
      </c>
      <c r="C105" s="17"/>
      <c r="D105" s="17"/>
      <c r="E105" s="17"/>
      <c r="F105" s="99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4"/>
      <c r="Y105" s="34"/>
    </row>
    <row r="106" spans="1:25">
      <c r="A106" s="17" t="s">
        <v>646</v>
      </c>
      <c r="B106" s="5" t="s">
        <v>329</v>
      </c>
      <c r="C106" s="17"/>
      <c r="D106" s="17"/>
      <c r="E106" s="17"/>
      <c r="F106" s="99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>
      <c r="A107" s="18" t="s">
        <v>609</v>
      </c>
      <c r="B107" s="9" t="s">
        <v>330</v>
      </c>
      <c r="C107" s="18">
        <f>SUM(C103:C106)</f>
        <v>0</v>
      </c>
      <c r="D107" s="18">
        <f>SUM(D103:D106)</f>
        <v>0</v>
      </c>
      <c r="E107" s="18">
        <f>SUM(E103:E106)</f>
        <v>0</v>
      </c>
      <c r="F107" s="49">
        <f>SUM(F103:F106)</f>
        <v>0</v>
      </c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4"/>
      <c r="Y107" s="34"/>
    </row>
    <row r="108" spans="1:25">
      <c r="A108" s="48" t="s">
        <v>331</v>
      </c>
      <c r="B108" s="5" t="s">
        <v>332</v>
      </c>
      <c r="C108" s="48"/>
      <c r="D108" s="48"/>
      <c r="E108" s="48"/>
      <c r="F108" s="117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4"/>
      <c r="Y108" s="34"/>
    </row>
    <row r="109" spans="1:25">
      <c r="A109" s="48" t="s">
        <v>333</v>
      </c>
      <c r="B109" s="5" t="s">
        <v>334</v>
      </c>
      <c r="C109" s="48"/>
      <c r="D109" s="48"/>
      <c r="E109" s="48"/>
      <c r="F109" s="117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>
      <c r="A110" s="18" t="s">
        <v>335</v>
      </c>
      <c r="B110" s="9" t="s">
        <v>336</v>
      </c>
      <c r="C110" s="48"/>
      <c r="D110" s="48"/>
      <c r="E110" s="48"/>
      <c r="F110" s="117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>
      <c r="A111" s="48" t="s">
        <v>337</v>
      </c>
      <c r="B111" s="5" t="s">
        <v>338</v>
      </c>
      <c r="C111" s="48"/>
      <c r="D111" s="48"/>
      <c r="E111" s="48"/>
      <c r="F111" s="117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>
      <c r="A112" s="48" t="s">
        <v>339</v>
      </c>
      <c r="B112" s="5" t="s">
        <v>340</v>
      </c>
      <c r="C112" s="48"/>
      <c r="D112" s="48"/>
      <c r="E112" s="48"/>
      <c r="F112" s="117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>
      <c r="A113" s="48" t="s">
        <v>341</v>
      </c>
      <c r="B113" s="5" t="s">
        <v>342</v>
      </c>
      <c r="C113" s="48"/>
      <c r="D113" s="48"/>
      <c r="E113" s="48"/>
      <c r="F113" s="117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>
      <c r="A114" s="49" t="s">
        <v>610</v>
      </c>
      <c r="B114" s="50" t="s">
        <v>343</v>
      </c>
      <c r="C114" s="18">
        <f>SUM(C108:C113)</f>
        <v>0</v>
      </c>
      <c r="D114" s="18">
        <f>SUM(D108:D113)</f>
        <v>0</v>
      </c>
      <c r="E114" s="18">
        <f>SUM(E108:E113)</f>
        <v>0</v>
      </c>
      <c r="F114" s="49">
        <f>SUM(F108:F113)</f>
        <v>0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4"/>
      <c r="Y114" s="34"/>
    </row>
    <row r="115" spans="1:25">
      <c r="A115" s="48" t="s">
        <v>344</v>
      </c>
      <c r="B115" s="5" t="s">
        <v>345</v>
      </c>
      <c r="C115" s="48"/>
      <c r="D115" s="48"/>
      <c r="E115" s="48"/>
      <c r="F115" s="117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4"/>
      <c r="Y115" s="34"/>
    </row>
    <row r="116" spans="1:25">
      <c r="A116" s="17" t="s">
        <v>346</v>
      </c>
      <c r="B116" s="5" t="s">
        <v>347</v>
      </c>
      <c r="C116" s="17"/>
      <c r="D116" s="17"/>
      <c r="E116" s="17"/>
      <c r="F116" s="9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4"/>
      <c r="Y116" s="34"/>
    </row>
    <row r="117" spans="1:25">
      <c r="A117" s="48" t="s">
        <v>647</v>
      </c>
      <c r="B117" s="5" t="s">
        <v>348</v>
      </c>
      <c r="C117" s="48"/>
      <c r="D117" s="48"/>
      <c r="E117" s="48"/>
      <c r="F117" s="117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4"/>
      <c r="Y117" s="34"/>
    </row>
    <row r="118" spans="1:25">
      <c r="A118" s="48" t="s">
        <v>615</v>
      </c>
      <c r="B118" s="5" t="s">
        <v>349</v>
      </c>
      <c r="C118" s="48"/>
      <c r="D118" s="48"/>
      <c r="E118" s="48"/>
      <c r="F118" s="117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>
      <c r="A119" s="49" t="s">
        <v>616</v>
      </c>
      <c r="B119" s="50" t="s">
        <v>353</v>
      </c>
      <c r="C119" s="18">
        <f>SUM(C115:C118)</f>
        <v>0</v>
      </c>
      <c r="D119" s="18">
        <f>SUM(D115:D118)</f>
        <v>0</v>
      </c>
      <c r="E119" s="18">
        <f>SUM(E115:E118)</f>
        <v>0</v>
      </c>
      <c r="F119" s="49">
        <f>SUM(F115:F118)</f>
        <v>0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4"/>
      <c r="Y119" s="34"/>
    </row>
    <row r="120" spans="1:25">
      <c r="A120" s="17" t="s">
        <v>354</v>
      </c>
      <c r="B120" s="5" t="s">
        <v>355</v>
      </c>
      <c r="C120" s="17"/>
      <c r="D120" s="17"/>
      <c r="E120" s="17"/>
      <c r="F120" s="9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4"/>
      <c r="Y120" s="34"/>
    </row>
    <row r="121" spans="1:25" ht="15.75">
      <c r="A121" s="187" t="s">
        <v>651</v>
      </c>
      <c r="B121" s="188" t="s">
        <v>356</v>
      </c>
      <c r="C121" s="258">
        <f>C120+C119+C114+C107+C102</f>
        <v>0</v>
      </c>
      <c r="D121" s="258">
        <f>D120+D119+D114+D107+D102</f>
        <v>0</v>
      </c>
      <c r="E121" s="258">
        <f>E120+E119+E114+E107+E102</f>
        <v>0</v>
      </c>
      <c r="F121" s="259">
        <f>F120+F119+F114+F107+F102</f>
        <v>0</v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4"/>
      <c r="Y121" s="34"/>
    </row>
    <row r="122" spans="1:25" ht="15.75">
      <c r="A122" s="254" t="s">
        <v>688</v>
      </c>
      <c r="B122" s="255"/>
      <c r="C122" s="256">
        <f>C121+C98</f>
        <v>56554</v>
      </c>
      <c r="D122" s="256">
        <f>D121+D98</f>
        <v>49796</v>
      </c>
      <c r="E122" s="256">
        <f>E121+E98</f>
        <v>50531</v>
      </c>
      <c r="F122" s="257">
        <f>F121+F98</f>
        <v>51295</v>
      </c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1:25">
      <c r="B123" s="34"/>
      <c r="C123" s="34"/>
      <c r="D123" s="34"/>
      <c r="E123" s="34"/>
      <c r="F123" s="252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>
      <c r="B124" s="34"/>
      <c r="C124" s="34"/>
      <c r="D124" s="34"/>
      <c r="E124" s="34"/>
      <c r="F124" s="252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>
      <c r="B125" s="34"/>
      <c r="C125" s="34"/>
      <c r="D125" s="34"/>
      <c r="E125" s="34"/>
      <c r="F125" s="252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>
      <c r="B126" s="34"/>
      <c r="C126" s="34"/>
      <c r="D126" s="34"/>
      <c r="E126" s="34"/>
      <c r="F126" s="252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>
      <c r="B127" s="34"/>
      <c r="C127" s="34"/>
      <c r="D127" s="34"/>
      <c r="E127" s="34"/>
      <c r="F127" s="252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>
      <c r="B128" s="34"/>
      <c r="C128" s="34"/>
      <c r="D128" s="34"/>
      <c r="E128" s="34"/>
      <c r="F128" s="252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>
      <c r="B129" s="34"/>
      <c r="C129" s="34"/>
      <c r="D129" s="34"/>
      <c r="E129" s="34"/>
      <c r="F129" s="252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>
      <c r="B130" s="34"/>
      <c r="C130" s="34"/>
      <c r="D130" s="34"/>
      <c r="E130" s="34"/>
      <c r="F130" s="252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>
      <c r="B131" s="34"/>
      <c r="C131" s="34"/>
      <c r="D131" s="34"/>
      <c r="E131" s="34"/>
      <c r="F131" s="252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>
      <c r="B132" s="34"/>
      <c r="C132" s="34"/>
      <c r="D132" s="34"/>
      <c r="E132" s="34"/>
      <c r="F132" s="252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>
      <c r="B133" s="34"/>
      <c r="C133" s="34"/>
      <c r="D133" s="34"/>
      <c r="E133" s="34"/>
      <c r="F133" s="252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>
      <c r="B134" s="34"/>
      <c r="C134" s="34"/>
      <c r="D134" s="34"/>
      <c r="E134" s="34"/>
      <c r="F134" s="252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>
      <c r="B135" s="34"/>
      <c r="C135" s="34"/>
      <c r="D135" s="34"/>
      <c r="E135" s="34"/>
      <c r="F135" s="252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>
      <c r="B136" s="34"/>
      <c r="C136" s="34"/>
      <c r="D136" s="34"/>
      <c r="E136" s="34"/>
      <c r="F136" s="252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>
      <c r="B137" s="34"/>
      <c r="C137" s="34"/>
      <c r="D137" s="34"/>
      <c r="E137" s="34"/>
      <c r="F137" s="252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>
      <c r="B138" s="34"/>
      <c r="C138" s="34"/>
      <c r="D138" s="34"/>
      <c r="E138" s="34"/>
      <c r="F138" s="252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>
      <c r="B139" s="34"/>
      <c r="C139" s="34"/>
      <c r="D139" s="34"/>
      <c r="E139" s="34"/>
      <c r="F139" s="252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>
      <c r="B140" s="34"/>
      <c r="C140" s="34"/>
      <c r="D140" s="34"/>
      <c r="E140" s="34"/>
      <c r="F140" s="252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>
      <c r="B141" s="34"/>
      <c r="C141" s="34"/>
      <c r="D141" s="34"/>
      <c r="E141" s="34"/>
      <c r="F141" s="252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>
      <c r="B142" s="34"/>
      <c r="C142" s="34"/>
      <c r="D142" s="34"/>
      <c r="E142" s="34"/>
      <c r="F142" s="252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>
      <c r="B143" s="34"/>
      <c r="C143" s="34"/>
      <c r="D143" s="34"/>
      <c r="E143" s="34"/>
      <c r="F143" s="252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>
      <c r="B144" s="34"/>
      <c r="C144" s="34"/>
      <c r="D144" s="34"/>
      <c r="E144" s="34"/>
      <c r="F144" s="252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>
      <c r="B145" s="34"/>
      <c r="C145" s="34"/>
      <c r="D145" s="34"/>
      <c r="E145" s="34"/>
      <c r="F145" s="252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>
      <c r="B146" s="34"/>
      <c r="C146" s="34"/>
      <c r="D146" s="34"/>
      <c r="E146" s="34"/>
      <c r="F146" s="252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>
      <c r="B147" s="34"/>
      <c r="C147" s="34"/>
      <c r="D147" s="34"/>
      <c r="E147" s="34"/>
      <c r="F147" s="252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>
      <c r="B148" s="34"/>
      <c r="C148" s="34"/>
      <c r="D148" s="34"/>
      <c r="E148" s="34"/>
      <c r="F148" s="252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>
      <c r="B149" s="34"/>
      <c r="C149" s="34"/>
      <c r="D149" s="34"/>
      <c r="E149" s="34"/>
      <c r="F149" s="252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>
      <c r="B150" s="34"/>
      <c r="C150" s="34"/>
      <c r="D150" s="34"/>
      <c r="E150" s="34"/>
      <c r="F150" s="252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>
      <c r="B151" s="34"/>
      <c r="C151" s="34"/>
      <c r="D151" s="34"/>
      <c r="E151" s="34"/>
      <c r="F151" s="252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>
      <c r="B152" s="34"/>
      <c r="C152" s="34"/>
      <c r="D152" s="34"/>
      <c r="E152" s="34"/>
      <c r="F152" s="252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>
      <c r="B153" s="34"/>
      <c r="C153" s="34"/>
      <c r="D153" s="34"/>
      <c r="E153" s="34"/>
      <c r="F153" s="252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>
      <c r="B154" s="34"/>
      <c r="C154" s="34"/>
      <c r="D154" s="34"/>
      <c r="E154" s="34"/>
      <c r="F154" s="252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>
      <c r="B155" s="34"/>
      <c r="C155" s="34"/>
      <c r="D155" s="34"/>
      <c r="E155" s="34"/>
      <c r="F155" s="252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>
      <c r="B156" s="34"/>
      <c r="C156" s="34"/>
      <c r="D156" s="34"/>
      <c r="E156" s="34"/>
      <c r="F156" s="252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>
      <c r="B157" s="34"/>
      <c r="C157" s="34"/>
      <c r="D157" s="34"/>
      <c r="E157" s="34"/>
      <c r="F157" s="252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>
      <c r="B158" s="34"/>
      <c r="C158" s="34"/>
      <c r="D158" s="34"/>
      <c r="E158" s="34"/>
      <c r="F158" s="252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>
      <c r="B159" s="34"/>
      <c r="C159" s="34"/>
      <c r="D159" s="34"/>
      <c r="E159" s="34"/>
      <c r="F159" s="252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>
      <c r="B160" s="34"/>
      <c r="C160" s="34"/>
      <c r="D160" s="34"/>
      <c r="E160" s="34"/>
      <c r="F160" s="252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>
      <c r="B161" s="34"/>
      <c r="C161" s="34"/>
      <c r="D161" s="34"/>
      <c r="E161" s="34"/>
      <c r="F161" s="252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>
      <c r="B162" s="34"/>
      <c r="C162" s="34"/>
      <c r="D162" s="34"/>
      <c r="E162" s="34"/>
      <c r="F162" s="252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>
      <c r="B163" s="34"/>
      <c r="C163" s="34"/>
      <c r="D163" s="34"/>
      <c r="E163" s="34"/>
      <c r="F163" s="252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>
      <c r="B164" s="34"/>
      <c r="C164" s="34"/>
      <c r="D164" s="34"/>
      <c r="E164" s="34"/>
      <c r="F164" s="252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>
      <c r="B165" s="34"/>
      <c r="C165" s="34"/>
      <c r="D165" s="34"/>
      <c r="E165" s="34"/>
      <c r="F165" s="252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>
      <c r="B166" s="34"/>
      <c r="C166" s="34"/>
      <c r="D166" s="34"/>
      <c r="E166" s="34"/>
      <c r="F166" s="252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>
      <c r="B167" s="34"/>
      <c r="C167" s="34"/>
      <c r="D167" s="34"/>
      <c r="E167" s="34"/>
      <c r="F167" s="252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>
      <c r="B168" s="34"/>
      <c r="C168" s="34"/>
      <c r="D168" s="34"/>
      <c r="E168" s="34"/>
      <c r="F168" s="252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>
      <c r="B169" s="34"/>
      <c r="C169" s="34"/>
      <c r="D169" s="34"/>
      <c r="E169" s="34"/>
      <c r="F169" s="252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>
      <c r="B170" s="34"/>
      <c r="C170" s="34"/>
      <c r="D170" s="34"/>
      <c r="E170" s="34"/>
      <c r="F170" s="252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>
      <c r="B171" s="34"/>
      <c r="C171" s="34"/>
      <c r="D171" s="34"/>
      <c r="E171" s="34"/>
      <c r="F171" s="252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65" orientation="portrait" horizontalDpi="300" verticalDpi="300" r:id="rId1"/>
  <headerFooter>
    <oddHeader>&amp;C13. melléklet az 1/2015. (II.16.) önkormányzati rendelethez</oddHeader>
    <oddFooter>&amp;C - 13 -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F96"/>
  <sheetViews>
    <sheetView view="pageLayout" zoomScaleNormal="100" workbookViewId="0">
      <selection sqref="A1:IV1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270" t="s">
        <v>105</v>
      </c>
      <c r="B1" s="274"/>
      <c r="C1" s="274"/>
      <c r="D1" s="274"/>
      <c r="E1" s="274"/>
      <c r="F1" s="272"/>
    </row>
    <row r="2" spans="1:6" ht="23.25" customHeight="1">
      <c r="A2" s="273" t="s">
        <v>753</v>
      </c>
      <c r="B2" s="271"/>
      <c r="C2" s="271"/>
      <c r="D2" s="271"/>
      <c r="E2" s="271"/>
      <c r="F2" s="272"/>
    </row>
    <row r="3" spans="1:6" ht="18">
      <c r="A3" s="63"/>
    </row>
    <row r="4" spans="1:6">
      <c r="A4" s="4" t="s">
        <v>104</v>
      </c>
    </row>
    <row r="5" spans="1:6" ht="25.5">
      <c r="A5" s="2" t="s">
        <v>166</v>
      </c>
      <c r="B5" s="3" t="s">
        <v>78</v>
      </c>
      <c r="C5" s="85" t="s">
        <v>103</v>
      </c>
      <c r="D5" s="85" t="s">
        <v>102</v>
      </c>
      <c r="E5" s="85" t="s">
        <v>101</v>
      </c>
      <c r="F5" s="139" t="s">
        <v>135</v>
      </c>
    </row>
    <row r="6" spans="1:6" ht="15" customHeight="1">
      <c r="A6" s="42" t="s">
        <v>357</v>
      </c>
      <c r="B6" s="6" t="s">
        <v>358</v>
      </c>
      <c r="C6" s="38">
        <v>11285</v>
      </c>
      <c r="D6" s="38">
        <v>11285</v>
      </c>
      <c r="E6" s="38">
        <v>11285</v>
      </c>
      <c r="F6" s="38">
        <v>11285</v>
      </c>
    </row>
    <row r="7" spans="1:6" ht="15" customHeight="1">
      <c r="A7" s="5" t="s">
        <v>359</v>
      </c>
      <c r="B7" s="6" t="s">
        <v>360</v>
      </c>
      <c r="C7" s="38"/>
      <c r="D7" s="38"/>
      <c r="E7" s="38"/>
      <c r="F7" s="38"/>
    </row>
    <row r="8" spans="1:6" ht="15" customHeight="1">
      <c r="A8" s="5" t="s">
        <v>361</v>
      </c>
      <c r="B8" s="6" t="s">
        <v>362</v>
      </c>
      <c r="C8" s="38">
        <v>9152</v>
      </c>
      <c r="D8" s="38">
        <v>9152</v>
      </c>
      <c r="E8" s="38">
        <v>9152</v>
      </c>
      <c r="F8" s="38">
        <v>9152</v>
      </c>
    </row>
    <row r="9" spans="1:6" ht="15" customHeight="1">
      <c r="A9" s="5" t="s">
        <v>363</v>
      </c>
      <c r="B9" s="6" t="s">
        <v>364</v>
      </c>
      <c r="C9" s="38">
        <v>1200</v>
      </c>
      <c r="D9" s="38">
        <v>1200</v>
      </c>
      <c r="E9" s="38">
        <v>1200</v>
      </c>
      <c r="F9" s="38">
        <v>1200</v>
      </c>
    </row>
    <row r="10" spans="1:6" ht="15" customHeight="1">
      <c r="A10" s="5" t="s">
        <v>365</v>
      </c>
      <c r="B10" s="6" t="s">
        <v>366</v>
      </c>
      <c r="C10" s="38">
        <v>5713</v>
      </c>
      <c r="D10" s="38">
        <v>5713</v>
      </c>
      <c r="E10" s="38">
        <v>5713</v>
      </c>
      <c r="F10" s="38">
        <v>5713</v>
      </c>
    </row>
    <row r="11" spans="1:6" ht="15" customHeight="1">
      <c r="A11" s="5" t="s">
        <v>367</v>
      </c>
      <c r="B11" s="6" t="s">
        <v>368</v>
      </c>
      <c r="C11" s="38"/>
      <c r="D11" s="38"/>
      <c r="E11" s="38"/>
      <c r="F11" s="38"/>
    </row>
    <row r="12" spans="1:6" ht="15" customHeight="1">
      <c r="A12" s="9" t="s">
        <v>691</v>
      </c>
      <c r="B12" s="10" t="s">
        <v>369</v>
      </c>
      <c r="C12" s="38">
        <f>SUM(C6:C11)</f>
        <v>27350</v>
      </c>
      <c r="D12" s="38">
        <f>SUM(D6:D11)</f>
        <v>27350</v>
      </c>
      <c r="E12" s="38">
        <f>SUM(E6:E11)</f>
        <v>27350</v>
      </c>
      <c r="F12" s="38">
        <f>SUM(F6:F11)</f>
        <v>27350</v>
      </c>
    </row>
    <row r="13" spans="1:6" ht="15" customHeight="1">
      <c r="A13" s="5" t="s">
        <v>370</v>
      </c>
      <c r="B13" s="6" t="s">
        <v>371</v>
      </c>
      <c r="C13" s="38"/>
      <c r="D13" s="38"/>
      <c r="E13" s="38"/>
      <c r="F13" s="38"/>
    </row>
    <row r="14" spans="1:6" ht="15" customHeight="1">
      <c r="A14" s="5" t="s">
        <v>372</v>
      </c>
      <c r="B14" s="6" t="s">
        <v>373</v>
      </c>
      <c r="C14" s="38"/>
      <c r="D14" s="38"/>
      <c r="E14" s="38"/>
      <c r="F14" s="38"/>
    </row>
    <row r="15" spans="1:6" ht="15" customHeight="1">
      <c r="A15" s="5" t="s">
        <v>652</v>
      </c>
      <c r="B15" s="6" t="s">
        <v>374</v>
      </c>
      <c r="C15" s="38"/>
      <c r="D15" s="38"/>
      <c r="E15" s="38"/>
      <c r="F15" s="38"/>
    </row>
    <row r="16" spans="1:6" ht="15" customHeight="1">
      <c r="A16" s="5" t="s">
        <v>653</v>
      </c>
      <c r="B16" s="6" t="s">
        <v>375</v>
      </c>
      <c r="C16" s="38"/>
      <c r="D16" s="38"/>
      <c r="E16" s="38"/>
      <c r="F16" s="38"/>
    </row>
    <row r="17" spans="1:6" ht="15" customHeight="1">
      <c r="A17" s="5" t="s">
        <v>654</v>
      </c>
      <c r="B17" s="6" t="s">
        <v>376</v>
      </c>
      <c r="C17" s="38">
        <v>4627</v>
      </c>
      <c r="D17" s="38">
        <v>4600</v>
      </c>
      <c r="E17" s="38">
        <v>4600</v>
      </c>
      <c r="F17" s="38">
        <v>4600</v>
      </c>
    </row>
    <row r="18" spans="1:6" ht="15" customHeight="1">
      <c r="A18" s="50" t="s">
        <v>692</v>
      </c>
      <c r="B18" s="65" t="s">
        <v>377</v>
      </c>
      <c r="C18" s="38">
        <f>C17+C16+C15+C14+C13+C12</f>
        <v>31977</v>
      </c>
      <c r="D18" s="38">
        <f>D17+D16+D15+D14+D13+D12</f>
        <v>31950</v>
      </c>
      <c r="E18" s="38">
        <f>E17+E16+E15+E14+E13+E12</f>
        <v>31950</v>
      </c>
      <c r="F18" s="38">
        <f>F17+F16+F15+F14+F13+F12</f>
        <v>31950</v>
      </c>
    </row>
    <row r="19" spans="1:6" ht="15" customHeight="1">
      <c r="A19" s="5" t="s">
        <v>658</v>
      </c>
      <c r="B19" s="6" t="s">
        <v>386</v>
      </c>
      <c r="C19" s="38"/>
      <c r="D19" s="38"/>
      <c r="E19" s="38"/>
      <c r="F19" s="38"/>
    </row>
    <row r="20" spans="1:6" ht="15" customHeight="1">
      <c r="A20" s="5" t="s">
        <v>659</v>
      </c>
      <c r="B20" s="6" t="s">
        <v>390</v>
      </c>
      <c r="C20" s="38"/>
      <c r="D20" s="38"/>
      <c r="E20" s="38"/>
      <c r="F20" s="38"/>
    </row>
    <row r="21" spans="1:6" ht="15" customHeight="1">
      <c r="A21" s="9" t="s">
        <v>694</v>
      </c>
      <c r="B21" s="10" t="s">
        <v>391</v>
      </c>
      <c r="C21" s="38">
        <f>SUM(C19:C20)</f>
        <v>0</v>
      </c>
      <c r="D21" s="38">
        <f>SUM(D19:D20)</f>
        <v>0</v>
      </c>
      <c r="E21" s="38">
        <f>SUM(E19:E20)</f>
        <v>0</v>
      </c>
      <c r="F21" s="38">
        <f>SUM(F19:F20)</f>
        <v>0</v>
      </c>
    </row>
    <row r="22" spans="1:6" ht="15" customHeight="1">
      <c r="A22" s="5" t="s">
        <v>660</v>
      </c>
      <c r="B22" s="6" t="s">
        <v>392</v>
      </c>
      <c r="C22" s="38"/>
      <c r="D22" s="38"/>
      <c r="E22" s="38"/>
      <c r="F22" s="38"/>
    </row>
    <row r="23" spans="1:6" ht="15" customHeight="1">
      <c r="A23" s="5" t="s">
        <v>661</v>
      </c>
      <c r="B23" s="6" t="s">
        <v>393</v>
      </c>
      <c r="C23" s="38"/>
      <c r="D23" s="38"/>
      <c r="E23" s="38"/>
      <c r="F23" s="38"/>
    </row>
    <row r="24" spans="1:6" ht="15" customHeight="1">
      <c r="A24" s="5" t="s">
        <v>662</v>
      </c>
      <c r="B24" s="6" t="s">
        <v>394</v>
      </c>
      <c r="C24" s="38">
        <v>1482</v>
      </c>
      <c r="D24" s="38">
        <v>1500</v>
      </c>
      <c r="E24" s="38">
        <v>1500</v>
      </c>
      <c r="F24" s="38">
        <v>1500</v>
      </c>
    </row>
    <row r="25" spans="1:6" ht="15" customHeight="1">
      <c r="A25" s="5" t="s">
        <v>663</v>
      </c>
      <c r="B25" s="6" t="s">
        <v>395</v>
      </c>
      <c r="C25" s="38">
        <v>3999</v>
      </c>
      <c r="D25" s="38">
        <v>4000</v>
      </c>
      <c r="E25" s="38">
        <v>4000</v>
      </c>
      <c r="F25" s="38">
        <v>4000</v>
      </c>
    </row>
    <row r="26" spans="1:6" ht="15" customHeight="1">
      <c r="A26" s="5" t="s">
        <v>664</v>
      </c>
      <c r="B26" s="6" t="s">
        <v>398</v>
      </c>
      <c r="C26" s="38"/>
      <c r="D26" s="38"/>
      <c r="E26" s="38"/>
      <c r="F26" s="38"/>
    </row>
    <row r="27" spans="1:6" ht="15" customHeight="1">
      <c r="A27" s="5" t="s">
        <v>399</v>
      </c>
      <c r="B27" s="6" t="s">
        <v>400</v>
      </c>
      <c r="C27" s="38"/>
      <c r="D27" s="38"/>
      <c r="E27" s="38"/>
      <c r="F27" s="38"/>
    </row>
    <row r="28" spans="1:6" ht="15" customHeight="1">
      <c r="A28" s="5" t="s">
        <v>665</v>
      </c>
      <c r="B28" s="6" t="s">
        <v>401</v>
      </c>
      <c r="C28" s="38">
        <v>1822</v>
      </c>
      <c r="D28" s="38">
        <v>1900</v>
      </c>
      <c r="E28" s="38">
        <v>1900</v>
      </c>
      <c r="F28" s="38">
        <v>1900</v>
      </c>
    </row>
    <row r="29" spans="1:6" ht="15" customHeight="1">
      <c r="A29" s="5" t="s">
        <v>666</v>
      </c>
      <c r="B29" s="6" t="s">
        <v>406</v>
      </c>
      <c r="C29" s="38">
        <v>537</v>
      </c>
      <c r="D29" s="38">
        <v>500</v>
      </c>
      <c r="E29" s="38">
        <v>606</v>
      </c>
      <c r="F29" s="38">
        <v>500</v>
      </c>
    </row>
    <row r="30" spans="1:6" ht="15" customHeight="1">
      <c r="A30" s="9" t="s">
        <v>695</v>
      </c>
      <c r="B30" s="10" t="s">
        <v>422</v>
      </c>
      <c r="C30" s="38">
        <f>SUM(C25:C29)</f>
        <v>6358</v>
      </c>
      <c r="D30" s="38">
        <f>SUM(D25:D29)</f>
        <v>6400</v>
      </c>
      <c r="E30" s="38">
        <f>SUM(E25:E29)</f>
        <v>6506</v>
      </c>
      <c r="F30" s="38">
        <f>SUM(F25:F29)</f>
        <v>6400</v>
      </c>
    </row>
    <row r="31" spans="1:6" ht="15" customHeight="1">
      <c r="A31" s="5" t="s">
        <v>667</v>
      </c>
      <c r="B31" s="6" t="s">
        <v>423</v>
      </c>
      <c r="C31" s="38"/>
      <c r="D31" s="38"/>
      <c r="E31" s="38"/>
      <c r="F31" s="38"/>
    </row>
    <row r="32" spans="1:6" ht="15" customHeight="1">
      <c r="A32" s="50" t="s">
        <v>696</v>
      </c>
      <c r="B32" s="65" t="s">
        <v>424</v>
      </c>
      <c r="C32" s="38">
        <f>C31+C30+C24+C23+C22+C21</f>
        <v>7840</v>
      </c>
      <c r="D32" s="38">
        <f>D31+D30+D24+D23+D22+D21</f>
        <v>7900</v>
      </c>
      <c r="E32" s="38">
        <f>E31+E30+E24+E23+E22+E21</f>
        <v>8006</v>
      </c>
      <c r="F32" s="38">
        <f>F31+F30+F24+F23+F22+F21</f>
        <v>7900</v>
      </c>
    </row>
    <row r="33" spans="1:6" ht="15" customHeight="1">
      <c r="A33" s="17" t="s">
        <v>425</v>
      </c>
      <c r="B33" s="6" t="s">
        <v>426</v>
      </c>
      <c r="C33" s="38"/>
      <c r="D33" s="38"/>
      <c r="E33" s="38"/>
      <c r="F33" s="38"/>
    </row>
    <row r="34" spans="1:6" ht="15" customHeight="1">
      <c r="A34" s="17" t="s">
        <v>668</v>
      </c>
      <c r="B34" s="6" t="s">
        <v>427</v>
      </c>
      <c r="C34" s="38">
        <v>128</v>
      </c>
      <c r="D34" s="38">
        <v>130</v>
      </c>
      <c r="E34" s="38">
        <v>130</v>
      </c>
      <c r="F34" s="38">
        <v>130</v>
      </c>
    </row>
    <row r="35" spans="1:6" ht="15" customHeight="1">
      <c r="A35" s="17" t="s">
        <v>669</v>
      </c>
      <c r="B35" s="6" t="s">
        <v>430</v>
      </c>
      <c r="C35" s="38"/>
      <c r="D35" s="38"/>
      <c r="E35" s="38"/>
      <c r="F35" s="38"/>
    </row>
    <row r="36" spans="1:6" ht="15" customHeight="1">
      <c r="A36" s="17" t="s">
        <v>670</v>
      </c>
      <c r="B36" s="6" t="s">
        <v>431</v>
      </c>
      <c r="C36" s="38">
        <v>980</v>
      </c>
      <c r="D36" s="38">
        <v>780</v>
      </c>
      <c r="E36" s="38">
        <v>780</v>
      </c>
      <c r="F36" s="38">
        <v>780</v>
      </c>
    </row>
    <row r="37" spans="1:6" ht="15" customHeight="1">
      <c r="A37" s="17" t="s">
        <v>438</v>
      </c>
      <c r="B37" s="6" t="s">
        <v>439</v>
      </c>
      <c r="C37" s="38">
        <v>5322</v>
      </c>
      <c r="D37" s="38">
        <v>5428</v>
      </c>
      <c r="E37" s="38">
        <v>5537</v>
      </c>
      <c r="F37" s="38">
        <v>5648</v>
      </c>
    </row>
    <row r="38" spans="1:6" ht="15" customHeight="1">
      <c r="A38" s="17" t="s">
        <v>440</v>
      </c>
      <c r="B38" s="6" t="s">
        <v>441</v>
      </c>
      <c r="C38" s="38">
        <v>1455</v>
      </c>
      <c r="D38" s="38">
        <v>1528</v>
      </c>
      <c r="E38" s="38">
        <v>1558</v>
      </c>
      <c r="F38" s="38">
        <v>1589</v>
      </c>
    </row>
    <row r="39" spans="1:6" ht="15" customHeight="1">
      <c r="A39" s="17" t="s">
        <v>442</v>
      </c>
      <c r="B39" s="6" t="s">
        <v>443</v>
      </c>
      <c r="C39" s="38"/>
      <c r="D39" s="38"/>
      <c r="E39" s="38"/>
      <c r="F39" s="38"/>
    </row>
    <row r="40" spans="1:6" ht="15" customHeight="1">
      <c r="A40" s="17" t="s">
        <v>671</v>
      </c>
      <c r="B40" s="6" t="s">
        <v>444</v>
      </c>
      <c r="C40" s="38">
        <v>1</v>
      </c>
      <c r="D40" s="38"/>
      <c r="E40" s="38"/>
      <c r="F40" s="38"/>
    </row>
    <row r="41" spans="1:6" ht="15" customHeight="1">
      <c r="A41" s="17" t="s">
        <v>672</v>
      </c>
      <c r="B41" s="6" t="s">
        <v>446</v>
      </c>
      <c r="C41" s="38"/>
      <c r="D41" s="38"/>
      <c r="E41" s="38"/>
      <c r="F41" s="38"/>
    </row>
    <row r="42" spans="1:6" ht="15" customHeight="1">
      <c r="A42" s="17" t="s">
        <v>673</v>
      </c>
      <c r="B42" s="6" t="s">
        <v>451</v>
      </c>
      <c r="C42" s="38"/>
      <c r="D42" s="38"/>
      <c r="E42" s="38"/>
      <c r="F42" s="38"/>
    </row>
    <row r="43" spans="1:6" ht="15" customHeight="1">
      <c r="A43" s="64" t="s">
        <v>697</v>
      </c>
      <c r="B43" s="65" t="s">
        <v>455</v>
      </c>
      <c r="C43" s="38">
        <f>SUM(C33:C42)</f>
        <v>7886</v>
      </c>
      <c r="D43" s="38">
        <f>SUM(D33:D42)</f>
        <v>7866</v>
      </c>
      <c r="E43" s="38">
        <f>SUM(E33:E42)</f>
        <v>8005</v>
      </c>
      <c r="F43" s="38">
        <f>SUM(F33:F42)</f>
        <v>8147</v>
      </c>
    </row>
    <row r="44" spans="1:6" ht="15" customHeight="1">
      <c r="A44" s="17" t="s">
        <v>467</v>
      </c>
      <c r="B44" s="6" t="s">
        <v>468</v>
      </c>
      <c r="C44" s="38"/>
      <c r="D44" s="38"/>
      <c r="E44" s="38"/>
      <c r="F44" s="38"/>
    </row>
    <row r="45" spans="1:6" ht="15" customHeight="1">
      <c r="A45" s="5" t="s">
        <v>677</v>
      </c>
      <c r="B45" s="6" t="s">
        <v>469</v>
      </c>
      <c r="C45" s="38"/>
      <c r="D45" s="38"/>
      <c r="E45" s="38"/>
      <c r="F45" s="38"/>
    </row>
    <row r="46" spans="1:6" ht="15" customHeight="1">
      <c r="A46" s="17" t="s">
        <v>678</v>
      </c>
      <c r="B46" s="6" t="s">
        <v>470</v>
      </c>
      <c r="C46" s="38"/>
      <c r="D46" s="38"/>
      <c r="E46" s="38"/>
      <c r="F46" s="38"/>
    </row>
    <row r="47" spans="1:6" ht="15" customHeight="1">
      <c r="A47" s="50" t="s">
        <v>699</v>
      </c>
      <c r="B47" s="65" t="s">
        <v>471</v>
      </c>
      <c r="C47" s="38">
        <f>SUM(C44:C46)</f>
        <v>0</v>
      </c>
      <c r="D47" s="38">
        <f>SUM(D44:D46)</f>
        <v>0</v>
      </c>
      <c r="E47" s="38">
        <f>SUM(E44:E46)</f>
        <v>0</v>
      </c>
      <c r="F47" s="38">
        <f>SUM(F44:F46)</f>
        <v>0</v>
      </c>
    </row>
    <row r="48" spans="1:6" ht="15" customHeight="1">
      <c r="A48" s="191" t="s">
        <v>109</v>
      </c>
      <c r="B48" s="192"/>
      <c r="C48" s="264">
        <f>C47+C43+C32+C18</f>
        <v>47703</v>
      </c>
      <c r="D48" s="264">
        <f>D47+D43+D32+D18</f>
        <v>47716</v>
      </c>
      <c r="E48" s="264">
        <f>E47+E43+E32+E18</f>
        <v>47961</v>
      </c>
      <c r="F48" s="264">
        <f>F47+F43+F32+F18</f>
        <v>47997</v>
      </c>
    </row>
    <row r="49" spans="1:6" ht="15" customHeight="1">
      <c r="A49" s="5" t="s">
        <v>378</v>
      </c>
      <c r="B49" s="6" t="s">
        <v>379</v>
      </c>
      <c r="C49" s="38">
        <v>4309</v>
      </c>
      <c r="D49" s="38">
        <v>2080</v>
      </c>
      <c r="E49" s="38">
        <v>2570</v>
      </c>
      <c r="F49" s="38">
        <v>2570</v>
      </c>
    </row>
    <row r="50" spans="1:6" ht="15" customHeight="1">
      <c r="A50" s="5" t="s">
        <v>380</v>
      </c>
      <c r="B50" s="6" t="s">
        <v>381</v>
      </c>
      <c r="C50" s="38"/>
      <c r="D50" s="38"/>
      <c r="E50" s="38"/>
      <c r="F50" s="38"/>
    </row>
    <row r="51" spans="1:6" ht="15" customHeight="1">
      <c r="A51" s="5" t="s">
        <v>655</v>
      </c>
      <c r="B51" s="6" t="s">
        <v>382</v>
      </c>
      <c r="C51" s="38"/>
      <c r="D51" s="38"/>
      <c r="E51" s="38"/>
      <c r="F51" s="38"/>
    </row>
    <row r="52" spans="1:6" ht="15" customHeight="1">
      <c r="A52" s="5" t="s">
        <v>656</v>
      </c>
      <c r="B52" s="6" t="s">
        <v>383</v>
      </c>
      <c r="C52" s="38"/>
      <c r="D52" s="38"/>
      <c r="E52" s="38"/>
      <c r="F52" s="38"/>
    </row>
    <row r="53" spans="1:6" ht="15" customHeight="1">
      <c r="A53" s="5" t="s">
        <v>657</v>
      </c>
      <c r="B53" s="6" t="s">
        <v>384</v>
      </c>
      <c r="C53" s="38">
        <v>364</v>
      </c>
      <c r="D53" s="38"/>
      <c r="E53" s="38"/>
      <c r="F53" s="38"/>
    </row>
    <row r="54" spans="1:6" ht="15" customHeight="1">
      <c r="A54" s="50" t="s">
        <v>693</v>
      </c>
      <c r="B54" s="65" t="s">
        <v>385</v>
      </c>
      <c r="C54" s="38">
        <f>SUM(C49:C53)</f>
        <v>4673</v>
      </c>
      <c r="D54" s="38">
        <f>SUM(D49:D53)</f>
        <v>2080</v>
      </c>
      <c r="E54" s="38">
        <f>SUM(E49:E53)</f>
        <v>2570</v>
      </c>
      <c r="F54" s="38">
        <f>SUM(F49:F53)</f>
        <v>2570</v>
      </c>
    </row>
    <row r="55" spans="1:6" ht="15" customHeight="1">
      <c r="A55" s="17" t="s">
        <v>674</v>
      </c>
      <c r="B55" s="6" t="s">
        <v>456</v>
      </c>
      <c r="C55" s="38"/>
      <c r="D55" s="38"/>
      <c r="E55" s="38"/>
      <c r="F55" s="38"/>
    </row>
    <row r="56" spans="1:6" ht="15" customHeight="1">
      <c r="A56" s="17" t="s">
        <v>675</v>
      </c>
      <c r="B56" s="6" t="s">
        <v>458</v>
      </c>
      <c r="C56" s="38">
        <v>2500</v>
      </c>
      <c r="D56" s="38"/>
      <c r="E56" s="38"/>
      <c r="F56" s="38"/>
    </row>
    <row r="57" spans="1:6" ht="15" customHeight="1">
      <c r="A57" s="17" t="s">
        <v>460</v>
      </c>
      <c r="B57" s="6" t="s">
        <v>461</v>
      </c>
      <c r="C57" s="38"/>
      <c r="D57" s="38"/>
      <c r="E57" s="38"/>
      <c r="F57" s="38"/>
    </row>
    <row r="58" spans="1:6" ht="15" customHeight="1">
      <c r="A58" s="17" t="s">
        <v>676</v>
      </c>
      <c r="B58" s="6" t="s">
        <v>462</v>
      </c>
      <c r="C58" s="38"/>
      <c r="D58" s="38"/>
      <c r="E58" s="38"/>
      <c r="F58" s="38"/>
    </row>
    <row r="59" spans="1:6" ht="15" customHeight="1">
      <c r="A59" s="17" t="s">
        <v>464</v>
      </c>
      <c r="B59" s="6" t="s">
        <v>465</v>
      </c>
      <c r="C59" s="38"/>
      <c r="D59" s="38"/>
      <c r="E59" s="38"/>
      <c r="F59" s="38"/>
    </row>
    <row r="60" spans="1:6" ht="15" customHeight="1">
      <c r="A60" s="50" t="s">
        <v>698</v>
      </c>
      <c r="B60" s="65" t="s">
        <v>466</v>
      </c>
      <c r="C60" s="38">
        <f>SUM(C55:C59)</f>
        <v>2500</v>
      </c>
      <c r="D60" s="38">
        <f>SUM(D55:D59)</f>
        <v>0</v>
      </c>
      <c r="E60" s="38">
        <f>SUM(E55:E59)</f>
        <v>0</v>
      </c>
      <c r="F60" s="38">
        <f>SUM(F55:F59)</f>
        <v>0</v>
      </c>
    </row>
    <row r="61" spans="1:6" ht="15" customHeight="1">
      <c r="A61" s="17" t="s">
        <v>472</v>
      </c>
      <c r="B61" s="6" t="s">
        <v>473</v>
      </c>
      <c r="C61" s="38"/>
      <c r="D61" s="38"/>
      <c r="E61" s="38"/>
      <c r="F61" s="38"/>
    </row>
    <row r="62" spans="1:6" ht="15" customHeight="1">
      <c r="A62" s="5" t="s">
        <v>679</v>
      </c>
      <c r="B62" s="6" t="s">
        <v>474</v>
      </c>
      <c r="C62" s="38"/>
      <c r="D62" s="38"/>
      <c r="E62" s="38"/>
      <c r="F62" s="38"/>
    </row>
    <row r="63" spans="1:6" ht="15" customHeight="1">
      <c r="A63" s="17" t="s">
        <v>680</v>
      </c>
      <c r="B63" s="6" t="s">
        <v>475</v>
      </c>
      <c r="C63" s="38">
        <v>73</v>
      </c>
      <c r="D63" s="38"/>
      <c r="E63" s="38"/>
      <c r="F63" s="38"/>
    </row>
    <row r="64" spans="1:6">
      <c r="A64" s="50" t="s">
        <v>701</v>
      </c>
      <c r="B64" s="65" t="s">
        <v>476</v>
      </c>
      <c r="C64" s="38">
        <f>SUM(C61:C63)</f>
        <v>73</v>
      </c>
      <c r="D64" s="38">
        <f>SUM(D61:D63)</f>
        <v>0</v>
      </c>
      <c r="E64" s="38">
        <f>SUM(E61:E63)</f>
        <v>0</v>
      </c>
      <c r="F64" s="38">
        <f>SUM(F61:F63)</f>
        <v>0</v>
      </c>
    </row>
    <row r="65" spans="1:6" ht="15.75">
      <c r="A65" s="191" t="s">
        <v>110</v>
      </c>
      <c r="B65" s="192"/>
      <c r="C65" s="264">
        <f>C64+C60+C54</f>
        <v>7246</v>
      </c>
      <c r="D65" s="264">
        <f>D64+D60+D54</f>
        <v>2080</v>
      </c>
      <c r="E65" s="264">
        <f>E64+E60+E54</f>
        <v>2570</v>
      </c>
      <c r="F65" s="264">
        <f>F64+F60+F54</f>
        <v>2570</v>
      </c>
    </row>
    <row r="66" spans="1:6" ht="15.75">
      <c r="A66" s="189" t="s">
        <v>700</v>
      </c>
      <c r="B66" s="190" t="s">
        <v>477</v>
      </c>
      <c r="C66" s="265">
        <f>C65+C48</f>
        <v>54949</v>
      </c>
      <c r="D66" s="265">
        <f>D65+D48</f>
        <v>49796</v>
      </c>
      <c r="E66" s="265">
        <f>E65+E48</f>
        <v>50531</v>
      </c>
      <c r="F66" s="265">
        <f>F65+F48</f>
        <v>50567</v>
      </c>
    </row>
    <row r="67" spans="1:6" ht="15.75">
      <c r="A67" s="266" t="s">
        <v>111</v>
      </c>
      <c r="B67" s="267"/>
      <c r="C67" s="268"/>
      <c r="D67" s="268"/>
      <c r="E67" s="268"/>
      <c r="F67" s="268"/>
    </row>
    <row r="68" spans="1:6" ht="15.75">
      <c r="A68" s="266" t="s">
        <v>112</v>
      </c>
      <c r="B68" s="267"/>
      <c r="C68" s="268"/>
      <c r="D68" s="268"/>
      <c r="E68" s="268"/>
      <c r="F68" s="268"/>
    </row>
    <row r="69" spans="1:6">
      <c r="A69" s="48" t="s">
        <v>682</v>
      </c>
      <c r="B69" s="5" t="s">
        <v>478</v>
      </c>
      <c r="C69" s="38"/>
      <c r="D69" s="38"/>
      <c r="E69" s="38"/>
      <c r="F69" s="38"/>
    </row>
    <row r="70" spans="1:6">
      <c r="A70" s="17" t="s">
        <v>479</v>
      </c>
      <c r="B70" s="5" t="s">
        <v>480</v>
      </c>
      <c r="C70" s="38"/>
      <c r="D70" s="38"/>
      <c r="E70" s="38"/>
      <c r="F70" s="38"/>
    </row>
    <row r="71" spans="1:6">
      <c r="A71" s="48" t="s">
        <v>683</v>
      </c>
      <c r="B71" s="5" t="s">
        <v>481</v>
      </c>
      <c r="C71" s="38"/>
      <c r="D71" s="38"/>
      <c r="E71" s="38"/>
      <c r="F71" s="38"/>
    </row>
    <row r="72" spans="1:6">
      <c r="A72" s="20" t="s">
        <v>702</v>
      </c>
      <c r="B72" s="9" t="s">
        <v>482</v>
      </c>
      <c r="C72" s="38">
        <f>SUM(C69:C71)</f>
        <v>0</v>
      </c>
      <c r="D72" s="38">
        <f>SUM(D69:D71)</f>
        <v>0</v>
      </c>
      <c r="E72" s="38">
        <f>SUM(E69:E71)</f>
        <v>0</v>
      </c>
      <c r="F72" s="38">
        <f>SUM(F69:F71)</f>
        <v>0</v>
      </c>
    </row>
    <row r="73" spans="1:6">
      <c r="A73" s="17" t="s">
        <v>684</v>
      </c>
      <c r="B73" s="5" t="s">
        <v>483</v>
      </c>
      <c r="C73" s="38"/>
      <c r="D73" s="38"/>
      <c r="E73" s="38"/>
      <c r="F73" s="38"/>
    </row>
    <row r="74" spans="1:6">
      <c r="A74" s="48" t="s">
        <v>484</v>
      </c>
      <c r="B74" s="5" t="s">
        <v>485</v>
      </c>
      <c r="C74" s="38"/>
      <c r="D74" s="38"/>
      <c r="E74" s="38"/>
      <c r="F74" s="38"/>
    </row>
    <row r="75" spans="1:6">
      <c r="A75" s="17" t="s">
        <v>685</v>
      </c>
      <c r="B75" s="5" t="s">
        <v>486</v>
      </c>
      <c r="C75" s="38"/>
      <c r="D75" s="38"/>
      <c r="E75" s="38"/>
      <c r="F75" s="38"/>
    </row>
    <row r="76" spans="1:6">
      <c r="A76" s="48" t="s">
        <v>487</v>
      </c>
      <c r="B76" s="5" t="s">
        <v>488</v>
      </c>
      <c r="C76" s="38"/>
      <c r="D76" s="38"/>
      <c r="E76" s="38"/>
      <c r="F76" s="38"/>
    </row>
    <row r="77" spans="1:6">
      <c r="A77" s="18" t="s">
        <v>703</v>
      </c>
      <c r="B77" s="9" t="s">
        <v>489</v>
      </c>
      <c r="C77" s="38">
        <f>SUM(C73:C76)</f>
        <v>0</v>
      </c>
      <c r="D77" s="38">
        <f>SUM(D73:D76)</f>
        <v>0</v>
      </c>
      <c r="E77" s="38">
        <f>SUM(E73:E76)</f>
        <v>0</v>
      </c>
      <c r="F77" s="38">
        <f>SUM(F73:F76)</f>
        <v>0</v>
      </c>
    </row>
    <row r="78" spans="1:6">
      <c r="A78" s="5" t="s">
        <v>836</v>
      </c>
      <c r="B78" s="5" t="s">
        <v>490</v>
      </c>
      <c r="C78" s="38">
        <v>1605</v>
      </c>
      <c r="D78" s="38"/>
      <c r="E78" s="38"/>
      <c r="F78" s="38">
        <v>728</v>
      </c>
    </row>
    <row r="79" spans="1:6">
      <c r="A79" s="5" t="s">
        <v>837</v>
      </c>
      <c r="B79" s="5" t="s">
        <v>490</v>
      </c>
      <c r="C79" s="38"/>
      <c r="D79" s="38"/>
      <c r="E79" s="38"/>
      <c r="F79" s="38"/>
    </row>
    <row r="80" spans="1:6">
      <c r="A80" s="5" t="s">
        <v>834</v>
      </c>
      <c r="B80" s="5" t="s">
        <v>491</v>
      </c>
      <c r="C80" s="38"/>
      <c r="D80" s="38"/>
      <c r="E80" s="38"/>
      <c r="F80" s="38"/>
    </row>
    <row r="81" spans="1:6">
      <c r="A81" s="5" t="s">
        <v>835</v>
      </c>
      <c r="B81" s="5" t="s">
        <v>491</v>
      </c>
      <c r="C81" s="38"/>
      <c r="D81" s="38"/>
      <c r="E81" s="38"/>
      <c r="F81" s="38"/>
    </row>
    <row r="82" spans="1:6">
      <c r="A82" s="9" t="s">
        <v>704</v>
      </c>
      <c r="B82" s="9" t="s">
        <v>492</v>
      </c>
      <c r="C82" s="38">
        <f>SUM(C78:C81)</f>
        <v>1605</v>
      </c>
      <c r="D82" s="38">
        <f>SUM(D78:D81)</f>
        <v>0</v>
      </c>
      <c r="E82" s="38">
        <f>SUM(E78:E81)</f>
        <v>0</v>
      </c>
      <c r="F82" s="38">
        <f>SUM(F78:F81)</f>
        <v>728</v>
      </c>
    </row>
    <row r="83" spans="1:6">
      <c r="A83" s="48" t="s">
        <v>493</v>
      </c>
      <c r="B83" s="5" t="s">
        <v>494</v>
      </c>
      <c r="C83" s="38"/>
      <c r="D83" s="38"/>
      <c r="E83" s="38"/>
      <c r="F83" s="38"/>
    </row>
    <row r="84" spans="1:6">
      <c r="A84" s="48" t="s">
        <v>495</v>
      </c>
      <c r="B84" s="5" t="s">
        <v>496</v>
      </c>
      <c r="C84" s="38"/>
      <c r="D84" s="38"/>
      <c r="E84" s="38"/>
      <c r="F84" s="38"/>
    </row>
    <row r="85" spans="1:6">
      <c r="A85" s="48" t="s">
        <v>497</v>
      </c>
      <c r="B85" s="5" t="s">
        <v>498</v>
      </c>
      <c r="C85" s="38"/>
      <c r="D85" s="38"/>
      <c r="E85" s="38"/>
      <c r="F85" s="38"/>
    </row>
    <row r="86" spans="1:6">
      <c r="A86" s="48" t="s">
        <v>499</v>
      </c>
      <c r="B86" s="5" t="s">
        <v>500</v>
      </c>
      <c r="C86" s="38"/>
      <c r="D86" s="38"/>
      <c r="E86" s="38"/>
      <c r="F86" s="38"/>
    </row>
    <row r="87" spans="1:6">
      <c r="A87" s="17" t="s">
        <v>686</v>
      </c>
      <c r="B87" s="5" t="s">
        <v>501</v>
      </c>
      <c r="C87" s="38"/>
      <c r="D87" s="38"/>
      <c r="E87" s="38"/>
      <c r="F87" s="38"/>
    </row>
    <row r="88" spans="1:6">
      <c r="A88" s="20" t="s">
        <v>705</v>
      </c>
      <c r="B88" s="9" t="s">
        <v>503</v>
      </c>
      <c r="C88" s="38">
        <f>C87+C86+C85+C84+C83+C82+C77+C72</f>
        <v>1605</v>
      </c>
      <c r="D88" s="38">
        <f>D87+D86+D85+D84+D83+D82+D77+D72</f>
        <v>0</v>
      </c>
      <c r="E88" s="38">
        <f>E87+E86+E85+E84+E83+E82+E77+E72</f>
        <v>0</v>
      </c>
      <c r="F88" s="38">
        <f>F87+F86+F85+F84+F83+F82+F77+F72</f>
        <v>728</v>
      </c>
    </row>
    <row r="89" spans="1:6">
      <c r="A89" s="17" t="s">
        <v>504</v>
      </c>
      <c r="B89" s="5" t="s">
        <v>505</v>
      </c>
      <c r="C89" s="38"/>
      <c r="D89" s="38"/>
      <c r="E89" s="38"/>
      <c r="F89" s="38"/>
    </row>
    <row r="90" spans="1:6">
      <c r="A90" s="17" t="s">
        <v>506</v>
      </c>
      <c r="B90" s="5" t="s">
        <v>507</v>
      </c>
      <c r="C90" s="38"/>
      <c r="D90" s="38"/>
      <c r="E90" s="38"/>
      <c r="F90" s="38"/>
    </row>
    <row r="91" spans="1:6">
      <c r="A91" s="48" t="s">
        <v>508</v>
      </c>
      <c r="B91" s="5" t="s">
        <v>509</v>
      </c>
      <c r="C91" s="38"/>
      <c r="D91" s="38"/>
      <c r="E91" s="38"/>
      <c r="F91" s="38"/>
    </row>
    <row r="92" spans="1:6">
      <c r="A92" s="48" t="s">
        <v>687</v>
      </c>
      <c r="B92" s="5" t="s">
        <v>510</v>
      </c>
      <c r="C92" s="38"/>
      <c r="D92" s="38"/>
      <c r="E92" s="38"/>
      <c r="F92" s="38"/>
    </row>
    <row r="93" spans="1:6">
      <c r="A93" s="18" t="s">
        <v>706</v>
      </c>
      <c r="B93" s="9" t="s">
        <v>511</v>
      </c>
      <c r="C93" s="38">
        <f>SUM(C89:C92)</f>
        <v>0</v>
      </c>
      <c r="D93" s="38">
        <f>SUM(D89:D92)</f>
        <v>0</v>
      </c>
      <c r="E93" s="38">
        <f>SUM(E89:E92)</f>
        <v>0</v>
      </c>
      <c r="F93" s="38">
        <f>SUM(F89:F92)</f>
        <v>0</v>
      </c>
    </row>
    <row r="94" spans="1:6">
      <c r="A94" s="20" t="s">
        <v>512</v>
      </c>
      <c r="B94" s="9" t="s">
        <v>513</v>
      </c>
      <c r="C94" s="38"/>
      <c r="D94" s="38"/>
      <c r="E94" s="38"/>
      <c r="F94" s="38"/>
    </row>
    <row r="95" spans="1:6" ht="15.75">
      <c r="A95" s="187" t="s">
        <v>707</v>
      </c>
      <c r="B95" s="188" t="s">
        <v>514</v>
      </c>
      <c r="C95" s="265">
        <f>C94+C93+C88</f>
        <v>1605</v>
      </c>
      <c r="D95" s="265">
        <f>D94+D93+D88</f>
        <v>0</v>
      </c>
      <c r="E95" s="265">
        <f>E94+E93+E88</f>
        <v>0</v>
      </c>
      <c r="F95" s="265">
        <f>F94+F93+F88</f>
        <v>728</v>
      </c>
    </row>
    <row r="96" spans="1:6" ht="15.75">
      <c r="A96" s="254" t="s">
        <v>689</v>
      </c>
      <c r="B96" s="255"/>
      <c r="C96" s="186">
        <f>C95+C66</f>
        <v>56554</v>
      </c>
      <c r="D96" s="186">
        <f>D95+D66</f>
        <v>49796</v>
      </c>
      <c r="E96" s="186">
        <f>E95+E66</f>
        <v>50531</v>
      </c>
      <c r="F96" s="186">
        <f>F95+F66</f>
        <v>51295</v>
      </c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60" orientation="portrait" horizontalDpi="300" verticalDpi="300" r:id="rId1"/>
  <headerFooter>
    <oddHeader>&amp;C14. melléklet az 1/2015. (II.16.) önkormányzati rendelethez</oddHeader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171"/>
  <sheetViews>
    <sheetView view="pageBreakPreview" zoomScale="60" zoomScaleNormal="100" workbookViewId="0">
      <selection activeCell="C12" sqref="C12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7109375" customWidth="1"/>
  </cols>
  <sheetData>
    <row r="1" spans="1:6" ht="20.25" customHeight="1">
      <c r="A1" s="270" t="s">
        <v>105</v>
      </c>
      <c r="B1" s="271"/>
      <c r="C1" s="271"/>
      <c r="D1" s="271"/>
      <c r="E1" s="271"/>
      <c r="F1" s="272"/>
    </row>
    <row r="2" spans="1:6" ht="19.5" customHeight="1">
      <c r="A2" s="273" t="s">
        <v>754</v>
      </c>
      <c r="B2" s="271"/>
      <c r="C2" s="271"/>
      <c r="D2" s="271"/>
      <c r="E2" s="271"/>
      <c r="F2" s="272"/>
    </row>
    <row r="3" spans="1:6" ht="18">
      <c r="A3" s="63"/>
    </row>
    <row r="4" spans="1:6">
      <c r="A4" s="4" t="s">
        <v>4</v>
      </c>
    </row>
    <row r="5" spans="1:6" ht="30">
      <c r="A5" s="2" t="s">
        <v>166</v>
      </c>
      <c r="B5" s="3" t="s">
        <v>167</v>
      </c>
      <c r="C5" s="85" t="s">
        <v>787</v>
      </c>
      <c r="D5" s="85" t="s">
        <v>788</v>
      </c>
      <c r="E5" s="85" t="s">
        <v>108</v>
      </c>
      <c r="F5" s="139" t="s">
        <v>61</v>
      </c>
    </row>
    <row r="6" spans="1:6">
      <c r="A6" s="39" t="s">
        <v>168</v>
      </c>
      <c r="B6" s="40" t="s">
        <v>169</v>
      </c>
      <c r="C6" s="53"/>
      <c r="D6" s="53"/>
      <c r="E6" s="53"/>
      <c r="F6" s="38"/>
    </row>
    <row r="7" spans="1:6">
      <c r="A7" s="39" t="s">
        <v>170</v>
      </c>
      <c r="B7" s="41" t="s">
        <v>171</v>
      </c>
      <c r="C7" s="53"/>
      <c r="D7" s="53"/>
      <c r="E7" s="53"/>
      <c r="F7" s="38"/>
    </row>
    <row r="8" spans="1:6">
      <c r="A8" s="39" t="s">
        <v>172</v>
      </c>
      <c r="B8" s="41" t="s">
        <v>173</v>
      </c>
      <c r="C8" s="53"/>
      <c r="D8" s="53"/>
      <c r="E8" s="53"/>
      <c r="F8" s="38"/>
    </row>
    <row r="9" spans="1:6">
      <c r="A9" s="42" t="s">
        <v>174</v>
      </c>
      <c r="B9" s="41" t="s">
        <v>175</v>
      </c>
      <c r="C9" s="53"/>
      <c r="D9" s="53"/>
      <c r="E9" s="53"/>
      <c r="F9" s="38"/>
    </row>
    <row r="10" spans="1:6">
      <c r="A10" s="42" t="s">
        <v>176</v>
      </c>
      <c r="B10" s="41" t="s">
        <v>177</v>
      </c>
      <c r="C10" s="53"/>
      <c r="D10" s="53"/>
      <c r="E10" s="53"/>
      <c r="F10" s="38"/>
    </row>
    <row r="11" spans="1:6">
      <c r="A11" s="42" t="s">
        <v>178</v>
      </c>
      <c r="B11" s="41" t="s">
        <v>179</v>
      </c>
      <c r="C11" s="53"/>
      <c r="D11" s="53"/>
      <c r="E11" s="53"/>
      <c r="F11" s="38"/>
    </row>
    <row r="12" spans="1:6">
      <c r="A12" s="42" t="s">
        <v>180</v>
      </c>
      <c r="B12" s="41" t="s">
        <v>181</v>
      </c>
      <c r="C12" s="53"/>
      <c r="D12" s="53"/>
      <c r="E12" s="53"/>
      <c r="F12" s="38"/>
    </row>
    <row r="13" spans="1:6">
      <c r="A13" s="42" t="s">
        <v>182</v>
      </c>
      <c r="B13" s="41" t="s">
        <v>183</v>
      </c>
      <c r="C13" s="53"/>
      <c r="D13" s="53"/>
      <c r="E13" s="53"/>
      <c r="F13" s="38"/>
    </row>
    <row r="14" spans="1:6">
      <c r="A14" s="5" t="s">
        <v>184</v>
      </c>
      <c r="B14" s="41" t="s">
        <v>185</v>
      </c>
      <c r="C14" s="53"/>
      <c r="D14" s="53"/>
      <c r="E14" s="53"/>
      <c r="F14" s="38"/>
    </row>
    <row r="15" spans="1:6">
      <c r="A15" s="5" t="s">
        <v>186</v>
      </c>
      <c r="B15" s="41" t="s">
        <v>187</v>
      </c>
      <c r="C15" s="53"/>
      <c r="D15" s="53"/>
      <c r="E15" s="53"/>
      <c r="F15" s="38"/>
    </row>
    <row r="16" spans="1:6">
      <c r="A16" s="5" t="s">
        <v>188</v>
      </c>
      <c r="B16" s="41" t="s">
        <v>189</v>
      </c>
      <c r="C16" s="53"/>
      <c r="D16" s="53"/>
      <c r="E16" s="53"/>
      <c r="F16" s="38"/>
    </row>
    <row r="17" spans="1:6">
      <c r="A17" s="5" t="s">
        <v>190</v>
      </c>
      <c r="B17" s="41" t="s">
        <v>191</v>
      </c>
      <c r="C17" s="53"/>
      <c r="D17" s="53"/>
      <c r="E17" s="53"/>
      <c r="F17" s="38"/>
    </row>
    <row r="18" spans="1:6">
      <c r="A18" s="5" t="s">
        <v>618</v>
      </c>
      <c r="B18" s="41" t="s">
        <v>192</v>
      </c>
      <c r="C18" s="53"/>
      <c r="D18" s="53"/>
      <c r="E18" s="53"/>
      <c r="F18" s="38"/>
    </row>
    <row r="19" spans="1:6">
      <c r="A19" s="43" t="s">
        <v>516</v>
      </c>
      <c r="B19" s="44" t="s">
        <v>194</v>
      </c>
      <c r="C19" s="53"/>
      <c r="D19" s="53"/>
      <c r="E19" s="53"/>
      <c r="F19" s="38"/>
    </row>
    <row r="20" spans="1:6">
      <c r="A20" s="5" t="s">
        <v>195</v>
      </c>
      <c r="B20" s="41" t="s">
        <v>196</v>
      </c>
      <c r="C20" s="53"/>
      <c r="D20" s="53"/>
      <c r="E20" s="53"/>
      <c r="F20" s="38"/>
    </row>
    <row r="21" spans="1:6">
      <c r="A21" s="5" t="s">
        <v>197</v>
      </c>
      <c r="B21" s="41" t="s">
        <v>198</v>
      </c>
      <c r="C21" s="53"/>
      <c r="D21" s="53"/>
      <c r="E21" s="53"/>
      <c r="F21" s="38"/>
    </row>
    <row r="22" spans="1:6">
      <c r="A22" s="6" t="s">
        <v>199</v>
      </c>
      <c r="B22" s="41" t="s">
        <v>200</v>
      </c>
      <c r="C22" s="53"/>
      <c r="D22" s="53"/>
      <c r="E22" s="53"/>
      <c r="F22" s="38"/>
    </row>
    <row r="23" spans="1:6">
      <c r="A23" s="9" t="s">
        <v>517</v>
      </c>
      <c r="B23" s="44" t="s">
        <v>201</v>
      </c>
      <c r="C23" s="53"/>
      <c r="D23" s="53"/>
      <c r="E23" s="53"/>
      <c r="F23" s="38"/>
    </row>
    <row r="24" spans="1:6">
      <c r="A24" s="66" t="s">
        <v>648</v>
      </c>
      <c r="B24" s="67" t="s">
        <v>202</v>
      </c>
      <c r="C24" s="53"/>
      <c r="D24" s="53"/>
      <c r="E24" s="53"/>
      <c r="F24" s="38"/>
    </row>
    <row r="25" spans="1:6">
      <c r="A25" s="50" t="s">
        <v>619</v>
      </c>
      <c r="B25" s="67" t="s">
        <v>203</v>
      </c>
      <c r="C25" s="53"/>
      <c r="D25" s="53"/>
      <c r="E25" s="53"/>
      <c r="F25" s="38"/>
    </row>
    <row r="26" spans="1:6">
      <c r="A26" s="5" t="s">
        <v>204</v>
      </c>
      <c r="B26" s="41" t="s">
        <v>205</v>
      </c>
      <c r="C26" s="53"/>
      <c r="D26" s="53"/>
      <c r="E26" s="53"/>
      <c r="F26" s="38"/>
    </row>
    <row r="27" spans="1:6">
      <c r="A27" s="5" t="s">
        <v>206</v>
      </c>
      <c r="B27" s="41" t="s">
        <v>207</v>
      </c>
      <c r="C27" s="53"/>
      <c r="D27" s="53"/>
      <c r="E27" s="53"/>
      <c r="F27" s="38"/>
    </row>
    <row r="28" spans="1:6">
      <c r="A28" s="5" t="s">
        <v>208</v>
      </c>
      <c r="B28" s="41" t="s">
        <v>209</v>
      </c>
      <c r="C28" s="53"/>
      <c r="D28" s="53"/>
      <c r="E28" s="53"/>
      <c r="F28" s="38"/>
    </row>
    <row r="29" spans="1:6">
      <c r="A29" s="9" t="s">
        <v>527</v>
      </c>
      <c r="B29" s="44" t="s">
        <v>210</v>
      </c>
      <c r="C29" s="53"/>
      <c r="D29" s="53"/>
      <c r="E29" s="53"/>
      <c r="F29" s="38"/>
    </row>
    <row r="30" spans="1:6">
      <c r="A30" s="5" t="s">
        <v>211</v>
      </c>
      <c r="B30" s="41" t="s">
        <v>212</v>
      </c>
      <c r="C30" s="53"/>
      <c r="D30" s="53"/>
      <c r="E30" s="53"/>
      <c r="F30" s="38"/>
    </row>
    <row r="31" spans="1:6">
      <c r="A31" s="5" t="s">
        <v>213</v>
      </c>
      <c r="B31" s="41" t="s">
        <v>214</v>
      </c>
      <c r="C31" s="53"/>
      <c r="D31" s="53"/>
      <c r="E31" s="53"/>
      <c r="F31" s="38"/>
    </row>
    <row r="32" spans="1:6" ht="15" customHeight="1">
      <c r="A32" s="9" t="s">
        <v>649</v>
      </c>
      <c r="B32" s="44" t="s">
        <v>215</v>
      </c>
      <c r="C32" s="53"/>
      <c r="D32" s="53"/>
      <c r="E32" s="53"/>
      <c r="F32" s="38"/>
    </row>
    <row r="33" spans="1:6">
      <c r="A33" s="5" t="s">
        <v>216</v>
      </c>
      <c r="B33" s="41" t="s">
        <v>217</v>
      </c>
      <c r="C33" s="53"/>
      <c r="D33" s="53"/>
      <c r="E33" s="53"/>
      <c r="F33" s="38"/>
    </row>
    <row r="34" spans="1:6">
      <c r="A34" s="5" t="s">
        <v>218</v>
      </c>
      <c r="B34" s="41" t="s">
        <v>219</v>
      </c>
      <c r="C34" s="53"/>
      <c r="D34" s="53"/>
      <c r="E34" s="53"/>
      <c r="F34" s="38"/>
    </row>
    <row r="35" spans="1:6">
      <c r="A35" s="5" t="s">
        <v>620</v>
      </c>
      <c r="B35" s="41" t="s">
        <v>220</v>
      </c>
      <c r="C35" s="53"/>
      <c r="D35" s="53"/>
      <c r="E35" s="53"/>
      <c r="F35" s="38"/>
    </row>
    <row r="36" spans="1:6">
      <c r="A36" s="5" t="s">
        <v>222</v>
      </c>
      <c r="B36" s="41" t="s">
        <v>223</v>
      </c>
      <c r="C36" s="53"/>
      <c r="D36" s="53"/>
      <c r="E36" s="53"/>
      <c r="F36" s="38"/>
    </row>
    <row r="37" spans="1:6">
      <c r="A37" s="14" t="s">
        <v>621</v>
      </c>
      <c r="B37" s="41" t="s">
        <v>224</v>
      </c>
      <c r="C37" s="53"/>
      <c r="D37" s="53"/>
      <c r="E37" s="53"/>
      <c r="F37" s="38"/>
    </row>
    <row r="38" spans="1:6">
      <c r="A38" s="6" t="s">
        <v>226</v>
      </c>
      <c r="B38" s="41" t="s">
        <v>227</v>
      </c>
      <c r="C38" s="53"/>
      <c r="D38" s="53"/>
      <c r="E38" s="53"/>
      <c r="F38" s="38"/>
    </row>
    <row r="39" spans="1:6">
      <c r="A39" s="5" t="s">
        <v>622</v>
      </c>
      <c r="B39" s="41" t="s">
        <v>228</v>
      </c>
      <c r="C39" s="53"/>
      <c r="D39" s="53"/>
      <c r="E39" s="53"/>
      <c r="F39" s="38"/>
    </row>
    <row r="40" spans="1:6">
      <c r="A40" s="9" t="s">
        <v>532</v>
      </c>
      <c r="B40" s="44" t="s">
        <v>230</v>
      </c>
      <c r="C40" s="53"/>
      <c r="D40" s="53"/>
      <c r="E40" s="53"/>
      <c r="F40" s="38"/>
    </row>
    <row r="41" spans="1:6">
      <c r="A41" s="5" t="s">
        <v>231</v>
      </c>
      <c r="B41" s="41" t="s">
        <v>232</v>
      </c>
      <c r="C41" s="53"/>
      <c r="D41" s="53"/>
      <c r="E41" s="53"/>
      <c r="F41" s="38"/>
    </row>
    <row r="42" spans="1:6">
      <c r="A42" s="5" t="s">
        <v>233</v>
      </c>
      <c r="B42" s="41" t="s">
        <v>234</v>
      </c>
      <c r="C42" s="53"/>
      <c r="D42" s="53"/>
      <c r="E42" s="53"/>
      <c r="F42" s="38"/>
    </row>
    <row r="43" spans="1:6">
      <c r="A43" s="9" t="s">
        <v>533</v>
      </c>
      <c r="B43" s="44" t="s">
        <v>235</v>
      </c>
      <c r="C43" s="53"/>
      <c r="D43" s="53"/>
      <c r="E43" s="53"/>
      <c r="F43" s="38"/>
    </row>
    <row r="44" spans="1:6">
      <c r="A44" s="5" t="s">
        <v>236</v>
      </c>
      <c r="B44" s="41" t="s">
        <v>237</v>
      </c>
      <c r="C44" s="53"/>
      <c r="D44" s="53"/>
      <c r="E44" s="53"/>
      <c r="F44" s="38"/>
    </row>
    <row r="45" spans="1:6">
      <c r="A45" s="5" t="s">
        <v>238</v>
      </c>
      <c r="B45" s="41" t="s">
        <v>239</v>
      </c>
      <c r="C45" s="53"/>
      <c r="D45" s="53"/>
      <c r="E45" s="53"/>
      <c r="F45" s="38"/>
    </row>
    <row r="46" spans="1:6">
      <c r="A46" s="5" t="s">
        <v>623</v>
      </c>
      <c r="B46" s="41" t="s">
        <v>240</v>
      </c>
      <c r="C46" s="53"/>
      <c r="D46" s="53"/>
      <c r="E46" s="53"/>
      <c r="F46" s="38"/>
    </row>
    <row r="47" spans="1:6">
      <c r="A47" s="5" t="s">
        <v>624</v>
      </c>
      <c r="B47" s="41" t="s">
        <v>242</v>
      </c>
      <c r="C47" s="53"/>
      <c r="D47" s="53"/>
      <c r="E47" s="53"/>
      <c r="F47" s="38"/>
    </row>
    <row r="48" spans="1:6">
      <c r="A48" s="5" t="s">
        <v>246</v>
      </c>
      <c r="B48" s="41" t="s">
        <v>247</v>
      </c>
      <c r="C48" s="53"/>
      <c r="D48" s="53"/>
      <c r="E48" s="53"/>
      <c r="F48" s="38"/>
    </row>
    <row r="49" spans="1:6">
      <c r="A49" s="9" t="s">
        <v>536</v>
      </c>
      <c r="B49" s="44" t="s">
        <v>248</v>
      </c>
      <c r="C49" s="53"/>
      <c r="D49" s="53"/>
      <c r="E49" s="53"/>
      <c r="F49" s="38"/>
    </row>
    <row r="50" spans="1:6">
      <c r="A50" s="50" t="s">
        <v>537</v>
      </c>
      <c r="B50" s="67" t="s">
        <v>249</v>
      </c>
      <c r="C50" s="53"/>
      <c r="D50" s="53"/>
      <c r="E50" s="53"/>
      <c r="F50" s="38"/>
    </row>
    <row r="51" spans="1:6">
      <c r="A51" s="17" t="s">
        <v>250</v>
      </c>
      <c r="B51" s="41" t="s">
        <v>251</v>
      </c>
      <c r="C51" s="53"/>
      <c r="D51" s="53"/>
      <c r="E51" s="53"/>
      <c r="F51" s="38"/>
    </row>
    <row r="52" spans="1:6">
      <c r="A52" s="17" t="s">
        <v>554</v>
      </c>
      <c r="B52" s="41" t="s">
        <v>252</v>
      </c>
      <c r="C52" s="53"/>
      <c r="D52" s="53"/>
      <c r="E52" s="53"/>
      <c r="F52" s="38"/>
    </row>
    <row r="53" spans="1:6">
      <c r="A53" s="22" t="s">
        <v>625</v>
      </c>
      <c r="B53" s="41" t="s">
        <v>253</v>
      </c>
      <c r="C53" s="53"/>
      <c r="D53" s="53"/>
      <c r="E53" s="53"/>
      <c r="F53" s="38"/>
    </row>
    <row r="54" spans="1:6">
      <c r="A54" s="22" t="s">
        <v>626</v>
      </c>
      <c r="B54" s="41" t="s">
        <v>254</v>
      </c>
      <c r="C54" s="53"/>
      <c r="D54" s="53"/>
      <c r="E54" s="53"/>
      <c r="F54" s="38"/>
    </row>
    <row r="55" spans="1:6">
      <c r="A55" s="22" t="s">
        <v>627</v>
      </c>
      <c r="B55" s="41" t="s">
        <v>255</v>
      </c>
      <c r="C55" s="53"/>
      <c r="D55" s="53"/>
      <c r="E55" s="53"/>
      <c r="F55" s="38"/>
    </row>
    <row r="56" spans="1:6">
      <c r="A56" s="17" t="s">
        <v>628</v>
      </c>
      <c r="B56" s="41" t="s">
        <v>256</v>
      </c>
      <c r="C56" s="53"/>
      <c r="D56" s="53"/>
      <c r="E56" s="53"/>
      <c r="F56" s="38"/>
    </row>
    <row r="57" spans="1:6">
      <c r="A57" s="17" t="s">
        <v>629</v>
      </c>
      <c r="B57" s="41" t="s">
        <v>257</v>
      </c>
      <c r="C57" s="53"/>
      <c r="D57" s="53"/>
      <c r="E57" s="53"/>
      <c r="F57" s="38"/>
    </row>
    <row r="58" spans="1:6">
      <c r="A58" s="17" t="s">
        <v>630</v>
      </c>
      <c r="B58" s="41" t="s">
        <v>258</v>
      </c>
      <c r="C58" s="53"/>
      <c r="D58" s="53"/>
      <c r="E58" s="53"/>
      <c r="F58" s="38"/>
    </row>
    <row r="59" spans="1:6">
      <c r="A59" s="64" t="s">
        <v>587</v>
      </c>
      <c r="B59" s="67" t="s">
        <v>259</v>
      </c>
      <c r="C59" s="53"/>
      <c r="D59" s="53"/>
      <c r="E59" s="53"/>
      <c r="F59" s="38"/>
    </row>
    <row r="60" spans="1:6">
      <c r="A60" s="16" t="s">
        <v>631</v>
      </c>
      <c r="B60" s="41" t="s">
        <v>260</v>
      </c>
      <c r="C60" s="53"/>
      <c r="D60" s="53"/>
      <c r="E60" s="53"/>
      <c r="F60" s="38"/>
    </row>
    <row r="61" spans="1:6">
      <c r="A61" s="16" t="s">
        <v>262</v>
      </c>
      <c r="B61" s="41" t="s">
        <v>263</v>
      </c>
      <c r="C61" s="53"/>
      <c r="D61" s="53"/>
      <c r="E61" s="53"/>
      <c r="F61" s="38"/>
    </row>
    <row r="62" spans="1:6">
      <c r="A62" s="16" t="s">
        <v>264</v>
      </c>
      <c r="B62" s="41" t="s">
        <v>265</v>
      </c>
      <c r="C62" s="53"/>
      <c r="D62" s="53"/>
      <c r="E62" s="53"/>
      <c r="F62" s="38"/>
    </row>
    <row r="63" spans="1:6">
      <c r="A63" s="16" t="s">
        <v>589</v>
      </c>
      <c r="B63" s="41" t="s">
        <v>266</v>
      </c>
      <c r="C63" s="53"/>
      <c r="D63" s="53"/>
      <c r="E63" s="53"/>
      <c r="F63" s="38"/>
    </row>
    <row r="64" spans="1:6">
      <c r="A64" s="16" t="s">
        <v>632</v>
      </c>
      <c r="B64" s="41" t="s">
        <v>267</v>
      </c>
      <c r="C64" s="53"/>
      <c r="D64" s="53"/>
      <c r="E64" s="53"/>
      <c r="F64" s="38"/>
    </row>
    <row r="65" spans="1:6">
      <c r="A65" s="16" t="s">
        <v>591</v>
      </c>
      <c r="B65" s="41" t="s">
        <v>268</v>
      </c>
      <c r="C65" s="53"/>
      <c r="D65" s="53"/>
      <c r="E65" s="53"/>
      <c r="F65" s="38"/>
    </row>
    <row r="66" spans="1:6">
      <c r="A66" s="16" t="s">
        <v>633</v>
      </c>
      <c r="B66" s="41" t="s">
        <v>269</v>
      </c>
      <c r="C66" s="53"/>
      <c r="D66" s="53"/>
      <c r="E66" s="53"/>
      <c r="F66" s="38"/>
    </row>
    <row r="67" spans="1:6">
      <c r="A67" s="16" t="s">
        <v>634</v>
      </c>
      <c r="B67" s="41" t="s">
        <v>271</v>
      </c>
      <c r="C67" s="53"/>
      <c r="D67" s="53"/>
      <c r="E67" s="53"/>
      <c r="F67" s="38"/>
    </row>
    <row r="68" spans="1:6">
      <c r="A68" s="16" t="s">
        <v>272</v>
      </c>
      <c r="B68" s="41" t="s">
        <v>273</v>
      </c>
      <c r="C68" s="53"/>
      <c r="D68" s="53"/>
      <c r="E68" s="53"/>
      <c r="F68" s="38"/>
    </row>
    <row r="69" spans="1:6">
      <c r="A69" s="29" t="s">
        <v>274</v>
      </c>
      <c r="B69" s="41" t="s">
        <v>275</v>
      </c>
      <c r="C69" s="53"/>
      <c r="D69" s="53"/>
      <c r="E69" s="53"/>
      <c r="F69" s="38"/>
    </row>
    <row r="70" spans="1:6">
      <c r="A70" s="16" t="s">
        <v>635</v>
      </c>
      <c r="B70" s="41" t="s">
        <v>276</v>
      </c>
      <c r="C70" s="53"/>
      <c r="D70" s="53"/>
      <c r="E70" s="53"/>
      <c r="F70" s="38"/>
    </row>
    <row r="71" spans="1:6">
      <c r="A71" s="29" t="s">
        <v>840</v>
      </c>
      <c r="B71" s="41" t="s">
        <v>277</v>
      </c>
      <c r="C71" s="53"/>
      <c r="D71" s="53"/>
      <c r="E71" s="53"/>
      <c r="F71" s="38"/>
    </row>
    <row r="72" spans="1:6">
      <c r="A72" s="29" t="s">
        <v>841</v>
      </c>
      <c r="B72" s="41" t="s">
        <v>277</v>
      </c>
      <c r="C72" s="53"/>
      <c r="D72" s="53"/>
      <c r="E72" s="53"/>
      <c r="F72" s="38"/>
    </row>
    <row r="73" spans="1:6">
      <c r="A73" s="64" t="s">
        <v>595</v>
      </c>
      <c r="B73" s="67" t="s">
        <v>278</v>
      </c>
      <c r="C73" s="53"/>
      <c r="D73" s="53"/>
      <c r="E73" s="53"/>
      <c r="F73" s="38"/>
    </row>
    <row r="74" spans="1:6" ht="15.75">
      <c r="A74" s="83" t="s">
        <v>106</v>
      </c>
      <c r="B74" s="67"/>
      <c r="C74" s="53"/>
      <c r="D74" s="53"/>
      <c r="E74" s="53"/>
      <c r="F74" s="38"/>
    </row>
    <row r="75" spans="1:6">
      <c r="A75" s="45" t="s">
        <v>279</v>
      </c>
      <c r="B75" s="41" t="s">
        <v>280</v>
      </c>
      <c r="C75" s="53"/>
      <c r="D75" s="53"/>
      <c r="E75" s="53"/>
      <c r="F75" s="38"/>
    </row>
    <row r="76" spans="1:6">
      <c r="A76" s="45" t="s">
        <v>636</v>
      </c>
      <c r="B76" s="41" t="s">
        <v>281</v>
      </c>
      <c r="C76" s="53"/>
      <c r="D76" s="53"/>
      <c r="E76" s="53"/>
      <c r="F76" s="38"/>
    </row>
    <row r="77" spans="1:6">
      <c r="A77" s="45" t="s">
        <v>283</v>
      </c>
      <c r="B77" s="41" t="s">
        <v>284</v>
      </c>
      <c r="C77" s="53"/>
      <c r="D77" s="53"/>
      <c r="E77" s="53"/>
      <c r="F77" s="38"/>
    </row>
    <row r="78" spans="1:6">
      <c r="A78" s="45" t="s">
        <v>285</v>
      </c>
      <c r="B78" s="41" t="s">
        <v>286</v>
      </c>
      <c r="C78" s="53"/>
      <c r="D78" s="53"/>
      <c r="E78" s="53"/>
      <c r="F78" s="38"/>
    </row>
    <row r="79" spans="1:6">
      <c r="A79" s="6" t="s">
        <v>287</v>
      </c>
      <c r="B79" s="41" t="s">
        <v>288</v>
      </c>
      <c r="C79" s="53"/>
      <c r="D79" s="53"/>
      <c r="E79" s="53"/>
      <c r="F79" s="38"/>
    </row>
    <row r="80" spans="1:6">
      <c r="A80" s="6" t="s">
        <v>289</v>
      </c>
      <c r="B80" s="41" t="s">
        <v>290</v>
      </c>
      <c r="C80" s="53"/>
      <c r="D80" s="53"/>
      <c r="E80" s="53"/>
      <c r="F80" s="38"/>
    </row>
    <row r="81" spans="1:6">
      <c r="A81" s="6" t="s">
        <v>291</v>
      </c>
      <c r="B81" s="41" t="s">
        <v>292</v>
      </c>
      <c r="C81" s="53"/>
      <c r="D81" s="53"/>
      <c r="E81" s="53"/>
      <c r="F81" s="38"/>
    </row>
    <row r="82" spans="1:6">
      <c r="A82" s="65" t="s">
        <v>597</v>
      </c>
      <c r="B82" s="67" t="s">
        <v>293</v>
      </c>
      <c r="C82" s="53"/>
      <c r="D82" s="53"/>
      <c r="E82" s="53"/>
      <c r="F82" s="38"/>
    </row>
    <row r="83" spans="1:6">
      <c r="A83" s="17" t="s">
        <v>294</v>
      </c>
      <c r="B83" s="41" t="s">
        <v>295</v>
      </c>
      <c r="C83" s="53"/>
      <c r="D83" s="53"/>
      <c r="E83" s="53"/>
      <c r="F83" s="38"/>
    </row>
    <row r="84" spans="1:6">
      <c r="A84" s="17" t="s">
        <v>296</v>
      </c>
      <c r="B84" s="41" t="s">
        <v>297</v>
      </c>
      <c r="C84" s="53"/>
      <c r="D84" s="53"/>
      <c r="E84" s="53"/>
      <c r="F84" s="38"/>
    </row>
    <row r="85" spans="1:6">
      <c r="A85" s="17" t="s">
        <v>298</v>
      </c>
      <c r="B85" s="41" t="s">
        <v>299</v>
      </c>
      <c r="C85" s="53"/>
      <c r="D85" s="53"/>
      <c r="E85" s="53"/>
      <c r="F85" s="38"/>
    </row>
    <row r="86" spans="1:6">
      <c r="A86" s="17" t="s">
        <v>300</v>
      </c>
      <c r="B86" s="41" t="s">
        <v>301</v>
      </c>
      <c r="C86" s="53"/>
      <c r="D86" s="53"/>
      <c r="E86" s="53"/>
      <c r="F86" s="38"/>
    </row>
    <row r="87" spans="1:6">
      <c r="A87" s="64" t="s">
        <v>598</v>
      </c>
      <c r="B87" s="67" t="s">
        <v>302</v>
      </c>
      <c r="C87" s="53"/>
      <c r="D87" s="53"/>
      <c r="E87" s="53"/>
      <c r="F87" s="38"/>
    </row>
    <row r="88" spans="1:6">
      <c r="A88" s="17" t="s">
        <v>303</v>
      </c>
      <c r="B88" s="41" t="s">
        <v>304</v>
      </c>
      <c r="C88" s="53"/>
      <c r="D88" s="53"/>
      <c r="E88" s="53"/>
      <c r="F88" s="38"/>
    </row>
    <row r="89" spans="1:6">
      <c r="A89" s="17" t="s">
        <v>637</v>
      </c>
      <c r="B89" s="41" t="s">
        <v>305</v>
      </c>
      <c r="C89" s="53"/>
      <c r="D89" s="53"/>
      <c r="E89" s="53"/>
      <c r="F89" s="38"/>
    </row>
    <row r="90" spans="1:6">
      <c r="A90" s="17" t="s">
        <v>638</v>
      </c>
      <c r="B90" s="41" t="s">
        <v>306</v>
      </c>
      <c r="C90" s="53"/>
      <c r="D90" s="53"/>
      <c r="E90" s="53"/>
      <c r="F90" s="38"/>
    </row>
    <row r="91" spans="1:6">
      <c r="A91" s="17" t="s">
        <v>639</v>
      </c>
      <c r="B91" s="41" t="s">
        <v>307</v>
      </c>
      <c r="C91" s="53"/>
      <c r="D91" s="53"/>
      <c r="E91" s="53"/>
      <c r="F91" s="38"/>
    </row>
    <row r="92" spans="1:6">
      <c r="A92" s="17" t="s">
        <v>640</v>
      </c>
      <c r="B92" s="41" t="s">
        <v>308</v>
      </c>
      <c r="C92" s="53"/>
      <c r="D92" s="53"/>
      <c r="E92" s="53"/>
      <c r="F92" s="38"/>
    </row>
    <row r="93" spans="1:6">
      <c r="A93" s="17" t="s">
        <v>641</v>
      </c>
      <c r="B93" s="41" t="s">
        <v>309</v>
      </c>
      <c r="C93" s="53"/>
      <c r="D93" s="53"/>
      <c r="E93" s="53"/>
      <c r="F93" s="38"/>
    </row>
    <row r="94" spans="1:6">
      <c r="A94" s="17" t="s">
        <v>310</v>
      </c>
      <c r="B94" s="41" t="s">
        <v>311</v>
      </c>
      <c r="C94" s="53"/>
      <c r="D94" s="53"/>
      <c r="E94" s="53"/>
      <c r="F94" s="38"/>
    </row>
    <row r="95" spans="1:6">
      <c r="A95" s="17" t="s">
        <v>642</v>
      </c>
      <c r="B95" s="41" t="s">
        <v>312</v>
      </c>
      <c r="C95" s="53"/>
      <c r="D95" s="53"/>
      <c r="E95" s="53"/>
      <c r="F95" s="38"/>
    </row>
    <row r="96" spans="1:6">
      <c r="A96" s="64" t="s">
        <v>599</v>
      </c>
      <c r="B96" s="67" t="s">
        <v>313</v>
      </c>
      <c r="C96" s="53"/>
      <c r="D96" s="53"/>
      <c r="E96" s="53"/>
      <c r="F96" s="38"/>
    </row>
    <row r="97" spans="1:25" ht="15.75">
      <c r="A97" s="83" t="s">
        <v>107</v>
      </c>
      <c r="B97" s="67"/>
      <c r="C97" s="53"/>
      <c r="D97" s="53"/>
      <c r="E97" s="53"/>
      <c r="F97" s="38"/>
    </row>
    <row r="98" spans="1:25" ht="15.75">
      <c r="A98" s="46" t="s">
        <v>650</v>
      </c>
      <c r="B98" s="47" t="s">
        <v>314</v>
      </c>
      <c r="C98" s="53"/>
      <c r="D98" s="53"/>
      <c r="E98" s="53"/>
      <c r="F98" s="38"/>
    </row>
    <row r="99" spans="1:25">
      <c r="A99" s="17" t="s">
        <v>643</v>
      </c>
      <c r="B99" s="5" t="s">
        <v>315</v>
      </c>
      <c r="C99" s="17"/>
      <c r="D99" s="17"/>
      <c r="E99" s="17"/>
      <c r="F99" s="140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4"/>
      <c r="Y99" s="34"/>
    </row>
    <row r="100" spans="1:25">
      <c r="A100" s="17" t="s">
        <v>318</v>
      </c>
      <c r="B100" s="5" t="s">
        <v>319</v>
      </c>
      <c r="C100" s="17"/>
      <c r="D100" s="17"/>
      <c r="E100" s="17"/>
      <c r="F100" s="140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>
      <c r="A101" s="17" t="s">
        <v>644</v>
      </c>
      <c r="B101" s="5" t="s">
        <v>320</v>
      </c>
      <c r="C101" s="17"/>
      <c r="D101" s="17"/>
      <c r="E101" s="17"/>
      <c r="F101" s="140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>
      <c r="A102" s="20" t="s">
        <v>606</v>
      </c>
      <c r="B102" s="9" t="s">
        <v>322</v>
      </c>
      <c r="C102" s="20"/>
      <c r="D102" s="20"/>
      <c r="E102" s="20"/>
      <c r="F102" s="141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4"/>
      <c r="Y102" s="34"/>
    </row>
    <row r="103" spans="1:25">
      <c r="A103" s="48" t="s">
        <v>645</v>
      </c>
      <c r="B103" s="5" t="s">
        <v>323</v>
      </c>
      <c r="C103" s="48"/>
      <c r="D103" s="48"/>
      <c r="E103" s="48"/>
      <c r="F103" s="142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4"/>
      <c r="Y103" s="34"/>
    </row>
    <row r="104" spans="1:25">
      <c r="A104" s="48" t="s">
        <v>612</v>
      </c>
      <c r="B104" s="5" t="s">
        <v>326</v>
      </c>
      <c r="C104" s="48"/>
      <c r="D104" s="48"/>
      <c r="E104" s="48"/>
      <c r="F104" s="142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>
      <c r="A105" s="17" t="s">
        <v>327</v>
      </c>
      <c r="B105" s="5" t="s">
        <v>328</v>
      </c>
      <c r="C105" s="17"/>
      <c r="D105" s="17"/>
      <c r="E105" s="17"/>
      <c r="F105" s="140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4"/>
      <c r="Y105" s="34"/>
    </row>
    <row r="106" spans="1:25">
      <c r="A106" s="17" t="s">
        <v>646</v>
      </c>
      <c r="B106" s="5" t="s">
        <v>329</v>
      </c>
      <c r="C106" s="17"/>
      <c r="D106" s="17"/>
      <c r="E106" s="17"/>
      <c r="F106" s="140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>
      <c r="A107" s="18" t="s">
        <v>609</v>
      </c>
      <c r="B107" s="9" t="s">
        <v>330</v>
      </c>
      <c r="C107" s="18"/>
      <c r="D107" s="18"/>
      <c r="E107" s="18"/>
      <c r="F107" s="143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4"/>
      <c r="Y107" s="34"/>
    </row>
    <row r="108" spans="1:25">
      <c r="A108" s="48" t="s">
        <v>331</v>
      </c>
      <c r="B108" s="5" t="s">
        <v>332</v>
      </c>
      <c r="C108" s="48"/>
      <c r="D108" s="48"/>
      <c r="E108" s="48"/>
      <c r="F108" s="142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4"/>
      <c r="Y108" s="34"/>
    </row>
    <row r="109" spans="1:25">
      <c r="A109" s="48" t="s">
        <v>333</v>
      </c>
      <c r="B109" s="5" t="s">
        <v>334</v>
      </c>
      <c r="C109" s="48"/>
      <c r="D109" s="48"/>
      <c r="E109" s="48"/>
      <c r="F109" s="142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>
      <c r="A110" s="18" t="s">
        <v>335</v>
      </c>
      <c r="B110" s="9" t="s">
        <v>336</v>
      </c>
      <c r="C110" s="48"/>
      <c r="D110" s="48"/>
      <c r="E110" s="48"/>
      <c r="F110" s="142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>
      <c r="A111" s="48" t="s">
        <v>337</v>
      </c>
      <c r="B111" s="5" t="s">
        <v>338</v>
      </c>
      <c r="C111" s="48"/>
      <c r="D111" s="48"/>
      <c r="E111" s="48"/>
      <c r="F111" s="142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>
      <c r="A112" s="48" t="s">
        <v>339</v>
      </c>
      <c r="B112" s="5" t="s">
        <v>340</v>
      </c>
      <c r="C112" s="48"/>
      <c r="D112" s="48"/>
      <c r="E112" s="48"/>
      <c r="F112" s="142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>
      <c r="A113" s="48" t="s">
        <v>341</v>
      </c>
      <c r="B113" s="5" t="s">
        <v>342</v>
      </c>
      <c r="C113" s="48"/>
      <c r="D113" s="48"/>
      <c r="E113" s="48"/>
      <c r="F113" s="142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>
      <c r="A114" s="49" t="s">
        <v>610</v>
      </c>
      <c r="B114" s="50" t="s">
        <v>343</v>
      </c>
      <c r="C114" s="18"/>
      <c r="D114" s="18"/>
      <c r="E114" s="18"/>
      <c r="F114" s="143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4"/>
      <c r="Y114" s="34"/>
    </row>
    <row r="115" spans="1:25">
      <c r="A115" s="48" t="s">
        <v>344</v>
      </c>
      <c r="B115" s="5" t="s">
        <v>345</v>
      </c>
      <c r="C115" s="48"/>
      <c r="D115" s="48"/>
      <c r="E115" s="48"/>
      <c r="F115" s="142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4"/>
      <c r="Y115" s="34"/>
    </row>
    <row r="116" spans="1:25">
      <c r="A116" s="17" t="s">
        <v>346</v>
      </c>
      <c r="B116" s="5" t="s">
        <v>347</v>
      </c>
      <c r="C116" s="17"/>
      <c r="D116" s="17"/>
      <c r="E116" s="17"/>
      <c r="F116" s="140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4"/>
      <c r="Y116" s="34"/>
    </row>
    <row r="117" spans="1:25">
      <c r="A117" s="48" t="s">
        <v>647</v>
      </c>
      <c r="B117" s="5" t="s">
        <v>348</v>
      </c>
      <c r="C117" s="48"/>
      <c r="D117" s="48"/>
      <c r="E117" s="48"/>
      <c r="F117" s="142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4"/>
      <c r="Y117" s="34"/>
    </row>
    <row r="118" spans="1:25">
      <c r="A118" s="48" t="s">
        <v>615</v>
      </c>
      <c r="B118" s="5" t="s">
        <v>349</v>
      </c>
      <c r="C118" s="48"/>
      <c r="D118" s="48"/>
      <c r="E118" s="48"/>
      <c r="F118" s="142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>
      <c r="A119" s="49" t="s">
        <v>616</v>
      </c>
      <c r="B119" s="50" t="s">
        <v>353</v>
      </c>
      <c r="C119" s="18"/>
      <c r="D119" s="18"/>
      <c r="E119" s="18"/>
      <c r="F119" s="143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4"/>
      <c r="Y119" s="34"/>
    </row>
    <row r="120" spans="1:25">
      <c r="A120" s="17" t="s">
        <v>354</v>
      </c>
      <c r="B120" s="5" t="s">
        <v>355</v>
      </c>
      <c r="C120" s="17"/>
      <c r="D120" s="17"/>
      <c r="E120" s="17"/>
      <c r="F120" s="140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4"/>
      <c r="Y120" s="34"/>
    </row>
    <row r="121" spans="1:25" ht="15.75">
      <c r="A121" s="51" t="s">
        <v>651</v>
      </c>
      <c r="B121" s="52" t="s">
        <v>356</v>
      </c>
      <c r="C121" s="18"/>
      <c r="D121" s="18"/>
      <c r="E121" s="18"/>
      <c r="F121" s="143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4"/>
      <c r="Y121" s="34"/>
    </row>
    <row r="122" spans="1:25" ht="15.75">
      <c r="A122" s="56" t="s">
        <v>688</v>
      </c>
      <c r="B122" s="57"/>
      <c r="C122" s="53"/>
      <c r="D122" s="53"/>
      <c r="E122" s="53"/>
      <c r="F122" s="38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1:25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J27"/>
  <sheetViews>
    <sheetView view="pageLayout" zoomScaleNormal="100" workbookViewId="0">
      <selection activeCell="A29" sqref="A29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s="135" customFormat="1">
      <c r="A1" s="269"/>
    </row>
    <row r="2" spans="1:10" ht="30" customHeight="1">
      <c r="A2" s="270" t="s">
        <v>136</v>
      </c>
      <c r="B2" s="271"/>
      <c r="C2" s="271"/>
      <c r="D2" s="271"/>
      <c r="E2" s="271"/>
      <c r="F2" s="271"/>
      <c r="G2" s="144"/>
      <c r="H2" s="144"/>
      <c r="I2" s="144"/>
      <c r="J2" s="144"/>
    </row>
    <row r="4" spans="1:10" ht="15.75">
      <c r="A4" s="136"/>
    </row>
    <row r="5" spans="1:10">
      <c r="A5" s="4" t="s">
        <v>5</v>
      </c>
    </row>
    <row r="6" spans="1:10" ht="18.75">
      <c r="A6" s="282" t="s">
        <v>144</v>
      </c>
      <c r="B6" s="283"/>
      <c r="C6" s="283"/>
      <c r="D6" s="283"/>
      <c r="E6" s="283"/>
      <c r="F6" s="284"/>
    </row>
    <row r="7" spans="1:10" ht="36" customHeight="1">
      <c r="A7" s="2" t="s">
        <v>166</v>
      </c>
      <c r="B7" s="3" t="s">
        <v>167</v>
      </c>
      <c r="C7" s="84" t="s">
        <v>140</v>
      </c>
      <c r="D7" s="84" t="s">
        <v>141</v>
      </c>
      <c r="E7" s="84" t="s">
        <v>142</v>
      </c>
      <c r="F7" s="84" t="s">
        <v>143</v>
      </c>
      <c r="G7" s="151"/>
      <c r="H7" s="152"/>
      <c r="I7" s="152"/>
      <c r="J7" s="152"/>
    </row>
    <row r="8" spans="1:10">
      <c r="A8" s="156" t="s">
        <v>137</v>
      </c>
      <c r="B8" s="5"/>
      <c r="C8" s="53"/>
      <c r="D8" s="53"/>
      <c r="E8" s="89"/>
      <c r="F8" s="89"/>
      <c r="G8" s="153"/>
      <c r="H8" s="154"/>
      <c r="I8" s="154"/>
      <c r="J8" s="34"/>
    </row>
    <row r="9" spans="1:10" ht="38.25">
      <c r="A9" s="156" t="s">
        <v>115</v>
      </c>
      <c r="B9" s="69"/>
      <c r="C9" s="53"/>
      <c r="D9" s="53"/>
      <c r="E9" s="53"/>
      <c r="F9" s="53"/>
      <c r="G9" s="153"/>
      <c r="H9" s="154"/>
      <c r="I9" s="154"/>
      <c r="J9" s="34"/>
    </row>
    <row r="10" spans="1:10" ht="25.5">
      <c r="A10" s="156" t="s">
        <v>116</v>
      </c>
      <c r="B10" s="5"/>
      <c r="C10" s="53"/>
      <c r="D10" s="53"/>
      <c r="E10" s="53"/>
      <c r="F10" s="53"/>
      <c r="G10" s="153"/>
      <c r="H10" s="154"/>
      <c r="I10" s="154"/>
      <c r="J10" s="34"/>
    </row>
    <row r="11" spans="1:10" ht="25.5">
      <c r="A11" s="156" t="s">
        <v>117</v>
      </c>
      <c r="B11" s="5"/>
      <c r="C11" s="53"/>
      <c r="D11" s="53"/>
      <c r="E11" s="53"/>
      <c r="F11" s="53"/>
      <c r="G11" s="153"/>
      <c r="H11" s="154"/>
      <c r="I11" s="154"/>
      <c r="J11" s="34"/>
    </row>
    <row r="12" spans="1:10" ht="25.5">
      <c r="A12" s="156" t="s">
        <v>118</v>
      </c>
      <c r="B12" s="69"/>
      <c r="C12" s="53"/>
      <c r="D12" s="53"/>
      <c r="E12" s="53"/>
      <c r="F12" s="53"/>
      <c r="G12" s="153"/>
      <c r="H12" s="154"/>
      <c r="I12" s="154"/>
      <c r="J12" s="34"/>
    </row>
    <row r="13" spans="1:10" ht="25.5">
      <c r="A13" s="156" t="s">
        <v>119</v>
      </c>
      <c r="B13" s="9"/>
      <c r="C13" s="53"/>
      <c r="D13" s="53"/>
      <c r="E13" s="53"/>
      <c r="F13" s="53"/>
      <c r="G13" s="153"/>
      <c r="H13" s="154"/>
      <c r="I13" s="154"/>
      <c r="J13" s="34"/>
    </row>
    <row r="14" spans="1:10" ht="25.5">
      <c r="A14" s="156" t="s">
        <v>138</v>
      </c>
      <c r="B14" s="5"/>
      <c r="C14" s="53"/>
      <c r="D14" s="53"/>
      <c r="E14" s="53"/>
      <c r="F14" s="53"/>
      <c r="G14" s="153"/>
      <c r="H14" s="154"/>
      <c r="I14" s="154"/>
      <c r="J14" s="34"/>
    </row>
    <row r="15" spans="1:10" ht="26.25" customHeight="1">
      <c r="A15" s="59" t="s">
        <v>63</v>
      </c>
      <c r="B15" s="158" t="s">
        <v>356</v>
      </c>
      <c r="C15" s="157">
        <f>SUM(C8:C14)</f>
        <v>0</v>
      </c>
      <c r="D15" s="157">
        <f>SUM(D8:D14)</f>
        <v>0</v>
      </c>
      <c r="E15" s="157">
        <f>SUM(E8:E14)</f>
        <v>0</v>
      </c>
      <c r="F15" s="157">
        <f>SUM(F8:F14)</f>
        <v>0</v>
      </c>
      <c r="G15" s="34"/>
      <c r="H15" s="34"/>
      <c r="I15" s="34"/>
      <c r="J15" s="34"/>
    </row>
    <row r="16" spans="1:10" ht="26.25" customHeight="1">
      <c r="A16" s="137"/>
      <c r="B16" s="159"/>
      <c r="C16" s="160"/>
      <c r="D16" s="160"/>
      <c r="E16" s="160"/>
      <c r="F16" s="160"/>
      <c r="G16" s="160"/>
      <c r="H16" s="160"/>
      <c r="I16" s="160"/>
      <c r="J16" s="34"/>
    </row>
    <row r="17" spans="1:10">
      <c r="A17" s="137"/>
      <c r="B17" s="138"/>
      <c r="C17" s="34"/>
      <c r="D17" s="34"/>
      <c r="E17" s="34"/>
      <c r="F17" s="34"/>
      <c r="G17" s="34"/>
      <c r="H17" s="34"/>
      <c r="I17" s="34"/>
      <c r="J17" s="34"/>
    </row>
    <row r="18" spans="1:10" ht="18.75">
      <c r="A18" s="285" t="s">
        <v>145</v>
      </c>
      <c r="B18" s="286"/>
      <c r="C18" s="286"/>
      <c r="D18" s="286"/>
      <c r="E18" s="286"/>
      <c r="F18" s="287"/>
    </row>
    <row r="19" spans="1:10" ht="25.5">
      <c r="A19" s="2" t="s">
        <v>166</v>
      </c>
      <c r="B19" s="3" t="s">
        <v>167</v>
      </c>
      <c r="C19" s="84" t="s">
        <v>856</v>
      </c>
      <c r="D19" s="84" t="s">
        <v>857</v>
      </c>
      <c r="E19" s="84" t="s">
        <v>100</v>
      </c>
      <c r="F19" s="84" t="s">
        <v>125</v>
      </c>
      <c r="G19" s="155"/>
      <c r="H19" s="34"/>
      <c r="I19" s="34"/>
    </row>
    <row r="20" spans="1:10">
      <c r="A20" s="162" t="s">
        <v>99</v>
      </c>
      <c r="B20" s="50"/>
      <c r="C20" s="38"/>
      <c r="D20" s="38"/>
      <c r="E20" s="38"/>
      <c r="F20" s="38"/>
      <c r="G20" s="155"/>
      <c r="H20" s="34"/>
      <c r="I20" s="34"/>
    </row>
    <row r="21" spans="1:10" ht="15.75">
      <c r="A21" s="163" t="s">
        <v>867</v>
      </c>
      <c r="B21" s="161" t="s">
        <v>424</v>
      </c>
      <c r="C21" s="38">
        <v>5481</v>
      </c>
      <c r="D21" s="38">
        <v>5500</v>
      </c>
      <c r="E21" s="38">
        <v>5500</v>
      </c>
      <c r="F21" s="38">
        <v>5500</v>
      </c>
      <c r="G21" s="155"/>
      <c r="H21" s="34"/>
      <c r="I21" s="34"/>
    </row>
    <row r="22" spans="1:10" ht="30">
      <c r="A22" s="163" t="s">
        <v>94</v>
      </c>
      <c r="B22" s="161" t="s">
        <v>466</v>
      </c>
      <c r="C22" s="38">
        <v>980</v>
      </c>
      <c r="D22" s="38">
        <v>780</v>
      </c>
      <c r="E22" s="38">
        <v>780</v>
      </c>
      <c r="F22" s="38">
        <v>780</v>
      </c>
      <c r="G22" s="155"/>
      <c r="H22" s="34"/>
      <c r="I22" s="34"/>
    </row>
    <row r="23" spans="1:10" ht="15.75">
      <c r="A23" s="163" t="s">
        <v>95</v>
      </c>
      <c r="B23" s="161" t="s">
        <v>466</v>
      </c>
      <c r="C23" s="38"/>
      <c r="D23" s="38"/>
      <c r="E23" s="38"/>
      <c r="F23" s="38"/>
      <c r="G23" s="155"/>
      <c r="H23" s="34"/>
      <c r="I23" s="34"/>
    </row>
    <row r="24" spans="1:10" ht="30">
      <c r="A24" s="163" t="s">
        <v>96</v>
      </c>
      <c r="B24" s="161" t="s">
        <v>466</v>
      </c>
      <c r="C24" s="38">
        <v>2500</v>
      </c>
      <c r="D24" s="38"/>
      <c r="E24" s="38"/>
      <c r="F24" s="38"/>
      <c r="G24" s="155"/>
      <c r="H24" s="34"/>
      <c r="I24" s="34"/>
    </row>
    <row r="25" spans="1:10" ht="15.75">
      <c r="A25" s="163" t="s">
        <v>97</v>
      </c>
      <c r="B25" s="161" t="s">
        <v>424</v>
      </c>
      <c r="C25" s="38"/>
      <c r="D25" s="38"/>
      <c r="E25" s="38"/>
      <c r="F25" s="38"/>
      <c r="G25" s="155"/>
      <c r="H25" s="34"/>
      <c r="I25" s="34"/>
    </row>
    <row r="26" spans="1:10" ht="15.75">
      <c r="A26" s="163" t="s">
        <v>98</v>
      </c>
      <c r="B26" s="100" t="s">
        <v>146</v>
      </c>
      <c r="C26" s="38"/>
      <c r="D26" s="38"/>
      <c r="E26" s="38"/>
      <c r="F26" s="38"/>
      <c r="G26" s="155"/>
      <c r="H26" s="34"/>
      <c r="I26" s="34"/>
    </row>
    <row r="27" spans="1:10" ht="24" customHeight="1">
      <c r="A27" s="59" t="s">
        <v>63</v>
      </c>
      <c r="B27" s="60"/>
      <c r="C27" s="157">
        <f>SUM(C21:C26)</f>
        <v>8961</v>
      </c>
      <c r="D27" s="157">
        <f>SUM(D21:D26)</f>
        <v>6280</v>
      </c>
      <c r="E27" s="157">
        <f>SUM(E21:E26)</f>
        <v>6280</v>
      </c>
      <c r="F27" s="157">
        <f>SUM(F21:F26)</f>
        <v>6280</v>
      </c>
      <c r="G27" s="155"/>
      <c r="H27" s="34"/>
      <c r="I27" s="34"/>
    </row>
  </sheetData>
  <mergeCells count="3">
    <mergeCell ref="A2:F2"/>
    <mergeCell ref="A6:F6"/>
    <mergeCell ref="A18:F18"/>
  </mergeCells>
  <phoneticPr fontId="49" type="noConversion"/>
  <pageMargins left="0" right="0" top="0.55118110236220474" bottom="0.55118110236220474" header="0.31496062992125984" footer="0.31496062992125984"/>
  <pageSetup paperSize="9" scale="70" orientation="landscape" horizontalDpi="300" verticalDpi="300" r:id="rId1"/>
  <headerFooter>
    <oddHeader>&amp;C15. melléklet az 1/2015. (II.16.) önkormányzati rendelethez</oddHeader>
    <oddFooter>&amp;C- 15 -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I30"/>
  <sheetViews>
    <sheetView view="pageLayout" zoomScaleNormal="100" workbookViewId="0">
      <selection activeCell="A25" sqref="A25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ht="30.75" customHeight="1">
      <c r="A1" s="270" t="s">
        <v>105</v>
      </c>
      <c r="B1" s="274"/>
      <c r="C1" s="274"/>
      <c r="D1" s="274"/>
      <c r="E1" s="274"/>
      <c r="F1" s="274"/>
      <c r="G1" s="274"/>
      <c r="H1" s="274"/>
      <c r="I1" s="274"/>
    </row>
    <row r="2" spans="1:9" ht="23.25" customHeight="1">
      <c r="A2" s="273" t="s">
        <v>43</v>
      </c>
      <c r="B2" s="271"/>
      <c r="C2" s="271"/>
      <c r="D2" s="271"/>
      <c r="E2" s="271"/>
      <c r="F2" s="271"/>
      <c r="G2" s="271"/>
      <c r="H2" s="271"/>
      <c r="I2" s="271"/>
    </row>
    <row r="4" spans="1:9">
      <c r="A4" s="4" t="s">
        <v>1</v>
      </c>
    </row>
    <row r="5" spans="1:9" ht="36.75">
      <c r="A5" s="125" t="s">
        <v>80</v>
      </c>
      <c r="B5" s="126" t="s">
        <v>81</v>
      </c>
      <c r="C5" s="126" t="s">
        <v>82</v>
      </c>
      <c r="D5" s="126" t="s">
        <v>132</v>
      </c>
      <c r="E5" s="126" t="s">
        <v>89</v>
      </c>
      <c r="F5" s="126" t="s">
        <v>90</v>
      </c>
      <c r="G5" s="126" t="s">
        <v>133</v>
      </c>
      <c r="H5" s="126" t="s">
        <v>134</v>
      </c>
      <c r="I5" s="133" t="s">
        <v>83</v>
      </c>
    </row>
    <row r="6" spans="1:9" ht="15.75">
      <c r="A6" s="127"/>
      <c r="B6" s="127"/>
      <c r="C6" s="128"/>
      <c r="D6" s="128"/>
      <c r="E6" s="128"/>
      <c r="F6" s="128"/>
      <c r="G6" s="128"/>
      <c r="H6" s="128"/>
      <c r="I6" s="128"/>
    </row>
    <row r="7" spans="1:9" ht="15.75">
      <c r="A7" s="127"/>
      <c r="B7" s="127"/>
      <c r="C7" s="128"/>
      <c r="D7" s="128"/>
      <c r="E7" s="128"/>
      <c r="F7" s="128"/>
      <c r="G7" s="128"/>
      <c r="H7" s="128"/>
      <c r="I7" s="128"/>
    </row>
    <row r="8" spans="1:9" ht="15.75">
      <c r="A8" s="127"/>
      <c r="B8" s="127"/>
      <c r="C8" s="128"/>
      <c r="D8" s="128"/>
      <c r="E8" s="128"/>
      <c r="F8" s="128"/>
      <c r="G8" s="128"/>
      <c r="H8" s="128"/>
      <c r="I8" s="128"/>
    </row>
    <row r="9" spans="1:9" ht="15.75">
      <c r="A9" s="127"/>
      <c r="B9" s="127"/>
      <c r="C9" s="128"/>
      <c r="D9" s="128"/>
      <c r="E9" s="128"/>
      <c r="F9" s="128"/>
      <c r="G9" s="128"/>
      <c r="H9" s="128"/>
      <c r="I9" s="128"/>
    </row>
    <row r="10" spans="1:9">
      <c r="A10" s="129" t="s">
        <v>84</v>
      </c>
      <c r="B10" s="129"/>
      <c r="C10" s="130"/>
      <c r="D10" s="130"/>
      <c r="E10" s="130"/>
      <c r="F10" s="130"/>
      <c r="G10" s="130"/>
      <c r="H10" s="130"/>
      <c r="I10" s="130"/>
    </row>
    <row r="11" spans="1:9" ht="15.75">
      <c r="A11" s="127"/>
      <c r="B11" s="127"/>
      <c r="C11" s="128"/>
      <c r="D11" s="128"/>
      <c r="E11" s="128"/>
      <c r="F11" s="128"/>
      <c r="G11" s="128"/>
      <c r="H11" s="128"/>
      <c r="I11" s="128"/>
    </row>
    <row r="12" spans="1:9" ht="15.75">
      <c r="A12" s="127"/>
      <c r="B12" s="127"/>
      <c r="C12" s="128"/>
      <c r="D12" s="128"/>
      <c r="E12" s="128"/>
      <c r="F12" s="128"/>
      <c r="G12" s="128"/>
      <c r="H12" s="128"/>
      <c r="I12" s="128"/>
    </row>
    <row r="13" spans="1:9" ht="15.75">
      <c r="A13" s="127"/>
      <c r="B13" s="127"/>
      <c r="C13" s="128"/>
      <c r="D13" s="128"/>
      <c r="E13" s="128"/>
      <c r="F13" s="128"/>
      <c r="G13" s="128"/>
      <c r="H13" s="128"/>
      <c r="I13" s="128"/>
    </row>
    <row r="14" spans="1:9" ht="15.75">
      <c r="A14" s="127"/>
      <c r="B14" s="127"/>
      <c r="C14" s="128"/>
      <c r="D14" s="128"/>
      <c r="E14" s="128"/>
      <c r="F14" s="128"/>
      <c r="G14" s="128"/>
      <c r="H14" s="128"/>
      <c r="I14" s="128"/>
    </row>
    <row r="15" spans="1:9">
      <c r="A15" s="129" t="s">
        <v>85</v>
      </c>
      <c r="B15" s="129"/>
      <c r="C15" s="130"/>
      <c r="D15" s="130"/>
      <c r="E15" s="130"/>
      <c r="F15" s="130"/>
      <c r="G15" s="130"/>
      <c r="H15" s="130"/>
      <c r="I15" s="130"/>
    </row>
    <row r="16" spans="1:9" ht="15.75">
      <c r="A16" s="127" t="s">
        <v>868</v>
      </c>
      <c r="B16" s="127" t="s">
        <v>103</v>
      </c>
      <c r="C16" s="128">
        <v>0</v>
      </c>
      <c r="D16" s="128">
        <v>570</v>
      </c>
      <c r="E16" s="128">
        <v>0</v>
      </c>
      <c r="F16" s="128">
        <v>0</v>
      </c>
      <c r="G16" s="128">
        <v>0</v>
      </c>
      <c r="H16" s="128">
        <v>0</v>
      </c>
      <c r="I16" s="128">
        <f>SUM(C16:H16)</f>
        <v>570</v>
      </c>
    </row>
    <row r="17" spans="1:9" ht="15.75">
      <c r="A17" s="127" t="s">
        <v>869</v>
      </c>
      <c r="B17" s="127" t="s">
        <v>103</v>
      </c>
      <c r="C17" s="128">
        <v>0</v>
      </c>
      <c r="D17" s="128">
        <v>154</v>
      </c>
      <c r="E17" s="128">
        <v>0</v>
      </c>
      <c r="F17" s="128">
        <v>0</v>
      </c>
      <c r="G17" s="128">
        <v>0</v>
      </c>
      <c r="H17" s="128">
        <v>0</v>
      </c>
      <c r="I17" s="128">
        <f t="shared" ref="I17:I25" si="0">SUM(C17:H17)</f>
        <v>154</v>
      </c>
    </row>
    <row r="18" spans="1:9" ht="15.75">
      <c r="A18" s="127"/>
      <c r="B18" s="127"/>
      <c r="C18" s="128"/>
      <c r="D18" s="128"/>
      <c r="E18" s="128"/>
      <c r="F18" s="128"/>
      <c r="G18" s="128"/>
      <c r="H18" s="128"/>
      <c r="I18" s="128">
        <f t="shared" si="0"/>
        <v>0</v>
      </c>
    </row>
    <row r="19" spans="1:9" ht="15.75">
      <c r="A19" s="127"/>
      <c r="B19" s="127"/>
      <c r="C19" s="128"/>
      <c r="D19" s="128"/>
      <c r="E19" s="128"/>
      <c r="F19" s="128"/>
      <c r="G19" s="128"/>
      <c r="H19" s="128"/>
      <c r="I19" s="128">
        <f t="shared" si="0"/>
        <v>0</v>
      </c>
    </row>
    <row r="20" spans="1:9" ht="15.75">
      <c r="A20" s="129" t="s">
        <v>86</v>
      </c>
      <c r="B20" s="129"/>
      <c r="C20" s="130">
        <f t="shared" ref="C20:H20" si="1">SUM(C16:C19)</f>
        <v>0</v>
      </c>
      <c r="D20" s="130">
        <f t="shared" si="1"/>
        <v>724</v>
      </c>
      <c r="E20" s="130">
        <f t="shared" si="1"/>
        <v>0</v>
      </c>
      <c r="F20" s="130">
        <f t="shared" si="1"/>
        <v>0</v>
      </c>
      <c r="G20" s="130">
        <f t="shared" si="1"/>
        <v>0</v>
      </c>
      <c r="H20" s="130">
        <f t="shared" si="1"/>
        <v>0</v>
      </c>
      <c r="I20" s="128">
        <f t="shared" si="0"/>
        <v>724</v>
      </c>
    </row>
    <row r="21" spans="1:9" ht="15.75">
      <c r="A21" s="127" t="s">
        <v>870</v>
      </c>
      <c r="B21" s="127" t="s">
        <v>103</v>
      </c>
      <c r="C21" s="128">
        <v>0</v>
      </c>
      <c r="D21" s="128">
        <v>3769</v>
      </c>
      <c r="E21" s="128">
        <v>0</v>
      </c>
      <c r="F21" s="128">
        <v>0</v>
      </c>
      <c r="G21" s="128">
        <v>0</v>
      </c>
      <c r="H21" s="128">
        <v>0</v>
      </c>
      <c r="I21" s="128">
        <f t="shared" si="0"/>
        <v>3769</v>
      </c>
    </row>
    <row r="22" spans="1:9" ht="15.75">
      <c r="A22" s="127" t="s">
        <v>871</v>
      </c>
      <c r="B22" s="127" t="s">
        <v>103</v>
      </c>
      <c r="C22" s="128">
        <v>0</v>
      </c>
      <c r="D22" s="128">
        <v>1695</v>
      </c>
      <c r="E22" s="128">
        <v>0</v>
      </c>
      <c r="F22" s="128">
        <v>0</v>
      </c>
      <c r="G22" s="128">
        <v>0</v>
      </c>
      <c r="H22" s="128">
        <v>0</v>
      </c>
      <c r="I22" s="128">
        <f t="shared" si="0"/>
        <v>1695</v>
      </c>
    </row>
    <row r="23" spans="1:9" ht="15.75">
      <c r="A23" s="127" t="s">
        <v>872</v>
      </c>
      <c r="B23" s="127" t="s">
        <v>103</v>
      </c>
      <c r="C23" s="128">
        <v>0</v>
      </c>
      <c r="D23" s="128">
        <v>100</v>
      </c>
      <c r="E23" s="128">
        <v>0</v>
      </c>
      <c r="F23" s="128">
        <v>0</v>
      </c>
      <c r="G23" s="128">
        <v>0</v>
      </c>
      <c r="H23" s="128">
        <v>0</v>
      </c>
      <c r="I23" s="128">
        <f t="shared" si="0"/>
        <v>100</v>
      </c>
    </row>
    <row r="24" spans="1:9" ht="15.75">
      <c r="A24" s="127" t="s">
        <v>873</v>
      </c>
      <c r="B24" s="127" t="s">
        <v>103</v>
      </c>
      <c r="C24" s="128">
        <v>0</v>
      </c>
      <c r="D24" s="128">
        <v>1504</v>
      </c>
      <c r="E24" s="128">
        <v>0</v>
      </c>
      <c r="F24" s="128">
        <v>0</v>
      </c>
      <c r="G24" s="128">
        <v>0</v>
      </c>
      <c r="H24" s="128">
        <v>0</v>
      </c>
      <c r="I24" s="128">
        <f t="shared" si="0"/>
        <v>1504</v>
      </c>
    </row>
    <row r="25" spans="1:9" ht="15.75">
      <c r="A25" s="129" t="s">
        <v>87</v>
      </c>
      <c r="B25" s="129"/>
      <c r="C25" s="130">
        <f t="shared" ref="C25:H25" si="2">SUM(C21:C24)</f>
        <v>0</v>
      </c>
      <c r="D25" s="130">
        <f t="shared" si="2"/>
        <v>7068</v>
      </c>
      <c r="E25" s="130">
        <f t="shared" si="2"/>
        <v>0</v>
      </c>
      <c r="F25" s="130">
        <f t="shared" si="2"/>
        <v>0</v>
      </c>
      <c r="G25" s="130">
        <f t="shared" si="2"/>
        <v>0</v>
      </c>
      <c r="H25" s="130">
        <f t="shared" si="2"/>
        <v>0</v>
      </c>
      <c r="I25" s="128">
        <f t="shared" si="0"/>
        <v>7068</v>
      </c>
    </row>
    <row r="26" spans="1:9">
      <c r="A26" s="129"/>
      <c r="B26" s="129"/>
      <c r="C26" s="130"/>
      <c r="D26" s="130"/>
      <c r="E26" s="130"/>
      <c r="F26" s="130"/>
      <c r="G26" s="130"/>
      <c r="H26" s="130"/>
      <c r="I26" s="130"/>
    </row>
    <row r="27" spans="1:9">
      <c r="A27" s="129"/>
      <c r="B27" s="129"/>
      <c r="C27" s="130"/>
      <c r="D27" s="130"/>
      <c r="E27" s="130"/>
      <c r="F27" s="130"/>
      <c r="G27" s="130"/>
      <c r="H27" s="130"/>
      <c r="I27" s="130"/>
    </row>
    <row r="28" spans="1:9">
      <c r="A28" s="129"/>
      <c r="B28" s="129"/>
      <c r="C28" s="130"/>
      <c r="D28" s="130"/>
      <c r="E28" s="130"/>
      <c r="F28" s="130"/>
      <c r="G28" s="130"/>
      <c r="H28" s="130"/>
      <c r="I28" s="130"/>
    </row>
    <row r="29" spans="1:9">
      <c r="A29" s="129"/>
      <c r="B29" s="129"/>
      <c r="C29" s="130"/>
      <c r="D29" s="130"/>
      <c r="E29" s="130"/>
      <c r="F29" s="130"/>
      <c r="G29" s="130"/>
      <c r="H29" s="130"/>
      <c r="I29" s="130"/>
    </row>
    <row r="30" spans="1:9" ht="16.5">
      <c r="A30" s="131" t="s">
        <v>88</v>
      </c>
      <c r="B30" s="127"/>
      <c r="C30" s="132">
        <f>C25+C20</f>
        <v>0</v>
      </c>
      <c r="D30" s="132">
        <f>D25+D20</f>
        <v>7792</v>
      </c>
      <c r="E30" s="132"/>
      <c r="F30" s="132"/>
      <c r="G30" s="132"/>
      <c r="H30" s="132"/>
      <c r="I30" s="132"/>
    </row>
  </sheetData>
  <mergeCells count="2">
    <mergeCell ref="A1:I1"/>
    <mergeCell ref="A2:I2"/>
  </mergeCells>
  <phoneticPr fontId="49" type="noConversion"/>
  <pageMargins left="0" right="0" top="0.74803149606299213" bottom="0.74803149606299213" header="0.31496062992125984" footer="0.31496062992125984"/>
  <pageSetup paperSize="9" scale="70" orientation="landscape" horizontalDpi="300" verticalDpi="300" r:id="rId1"/>
  <headerFooter>
    <oddHeader>&amp;C18. melléklet az 1/2015. (II.16.) önkormányzati rendelethez</oddHeader>
    <oddFooter>&amp;C- 18 -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171"/>
  <sheetViews>
    <sheetView view="pageBreakPreview" zoomScale="60" zoomScaleNormal="100" workbookViewId="0">
      <selection activeCell="A74" sqref="A74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4.140625" customWidth="1"/>
  </cols>
  <sheetData>
    <row r="1" spans="1:6" ht="24.75" customHeight="1">
      <c r="A1" s="270" t="s">
        <v>105</v>
      </c>
      <c r="B1" s="271"/>
      <c r="C1" s="271"/>
      <c r="D1" s="271"/>
      <c r="E1" s="271"/>
      <c r="F1" s="272"/>
    </row>
    <row r="2" spans="1:6" ht="21.75" customHeight="1">
      <c r="A2" s="273" t="s">
        <v>754</v>
      </c>
      <c r="B2" s="271"/>
      <c r="C2" s="271"/>
      <c r="D2" s="271"/>
      <c r="E2" s="271"/>
      <c r="F2" s="272"/>
    </row>
    <row r="3" spans="1:6" ht="18">
      <c r="A3" s="63"/>
    </row>
    <row r="4" spans="1:6">
      <c r="A4" s="4" t="s">
        <v>5</v>
      </c>
    </row>
    <row r="5" spans="1:6" ht="30">
      <c r="A5" s="2" t="s">
        <v>166</v>
      </c>
      <c r="B5" s="3" t="s">
        <v>167</v>
      </c>
      <c r="C5" s="85" t="s">
        <v>787</v>
      </c>
      <c r="D5" s="85" t="s">
        <v>788</v>
      </c>
      <c r="E5" s="85" t="s">
        <v>108</v>
      </c>
      <c r="F5" s="139" t="s">
        <v>61</v>
      </c>
    </row>
    <row r="6" spans="1:6">
      <c r="A6" s="39" t="s">
        <v>168</v>
      </c>
      <c r="B6" s="40" t="s">
        <v>169</v>
      </c>
      <c r="C6" s="53"/>
      <c r="D6" s="53"/>
      <c r="E6" s="53"/>
      <c r="F6" s="38"/>
    </row>
    <row r="7" spans="1:6">
      <c r="A7" s="39" t="s">
        <v>170</v>
      </c>
      <c r="B7" s="41" t="s">
        <v>171</v>
      </c>
      <c r="C7" s="53"/>
      <c r="D7" s="53"/>
      <c r="E7" s="53"/>
      <c r="F7" s="38"/>
    </row>
    <row r="8" spans="1:6">
      <c r="A8" s="39" t="s">
        <v>172</v>
      </c>
      <c r="B8" s="41" t="s">
        <v>173</v>
      </c>
      <c r="C8" s="53"/>
      <c r="D8" s="53"/>
      <c r="E8" s="53"/>
      <c r="F8" s="38"/>
    </row>
    <row r="9" spans="1:6">
      <c r="A9" s="42" t="s">
        <v>174</v>
      </c>
      <c r="B9" s="41" t="s">
        <v>175</v>
      </c>
      <c r="C9" s="53"/>
      <c r="D9" s="53"/>
      <c r="E9" s="53"/>
      <c r="F9" s="38"/>
    </row>
    <row r="10" spans="1:6">
      <c r="A10" s="42" t="s">
        <v>176</v>
      </c>
      <c r="B10" s="41" t="s">
        <v>177</v>
      </c>
      <c r="C10" s="53"/>
      <c r="D10" s="53"/>
      <c r="E10" s="53"/>
      <c r="F10" s="38"/>
    </row>
    <row r="11" spans="1:6">
      <c r="A11" s="42" t="s">
        <v>178</v>
      </c>
      <c r="B11" s="41" t="s">
        <v>179</v>
      </c>
      <c r="C11" s="53"/>
      <c r="D11" s="53"/>
      <c r="E11" s="53"/>
      <c r="F11" s="38"/>
    </row>
    <row r="12" spans="1:6">
      <c r="A12" s="42" t="s">
        <v>180</v>
      </c>
      <c r="B12" s="41" t="s">
        <v>181</v>
      </c>
      <c r="C12" s="53"/>
      <c r="D12" s="53"/>
      <c r="E12" s="53"/>
      <c r="F12" s="38"/>
    </row>
    <row r="13" spans="1:6">
      <c r="A13" s="42" t="s">
        <v>182</v>
      </c>
      <c r="B13" s="41" t="s">
        <v>183</v>
      </c>
      <c r="C13" s="53"/>
      <c r="D13" s="53"/>
      <c r="E13" s="53"/>
      <c r="F13" s="38"/>
    </row>
    <row r="14" spans="1:6">
      <c r="A14" s="5" t="s">
        <v>184</v>
      </c>
      <c r="B14" s="41" t="s">
        <v>185</v>
      </c>
      <c r="C14" s="53"/>
      <c r="D14" s="53"/>
      <c r="E14" s="53"/>
      <c r="F14" s="38"/>
    </row>
    <row r="15" spans="1:6">
      <c r="A15" s="5" t="s">
        <v>186</v>
      </c>
      <c r="B15" s="41" t="s">
        <v>187</v>
      </c>
      <c r="C15" s="53"/>
      <c r="D15" s="53"/>
      <c r="E15" s="53"/>
      <c r="F15" s="38"/>
    </row>
    <row r="16" spans="1:6">
      <c r="A16" s="5" t="s">
        <v>188</v>
      </c>
      <c r="B16" s="41" t="s">
        <v>189</v>
      </c>
      <c r="C16" s="53"/>
      <c r="D16" s="53"/>
      <c r="E16" s="53"/>
      <c r="F16" s="38"/>
    </row>
    <row r="17" spans="1:6">
      <c r="A17" s="5" t="s">
        <v>190</v>
      </c>
      <c r="B17" s="41" t="s">
        <v>191</v>
      </c>
      <c r="C17" s="53"/>
      <c r="D17" s="53"/>
      <c r="E17" s="53"/>
      <c r="F17" s="38"/>
    </row>
    <row r="18" spans="1:6">
      <c r="A18" s="5" t="s">
        <v>618</v>
      </c>
      <c r="B18" s="41" t="s">
        <v>192</v>
      </c>
      <c r="C18" s="53"/>
      <c r="D18" s="53"/>
      <c r="E18" s="53"/>
      <c r="F18" s="38"/>
    </row>
    <row r="19" spans="1:6">
      <c r="A19" s="43" t="s">
        <v>516</v>
      </c>
      <c r="B19" s="44" t="s">
        <v>194</v>
      </c>
      <c r="C19" s="53"/>
      <c r="D19" s="53"/>
      <c r="E19" s="53"/>
      <c r="F19" s="38"/>
    </row>
    <row r="20" spans="1:6">
      <c r="A20" s="5" t="s">
        <v>195</v>
      </c>
      <c r="B20" s="41" t="s">
        <v>196</v>
      </c>
      <c r="C20" s="53"/>
      <c r="D20" s="53"/>
      <c r="E20" s="53"/>
      <c r="F20" s="38"/>
    </row>
    <row r="21" spans="1:6">
      <c r="A21" s="5" t="s">
        <v>197</v>
      </c>
      <c r="B21" s="41" t="s">
        <v>198</v>
      </c>
      <c r="C21" s="53"/>
      <c r="D21" s="53"/>
      <c r="E21" s="53"/>
      <c r="F21" s="38"/>
    </row>
    <row r="22" spans="1:6">
      <c r="A22" s="6" t="s">
        <v>199</v>
      </c>
      <c r="B22" s="41" t="s">
        <v>200</v>
      </c>
      <c r="C22" s="53"/>
      <c r="D22" s="53"/>
      <c r="E22" s="53"/>
      <c r="F22" s="38"/>
    </row>
    <row r="23" spans="1:6">
      <c r="A23" s="9" t="s">
        <v>517</v>
      </c>
      <c r="B23" s="44" t="s">
        <v>201</v>
      </c>
      <c r="C23" s="53"/>
      <c r="D23" s="53"/>
      <c r="E23" s="53"/>
      <c r="F23" s="38"/>
    </row>
    <row r="24" spans="1:6">
      <c r="A24" s="66" t="s">
        <v>648</v>
      </c>
      <c r="B24" s="67" t="s">
        <v>202</v>
      </c>
      <c r="C24" s="53"/>
      <c r="D24" s="53"/>
      <c r="E24" s="53"/>
      <c r="F24" s="38"/>
    </row>
    <row r="25" spans="1:6">
      <c r="A25" s="50" t="s">
        <v>619</v>
      </c>
      <c r="B25" s="67" t="s">
        <v>203</v>
      </c>
      <c r="C25" s="53"/>
      <c r="D25" s="53"/>
      <c r="E25" s="53"/>
      <c r="F25" s="38"/>
    </row>
    <row r="26" spans="1:6">
      <c r="A26" s="5" t="s">
        <v>204</v>
      </c>
      <c r="B26" s="41" t="s">
        <v>205</v>
      </c>
      <c r="C26" s="53"/>
      <c r="D26" s="53"/>
      <c r="E26" s="53"/>
      <c r="F26" s="38"/>
    </row>
    <row r="27" spans="1:6">
      <c r="A27" s="5" t="s">
        <v>206</v>
      </c>
      <c r="B27" s="41" t="s">
        <v>207</v>
      </c>
      <c r="C27" s="53"/>
      <c r="D27" s="53"/>
      <c r="E27" s="53"/>
      <c r="F27" s="38"/>
    </row>
    <row r="28" spans="1:6">
      <c r="A28" s="5" t="s">
        <v>208</v>
      </c>
      <c r="B28" s="41" t="s">
        <v>209</v>
      </c>
      <c r="C28" s="53"/>
      <c r="D28" s="53"/>
      <c r="E28" s="53"/>
      <c r="F28" s="38"/>
    </row>
    <row r="29" spans="1:6">
      <c r="A29" s="9" t="s">
        <v>527</v>
      </c>
      <c r="B29" s="44" t="s">
        <v>210</v>
      </c>
      <c r="C29" s="53"/>
      <c r="D29" s="53"/>
      <c r="E29" s="53"/>
      <c r="F29" s="38"/>
    </row>
    <row r="30" spans="1:6">
      <c r="A30" s="5" t="s">
        <v>211</v>
      </c>
      <c r="B30" s="41" t="s">
        <v>212</v>
      </c>
      <c r="C30" s="53"/>
      <c r="D30" s="53"/>
      <c r="E30" s="53"/>
      <c r="F30" s="38"/>
    </row>
    <row r="31" spans="1:6">
      <c r="A31" s="5" t="s">
        <v>213</v>
      </c>
      <c r="B31" s="41" t="s">
        <v>214</v>
      </c>
      <c r="C31" s="53"/>
      <c r="D31" s="53"/>
      <c r="E31" s="53"/>
      <c r="F31" s="38"/>
    </row>
    <row r="32" spans="1:6" ht="15" customHeight="1">
      <c r="A32" s="9" t="s">
        <v>649</v>
      </c>
      <c r="B32" s="44" t="s">
        <v>215</v>
      </c>
      <c r="C32" s="53"/>
      <c r="D32" s="53"/>
      <c r="E32" s="53"/>
      <c r="F32" s="38"/>
    </row>
    <row r="33" spans="1:6">
      <c r="A33" s="5" t="s">
        <v>216</v>
      </c>
      <c r="B33" s="41" t="s">
        <v>217</v>
      </c>
      <c r="C33" s="53"/>
      <c r="D33" s="53"/>
      <c r="E33" s="53"/>
      <c r="F33" s="38"/>
    </row>
    <row r="34" spans="1:6">
      <c r="A34" s="5" t="s">
        <v>218</v>
      </c>
      <c r="B34" s="41" t="s">
        <v>219</v>
      </c>
      <c r="C34" s="53"/>
      <c r="D34" s="53"/>
      <c r="E34" s="53"/>
      <c r="F34" s="38"/>
    </row>
    <row r="35" spans="1:6">
      <c r="A35" s="5" t="s">
        <v>620</v>
      </c>
      <c r="B35" s="41" t="s">
        <v>220</v>
      </c>
      <c r="C35" s="53"/>
      <c r="D35" s="53"/>
      <c r="E35" s="53"/>
      <c r="F35" s="38"/>
    </row>
    <row r="36" spans="1:6">
      <c r="A36" s="5" t="s">
        <v>222</v>
      </c>
      <c r="B36" s="41" t="s">
        <v>223</v>
      </c>
      <c r="C36" s="53"/>
      <c r="D36" s="53"/>
      <c r="E36" s="53"/>
      <c r="F36" s="38"/>
    </row>
    <row r="37" spans="1:6">
      <c r="A37" s="14" t="s">
        <v>621</v>
      </c>
      <c r="B37" s="41" t="s">
        <v>224</v>
      </c>
      <c r="C37" s="53"/>
      <c r="D37" s="53"/>
      <c r="E37" s="53"/>
      <c r="F37" s="38"/>
    </row>
    <row r="38" spans="1:6">
      <c r="A38" s="6" t="s">
        <v>226</v>
      </c>
      <c r="B38" s="41" t="s">
        <v>227</v>
      </c>
      <c r="C38" s="53"/>
      <c r="D38" s="53"/>
      <c r="E38" s="53"/>
      <c r="F38" s="38"/>
    </row>
    <row r="39" spans="1:6">
      <c r="A39" s="5" t="s">
        <v>622</v>
      </c>
      <c r="B39" s="41" t="s">
        <v>228</v>
      </c>
      <c r="C39" s="53"/>
      <c r="D39" s="53"/>
      <c r="E39" s="53"/>
      <c r="F39" s="38"/>
    </row>
    <row r="40" spans="1:6">
      <c r="A40" s="9" t="s">
        <v>532</v>
      </c>
      <c r="B40" s="44" t="s">
        <v>230</v>
      </c>
      <c r="C40" s="53"/>
      <c r="D40" s="53"/>
      <c r="E40" s="53"/>
      <c r="F40" s="38"/>
    </row>
    <row r="41" spans="1:6">
      <c r="A41" s="5" t="s">
        <v>231</v>
      </c>
      <c r="B41" s="41" t="s">
        <v>232</v>
      </c>
      <c r="C41" s="53"/>
      <c r="D41" s="53"/>
      <c r="E41" s="53"/>
      <c r="F41" s="38"/>
    </row>
    <row r="42" spans="1:6">
      <c r="A42" s="5" t="s">
        <v>233</v>
      </c>
      <c r="B42" s="41" t="s">
        <v>234</v>
      </c>
      <c r="C42" s="53"/>
      <c r="D42" s="53"/>
      <c r="E42" s="53"/>
      <c r="F42" s="38"/>
    </row>
    <row r="43" spans="1:6">
      <c r="A43" s="9" t="s">
        <v>533</v>
      </c>
      <c r="B43" s="44" t="s">
        <v>235</v>
      </c>
      <c r="C43" s="53"/>
      <c r="D43" s="53"/>
      <c r="E43" s="53"/>
      <c r="F43" s="38"/>
    </row>
    <row r="44" spans="1:6">
      <c r="A44" s="5" t="s">
        <v>236</v>
      </c>
      <c r="B44" s="41" t="s">
        <v>237</v>
      </c>
      <c r="C44" s="53"/>
      <c r="D44" s="53"/>
      <c r="E44" s="53"/>
      <c r="F44" s="38"/>
    </row>
    <row r="45" spans="1:6">
      <c r="A45" s="5" t="s">
        <v>238</v>
      </c>
      <c r="B45" s="41" t="s">
        <v>239</v>
      </c>
      <c r="C45" s="53"/>
      <c r="D45" s="53"/>
      <c r="E45" s="53"/>
      <c r="F45" s="38"/>
    </row>
    <row r="46" spans="1:6">
      <c r="A46" s="5" t="s">
        <v>623</v>
      </c>
      <c r="B46" s="41" t="s">
        <v>240</v>
      </c>
      <c r="C46" s="53"/>
      <c r="D46" s="53"/>
      <c r="E46" s="53"/>
      <c r="F46" s="38"/>
    </row>
    <row r="47" spans="1:6">
      <c r="A47" s="5" t="s">
        <v>624</v>
      </c>
      <c r="B47" s="41" t="s">
        <v>242</v>
      </c>
      <c r="C47" s="53"/>
      <c r="D47" s="53"/>
      <c r="E47" s="53"/>
      <c r="F47" s="38"/>
    </row>
    <row r="48" spans="1:6">
      <c r="A48" s="5" t="s">
        <v>246</v>
      </c>
      <c r="B48" s="41" t="s">
        <v>247</v>
      </c>
      <c r="C48" s="53"/>
      <c r="D48" s="53"/>
      <c r="E48" s="53"/>
      <c r="F48" s="38"/>
    </row>
    <row r="49" spans="1:6">
      <c r="A49" s="9" t="s">
        <v>536</v>
      </c>
      <c r="B49" s="44" t="s">
        <v>248</v>
      </c>
      <c r="C49" s="53"/>
      <c r="D49" s="53"/>
      <c r="E49" s="53"/>
      <c r="F49" s="38"/>
    </row>
    <row r="50" spans="1:6">
      <c r="A50" s="50" t="s">
        <v>537</v>
      </c>
      <c r="B50" s="67" t="s">
        <v>249</v>
      </c>
      <c r="C50" s="53"/>
      <c r="D50" s="53"/>
      <c r="E50" s="53"/>
      <c r="F50" s="38"/>
    </row>
    <row r="51" spans="1:6">
      <c r="A51" s="17" t="s">
        <v>250</v>
      </c>
      <c r="B51" s="41" t="s">
        <v>251</v>
      </c>
      <c r="C51" s="53"/>
      <c r="D51" s="53"/>
      <c r="E51" s="53"/>
      <c r="F51" s="38"/>
    </row>
    <row r="52" spans="1:6">
      <c r="A52" s="17" t="s">
        <v>554</v>
      </c>
      <c r="B52" s="41" t="s">
        <v>252</v>
      </c>
      <c r="C52" s="53"/>
      <c r="D52" s="53"/>
      <c r="E52" s="53"/>
      <c r="F52" s="38"/>
    </row>
    <row r="53" spans="1:6">
      <c r="A53" s="22" t="s">
        <v>625</v>
      </c>
      <c r="B53" s="41" t="s">
        <v>253</v>
      </c>
      <c r="C53" s="53"/>
      <c r="D53" s="53"/>
      <c r="E53" s="53"/>
      <c r="F53" s="38"/>
    </row>
    <row r="54" spans="1:6">
      <c r="A54" s="22" t="s">
        <v>626</v>
      </c>
      <c r="B54" s="41" t="s">
        <v>254</v>
      </c>
      <c r="C54" s="53"/>
      <c r="D54" s="53"/>
      <c r="E54" s="53"/>
      <c r="F54" s="38"/>
    </row>
    <row r="55" spans="1:6">
      <c r="A55" s="22" t="s">
        <v>627</v>
      </c>
      <c r="B55" s="41" t="s">
        <v>255</v>
      </c>
      <c r="C55" s="53"/>
      <c r="D55" s="53"/>
      <c r="E55" s="53"/>
      <c r="F55" s="38"/>
    </row>
    <row r="56" spans="1:6">
      <c r="A56" s="17" t="s">
        <v>628</v>
      </c>
      <c r="B56" s="41" t="s">
        <v>256</v>
      </c>
      <c r="C56" s="53"/>
      <c r="D56" s="53"/>
      <c r="E56" s="53"/>
      <c r="F56" s="38"/>
    </row>
    <row r="57" spans="1:6">
      <c r="A57" s="17" t="s">
        <v>629</v>
      </c>
      <c r="B57" s="41" t="s">
        <v>257</v>
      </c>
      <c r="C57" s="53"/>
      <c r="D57" s="53"/>
      <c r="E57" s="53"/>
      <c r="F57" s="38"/>
    </row>
    <row r="58" spans="1:6">
      <c r="A58" s="17" t="s">
        <v>630</v>
      </c>
      <c r="B58" s="41" t="s">
        <v>258</v>
      </c>
      <c r="C58" s="53"/>
      <c r="D58" s="53"/>
      <c r="E58" s="53"/>
      <c r="F58" s="38"/>
    </row>
    <row r="59" spans="1:6">
      <c r="A59" s="64" t="s">
        <v>587</v>
      </c>
      <c r="B59" s="67" t="s">
        <v>259</v>
      </c>
      <c r="C59" s="53"/>
      <c r="D59" s="53"/>
      <c r="E59" s="53"/>
      <c r="F59" s="38"/>
    </row>
    <row r="60" spans="1:6">
      <c r="A60" s="16" t="s">
        <v>631</v>
      </c>
      <c r="B60" s="41" t="s">
        <v>260</v>
      </c>
      <c r="C60" s="53"/>
      <c r="D60" s="53"/>
      <c r="E60" s="53"/>
      <c r="F60" s="38"/>
    </row>
    <row r="61" spans="1:6">
      <c r="A61" s="16" t="s">
        <v>262</v>
      </c>
      <c r="B61" s="41" t="s">
        <v>263</v>
      </c>
      <c r="C61" s="53"/>
      <c r="D61" s="53"/>
      <c r="E61" s="53"/>
      <c r="F61" s="38"/>
    </row>
    <row r="62" spans="1:6">
      <c r="A62" s="16" t="s">
        <v>264</v>
      </c>
      <c r="B62" s="41" t="s">
        <v>265</v>
      </c>
      <c r="C62" s="53"/>
      <c r="D62" s="53"/>
      <c r="E62" s="53"/>
      <c r="F62" s="38"/>
    </row>
    <row r="63" spans="1:6">
      <c r="A63" s="16" t="s">
        <v>589</v>
      </c>
      <c r="B63" s="41" t="s">
        <v>266</v>
      </c>
      <c r="C63" s="53"/>
      <c r="D63" s="53"/>
      <c r="E63" s="53"/>
      <c r="F63" s="38"/>
    </row>
    <row r="64" spans="1:6">
      <c r="A64" s="16" t="s">
        <v>632</v>
      </c>
      <c r="B64" s="41" t="s">
        <v>267</v>
      </c>
      <c r="C64" s="53"/>
      <c r="D64" s="53"/>
      <c r="E64" s="53"/>
      <c r="F64" s="38"/>
    </row>
    <row r="65" spans="1:6">
      <c r="A65" s="16" t="s">
        <v>591</v>
      </c>
      <c r="B65" s="41" t="s">
        <v>268</v>
      </c>
      <c r="C65" s="53"/>
      <c r="D65" s="53"/>
      <c r="E65" s="53"/>
      <c r="F65" s="38"/>
    </row>
    <row r="66" spans="1:6">
      <c r="A66" s="16" t="s">
        <v>633</v>
      </c>
      <c r="B66" s="41" t="s">
        <v>269</v>
      </c>
      <c r="C66" s="53"/>
      <c r="D66" s="53"/>
      <c r="E66" s="53"/>
      <c r="F66" s="38"/>
    </row>
    <row r="67" spans="1:6">
      <c r="A67" s="16" t="s">
        <v>634</v>
      </c>
      <c r="B67" s="41" t="s">
        <v>271</v>
      </c>
      <c r="C67" s="53"/>
      <c r="D67" s="53"/>
      <c r="E67" s="53"/>
      <c r="F67" s="38"/>
    </row>
    <row r="68" spans="1:6">
      <c r="A68" s="16" t="s">
        <v>272</v>
      </c>
      <c r="B68" s="41" t="s">
        <v>273</v>
      </c>
      <c r="C68" s="53"/>
      <c r="D68" s="53"/>
      <c r="E68" s="53"/>
      <c r="F68" s="38"/>
    </row>
    <row r="69" spans="1:6">
      <c r="A69" s="29" t="s">
        <v>274</v>
      </c>
      <c r="B69" s="41" t="s">
        <v>275</v>
      </c>
      <c r="C69" s="53"/>
      <c r="D69" s="53"/>
      <c r="E69" s="53"/>
      <c r="F69" s="38"/>
    </row>
    <row r="70" spans="1:6">
      <c r="A70" s="16" t="s">
        <v>635</v>
      </c>
      <c r="B70" s="41" t="s">
        <v>276</v>
      </c>
      <c r="C70" s="53"/>
      <c r="D70" s="53"/>
      <c r="E70" s="53"/>
      <c r="F70" s="38"/>
    </row>
    <row r="71" spans="1:6">
      <c r="A71" s="29" t="s">
        <v>840</v>
      </c>
      <c r="B71" s="41" t="s">
        <v>277</v>
      </c>
      <c r="C71" s="53"/>
      <c r="D71" s="53"/>
      <c r="E71" s="53"/>
      <c r="F71" s="38"/>
    </row>
    <row r="72" spans="1:6">
      <c r="A72" s="29" t="s">
        <v>841</v>
      </c>
      <c r="B72" s="41" t="s">
        <v>277</v>
      </c>
      <c r="C72" s="53"/>
      <c r="D72" s="53"/>
      <c r="E72" s="53"/>
      <c r="F72" s="38"/>
    </row>
    <row r="73" spans="1:6">
      <c r="A73" s="64" t="s">
        <v>595</v>
      </c>
      <c r="B73" s="67" t="s">
        <v>278</v>
      </c>
      <c r="C73" s="53"/>
      <c r="D73" s="53"/>
      <c r="E73" s="53"/>
      <c r="F73" s="38"/>
    </row>
    <row r="74" spans="1:6" ht="15.75">
      <c r="A74" s="83" t="s">
        <v>106</v>
      </c>
      <c r="B74" s="67"/>
      <c r="C74" s="53"/>
      <c r="D74" s="53"/>
      <c r="E74" s="53"/>
      <c r="F74" s="38"/>
    </row>
    <row r="75" spans="1:6">
      <c r="A75" s="45" t="s">
        <v>279</v>
      </c>
      <c r="B75" s="41" t="s">
        <v>280</v>
      </c>
      <c r="C75" s="53"/>
      <c r="D75" s="53"/>
      <c r="E75" s="53"/>
      <c r="F75" s="38"/>
    </row>
    <row r="76" spans="1:6">
      <c r="A76" s="45" t="s">
        <v>636</v>
      </c>
      <c r="B76" s="41" t="s">
        <v>281</v>
      </c>
      <c r="C76" s="53"/>
      <c r="D76" s="53"/>
      <c r="E76" s="53"/>
      <c r="F76" s="38"/>
    </row>
    <row r="77" spans="1:6">
      <c r="A77" s="45" t="s">
        <v>283</v>
      </c>
      <c r="B77" s="41" t="s">
        <v>284</v>
      </c>
      <c r="C77" s="53"/>
      <c r="D77" s="53"/>
      <c r="E77" s="53"/>
      <c r="F77" s="38"/>
    </row>
    <row r="78" spans="1:6">
      <c r="A78" s="45" t="s">
        <v>285</v>
      </c>
      <c r="B78" s="41" t="s">
        <v>286</v>
      </c>
      <c r="C78" s="53"/>
      <c r="D78" s="53"/>
      <c r="E78" s="53"/>
      <c r="F78" s="38"/>
    </row>
    <row r="79" spans="1:6">
      <c r="A79" s="6" t="s">
        <v>287</v>
      </c>
      <c r="B79" s="41" t="s">
        <v>288</v>
      </c>
      <c r="C79" s="53"/>
      <c r="D79" s="53"/>
      <c r="E79" s="53"/>
      <c r="F79" s="38"/>
    </row>
    <row r="80" spans="1:6">
      <c r="A80" s="6" t="s">
        <v>289</v>
      </c>
      <c r="B80" s="41" t="s">
        <v>290</v>
      </c>
      <c r="C80" s="53"/>
      <c r="D80" s="53"/>
      <c r="E80" s="53"/>
      <c r="F80" s="38"/>
    </row>
    <row r="81" spans="1:6">
      <c r="A81" s="6" t="s">
        <v>291</v>
      </c>
      <c r="B81" s="41" t="s">
        <v>292</v>
      </c>
      <c r="C81" s="53"/>
      <c r="D81" s="53"/>
      <c r="E81" s="53"/>
      <c r="F81" s="38"/>
    </row>
    <row r="82" spans="1:6">
      <c r="A82" s="65" t="s">
        <v>597</v>
      </c>
      <c r="B82" s="67" t="s">
        <v>293</v>
      </c>
      <c r="C82" s="53"/>
      <c r="D82" s="53"/>
      <c r="E82" s="53"/>
      <c r="F82" s="38"/>
    </row>
    <row r="83" spans="1:6">
      <c r="A83" s="17" t="s">
        <v>294</v>
      </c>
      <c r="B83" s="41" t="s">
        <v>295</v>
      </c>
      <c r="C83" s="53"/>
      <c r="D83" s="53"/>
      <c r="E83" s="53"/>
      <c r="F83" s="38"/>
    </row>
    <row r="84" spans="1:6">
      <c r="A84" s="17" t="s">
        <v>296</v>
      </c>
      <c r="B84" s="41" t="s">
        <v>297</v>
      </c>
      <c r="C84" s="53"/>
      <c r="D84" s="53"/>
      <c r="E84" s="53"/>
      <c r="F84" s="38"/>
    </row>
    <row r="85" spans="1:6">
      <c r="A85" s="17" t="s">
        <v>298</v>
      </c>
      <c r="B85" s="41" t="s">
        <v>299</v>
      </c>
      <c r="C85" s="53"/>
      <c r="D85" s="53"/>
      <c r="E85" s="53"/>
      <c r="F85" s="38"/>
    </row>
    <row r="86" spans="1:6">
      <c r="A86" s="17" t="s">
        <v>300</v>
      </c>
      <c r="B86" s="41" t="s">
        <v>301</v>
      </c>
      <c r="C86" s="53"/>
      <c r="D86" s="53"/>
      <c r="E86" s="53"/>
      <c r="F86" s="38"/>
    </row>
    <row r="87" spans="1:6">
      <c r="A87" s="64" t="s">
        <v>598</v>
      </c>
      <c r="B87" s="67" t="s">
        <v>302</v>
      </c>
      <c r="C87" s="53"/>
      <c r="D87" s="53"/>
      <c r="E87" s="53"/>
      <c r="F87" s="38"/>
    </row>
    <row r="88" spans="1:6">
      <c r="A88" s="17" t="s">
        <v>303</v>
      </c>
      <c r="B88" s="41" t="s">
        <v>304</v>
      </c>
      <c r="C88" s="53"/>
      <c r="D88" s="53"/>
      <c r="E88" s="53"/>
      <c r="F88" s="38"/>
    </row>
    <row r="89" spans="1:6">
      <c r="A89" s="17" t="s">
        <v>637</v>
      </c>
      <c r="B89" s="41" t="s">
        <v>305</v>
      </c>
      <c r="C89" s="53"/>
      <c r="D89" s="53"/>
      <c r="E89" s="53"/>
      <c r="F89" s="38"/>
    </row>
    <row r="90" spans="1:6">
      <c r="A90" s="17" t="s">
        <v>638</v>
      </c>
      <c r="B90" s="41" t="s">
        <v>306</v>
      </c>
      <c r="C90" s="53"/>
      <c r="D90" s="53"/>
      <c r="E90" s="53"/>
      <c r="F90" s="38"/>
    </row>
    <row r="91" spans="1:6">
      <c r="A91" s="17" t="s">
        <v>639</v>
      </c>
      <c r="B91" s="41" t="s">
        <v>307</v>
      </c>
      <c r="C91" s="53"/>
      <c r="D91" s="53"/>
      <c r="E91" s="53"/>
      <c r="F91" s="38"/>
    </row>
    <row r="92" spans="1:6">
      <c r="A92" s="17" t="s">
        <v>640</v>
      </c>
      <c r="B92" s="41" t="s">
        <v>308</v>
      </c>
      <c r="C92" s="53"/>
      <c r="D92" s="53"/>
      <c r="E92" s="53"/>
      <c r="F92" s="38"/>
    </row>
    <row r="93" spans="1:6">
      <c r="A93" s="17" t="s">
        <v>641</v>
      </c>
      <c r="B93" s="41" t="s">
        <v>309</v>
      </c>
      <c r="C93" s="53"/>
      <c r="D93" s="53"/>
      <c r="E93" s="53"/>
      <c r="F93" s="38"/>
    </row>
    <row r="94" spans="1:6">
      <c r="A94" s="17" t="s">
        <v>310</v>
      </c>
      <c r="B94" s="41" t="s">
        <v>311</v>
      </c>
      <c r="C94" s="53"/>
      <c r="D94" s="53"/>
      <c r="E94" s="53"/>
      <c r="F94" s="38"/>
    </row>
    <row r="95" spans="1:6">
      <c r="A95" s="17" t="s">
        <v>642</v>
      </c>
      <c r="B95" s="41" t="s">
        <v>312</v>
      </c>
      <c r="C95" s="53"/>
      <c r="D95" s="53"/>
      <c r="E95" s="53"/>
      <c r="F95" s="38"/>
    </row>
    <row r="96" spans="1:6">
      <c r="A96" s="64" t="s">
        <v>599</v>
      </c>
      <c r="B96" s="67" t="s">
        <v>313</v>
      </c>
      <c r="C96" s="53"/>
      <c r="D96" s="53"/>
      <c r="E96" s="53"/>
      <c r="F96" s="38"/>
    </row>
    <row r="97" spans="1:25" ht="15.75">
      <c r="A97" s="83" t="s">
        <v>107</v>
      </c>
      <c r="B97" s="67"/>
      <c r="C97" s="53"/>
      <c r="D97" s="53"/>
      <c r="E97" s="53"/>
      <c r="F97" s="38"/>
    </row>
    <row r="98" spans="1:25" ht="15.75">
      <c r="A98" s="46" t="s">
        <v>650</v>
      </c>
      <c r="B98" s="47" t="s">
        <v>314</v>
      </c>
      <c r="C98" s="53"/>
      <c r="D98" s="53"/>
      <c r="E98" s="53"/>
      <c r="F98" s="38"/>
    </row>
    <row r="99" spans="1:25">
      <c r="A99" s="17" t="s">
        <v>643</v>
      </c>
      <c r="B99" s="5" t="s">
        <v>315</v>
      </c>
      <c r="C99" s="17"/>
      <c r="D99" s="17"/>
      <c r="E99" s="17"/>
      <c r="F99" s="140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4"/>
      <c r="Y99" s="34"/>
    </row>
    <row r="100" spans="1:25">
      <c r="A100" s="17" t="s">
        <v>318</v>
      </c>
      <c r="B100" s="5" t="s">
        <v>319</v>
      </c>
      <c r="C100" s="17"/>
      <c r="D100" s="17"/>
      <c r="E100" s="17"/>
      <c r="F100" s="140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>
      <c r="A101" s="17" t="s">
        <v>644</v>
      </c>
      <c r="B101" s="5" t="s">
        <v>320</v>
      </c>
      <c r="C101" s="17"/>
      <c r="D101" s="17"/>
      <c r="E101" s="17"/>
      <c r="F101" s="140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>
      <c r="A102" s="20" t="s">
        <v>606</v>
      </c>
      <c r="B102" s="9" t="s">
        <v>322</v>
      </c>
      <c r="C102" s="20"/>
      <c r="D102" s="20"/>
      <c r="E102" s="20"/>
      <c r="F102" s="141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4"/>
      <c r="Y102" s="34"/>
    </row>
    <row r="103" spans="1:25">
      <c r="A103" s="48" t="s">
        <v>645</v>
      </c>
      <c r="B103" s="5" t="s">
        <v>323</v>
      </c>
      <c r="C103" s="48"/>
      <c r="D103" s="48"/>
      <c r="E103" s="48"/>
      <c r="F103" s="142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4"/>
      <c r="Y103" s="34"/>
    </row>
    <row r="104" spans="1:25">
      <c r="A104" s="48" t="s">
        <v>612</v>
      </c>
      <c r="B104" s="5" t="s">
        <v>326</v>
      </c>
      <c r="C104" s="48"/>
      <c r="D104" s="48"/>
      <c r="E104" s="48"/>
      <c r="F104" s="142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>
      <c r="A105" s="17" t="s">
        <v>327</v>
      </c>
      <c r="B105" s="5" t="s">
        <v>328</v>
      </c>
      <c r="C105" s="17"/>
      <c r="D105" s="17"/>
      <c r="E105" s="17"/>
      <c r="F105" s="140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4"/>
      <c r="Y105" s="34"/>
    </row>
    <row r="106" spans="1:25">
      <c r="A106" s="17" t="s">
        <v>646</v>
      </c>
      <c r="B106" s="5" t="s">
        <v>329</v>
      </c>
      <c r="C106" s="17"/>
      <c r="D106" s="17"/>
      <c r="E106" s="17"/>
      <c r="F106" s="140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>
      <c r="A107" s="18" t="s">
        <v>609</v>
      </c>
      <c r="B107" s="9" t="s">
        <v>330</v>
      </c>
      <c r="C107" s="18"/>
      <c r="D107" s="18"/>
      <c r="E107" s="18"/>
      <c r="F107" s="143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4"/>
      <c r="Y107" s="34"/>
    </row>
    <row r="108" spans="1:25">
      <c r="A108" s="48" t="s">
        <v>331</v>
      </c>
      <c r="B108" s="5" t="s">
        <v>332</v>
      </c>
      <c r="C108" s="48"/>
      <c r="D108" s="48"/>
      <c r="E108" s="48"/>
      <c r="F108" s="142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4"/>
      <c r="Y108" s="34"/>
    </row>
    <row r="109" spans="1:25">
      <c r="A109" s="48" t="s">
        <v>333</v>
      </c>
      <c r="B109" s="5" t="s">
        <v>334</v>
      </c>
      <c r="C109" s="48"/>
      <c r="D109" s="48"/>
      <c r="E109" s="48"/>
      <c r="F109" s="142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>
      <c r="A110" s="18" t="s">
        <v>335</v>
      </c>
      <c r="B110" s="9" t="s">
        <v>336</v>
      </c>
      <c r="C110" s="48"/>
      <c r="D110" s="48"/>
      <c r="E110" s="48"/>
      <c r="F110" s="142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>
      <c r="A111" s="48" t="s">
        <v>337</v>
      </c>
      <c r="B111" s="5" t="s">
        <v>338</v>
      </c>
      <c r="C111" s="48"/>
      <c r="D111" s="48"/>
      <c r="E111" s="48"/>
      <c r="F111" s="142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>
      <c r="A112" s="48" t="s">
        <v>339</v>
      </c>
      <c r="B112" s="5" t="s">
        <v>340</v>
      </c>
      <c r="C112" s="48"/>
      <c r="D112" s="48"/>
      <c r="E112" s="48"/>
      <c r="F112" s="142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>
      <c r="A113" s="48" t="s">
        <v>341</v>
      </c>
      <c r="B113" s="5" t="s">
        <v>342</v>
      </c>
      <c r="C113" s="48"/>
      <c r="D113" s="48"/>
      <c r="E113" s="48"/>
      <c r="F113" s="142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>
      <c r="A114" s="49" t="s">
        <v>610</v>
      </c>
      <c r="B114" s="50" t="s">
        <v>343</v>
      </c>
      <c r="C114" s="18"/>
      <c r="D114" s="18"/>
      <c r="E114" s="18"/>
      <c r="F114" s="143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4"/>
      <c r="Y114" s="34"/>
    </row>
    <row r="115" spans="1:25">
      <c r="A115" s="48" t="s">
        <v>344</v>
      </c>
      <c r="B115" s="5" t="s">
        <v>345</v>
      </c>
      <c r="C115" s="48"/>
      <c r="D115" s="48"/>
      <c r="E115" s="48"/>
      <c r="F115" s="142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4"/>
      <c r="Y115" s="34"/>
    </row>
    <row r="116" spans="1:25">
      <c r="A116" s="17" t="s">
        <v>346</v>
      </c>
      <c r="B116" s="5" t="s">
        <v>347</v>
      </c>
      <c r="C116" s="17"/>
      <c r="D116" s="17"/>
      <c r="E116" s="17"/>
      <c r="F116" s="140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4"/>
      <c r="Y116" s="34"/>
    </row>
    <row r="117" spans="1:25">
      <c r="A117" s="48" t="s">
        <v>647</v>
      </c>
      <c r="B117" s="5" t="s">
        <v>348</v>
      </c>
      <c r="C117" s="48"/>
      <c r="D117" s="48"/>
      <c r="E117" s="48"/>
      <c r="F117" s="142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4"/>
      <c r="Y117" s="34"/>
    </row>
    <row r="118" spans="1:25">
      <c r="A118" s="48" t="s">
        <v>615</v>
      </c>
      <c r="B118" s="5" t="s">
        <v>349</v>
      </c>
      <c r="C118" s="48"/>
      <c r="D118" s="48"/>
      <c r="E118" s="48"/>
      <c r="F118" s="142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>
      <c r="A119" s="49" t="s">
        <v>616</v>
      </c>
      <c r="B119" s="50" t="s">
        <v>353</v>
      </c>
      <c r="C119" s="18"/>
      <c r="D119" s="18"/>
      <c r="E119" s="18"/>
      <c r="F119" s="143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4"/>
      <c r="Y119" s="34"/>
    </row>
    <row r="120" spans="1:25">
      <c r="A120" s="17" t="s">
        <v>354</v>
      </c>
      <c r="B120" s="5" t="s">
        <v>355</v>
      </c>
      <c r="C120" s="17"/>
      <c r="D120" s="17"/>
      <c r="E120" s="17"/>
      <c r="F120" s="140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4"/>
      <c r="Y120" s="34"/>
    </row>
    <row r="121" spans="1:25" ht="15.75">
      <c r="A121" s="51" t="s">
        <v>651</v>
      </c>
      <c r="B121" s="52" t="s">
        <v>356</v>
      </c>
      <c r="C121" s="18"/>
      <c r="D121" s="18"/>
      <c r="E121" s="18"/>
      <c r="F121" s="143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4"/>
      <c r="Y121" s="34"/>
    </row>
    <row r="122" spans="1:25" ht="15.75">
      <c r="A122" s="56" t="s">
        <v>688</v>
      </c>
      <c r="B122" s="57"/>
      <c r="C122" s="53"/>
      <c r="D122" s="53"/>
      <c r="E122" s="53"/>
      <c r="F122" s="38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1:25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13"/>
  <sheetViews>
    <sheetView workbookViewId="0">
      <selection activeCell="A17" sqref="A17"/>
    </sheetView>
  </sheetViews>
  <sheetFormatPr defaultRowHeight="15"/>
  <cols>
    <col min="1" max="1" width="105.140625" customWidth="1"/>
    <col min="2" max="2" width="11.42578125" customWidth="1"/>
    <col min="3" max="3" width="1.42578125" hidden="1" customWidth="1"/>
    <col min="4" max="4" width="27.7109375" customWidth="1"/>
    <col min="5" max="5" width="16.7109375" customWidth="1"/>
    <col min="6" max="6" width="23.85546875" customWidth="1"/>
    <col min="7" max="7" width="30.7109375" customWidth="1"/>
    <col min="8" max="8" width="19.140625" customWidth="1"/>
    <col min="9" max="9" width="21.42578125" customWidth="1"/>
    <col min="10" max="10" width="18.42578125" customWidth="1"/>
    <col min="11" max="11" width="15.5703125" customWidth="1"/>
    <col min="12" max="12" width="12.42578125" customWidth="1"/>
    <col min="13" max="13" width="19.7109375" customWidth="1"/>
    <col min="14" max="14" width="19.5703125" customWidth="1"/>
    <col min="15" max="15" width="7.140625" customWidth="1"/>
    <col min="16" max="16" width="14.5703125" customWidth="1"/>
  </cols>
  <sheetData>
    <row r="1" spans="1:26" ht="18">
      <c r="A1" s="118" t="s">
        <v>105</v>
      </c>
      <c r="D1" s="115" t="s">
        <v>57</v>
      </c>
    </row>
    <row r="2" spans="1:26" ht="18">
      <c r="A2" s="63" t="s">
        <v>755</v>
      </c>
    </row>
    <row r="3" spans="1:26" ht="18">
      <c r="A3" s="63"/>
    </row>
    <row r="4" spans="1:26">
      <c r="A4" s="4" t="s">
        <v>1</v>
      </c>
    </row>
    <row r="5" spans="1:26" ht="56.25" customHeight="1">
      <c r="A5" s="2" t="s">
        <v>166</v>
      </c>
      <c r="B5" s="3" t="s">
        <v>167</v>
      </c>
      <c r="C5" s="3"/>
      <c r="D5" s="114" t="s">
        <v>45</v>
      </c>
      <c r="E5" s="114" t="s">
        <v>46</v>
      </c>
      <c r="F5" s="114" t="s">
        <v>47</v>
      </c>
      <c r="G5" s="114" t="s">
        <v>48</v>
      </c>
      <c r="H5" s="114" t="s">
        <v>49</v>
      </c>
      <c r="I5" s="114" t="s">
        <v>50</v>
      </c>
      <c r="J5" s="114" t="s">
        <v>51</v>
      </c>
      <c r="K5" s="114" t="s">
        <v>52</v>
      </c>
      <c r="L5" s="114" t="s">
        <v>53</v>
      </c>
      <c r="M5" s="114" t="s">
        <v>54</v>
      </c>
      <c r="N5" s="114" t="s">
        <v>55</v>
      </c>
      <c r="O5" s="53" t="s">
        <v>56</v>
      </c>
      <c r="P5" s="53" t="s">
        <v>61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5" t="s">
        <v>168</v>
      </c>
      <c r="B6" s="6" t="s">
        <v>169</v>
      </c>
      <c r="C6" s="6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5" t="s">
        <v>170</v>
      </c>
      <c r="B7" s="6" t="s">
        <v>171</v>
      </c>
      <c r="C7" s="6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5" t="s">
        <v>172</v>
      </c>
      <c r="B8" s="6" t="s">
        <v>173</v>
      </c>
      <c r="C8" s="6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5" t="s">
        <v>174</v>
      </c>
      <c r="B9" s="6" t="s">
        <v>175</v>
      </c>
      <c r="C9" s="6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5" t="s">
        <v>176</v>
      </c>
      <c r="B10" s="6" t="s">
        <v>177</v>
      </c>
      <c r="C10" s="6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5" t="s">
        <v>178</v>
      </c>
      <c r="B11" s="6" t="s">
        <v>179</v>
      </c>
      <c r="C11" s="6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5" t="s">
        <v>180</v>
      </c>
      <c r="B12" s="6" t="s">
        <v>181</v>
      </c>
      <c r="C12" s="6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5" t="s">
        <v>182</v>
      </c>
      <c r="B13" s="6" t="s">
        <v>183</v>
      </c>
      <c r="C13" s="6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5" t="s">
        <v>184</v>
      </c>
      <c r="B14" s="6" t="s">
        <v>185</v>
      </c>
      <c r="C14" s="6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5" t="s">
        <v>186</v>
      </c>
      <c r="B15" s="6" t="s">
        <v>187</v>
      </c>
      <c r="C15" s="6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5" t="s">
        <v>188</v>
      </c>
      <c r="B16" s="6" t="s">
        <v>189</v>
      </c>
      <c r="C16" s="6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5" t="s">
        <v>190</v>
      </c>
      <c r="B17" s="6" t="s">
        <v>191</v>
      </c>
      <c r="C17" s="6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5" t="s">
        <v>515</v>
      </c>
      <c r="B18" s="6" t="s">
        <v>192</v>
      </c>
      <c r="C18" s="6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7" t="s">
        <v>193</v>
      </c>
      <c r="B19" s="8" t="s">
        <v>192</v>
      </c>
      <c r="C19" s="6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9" t="s">
        <v>516</v>
      </c>
      <c r="B20" s="10" t="s">
        <v>194</v>
      </c>
      <c r="C20" s="10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5" t="s">
        <v>195</v>
      </c>
      <c r="B21" s="6" t="s">
        <v>196</v>
      </c>
      <c r="C21" s="6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5" t="s">
        <v>197</v>
      </c>
      <c r="B22" s="6" t="s">
        <v>198</v>
      </c>
      <c r="C22" s="6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5" t="s">
        <v>199</v>
      </c>
      <c r="B23" s="6" t="s">
        <v>200</v>
      </c>
      <c r="C23" s="6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9" t="s">
        <v>517</v>
      </c>
      <c r="B24" s="10" t="s">
        <v>201</v>
      </c>
      <c r="C24" s="1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>
      <c r="A25" s="11" t="s">
        <v>518</v>
      </c>
      <c r="B25" s="12" t="s">
        <v>202</v>
      </c>
      <c r="C25" s="1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13" t="s">
        <v>519</v>
      </c>
      <c r="B26" s="6" t="s">
        <v>203</v>
      </c>
      <c r="C26" s="6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13" t="s">
        <v>520</v>
      </c>
      <c r="B27" s="6" t="s">
        <v>203</v>
      </c>
      <c r="C27" s="6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13" t="s">
        <v>521</v>
      </c>
      <c r="B28" s="6" t="s">
        <v>203</v>
      </c>
      <c r="C28" s="6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13" t="s">
        <v>522</v>
      </c>
      <c r="B29" s="6" t="s">
        <v>203</v>
      </c>
      <c r="C29" s="6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13" t="s">
        <v>523</v>
      </c>
      <c r="B30" s="6" t="s">
        <v>203</v>
      </c>
      <c r="C30" s="6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13" t="s">
        <v>524</v>
      </c>
      <c r="B31" s="6" t="s">
        <v>203</v>
      </c>
      <c r="C31" s="6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13" t="s">
        <v>525</v>
      </c>
      <c r="B32" s="6" t="s">
        <v>203</v>
      </c>
      <c r="C32" s="6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>
      <c r="A33" s="11" t="s">
        <v>526</v>
      </c>
      <c r="B33" s="12" t="s">
        <v>203</v>
      </c>
      <c r="C33" s="6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5" t="s">
        <v>204</v>
      </c>
      <c r="B34" s="6" t="s">
        <v>205</v>
      </c>
      <c r="C34" s="6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5" t="s">
        <v>206</v>
      </c>
      <c r="B35" s="6" t="s">
        <v>207</v>
      </c>
      <c r="C35" s="6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5" t="s">
        <v>208</v>
      </c>
      <c r="B36" s="6" t="s">
        <v>209</v>
      </c>
      <c r="C36" s="6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9" t="s">
        <v>527</v>
      </c>
      <c r="B37" s="10" t="s">
        <v>210</v>
      </c>
      <c r="C37" s="10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5" t="s">
        <v>211</v>
      </c>
      <c r="B38" s="6" t="s">
        <v>212</v>
      </c>
      <c r="C38" s="6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5" t="s">
        <v>213</v>
      </c>
      <c r="B39" s="6" t="s">
        <v>214</v>
      </c>
      <c r="C39" s="6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9" t="s">
        <v>528</v>
      </c>
      <c r="B40" s="10" t="s">
        <v>215</v>
      </c>
      <c r="C40" s="10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5" t="s">
        <v>216</v>
      </c>
      <c r="B41" s="6" t="s">
        <v>217</v>
      </c>
      <c r="C41" s="6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5" t="s">
        <v>218</v>
      </c>
      <c r="B42" s="6" t="s">
        <v>219</v>
      </c>
      <c r="C42" s="6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5" t="s">
        <v>529</v>
      </c>
      <c r="B43" s="6" t="s">
        <v>220</v>
      </c>
      <c r="C43" s="6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7" t="s">
        <v>221</v>
      </c>
      <c r="B44" s="8" t="s">
        <v>220</v>
      </c>
      <c r="C44" s="6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5" t="s">
        <v>222</v>
      </c>
      <c r="B45" s="6" t="s">
        <v>223</v>
      </c>
      <c r="C45" s="6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14" t="s">
        <v>530</v>
      </c>
      <c r="B46" s="6" t="s">
        <v>224</v>
      </c>
      <c r="C46" s="6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7" t="s">
        <v>225</v>
      </c>
      <c r="B47" s="8" t="s">
        <v>224</v>
      </c>
      <c r="C47" s="6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5" t="s">
        <v>226</v>
      </c>
      <c r="B48" s="6" t="s">
        <v>227</v>
      </c>
      <c r="C48" s="6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5" t="s">
        <v>531</v>
      </c>
      <c r="B49" s="6" t="s">
        <v>228</v>
      </c>
      <c r="C49" s="6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7" t="s">
        <v>229</v>
      </c>
      <c r="B50" s="8" t="s">
        <v>228</v>
      </c>
      <c r="C50" s="6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9" t="s">
        <v>532</v>
      </c>
      <c r="B51" s="10" t="s">
        <v>230</v>
      </c>
      <c r="C51" s="10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5" t="s">
        <v>231</v>
      </c>
      <c r="B52" s="6" t="s">
        <v>232</v>
      </c>
      <c r="C52" s="6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5" t="s">
        <v>233</v>
      </c>
      <c r="B53" s="6" t="s">
        <v>234</v>
      </c>
      <c r="C53" s="6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9" t="s">
        <v>533</v>
      </c>
      <c r="B54" s="10" t="s">
        <v>235</v>
      </c>
      <c r="C54" s="10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5" t="s">
        <v>236</v>
      </c>
      <c r="B55" s="6" t="s">
        <v>237</v>
      </c>
      <c r="C55" s="6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5" t="s">
        <v>238</v>
      </c>
      <c r="B56" s="6" t="s">
        <v>239</v>
      </c>
      <c r="C56" s="6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5" t="s">
        <v>534</v>
      </c>
      <c r="B57" s="6" t="s">
        <v>240</v>
      </c>
      <c r="C57" s="6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7" t="s">
        <v>225</v>
      </c>
      <c r="B58" s="8" t="s">
        <v>240</v>
      </c>
      <c r="C58" s="6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7" t="s">
        <v>241</v>
      </c>
      <c r="B59" s="8" t="s">
        <v>240</v>
      </c>
      <c r="C59" s="6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5" t="s">
        <v>535</v>
      </c>
      <c r="B60" s="6" t="s">
        <v>242</v>
      </c>
      <c r="C60" s="6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7" t="s">
        <v>243</v>
      </c>
      <c r="B61" s="8" t="s">
        <v>242</v>
      </c>
      <c r="C61" s="6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7" t="s">
        <v>244</v>
      </c>
      <c r="B62" s="8" t="s">
        <v>242</v>
      </c>
      <c r="C62" s="6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7" t="s">
        <v>245</v>
      </c>
      <c r="B63" s="8" t="s">
        <v>242</v>
      </c>
      <c r="C63" s="6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5" t="s">
        <v>246</v>
      </c>
      <c r="B64" s="6" t="s">
        <v>247</v>
      </c>
      <c r="C64" s="6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9" t="s">
        <v>536</v>
      </c>
      <c r="B65" s="10" t="s">
        <v>248</v>
      </c>
      <c r="C65" s="10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>
      <c r="A66" s="11" t="s">
        <v>537</v>
      </c>
      <c r="B66" s="12" t="s">
        <v>249</v>
      </c>
      <c r="C66" s="1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15" t="s">
        <v>250</v>
      </c>
      <c r="B67" s="10" t="s">
        <v>251</v>
      </c>
      <c r="C67" s="6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16" t="s">
        <v>538</v>
      </c>
      <c r="B68" s="6" t="s">
        <v>252</v>
      </c>
      <c r="C68" s="6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16" t="s">
        <v>539</v>
      </c>
      <c r="B69" s="6" t="s">
        <v>252</v>
      </c>
      <c r="C69" s="6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16" t="s">
        <v>540</v>
      </c>
      <c r="B70" s="6" t="s">
        <v>252</v>
      </c>
      <c r="C70" s="6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16" t="s">
        <v>541</v>
      </c>
      <c r="B71" s="6" t="s">
        <v>252</v>
      </c>
      <c r="C71" s="6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16" t="s">
        <v>542</v>
      </c>
      <c r="B72" s="6" t="s">
        <v>252</v>
      </c>
      <c r="C72" s="6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16" t="s">
        <v>543</v>
      </c>
      <c r="B73" s="6" t="s">
        <v>252</v>
      </c>
      <c r="C73" s="6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16" t="s">
        <v>544</v>
      </c>
      <c r="B74" s="6" t="s">
        <v>252</v>
      </c>
      <c r="C74" s="6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16" t="s">
        <v>545</v>
      </c>
      <c r="B75" s="6" t="s">
        <v>252</v>
      </c>
      <c r="C75" s="6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16" t="s">
        <v>546</v>
      </c>
      <c r="B76" s="6" t="s">
        <v>252</v>
      </c>
      <c r="C76" s="6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16" t="s">
        <v>547</v>
      </c>
      <c r="B77" s="6" t="s">
        <v>252</v>
      </c>
      <c r="C77" s="6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17" t="s">
        <v>548</v>
      </c>
      <c r="B78" s="6" t="s">
        <v>252</v>
      </c>
      <c r="C78" s="6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17" t="s">
        <v>549</v>
      </c>
      <c r="B79" s="6" t="s">
        <v>252</v>
      </c>
      <c r="C79" s="6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17" t="s">
        <v>550</v>
      </c>
      <c r="B80" s="6" t="s">
        <v>252</v>
      </c>
      <c r="C80" s="6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17" t="s">
        <v>551</v>
      </c>
      <c r="B81" s="6" t="s">
        <v>252</v>
      </c>
      <c r="C81" s="6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17" t="s">
        <v>552</v>
      </c>
      <c r="B82" s="6" t="s">
        <v>252</v>
      </c>
      <c r="C82" s="6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17" t="s">
        <v>553</v>
      </c>
      <c r="B83" s="6" t="s">
        <v>252</v>
      </c>
      <c r="C83" s="6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15" t="s">
        <v>554</v>
      </c>
      <c r="B84" s="18" t="s">
        <v>252</v>
      </c>
      <c r="C84" s="6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16" t="s">
        <v>555</v>
      </c>
      <c r="B85" s="6" t="s">
        <v>253</v>
      </c>
      <c r="C85" s="6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16" t="s">
        <v>556</v>
      </c>
      <c r="B86" s="6" t="s">
        <v>253</v>
      </c>
      <c r="C86" s="6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16" t="s">
        <v>557</v>
      </c>
      <c r="B87" s="6" t="s">
        <v>253</v>
      </c>
      <c r="C87" s="6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19" t="s">
        <v>558</v>
      </c>
      <c r="B88" s="10" t="s">
        <v>253</v>
      </c>
      <c r="C88" s="6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16" t="s">
        <v>559</v>
      </c>
      <c r="B89" s="6" t="s">
        <v>254</v>
      </c>
      <c r="C89" s="6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16" t="s">
        <v>560</v>
      </c>
      <c r="B90" s="6" t="s">
        <v>254</v>
      </c>
      <c r="C90" s="6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16" t="s">
        <v>561</v>
      </c>
      <c r="B91" s="6" t="s">
        <v>254</v>
      </c>
      <c r="C91" s="6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16" t="s">
        <v>562</v>
      </c>
      <c r="B92" s="6" t="s">
        <v>254</v>
      </c>
      <c r="C92" s="6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17" t="s">
        <v>563</v>
      </c>
      <c r="B93" s="6" t="s">
        <v>254</v>
      </c>
      <c r="C93" s="6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17" t="s">
        <v>564</v>
      </c>
      <c r="B94" s="6" t="s">
        <v>254</v>
      </c>
      <c r="C94" s="6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20" t="s">
        <v>73</v>
      </c>
      <c r="B95" s="18" t="s">
        <v>254</v>
      </c>
      <c r="C95" s="6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16" t="s">
        <v>565</v>
      </c>
      <c r="B96" s="6" t="s">
        <v>255</v>
      </c>
      <c r="C96" s="6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21" t="s">
        <v>72</v>
      </c>
      <c r="B97" s="18" t="s">
        <v>255</v>
      </c>
      <c r="C97" s="6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16" t="s">
        <v>566</v>
      </c>
      <c r="B98" s="6" t="s">
        <v>256</v>
      </c>
      <c r="C98" s="6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16" t="s">
        <v>567</v>
      </c>
      <c r="B99" s="6" t="s">
        <v>256</v>
      </c>
      <c r="C99" s="6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17" t="s">
        <v>568</v>
      </c>
      <c r="B100" s="6" t="s">
        <v>256</v>
      </c>
      <c r="C100" s="6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17" t="s">
        <v>569</v>
      </c>
      <c r="B101" s="6" t="s">
        <v>256</v>
      </c>
      <c r="C101" s="6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17" t="s">
        <v>570</v>
      </c>
      <c r="B102" s="6" t="s">
        <v>256</v>
      </c>
      <c r="C102" s="6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customHeight="1">
      <c r="A103" s="22" t="s">
        <v>571</v>
      </c>
      <c r="B103" s="6" t="s">
        <v>256</v>
      </c>
      <c r="C103" s="6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customHeight="1">
      <c r="A104" s="15" t="s">
        <v>71</v>
      </c>
      <c r="B104" s="18" t="s">
        <v>256</v>
      </c>
      <c r="C104" s="6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16" t="s">
        <v>572</v>
      </c>
      <c r="B105" s="6" t="s">
        <v>257</v>
      </c>
      <c r="C105" s="6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16" t="s">
        <v>573</v>
      </c>
      <c r="B106" s="6" t="s">
        <v>257</v>
      </c>
      <c r="C106" s="6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15" t="s">
        <v>70</v>
      </c>
      <c r="B107" s="10" t="s">
        <v>257</v>
      </c>
      <c r="C107" s="6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16" t="s">
        <v>574</v>
      </c>
      <c r="B108" s="6" t="s">
        <v>258</v>
      </c>
      <c r="C108" s="6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16" t="s">
        <v>575</v>
      </c>
      <c r="B109" s="6" t="s">
        <v>258</v>
      </c>
      <c r="C109" s="6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17" t="s">
        <v>576</v>
      </c>
      <c r="B110" s="6" t="s">
        <v>258</v>
      </c>
      <c r="C110" s="6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17" t="s">
        <v>577</v>
      </c>
      <c r="B111" s="6" t="s">
        <v>258</v>
      </c>
      <c r="C111" s="6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17" t="s">
        <v>578</v>
      </c>
      <c r="B112" s="6" t="s">
        <v>258</v>
      </c>
      <c r="C112" s="6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17" t="s">
        <v>579</v>
      </c>
      <c r="B113" s="6" t="s">
        <v>258</v>
      </c>
      <c r="C113" s="6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17" t="s">
        <v>580</v>
      </c>
      <c r="B114" s="6" t="s">
        <v>258</v>
      </c>
      <c r="C114" s="6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17" t="s">
        <v>581</v>
      </c>
      <c r="B115" s="6" t="s">
        <v>258</v>
      </c>
      <c r="C115" s="6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17" t="s">
        <v>582</v>
      </c>
      <c r="B116" s="6" t="s">
        <v>258</v>
      </c>
      <c r="C116" s="6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17" t="s">
        <v>583</v>
      </c>
      <c r="B117" s="6" t="s">
        <v>258</v>
      </c>
      <c r="C117" s="6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>
      <c r="A118" s="17" t="s">
        <v>584</v>
      </c>
      <c r="B118" s="6" t="s">
        <v>258</v>
      </c>
      <c r="C118" s="6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" customHeight="1">
      <c r="A119" s="17" t="s">
        <v>585</v>
      </c>
      <c r="B119" s="6" t="s">
        <v>258</v>
      </c>
      <c r="C119" s="6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" customHeight="1">
      <c r="A120" s="15" t="s">
        <v>586</v>
      </c>
      <c r="B120" s="18" t="s">
        <v>258</v>
      </c>
      <c r="C120" s="6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>
      <c r="A121" s="23" t="s">
        <v>587</v>
      </c>
      <c r="B121" s="12" t="s">
        <v>259</v>
      </c>
      <c r="C121" s="10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15" t="s">
        <v>588</v>
      </c>
      <c r="B122" s="10" t="s">
        <v>260</v>
      </c>
      <c r="C122" s="6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24" t="s">
        <v>261</v>
      </c>
      <c r="B123" s="8" t="s">
        <v>260</v>
      </c>
      <c r="C123" s="6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15" t="s">
        <v>262</v>
      </c>
      <c r="B124" s="10" t="s">
        <v>263</v>
      </c>
      <c r="C124" s="6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15" t="s">
        <v>264</v>
      </c>
      <c r="B125" s="10" t="s">
        <v>265</v>
      </c>
      <c r="C125" s="6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17" t="s">
        <v>789</v>
      </c>
      <c r="B126" s="6" t="s">
        <v>266</v>
      </c>
      <c r="C126" s="6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17" t="s">
        <v>790</v>
      </c>
      <c r="B127" s="6" t="s">
        <v>266</v>
      </c>
      <c r="C127" s="6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17" t="s">
        <v>791</v>
      </c>
      <c r="B128" s="6" t="s">
        <v>266</v>
      </c>
      <c r="C128" s="6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17" t="s">
        <v>792</v>
      </c>
      <c r="B129" s="6" t="s">
        <v>266</v>
      </c>
      <c r="C129" s="6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17" t="s">
        <v>793</v>
      </c>
      <c r="B130" s="6" t="s">
        <v>266</v>
      </c>
      <c r="C130" s="6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17" t="s">
        <v>794</v>
      </c>
      <c r="B131" s="6" t="s">
        <v>266</v>
      </c>
      <c r="C131" s="6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17" t="s">
        <v>795</v>
      </c>
      <c r="B132" s="6" t="s">
        <v>266</v>
      </c>
      <c r="C132" s="6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17" t="s">
        <v>796</v>
      </c>
      <c r="B133" s="6" t="s">
        <v>266</v>
      </c>
      <c r="C133" s="6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17" t="s">
        <v>797</v>
      </c>
      <c r="B134" s="6" t="s">
        <v>266</v>
      </c>
      <c r="C134" s="6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17" t="s">
        <v>798</v>
      </c>
      <c r="B135" s="6" t="s">
        <v>266</v>
      </c>
      <c r="C135" s="6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15" t="s">
        <v>589</v>
      </c>
      <c r="B136" s="10" t="s">
        <v>266</v>
      </c>
      <c r="C136" s="6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17" t="s">
        <v>789</v>
      </c>
      <c r="B137" s="6" t="s">
        <v>267</v>
      </c>
      <c r="C137" s="6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17" t="s">
        <v>790</v>
      </c>
      <c r="B138" s="6" t="s">
        <v>267</v>
      </c>
      <c r="C138" s="6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17" t="s">
        <v>791</v>
      </c>
      <c r="B139" s="6" t="s">
        <v>267</v>
      </c>
      <c r="C139" s="6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17" t="s">
        <v>792</v>
      </c>
      <c r="B140" s="6" t="s">
        <v>267</v>
      </c>
      <c r="C140" s="6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17" t="s">
        <v>793</v>
      </c>
      <c r="B141" s="6" t="s">
        <v>267</v>
      </c>
      <c r="C141" s="6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17" t="s">
        <v>794</v>
      </c>
      <c r="B142" s="6" t="s">
        <v>267</v>
      </c>
      <c r="C142" s="6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17" t="s">
        <v>795</v>
      </c>
      <c r="B143" s="6" t="s">
        <v>267</v>
      </c>
      <c r="C143" s="6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17" t="s">
        <v>796</v>
      </c>
      <c r="B144" s="6" t="s">
        <v>267</v>
      </c>
      <c r="C144" s="6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17" t="s">
        <v>797</v>
      </c>
      <c r="B145" s="6" t="s">
        <v>267</v>
      </c>
      <c r="C145" s="6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17" t="s">
        <v>798</v>
      </c>
      <c r="B146" s="6" t="s">
        <v>267</v>
      </c>
      <c r="C146" s="6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15" t="s">
        <v>590</v>
      </c>
      <c r="B147" s="10" t="s">
        <v>267</v>
      </c>
      <c r="C147" s="6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17" t="s">
        <v>789</v>
      </c>
      <c r="B148" s="6" t="s">
        <v>268</v>
      </c>
      <c r="C148" s="6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17" t="s">
        <v>790</v>
      </c>
      <c r="B149" s="6" t="s">
        <v>268</v>
      </c>
      <c r="C149" s="6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17" t="s">
        <v>791</v>
      </c>
      <c r="B150" s="6" t="s">
        <v>268</v>
      </c>
      <c r="C150" s="6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17" t="s">
        <v>792</v>
      </c>
      <c r="B151" s="6" t="s">
        <v>268</v>
      </c>
      <c r="C151" s="6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17" t="s">
        <v>793</v>
      </c>
      <c r="B152" s="6" t="s">
        <v>268</v>
      </c>
      <c r="C152" s="6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17" t="s">
        <v>794</v>
      </c>
      <c r="B153" s="6" t="s">
        <v>268</v>
      </c>
      <c r="C153" s="6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17" t="s">
        <v>795</v>
      </c>
      <c r="B154" s="6" t="s">
        <v>268</v>
      </c>
      <c r="C154" s="6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17" t="s">
        <v>796</v>
      </c>
      <c r="B155" s="6" t="s">
        <v>268</v>
      </c>
      <c r="C155" s="6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17" t="s">
        <v>797</v>
      </c>
      <c r="B156" s="6" t="s">
        <v>268</v>
      </c>
      <c r="C156" s="6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17" t="s">
        <v>798</v>
      </c>
      <c r="B157" s="6" t="s">
        <v>268</v>
      </c>
      <c r="C157" s="6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15" t="s">
        <v>591</v>
      </c>
      <c r="B158" s="10" t="s">
        <v>268</v>
      </c>
      <c r="C158" s="6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15" t="s">
        <v>592</v>
      </c>
      <c r="B159" s="10" t="s">
        <v>269</v>
      </c>
      <c r="C159" s="6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24" t="s">
        <v>270</v>
      </c>
      <c r="B160" s="8" t="s">
        <v>269</v>
      </c>
      <c r="C160" s="6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17" t="s">
        <v>799</v>
      </c>
      <c r="B161" s="5" t="s">
        <v>271</v>
      </c>
      <c r="C161" s="5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17" t="s">
        <v>800</v>
      </c>
      <c r="B162" s="5" t="s">
        <v>271</v>
      </c>
      <c r="C162" s="5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17" t="s">
        <v>801</v>
      </c>
      <c r="B163" s="5" t="s">
        <v>271</v>
      </c>
      <c r="C163" s="5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5" t="s">
        <v>802</v>
      </c>
      <c r="B164" s="5" t="s">
        <v>271</v>
      </c>
      <c r="C164" s="5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5" t="s">
        <v>803</v>
      </c>
      <c r="B165" s="5" t="s">
        <v>271</v>
      </c>
      <c r="C165" s="5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5" t="s">
        <v>804</v>
      </c>
      <c r="B166" s="5" t="s">
        <v>271</v>
      </c>
      <c r="C166" s="5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17" t="s">
        <v>805</v>
      </c>
      <c r="B167" s="5" t="s">
        <v>271</v>
      </c>
      <c r="C167" s="5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17" t="s">
        <v>806</v>
      </c>
      <c r="B168" s="5" t="s">
        <v>271</v>
      </c>
      <c r="C168" s="5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17" t="s">
        <v>807</v>
      </c>
      <c r="B169" s="5" t="s">
        <v>271</v>
      </c>
      <c r="C169" s="5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17" t="s">
        <v>808</v>
      </c>
      <c r="B170" s="5" t="s">
        <v>271</v>
      </c>
      <c r="C170" s="5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15" t="s">
        <v>593</v>
      </c>
      <c r="B171" s="10" t="s">
        <v>271</v>
      </c>
      <c r="C171" s="5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15" t="s">
        <v>272</v>
      </c>
      <c r="B172" s="10" t="s">
        <v>273</v>
      </c>
      <c r="C172" s="6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15" t="s">
        <v>274</v>
      </c>
      <c r="B173" s="10" t="s">
        <v>275</v>
      </c>
      <c r="C173" s="6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17" t="s">
        <v>799</v>
      </c>
      <c r="B174" s="5" t="s">
        <v>276</v>
      </c>
      <c r="C174" s="5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17" t="s">
        <v>800</v>
      </c>
      <c r="B175" s="5" t="s">
        <v>276</v>
      </c>
      <c r="C175" s="5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17" t="s">
        <v>801</v>
      </c>
      <c r="B176" s="5" t="s">
        <v>276</v>
      </c>
      <c r="C176" s="5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5" t="s">
        <v>802</v>
      </c>
      <c r="B177" s="5" t="s">
        <v>276</v>
      </c>
      <c r="C177" s="5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5" t="s">
        <v>803</v>
      </c>
      <c r="B178" s="5" t="s">
        <v>276</v>
      </c>
      <c r="C178" s="5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5" t="s">
        <v>804</v>
      </c>
      <c r="B179" s="5" t="s">
        <v>276</v>
      </c>
      <c r="C179" s="5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17" t="s">
        <v>805</v>
      </c>
      <c r="B180" s="5" t="s">
        <v>276</v>
      </c>
      <c r="C180" s="5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17" t="s">
        <v>809</v>
      </c>
      <c r="B181" s="5" t="s">
        <v>276</v>
      </c>
      <c r="C181" s="5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17" t="s">
        <v>807</v>
      </c>
      <c r="B182" s="5" t="s">
        <v>276</v>
      </c>
      <c r="C182" s="5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17" t="s">
        <v>808</v>
      </c>
      <c r="B183" s="5" t="s">
        <v>276</v>
      </c>
      <c r="C183" s="5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20" t="s">
        <v>594</v>
      </c>
      <c r="B184" s="10" t="s">
        <v>276</v>
      </c>
      <c r="C184" s="5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20" t="s">
        <v>840</v>
      </c>
      <c r="B185" s="10" t="s">
        <v>277</v>
      </c>
      <c r="C185" s="5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20" t="s">
        <v>841</v>
      </c>
      <c r="B186" s="10" t="s">
        <v>277</v>
      </c>
      <c r="C186" s="6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>
      <c r="A187" s="23" t="s">
        <v>595</v>
      </c>
      <c r="B187" s="12" t="s">
        <v>278</v>
      </c>
      <c r="C187" s="10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17" t="s">
        <v>279</v>
      </c>
      <c r="B188" s="6" t="s">
        <v>280</v>
      </c>
      <c r="C188" s="6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17" t="s">
        <v>596</v>
      </c>
      <c r="B189" s="6" t="s">
        <v>281</v>
      </c>
      <c r="C189" s="6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25" t="s">
        <v>282</v>
      </c>
      <c r="B190" s="8" t="s">
        <v>281</v>
      </c>
      <c r="C190" s="6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5" t="s">
        <v>283</v>
      </c>
      <c r="B191" s="6" t="s">
        <v>284</v>
      </c>
      <c r="C191" s="6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17" t="s">
        <v>285</v>
      </c>
      <c r="B192" s="6" t="s">
        <v>286</v>
      </c>
      <c r="C192" s="6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17" t="s">
        <v>287</v>
      </c>
      <c r="B193" s="6" t="s">
        <v>288</v>
      </c>
      <c r="C193" s="6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5" t="s">
        <v>289</v>
      </c>
      <c r="B194" s="6" t="s">
        <v>290</v>
      </c>
      <c r="C194" s="6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5" t="s">
        <v>291</v>
      </c>
      <c r="B195" s="6" t="s">
        <v>292</v>
      </c>
      <c r="C195" s="6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>
      <c r="A196" s="26" t="s">
        <v>597</v>
      </c>
      <c r="B196" s="12" t="s">
        <v>293</v>
      </c>
      <c r="C196" s="10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17" t="s">
        <v>294</v>
      </c>
      <c r="B197" s="6" t="s">
        <v>295</v>
      </c>
      <c r="C197" s="6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17" t="s">
        <v>296</v>
      </c>
      <c r="B198" s="6" t="s">
        <v>297</v>
      </c>
      <c r="C198" s="6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17" t="s">
        <v>298</v>
      </c>
      <c r="B199" s="6" t="s">
        <v>299</v>
      </c>
      <c r="C199" s="6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17" t="s">
        <v>300</v>
      </c>
      <c r="B200" s="6" t="s">
        <v>301</v>
      </c>
      <c r="C200" s="6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>
      <c r="A201" s="26" t="s">
        <v>598</v>
      </c>
      <c r="B201" s="12" t="s">
        <v>302</v>
      </c>
      <c r="C201" s="10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15" t="s">
        <v>303</v>
      </c>
      <c r="B202" s="10" t="s">
        <v>304</v>
      </c>
      <c r="C202" s="6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17" t="s">
        <v>789</v>
      </c>
      <c r="B203" s="6" t="s">
        <v>305</v>
      </c>
      <c r="C203" s="6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17" t="s">
        <v>790</v>
      </c>
      <c r="B204" s="6" t="s">
        <v>305</v>
      </c>
      <c r="C204" s="6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17" t="s">
        <v>791</v>
      </c>
      <c r="B205" s="6" t="s">
        <v>305</v>
      </c>
      <c r="C205" s="6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17" t="s">
        <v>792</v>
      </c>
      <c r="B206" s="6" t="s">
        <v>305</v>
      </c>
      <c r="C206" s="6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17" t="s">
        <v>793</v>
      </c>
      <c r="B207" s="6" t="s">
        <v>305</v>
      </c>
      <c r="C207" s="6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17" t="s">
        <v>794</v>
      </c>
      <c r="B208" s="6" t="s">
        <v>305</v>
      </c>
      <c r="C208" s="6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17" t="s">
        <v>795</v>
      </c>
      <c r="B209" s="6" t="s">
        <v>305</v>
      </c>
      <c r="C209" s="6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17" t="s">
        <v>796</v>
      </c>
      <c r="B210" s="6" t="s">
        <v>305</v>
      </c>
      <c r="C210" s="6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17" t="s">
        <v>797</v>
      </c>
      <c r="B211" s="6" t="s">
        <v>305</v>
      </c>
      <c r="C211" s="6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17" t="s">
        <v>798</v>
      </c>
      <c r="B212" s="6" t="s">
        <v>305</v>
      </c>
      <c r="C212" s="6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15" t="s">
        <v>605</v>
      </c>
      <c r="B213" s="10" t="s">
        <v>305</v>
      </c>
      <c r="C213" s="6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17" t="s">
        <v>789</v>
      </c>
      <c r="B214" s="6" t="s">
        <v>306</v>
      </c>
      <c r="C214" s="6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17" t="s">
        <v>790</v>
      </c>
      <c r="B215" s="6" t="s">
        <v>306</v>
      </c>
      <c r="C215" s="6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17" t="s">
        <v>791</v>
      </c>
      <c r="B216" s="6" t="s">
        <v>306</v>
      </c>
      <c r="C216" s="6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17" t="s">
        <v>792</v>
      </c>
      <c r="B217" s="6" t="s">
        <v>306</v>
      </c>
      <c r="C217" s="6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17" t="s">
        <v>793</v>
      </c>
      <c r="B218" s="6" t="s">
        <v>306</v>
      </c>
      <c r="C218" s="6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17" t="s">
        <v>794</v>
      </c>
      <c r="B219" s="6" t="s">
        <v>306</v>
      </c>
      <c r="C219" s="6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17" t="s">
        <v>795</v>
      </c>
      <c r="B220" s="6" t="s">
        <v>306</v>
      </c>
      <c r="C220" s="6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17" t="s">
        <v>796</v>
      </c>
      <c r="B221" s="6" t="s">
        <v>306</v>
      </c>
      <c r="C221" s="6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17" t="s">
        <v>797</v>
      </c>
      <c r="B222" s="6" t="s">
        <v>306</v>
      </c>
      <c r="C222" s="6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17" t="s">
        <v>798</v>
      </c>
      <c r="B223" s="6" t="s">
        <v>306</v>
      </c>
      <c r="C223" s="6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15" t="s">
        <v>604</v>
      </c>
      <c r="B224" s="10" t="s">
        <v>306</v>
      </c>
      <c r="C224" s="6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17" t="s">
        <v>789</v>
      </c>
      <c r="B225" s="6" t="s">
        <v>307</v>
      </c>
      <c r="C225" s="6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17" t="s">
        <v>790</v>
      </c>
      <c r="B226" s="6" t="s">
        <v>307</v>
      </c>
      <c r="C226" s="6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17" t="s">
        <v>791</v>
      </c>
      <c r="B227" s="6" t="s">
        <v>307</v>
      </c>
      <c r="C227" s="6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17" t="s">
        <v>792</v>
      </c>
      <c r="B228" s="6" t="s">
        <v>307</v>
      </c>
      <c r="C228" s="6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17" t="s">
        <v>793</v>
      </c>
      <c r="B229" s="6" t="s">
        <v>307</v>
      </c>
      <c r="C229" s="6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17" t="s">
        <v>794</v>
      </c>
      <c r="B230" s="6" t="s">
        <v>307</v>
      </c>
      <c r="C230" s="6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17" t="s">
        <v>795</v>
      </c>
      <c r="B231" s="6" t="s">
        <v>307</v>
      </c>
      <c r="C231" s="6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17" t="s">
        <v>796</v>
      </c>
      <c r="B232" s="6" t="s">
        <v>307</v>
      </c>
      <c r="C232" s="6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17" t="s">
        <v>797</v>
      </c>
      <c r="B233" s="6" t="s">
        <v>307</v>
      </c>
      <c r="C233" s="6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17" t="s">
        <v>798</v>
      </c>
      <c r="B234" s="6" t="s">
        <v>307</v>
      </c>
      <c r="C234" s="6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15" t="s">
        <v>603</v>
      </c>
      <c r="B235" s="10" t="s">
        <v>307</v>
      </c>
      <c r="C235" s="6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15" t="s">
        <v>602</v>
      </c>
      <c r="B236" s="10" t="s">
        <v>308</v>
      </c>
      <c r="C236" s="6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25" t="s">
        <v>270</v>
      </c>
      <c r="B237" s="8" t="s">
        <v>308</v>
      </c>
      <c r="C237" s="6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17" t="s">
        <v>799</v>
      </c>
      <c r="B238" s="5" t="s">
        <v>309</v>
      </c>
      <c r="C238" s="5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17" t="s">
        <v>800</v>
      </c>
      <c r="B239" s="6" t="s">
        <v>309</v>
      </c>
      <c r="C239" s="6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17" t="s">
        <v>801</v>
      </c>
      <c r="B240" s="5" t="s">
        <v>309</v>
      </c>
      <c r="C240" s="5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5" t="s">
        <v>802</v>
      </c>
      <c r="B241" s="6" t="s">
        <v>309</v>
      </c>
      <c r="C241" s="6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5" t="s">
        <v>803</v>
      </c>
      <c r="B242" s="5" t="s">
        <v>309</v>
      </c>
      <c r="C242" s="5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5" t="s">
        <v>804</v>
      </c>
      <c r="B243" s="6" t="s">
        <v>309</v>
      </c>
      <c r="C243" s="6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17" t="s">
        <v>805</v>
      </c>
      <c r="B244" s="5" t="s">
        <v>309</v>
      </c>
      <c r="C244" s="5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17" t="s">
        <v>809</v>
      </c>
      <c r="B245" s="6" t="s">
        <v>309</v>
      </c>
      <c r="C245" s="6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17" t="s">
        <v>807</v>
      </c>
      <c r="B246" s="5" t="s">
        <v>309</v>
      </c>
      <c r="C246" s="5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17" t="s">
        <v>808</v>
      </c>
      <c r="B247" s="6" t="s">
        <v>309</v>
      </c>
      <c r="C247" s="6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15" t="s">
        <v>601</v>
      </c>
      <c r="B248" s="10" t="s">
        <v>309</v>
      </c>
      <c r="C248" s="6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15" t="s">
        <v>310</v>
      </c>
      <c r="B249" s="10" t="s">
        <v>311</v>
      </c>
      <c r="C249" s="6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17" t="s">
        <v>799</v>
      </c>
      <c r="B250" s="5" t="s">
        <v>312</v>
      </c>
      <c r="C250" s="5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17" t="s">
        <v>800</v>
      </c>
      <c r="B251" s="5" t="s">
        <v>312</v>
      </c>
      <c r="C251" s="5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17" t="s">
        <v>801</v>
      </c>
      <c r="B252" s="5" t="s">
        <v>312</v>
      </c>
      <c r="C252" s="5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5" t="s">
        <v>802</v>
      </c>
      <c r="B253" s="5" t="s">
        <v>312</v>
      </c>
      <c r="C253" s="5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5" t="s">
        <v>803</v>
      </c>
      <c r="B254" s="5" t="s">
        <v>312</v>
      </c>
      <c r="C254" s="5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5" t="s">
        <v>804</v>
      </c>
      <c r="B255" s="5" t="s">
        <v>312</v>
      </c>
      <c r="C255" s="5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17" t="s">
        <v>805</v>
      </c>
      <c r="B256" s="5" t="s">
        <v>312</v>
      </c>
      <c r="C256" s="5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17" t="s">
        <v>809</v>
      </c>
      <c r="B257" s="5" t="s">
        <v>312</v>
      </c>
      <c r="C257" s="5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17" t="s">
        <v>807</v>
      </c>
      <c r="B258" s="5" t="s">
        <v>312</v>
      </c>
      <c r="C258" s="5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17" t="s">
        <v>808</v>
      </c>
      <c r="B259" s="5" t="s">
        <v>312</v>
      </c>
      <c r="C259" s="5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20" t="s">
        <v>69</v>
      </c>
      <c r="B260" s="10" t="s">
        <v>312</v>
      </c>
      <c r="C260" s="5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>
      <c r="A261" s="23" t="s">
        <v>599</v>
      </c>
      <c r="B261" s="12" t="s">
        <v>313</v>
      </c>
      <c r="C261" s="10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">
      <c r="A262" s="27" t="s">
        <v>600</v>
      </c>
      <c r="B262" s="28" t="s">
        <v>314</v>
      </c>
      <c r="C262" s="9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16" t="s">
        <v>608</v>
      </c>
      <c r="B263" s="5" t="s">
        <v>315</v>
      </c>
      <c r="C263" s="5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25" t="s">
        <v>316</v>
      </c>
      <c r="B264" s="25" t="s">
        <v>315</v>
      </c>
      <c r="C264" s="5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25" t="s">
        <v>317</v>
      </c>
      <c r="B265" s="25" t="s">
        <v>315</v>
      </c>
      <c r="C265" s="5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16" t="s">
        <v>318</v>
      </c>
      <c r="B266" s="5" t="s">
        <v>319</v>
      </c>
      <c r="C266" s="5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16" t="s">
        <v>607</v>
      </c>
      <c r="B267" s="5" t="s">
        <v>320</v>
      </c>
      <c r="C267" s="5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25" t="s">
        <v>316</v>
      </c>
      <c r="B268" s="25" t="s">
        <v>320</v>
      </c>
      <c r="C268" s="5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25" t="s">
        <v>317</v>
      </c>
      <c r="B269" s="25" t="s">
        <v>321</v>
      </c>
      <c r="C269" s="5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15" t="s">
        <v>606</v>
      </c>
      <c r="B270" s="9" t="s">
        <v>322</v>
      </c>
      <c r="C270" s="9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29" t="s">
        <v>611</v>
      </c>
      <c r="B271" s="5" t="s">
        <v>323</v>
      </c>
      <c r="C271" s="5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25" t="s">
        <v>324</v>
      </c>
      <c r="B272" s="25" t="s">
        <v>323</v>
      </c>
      <c r="C272" s="5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25" t="s">
        <v>325</v>
      </c>
      <c r="B273" s="25" t="s">
        <v>323</v>
      </c>
      <c r="C273" s="5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29" t="s">
        <v>612</v>
      </c>
      <c r="B274" s="5" t="s">
        <v>326</v>
      </c>
      <c r="C274" s="5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25" t="s">
        <v>317</v>
      </c>
      <c r="B275" s="25" t="s">
        <v>326</v>
      </c>
      <c r="C275" s="5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17" t="s">
        <v>327</v>
      </c>
      <c r="B276" s="5" t="s">
        <v>328</v>
      </c>
      <c r="C276" s="5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17" t="s">
        <v>613</v>
      </c>
      <c r="B277" s="5" t="s">
        <v>329</v>
      </c>
      <c r="C277" s="5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25" t="s">
        <v>325</v>
      </c>
      <c r="B278" s="25" t="s">
        <v>329</v>
      </c>
      <c r="C278" s="5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25" t="s">
        <v>317</v>
      </c>
      <c r="B279" s="25" t="s">
        <v>329</v>
      </c>
      <c r="C279" s="5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30" t="s">
        <v>609</v>
      </c>
      <c r="B280" s="9" t="s">
        <v>330</v>
      </c>
      <c r="C280" s="9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29" t="s">
        <v>331</v>
      </c>
      <c r="B281" s="5" t="s">
        <v>332</v>
      </c>
      <c r="C281" s="5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29" t="s">
        <v>333</v>
      </c>
      <c r="B282" s="5" t="s">
        <v>334</v>
      </c>
      <c r="C282" s="5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30" t="s">
        <v>335</v>
      </c>
      <c r="B283" s="9" t="s">
        <v>336</v>
      </c>
      <c r="C283" s="5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29" t="s">
        <v>337</v>
      </c>
      <c r="B284" s="5" t="s">
        <v>338</v>
      </c>
      <c r="C284" s="5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29" t="s">
        <v>339</v>
      </c>
      <c r="B285" s="5" t="s">
        <v>340</v>
      </c>
      <c r="C285" s="5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29" t="s">
        <v>341</v>
      </c>
      <c r="B286" s="5" t="s">
        <v>342</v>
      </c>
      <c r="C286" s="5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59" t="s">
        <v>610</v>
      </c>
      <c r="B287" s="60" t="s">
        <v>343</v>
      </c>
      <c r="C287" s="9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29" t="s">
        <v>344</v>
      </c>
      <c r="B288" s="5" t="s">
        <v>345</v>
      </c>
      <c r="C288" s="5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16" t="s">
        <v>346</v>
      </c>
      <c r="B289" s="5" t="s">
        <v>347</v>
      </c>
      <c r="C289" s="5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29" t="s">
        <v>614</v>
      </c>
      <c r="B290" s="5" t="s">
        <v>348</v>
      </c>
      <c r="C290" s="5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25" t="s">
        <v>317</v>
      </c>
      <c r="B291" s="25" t="s">
        <v>348</v>
      </c>
      <c r="C291" s="5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29" t="s">
        <v>615</v>
      </c>
      <c r="B292" s="5" t="s">
        <v>349</v>
      </c>
      <c r="C292" s="5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25" t="s">
        <v>350</v>
      </c>
      <c r="B293" s="25" t="s">
        <v>349</v>
      </c>
      <c r="C293" s="5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25" t="s">
        <v>351</v>
      </c>
      <c r="B294" s="25" t="s">
        <v>349</v>
      </c>
      <c r="C294" s="5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25" t="s">
        <v>352</v>
      </c>
      <c r="B295" s="25" t="s">
        <v>349</v>
      </c>
      <c r="C295" s="5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25" t="s">
        <v>317</v>
      </c>
      <c r="B296" s="25" t="s">
        <v>349</v>
      </c>
      <c r="C296" s="5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59" t="s">
        <v>616</v>
      </c>
      <c r="B297" s="60" t="s">
        <v>353</v>
      </c>
      <c r="C297" s="9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61" t="s">
        <v>354</v>
      </c>
      <c r="B298" s="60" t="s">
        <v>355</v>
      </c>
      <c r="C298" s="5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>
      <c r="A299" s="58" t="s">
        <v>617</v>
      </c>
      <c r="B299" s="52" t="s">
        <v>356</v>
      </c>
      <c r="C299" s="9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>
      <c r="A300" s="56" t="s">
        <v>688</v>
      </c>
      <c r="B300" s="57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</sheetData>
  <phoneticPr fontId="49" type="noConversion"/>
  <pageMargins left="0" right="0" top="0.74803149606299213" bottom="0.74803149606299213" header="0.31496062992125984" footer="0.31496062992125984"/>
  <pageSetup paperSize="8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96"/>
  <sheetViews>
    <sheetView view="pageLayout" zoomScaleNormal="100" workbookViewId="0">
      <selection activeCell="A28" sqref="A28"/>
    </sheetView>
  </sheetViews>
  <sheetFormatPr defaultRowHeight="15"/>
  <cols>
    <col min="1" max="1" width="92.5703125" customWidth="1"/>
    <col min="2" max="2" width="9.140625" style="164"/>
    <col min="3" max="3" width="13" style="164" customWidth="1"/>
    <col min="4" max="4" width="14.140625" style="164" customWidth="1"/>
    <col min="5" max="5" width="15.85546875" style="164" customWidth="1"/>
    <col min="6" max="6" width="14" style="164" customWidth="1"/>
  </cols>
  <sheetData>
    <row r="1" spans="1:8" ht="24" customHeight="1">
      <c r="A1" s="270" t="s">
        <v>105</v>
      </c>
      <c r="B1" s="274"/>
      <c r="C1" s="274"/>
      <c r="D1" s="274"/>
      <c r="E1" s="274"/>
      <c r="F1" s="272"/>
    </row>
    <row r="2" spans="1:8" ht="24" customHeight="1">
      <c r="A2" s="273" t="s">
        <v>753</v>
      </c>
      <c r="B2" s="271"/>
      <c r="C2" s="271"/>
      <c r="D2" s="271"/>
      <c r="E2" s="271"/>
      <c r="F2" s="272"/>
      <c r="H2" s="121"/>
    </row>
    <row r="3" spans="1:8" ht="18">
      <c r="A3" s="63"/>
    </row>
    <row r="4" spans="1:8">
      <c r="A4" s="4" t="s">
        <v>1</v>
      </c>
    </row>
    <row r="5" spans="1:8" ht="30">
      <c r="A5" s="2" t="s">
        <v>166</v>
      </c>
      <c r="B5" s="193" t="s">
        <v>78</v>
      </c>
      <c r="C5" s="169" t="s">
        <v>787</v>
      </c>
      <c r="D5" s="169" t="s">
        <v>788</v>
      </c>
      <c r="E5" s="169" t="s">
        <v>108</v>
      </c>
      <c r="F5" s="170" t="s">
        <v>61</v>
      </c>
    </row>
    <row r="6" spans="1:8" ht="15" customHeight="1">
      <c r="A6" s="42" t="s">
        <v>357</v>
      </c>
      <c r="B6" s="194" t="s">
        <v>358</v>
      </c>
      <c r="C6" s="172">
        <v>11285</v>
      </c>
      <c r="D6" s="172"/>
      <c r="E6" s="172"/>
      <c r="F6" s="172">
        <f>SUM(C6:E6)</f>
        <v>11285</v>
      </c>
    </row>
    <row r="7" spans="1:8" ht="15" customHeight="1">
      <c r="A7" s="5" t="s">
        <v>359</v>
      </c>
      <c r="B7" s="194" t="s">
        <v>360</v>
      </c>
      <c r="C7" s="172"/>
      <c r="D7" s="172"/>
      <c r="E7" s="172"/>
      <c r="F7" s="172">
        <f t="shared" ref="F7:F70" si="0">SUM(C7:E7)</f>
        <v>0</v>
      </c>
    </row>
    <row r="8" spans="1:8" ht="15" customHeight="1">
      <c r="A8" s="5" t="s">
        <v>361</v>
      </c>
      <c r="B8" s="194" t="s">
        <v>362</v>
      </c>
      <c r="C8" s="172">
        <v>9152</v>
      </c>
      <c r="D8" s="172"/>
      <c r="E8" s="172"/>
      <c r="F8" s="172">
        <f t="shared" si="0"/>
        <v>9152</v>
      </c>
    </row>
    <row r="9" spans="1:8" ht="15" customHeight="1">
      <c r="A9" s="5" t="s">
        <v>363</v>
      </c>
      <c r="B9" s="194" t="s">
        <v>364</v>
      </c>
      <c r="C9" s="172">
        <v>1200</v>
      </c>
      <c r="D9" s="172"/>
      <c r="E9" s="172"/>
      <c r="F9" s="172">
        <f t="shared" si="0"/>
        <v>1200</v>
      </c>
    </row>
    <row r="10" spans="1:8" ht="15" customHeight="1">
      <c r="A10" s="5" t="s">
        <v>365</v>
      </c>
      <c r="B10" s="194" t="s">
        <v>366</v>
      </c>
      <c r="C10" s="172">
        <v>5713</v>
      </c>
      <c r="D10" s="172"/>
      <c r="E10" s="172"/>
      <c r="F10" s="172">
        <f t="shared" si="0"/>
        <v>5713</v>
      </c>
    </row>
    <row r="11" spans="1:8" ht="15" customHeight="1">
      <c r="A11" s="5" t="s">
        <v>367</v>
      </c>
      <c r="B11" s="194" t="s">
        <v>368</v>
      </c>
      <c r="C11" s="172"/>
      <c r="D11" s="172"/>
      <c r="E11" s="172"/>
      <c r="F11" s="172">
        <f t="shared" si="0"/>
        <v>0</v>
      </c>
    </row>
    <row r="12" spans="1:8" ht="15" customHeight="1">
      <c r="A12" s="9" t="s">
        <v>691</v>
      </c>
      <c r="B12" s="195" t="s">
        <v>369</v>
      </c>
      <c r="C12" s="172">
        <f>SUM(C6:C11)</f>
        <v>27350</v>
      </c>
      <c r="D12" s="172">
        <f>SUM(D6:D11)</f>
        <v>0</v>
      </c>
      <c r="E12" s="172">
        <f>SUM(E6:E11)</f>
        <v>0</v>
      </c>
      <c r="F12" s="172">
        <f t="shared" si="0"/>
        <v>27350</v>
      </c>
    </row>
    <row r="13" spans="1:8" ht="15" customHeight="1">
      <c r="A13" s="5" t="s">
        <v>370</v>
      </c>
      <c r="B13" s="194" t="s">
        <v>371</v>
      </c>
      <c r="C13" s="172"/>
      <c r="D13" s="172"/>
      <c r="E13" s="172"/>
      <c r="F13" s="172">
        <f t="shared" si="0"/>
        <v>0</v>
      </c>
    </row>
    <row r="14" spans="1:8" ht="15" customHeight="1">
      <c r="A14" s="5" t="s">
        <v>372</v>
      </c>
      <c r="B14" s="194" t="s">
        <v>373</v>
      </c>
      <c r="C14" s="172"/>
      <c r="D14" s="172"/>
      <c r="E14" s="172"/>
      <c r="F14" s="172">
        <f t="shared" si="0"/>
        <v>0</v>
      </c>
    </row>
    <row r="15" spans="1:8" ht="15" customHeight="1">
      <c r="A15" s="5" t="s">
        <v>652</v>
      </c>
      <c r="B15" s="194" t="s">
        <v>374</v>
      </c>
      <c r="C15" s="172"/>
      <c r="D15" s="172"/>
      <c r="E15" s="172"/>
      <c r="F15" s="172">
        <f t="shared" si="0"/>
        <v>0</v>
      </c>
    </row>
    <row r="16" spans="1:8" ht="15" customHeight="1">
      <c r="A16" s="5" t="s">
        <v>653</v>
      </c>
      <c r="B16" s="194" t="s">
        <v>375</v>
      </c>
      <c r="C16" s="172"/>
      <c r="D16" s="172"/>
      <c r="E16" s="172"/>
      <c r="F16" s="172">
        <f t="shared" si="0"/>
        <v>0</v>
      </c>
    </row>
    <row r="17" spans="1:6" ht="15" customHeight="1">
      <c r="A17" s="5" t="s">
        <v>654</v>
      </c>
      <c r="B17" s="194" t="s">
        <v>376</v>
      </c>
      <c r="C17" s="172">
        <f>4627-D17</f>
        <v>2646</v>
      </c>
      <c r="D17" s="172">
        <v>1981</v>
      </c>
      <c r="E17" s="172"/>
      <c r="F17" s="172">
        <f t="shared" si="0"/>
        <v>4627</v>
      </c>
    </row>
    <row r="18" spans="1:6" ht="15" customHeight="1">
      <c r="A18" s="50" t="s">
        <v>692</v>
      </c>
      <c r="B18" s="196" t="s">
        <v>377</v>
      </c>
      <c r="C18" s="172">
        <f>SUM(C12:C17)</f>
        <v>29996</v>
      </c>
      <c r="D18" s="172">
        <f>SUM(D12:D17)</f>
        <v>1981</v>
      </c>
      <c r="E18" s="172">
        <f>SUM(E12:E17)</f>
        <v>0</v>
      </c>
      <c r="F18" s="172">
        <f t="shared" si="0"/>
        <v>31977</v>
      </c>
    </row>
    <row r="19" spans="1:6" ht="15" customHeight="1">
      <c r="A19" s="5" t="s">
        <v>658</v>
      </c>
      <c r="B19" s="194" t="s">
        <v>386</v>
      </c>
      <c r="C19" s="172"/>
      <c r="D19" s="172"/>
      <c r="E19" s="172"/>
      <c r="F19" s="172">
        <f t="shared" si="0"/>
        <v>0</v>
      </c>
    </row>
    <row r="20" spans="1:6" ht="15" customHeight="1">
      <c r="A20" s="5" t="s">
        <v>659</v>
      </c>
      <c r="B20" s="194" t="s">
        <v>390</v>
      </c>
      <c r="C20" s="172"/>
      <c r="D20" s="172"/>
      <c r="E20" s="172"/>
      <c r="F20" s="172">
        <f t="shared" si="0"/>
        <v>0</v>
      </c>
    </row>
    <row r="21" spans="1:6" ht="15" customHeight="1">
      <c r="A21" s="9" t="s">
        <v>694</v>
      </c>
      <c r="B21" s="195" t="s">
        <v>391</v>
      </c>
      <c r="C21" s="172">
        <f>SUM(C19:C20)</f>
        <v>0</v>
      </c>
      <c r="D21" s="172">
        <f>SUM(D19:D20)</f>
        <v>0</v>
      </c>
      <c r="E21" s="172">
        <f>SUM(E19:E20)</f>
        <v>0</v>
      </c>
      <c r="F21" s="172">
        <f t="shared" si="0"/>
        <v>0</v>
      </c>
    </row>
    <row r="22" spans="1:6" ht="15" customHeight="1">
      <c r="A22" s="5" t="s">
        <v>660</v>
      </c>
      <c r="B22" s="194" t="s">
        <v>392</v>
      </c>
      <c r="C22" s="172"/>
      <c r="D22" s="172"/>
      <c r="E22" s="172"/>
      <c r="F22" s="172">
        <f t="shared" si="0"/>
        <v>0</v>
      </c>
    </row>
    <row r="23" spans="1:6" ht="15" customHeight="1">
      <c r="A23" s="5" t="s">
        <v>661</v>
      </c>
      <c r="B23" s="194" t="s">
        <v>393</v>
      </c>
      <c r="C23" s="172"/>
      <c r="D23" s="172"/>
      <c r="E23" s="172"/>
      <c r="F23" s="172">
        <f t="shared" si="0"/>
        <v>0</v>
      </c>
    </row>
    <row r="24" spans="1:6" ht="15" customHeight="1">
      <c r="A24" s="5" t="s">
        <v>662</v>
      </c>
      <c r="B24" s="194" t="s">
        <v>394</v>
      </c>
      <c r="C24" s="172"/>
      <c r="D24" s="172">
        <v>1482</v>
      </c>
      <c r="E24" s="172"/>
      <c r="F24" s="172">
        <f t="shared" si="0"/>
        <v>1482</v>
      </c>
    </row>
    <row r="25" spans="1:6" ht="15" customHeight="1">
      <c r="A25" s="5" t="s">
        <v>663</v>
      </c>
      <c r="B25" s="194" t="s">
        <v>395</v>
      </c>
      <c r="C25" s="172">
        <v>3999</v>
      </c>
      <c r="D25" s="172"/>
      <c r="E25" s="172"/>
      <c r="F25" s="172">
        <f t="shared" si="0"/>
        <v>3999</v>
      </c>
    </row>
    <row r="26" spans="1:6" ht="15" customHeight="1">
      <c r="A26" s="5" t="s">
        <v>664</v>
      </c>
      <c r="B26" s="194" t="s">
        <v>398</v>
      </c>
      <c r="C26" s="172"/>
      <c r="D26" s="172"/>
      <c r="E26" s="172"/>
      <c r="F26" s="172">
        <f t="shared" si="0"/>
        <v>0</v>
      </c>
    </row>
    <row r="27" spans="1:6" ht="15" customHeight="1">
      <c r="A27" s="5" t="s">
        <v>399</v>
      </c>
      <c r="B27" s="194" t="s">
        <v>400</v>
      </c>
      <c r="C27" s="172"/>
      <c r="D27" s="172"/>
      <c r="E27" s="172"/>
      <c r="F27" s="172">
        <f t="shared" si="0"/>
        <v>0</v>
      </c>
    </row>
    <row r="28" spans="1:6" ht="15" customHeight="1">
      <c r="A28" s="5" t="s">
        <v>665</v>
      </c>
      <c r="B28" s="194" t="s">
        <v>401</v>
      </c>
      <c r="C28" s="172">
        <v>1822</v>
      </c>
      <c r="D28" s="172"/>
      <c r="E28" s="172"/>
      <c r="F28" s="172">
        <f t="shared" si="0"/>
        <v>1822</v>
      </c>
    </row>
    <row r="29" spans="1:6" ht="15" customHeight="1">
      <c r="A29" s="5" t="s">
        <v>666</v>
      </c>
      <c r="B29" s="194" t="s">
        <v>406</v>
      </c>
      <c r="C29" s="172">
        <v>537</v>
      </c>
      <c r="D29" s="172"/>
      <c r="E29" s="172"/>
      <c r="F29" s="172">
        <f t="shared" si="0"/>
        <v>537</v>
      </c>
    </row>
    <row r="30" spans="1:6" ht="15" customHeight="1">
      <c r="A30" s="9" t="s">
        <v>695</v>
      </c>
      <c r="B30" s="195" t="s">
        <v>422</v>
      </c>
      <c r="C30" s="172">
        <f>SUM(C25:C29)</f>
        <v>6358</v>
      </c>
      <c r="D30" s="172">
        <f>SUM(D25:D29)</f>
        <v>0</v>
      </c>
      <c r="E30" s="172">
        <f>SUM(E25:E29)</f>
        <v>0</v>
      </c>
      <c r="F30" s="172">
        <f t="shared" si="0"/>
        <v>6358</v>
      </c>
    </row>
    <row r="31" spans="1:6" ht="15" customHeight="1">
      <c r="A31" s="5" t="s">
        <v>667</v>
      </c>
      <c r="B31" s="194" t="s">
        <v>423</v>
      </c>
      <c r="C31" s="172"/>
      <c r="D31" s="172"/>
      <c r="E31" s="172"/>
      <c r="F31" s="172">
        <f t="shared" si="0"/>
        <v>0</v>
      </c>
    </row>
    <row r="32" spans="1:6" ht="15" customHeight="1">
      <c r="A32" s="50" t="s">
        <v>696</v>
      </c>
      <c r="B32" s="196" t="s">
        <v>424</v>
      </c>
      <c r="C32" s="172">
        <f>C21+C22+C23+C24+C30+C31</f>
        <v>6358</v>
      </c>
      <c r="D32" s="172">
        <f>D21+D22+D23+D24+D30+D31</f>
        <v>1482</v>
      </c>
      <c r="E32" s="172">
        <f>E21+E22+E23+E24+E30+E31</f>
        <v>0</v>
      </c>
      <c r="F32" s="172">
        <f t="shared" si="0"/>
        <v>7840</v>
      </c>
    </row>
    <row r="33" spans="1:6" ht="15" customHeight="1">
      <c r="A33" s="17" t="s">
        <v>425</v>
      </c>
      <c r="B33" s="194" t="s">
        <v>426</v>
      </c>
      <c r="C33" s="172"/>
      <c r="D33" s="172"/>
      <c r="E33" s="172"/>
      <c r="F33" s="172">
        <f t="shared" si="0"/>
        <v>0</v>
      </c>
    </row>
    <row r="34" spans="1:6" ht="15" customHeight="1">
      <c r="A34" s="17" t="s">
        <v>668</v>
      </c>
      <c r="B34" s="194" t="s">
        <v>427</v>
      </c>
      <c r="C34" s="172">
        <f>128-D34</f>
        <v>68</v>
      </c>
      <c r="D34" s="172">
        <v>60</v>
      </c>
      <c r="E34" s="172"/>
      <c r="F34" s="172">
        <f t="shared" si="0"/>
        <v>128</v>
      </c>
    </row>
    <row r="35" spans="1:6" ht="15" customHeight="1">
      <c r="A35" s="17" t="s">
        <v>669</v>
      </c>
      <c r="B35" s="194" t="s">
        <v>430</v>
      </c>
      <c r="C35" s="172"/>
      <c r="D35" s="172"/>
      <c r="E35" s="172"/>
      <c r="F35" s="172">
        <f t="shared" si="0"/>
        <v>0</v>
      </c>
    </row>
    <row r="36" spans="1:6" ht="15" customHeight="1">
      <c r="A36" s="17" t="s">
        <v>670</v>
      </c>
      <c r="B36" s="194" t="s">
        <v>431</v>
      </c>
      <c r="C36" s="172">
        <f>980-D36</f>
        <v>180</v>
      </c>
      <c r="D36" s="172">
        <v>800</v>
      </c>
      <c r="E36" s="172"/>
      <c r="F36" s="172">
        <f t="shared" si="0"/>
        <v>980</v>
      </c>
    </row>
    <row r="37" spans="1:6" ht="15" customHeight="1">
      <c r="A37" s="17" t="s">
        <v>438</v>
      </c>
      <c r="B37" s="194" t="s">
        <v>439</v>
      </c>
      <c r="C37" s="172">
        <v>5322</v>
      </c>
      <c r="D37" s="172"/>
      <c r="E37" s="172"/>
      <c r="F37" s="172">
        <f t="shared" si="0"/>
        <v>5322</v>
      </c>
    </row>
    <row r="38" spans="1:6" ht="15" customHeight="1">
      <c r="A38" s="17" t="s">
        <v>440</v>
      </c>
      <c r="B38" s="194" t="s">
        <v>441</v>
      </c>
      <c r="C38" s="172">
        <v>1455</v>
      </c>
      <c r="D38" s="172"/>
      <c r="E38" s="172"/>
      <c r="F38" s="172">
        <f t="shared" si="0"/>
        <v>1455</v>
      </c>
    </row>
    <row r="39" spans="1:6" ht="15" customHeight="1">
      <c r="A39" s="17" t="s">
        <v>442</v>
      </c>
      <c r="B39" s="194" t="s">
        <v>443</v>
      </c>
      <c r="C39" s="172"/>
      <c r="D39" s="172"/>
      <c r="E39" s="172"/>
      <c r="F39" s="172">
        <f t="shared" si="0"/>
        <v>0</v>
      </c>
    </row>
    <row r="40" spans="1:6" ht="15" customHeight="1">
      <c r="A40" s="17" t="s">
        <v>671</v>
      </c>
      <c r="B40" s="194" t="s">
        <v>444</v>
      </c>
      <c r="C40" s="172"/>
      <c r="D40" s="172">
        <v>1</v>
      </c>
      <c r="E40" s="172"/>
      <c r="F40" s="172">
        <f t="shared" si="0"/>
        <v>1</v>
      </c>
    </row>
    <row r="41" spans="1:6" ht="15" customHeight="1">
      <c r="A41" s="17" t="s">
        <v>672</v>
      </c>
      <c r="B41" s="194" t="s">
        <v>446</v>
      </c>
      <c r="C41" s="172"/>
      <c r="D41" s="172"/>
      <c r="E41" s="172"/>
      <c r="F41" s="172">
        <f t="shared" si="0"/>
        <v>0</v>
      </c>
    </row>
    <row r="42" spans="1:6" ht="15" customHeight="1">
      <c r="A42" s="17" t="s">
        <v>673</v>
      </c>
      <c r="B42" s="194" t="s">
        <v>451</v>
      </c>
      <c r="C42" s="172"/>
      <c r="D42" s="172"/>
      <c r="E42" s="172"/>
      <c r="F42" s="172">
        <f t="shared" si="0"/>
        <v>0</v>
      </c>
    </row>
    <row r="43" spans="1:6" ht="15" customHeight="1">
      <c r="A43" s="64" t="s">
        <v>697</v>
      </c>
      <c r="B43" s="196" t="s">
        <v>455</v>
      </c>
      <c r="C43" s="172">
        <f>SUM(C33:C42)</f>
        <v>7025</v>
      </c>
      <c r="D43" s="172">
        <f>SUM(D33:D42)</f>
        <v>861</v>
      </c>
      <c r="E43" s="172">
        <f>SUM(E33:E42)</f>
        <v>0</v>
      </c>
      <c r="F43" s="172">
        <f t="shared" si="0"/>
        <v>7886</v>
      </c>
    </row>
    <row r="44" spans="1:6" ht="15" customHeight="1">
      <c r="A44" s="17" t="s">
        <v>467</v>
      </c>
      <c r="B44" s="194" t="s">
        <v>468</v>
      </c>
      <c r="C44" s="172"/>
      <c r="D44" s="172"/>
      <c r="E44" s="172"/>
      <c r="F44" s="172">
        <f t="shared" si="0"/>
        <v>0</v>
      </c>
    </row>
    <row r="45" spans="1:6" ht="15" customHeight="1">
      <c r="A45" s="5" t="s">
        <v>677</v>
      </c>
      <c r="B45" s="194" t="s">
        <v>469</v>
      </c>
      <c r="C45" s="172"/>
      <c r="D45" s="172"/>
      <c r="E45" s="172"/>
      <c r="F45" s="172">
        <f t="shared" si="0"/>
        <v>0</v>
      </c>
    </row>
    <row r="46" spans="1:6" ht="15" customHeight="1">
      <c r="A46" s="17" t="s">
        <v>678</v>
      </c>
      <c r="B46" s="194" t="s">
        <v>470</v>
      </c>
      <c r="C46" s="172"/>
      <c r="D46" s="172"/>
      <c r="E46" s="172"/>
      <c r="F46" s="172">
        <f t="shared" si="0"/>
        <v>0</v>
      </c>
    </row>
    <row r="47" spans="1:6" ht="15" customHeight="1">
      <c r="A47" s="50" t="s">
        <v>699</v>
      </c>
      <c r="B47" s="196" t="s">
        <v>471</v>
      </c>
      <c r="C47" s="172">
        <f>SUM(C44:C46)</f>
        <v>0</v>
      </c>
      <c r="D47" s="172">
        <f>SUM(D44:D46)</f>
        <v>0</v>
      </c>
      <c r="E47" s="172">
        <f>SUM(E44:E46)</f>
        <v>0</v>
      </c>
      <c r="F47" s="172">
        <f t="shared" si="0"/>
        <v>0</v>
      </c>
    </row>
    <row r="48" spans="1:6" ht="15" customHeight="1">
      <c r="A48" s="191" t="s">
        <v>109</v>
      </c>
      <c r="B48" s="197"/>
      <c r="C48" s="198">
        <f>C47+C43+C32+C18</f>
        <v>43379</v>
      </c>
      <c r="D48" s="198">
        <f>D47+D43+D32+D18</f>
        <v>4324</v>
      </c>
      <c r="E48" s="198">
        <f>E47+E43+E32+E18</f>
        <v>0</v>
      </c>
      <c r="F48" s="198">
        <f t="shared" si="0"/>
        <v>47703</v>
      </c>
    </row>
    <row r="49" spans="1:6" ht="15" customHeight="1">
      <c r="A49" s="5" t="s">
        <v>378</v>
      </c>
      <c r="B49" s="194" t="s">
        <v>379</v>
      </c>
      <c r="C49" s="172">
        <v>4309</v>
      </c>
      <c r="D49" s="172"/>
      <c r="E49" s="172"/>
      <c r="F49" s="172">
        <f t="shared" si="0"/>
        <v>4309</v>
      </c>
    </row>
    <row r="50" spans="1:6" ht="15" customHeight="1">
      <c r="A50" s="5" t="s">
        <v>380</v>
      </c>
      <c r="B50" s="194" t="s">
        <v>381</v>
      </c>
      <c r="C50" s="172"/>
      <c r="D50" s="172"/>
      <c r="E50" s="172"/>
      <c r="F50" s="172">
        <f t="shared" si="0"/>
        <v>0</v>
      </c>
    </row>
    <row r="51" spans="1:6" ht="15" customHeight="1">
      <c r="A51" s="5" t="s">
        <v>655</v>
      </c>
      <c r="B51" s="194" t="s">
        <v>382</v>
      </c>
      <c r="C51" s="172"/>
      <c r="D51" s="172"/>
      <c r="E51" s="172"/>
      <c r="F51" s="172">
        <f t="shared" si="0"/>
        <v>0</v>
      </c>
    </row>
    <row r="52" spans="1:6" ht="15" customHeight="1">
      <c r="A52" s="5" t="s">
        <v>656</v>
      </c>
      <c r="B52" s="194" t="s">
        <v>383</v>
      </c>
      <c r="C52" s="172"/>
      <c r="D52" s="172"/>
      <c r="E52" s="172"/>
      <c r="F52" s="172">
        <f t="shared" si="0"/>
        <v>0</v>
      </c>
    </row>
    <row r="53" spans="1:6" ht="15" customHeight="1">
      <c r="A53" s="5" t="s">
        <v>657</v>
      </c>
      <c r="B53" s="194" t="s">
        <v>384</v>
      </c>
      <c r="C53" s="172"/>
      <c r="D53" s="172">
        <v>364</v>
      </c>
      <c r="E53" s="172"/>
      <c r="F53" s="172">
        <f t="shared" si="0"/>
        <v>364</v>
      </c>
    </row>
    <row r="54" spans="1:6" ht="15" customHeight="1">
      <c r="A54" s="50" t="s">
        <v>693</v>
      </c>
      <c r="B54" s="196" t="s">
        <v>385</v>
      </c>
      <c r="C54" s="172">
        <f>SUM(C49:C53)</f>
        <v>4309</v>
      </c>
      <c r="D54" s="172">
        <f>SUM(D49:D53)</f>
        <v>364</v>
      </c>
      <c r="E54" s="172">
        <f>SUM(E49:E53)</f>
        <v>0</v>
      </c>
      <c r="F54" s="172">
        <f t="shared" si="0"/>
        <v>4673</v>
      </c>
    </row>
    <row r="55" spans="1:6" ht="15" customHeight="1">
      <c r="A55" s="17" t="s">
        <v>674</v>
      </c>
      <c r="B55" s="194" t="s">
        <v>456</v>
      </c>
      <c r="C55" s="172"/>
      <c r="D55" s="172"/>
      <c r="E55" s="172"/>
      <c r="F55" s="172">
        <f t="shared" si="0"/>
        <v>0</v>
      </c>
    </row>
    <row r="56" spans="1:6" ht="15" customHeight="1">
      <c r="A56" s="17" t="s">
        <v>675</v>
      </c>
      <c r="B56" s="194" t="s">
        <v>458</v>
      </c>
      <c r="C56" s="172"/>
      <c r="D56" s="172">
        <v>2500</v>
      </c>
      <c r="E56" s="172"/>
      <c r="F56" s="172">
        <f t="shared" si="0"/>
        <v>2500</v>
      </c>
    </row>
    <row r="57" spans="1:6" ht="15" customHeight="1">
      <c r="A57" s="17" t="s">
        <v>460</v>
      </c>
      <c r="B57" s="194" t="s">
        <v>461</v>
      </c>
      <c r="C57" s="172"/>
      <c r="D57" s="172"/>
      <c r="E57" s="172"/>
      <c r="F57" s="172">
        <f t="shared" si="0"/>
        <v>0</v>
      </c>
    </row>
    <row r="58" spans="1:6" ht="15" customHeight="1">
      <c r="A58" s="17" t="s">
        <v>676</v>
      </c>
      <c r="B58" s="194" t="s">
        <v>462</v>
      </c>
      <c r="C58" s="172"/>
      <c r="D58" s="172"/>
      <c r="E58" s="172"/>
      <c r="F58" s="172">
        <f t="shared" si="0"/>
        <v>0</v>
      </c>
    </row>
    <row r="59" spans="1:6" ht="15" customHeight="1">
      <c r="A59" s="17" t="s">
        <v>464</v>
      </c>
      <c r="B59" s="194" t="s">
        <v>465</v>
      </c>
      <c r="C59" s="172"/>
      <c r="D59" s="172"/>
      <c r="E59" s="172"/>
      <c r="F59" s="172">
        <f t="shared" si="0"/>
        <v>0</v>
      </c>
    </row>
    <row r="60" spans="1:6" ht="15" customHeight="1">
      <c r="A60" s="50" t="s">
        <v>698</v>
      </c>
      <c r="B60" s="196" t="s">
        <v>466</v>
      </c>
      <c r="C60" s="172">
        <f>SUM(C55:C59)</f>
        <v>0</v>
      </c>
      <c r="D60" s="172">
        <f>SUM(D55:D59)</f>
        <v>2500</v>
      </c>
      <c r="E60" s="172">
        <f>SUM(E55:E59)</f>
        <v>0</v>
      </c>
      <c r="F60" s="172">
        <f t="shared" si="0"/>
        <v>2500</v>
      </c>
    </row>
    <row r="61" spans="1:6" ht="15" customHeight="1">
      <c r="A61" s="17" t="s">
        <v>472</v>
      </c>
      <c r="B61" s="194" t="s">
        <v>473</v>
      </c>
      <c r="C61" s="172"/>
      <c r="D61" s="172"/>
      <c r="E61" s="172"/>
      <c r="F61" s="172">
        <f t="shared" si="0"/>
        <v>0</v>
      </c>
    </row>
    <row r="62" spans="1:6" ht="15" customHeight="1">
      <c r="A62" s="5" t="s">
        <v>679</v>
      </c>
      <c r="B62" s="194" t="s">
        <v>474</v>
      </c>
      <c r="C62" s="172"/>
      <c r="D62" s="172"/>
      <c r="E62" s="172"/>
      <c r="F62" s="172">
        <f t="shared" si="0"/>
        <v>0</v>
      </c>
    </row>
    <row r="63" spans="1:6" ht="15" customHeight="1">
      <c r="A63" s="17" t="s">
        <v>680</v>
      </c>
      <c r="B63" s="194" t="s">
        <v>475</v>
      </c>
      <c r="C63" s="172"/>
      <c r="D63" s="172">
        <v>73</v>
      </c>
      <c r="E63" s="172"/>
      <c r="F63" s="172">
        <f t="shared" si="0"/>
        <v>73</v>
      </c>
    </row>
    <row r="64" spans="1:6" ht="15" customHeight="1">
      <c r="A64" s="50" t="s">
        <v>701</v>
      </c>
      <c r="B64" s="196" t="s">
        <v>476</v>
      </c>
      <c r="C64" s="172">
        <f>SUM(C61:C63)</f>
        <v>0</v>
      </c>
      <c r="D64" s="172">
        <f>SUM(D61:D63)</f>
        <v>73</v>
      </c>
      <c r="E64" s="172">
        <f>SUM(E61:E63)</f>
        <v>0</v>
      </c>
      <c r="F64" s="172">
        <f t="shared" si="0"/>
        <v>73</v>
      </c>
    </row>
    <row r="65" spans="1:6" ht="15" customHeight="1">
      <c r="A65" s="191" t="s">
        <v>110</v>
      </c>
      <c r="B65" s="197"/>
      <c r="C65" s="198">
        <f>C54+C60+C64</f>
        <v>4309</v>
      </c>
      <c r="D65" s="198">
        <f>D54+D60+D64</f>
        <v>2937</v>
      </c>
      <c r="E65" s="198">
        <f>E54+E60+E64</f>
        <v>0</v>
      </c>
      <c r="F65" s="198">
        <f t="shared" si="0"/>
        <v>7246</v>
      </c>
    </row>
    <row r="66" spans="1:6" ht="15.75">
      <c r="A66" s="189" t="s">
        <v>700</v>
      </c>
      <c r="B66" s="199" t="s">
        <v>477</v>
      </c>
      <c r="C66" s="200">
        <f>C48+C65</f>
        <v>47688</v>
      </c>
      <c r="D66" s="200">
        <f>D48+D65</f>
        <v>7261</v>
      </c>
      <c r="E66" s="200">
        <f>E48+E65</f>
        <v>0</v>
      </c>
      <c r="F66" s="200">
        <f t="shared" si="0"/>
        <v>54949</v>
      </c>
    </row>
    <row r="67" spans="1:6" ht="15.75">
      <c r="A67" s="145" t="s">
        <v>111</v>
      </c>
      <c r="B67" s="201"/>
      <c r="C67" s="202">
        <v>-1999</v>
      </c>
      <c r="D67" s="202">
        <v>1324</v>
      </c>
      <c r="E67" s="202"/>
      <c r="F67" s="202">
        <f t="shared" si="0"/>
        <v>-675</v>
      </c>
    </row>
    <row r="68" spans="1:6" ht="15.75">
      <c r="A68" s="145" t="s">
        <v>112</v>
      </c>
      <c r="B68" s="201"/>
      <c r="C68" s="202">
        <v>-3867</v>
      </c>
      <c r="D68" s="202">
        <v>2937</v>
      </c>
      <c r="E68" s="202"/>
      <c r="F68" s="202">
        <f t="shared" si="0"/>
        <v>-930</v>
      </c>
    </row>
    <row r="69" spans="1:6">
      <c r="A69" s="48" t="s">
        <v>682</v>
      </c>
      <c r="B69" s="203" t="s">
        <v>478</v>
      </c>
      <c r="C69" s="172"/>
      <c r="D69" s="172"/>
      <c r="E69" s="172"/>
      <c r="F69" s="172">
        <f t="shared" si="0"/>
        <v>0</v>
      </c>
    </row>
    <row r="70" spans="1:6">
      <c r="A70" s="17" t="s">
        <v>479</v>
      </c>
      <c r="B70" s="203" t="s">
        <v>480</v>
      </c>
      <c r="C70" s="172"/>
      <c r="D70" s="172"/>
      <c r="E70" s="172"/>
      <c r="F70" s="172">
        <f t="shared" si="0"/>
        <v>0</v>
      </c>
    </row>
    <row r="71" spans="1:6">
      <c r="A71" s="48" t="s">
        <v>683</v>
      </c>
      <c r="B71" s="203" t="s">
        <v>481</v>
      </c>
      <c r="C71" s="172"/>
      <c r="D71" s="172"/>
      <c r="E71" s="172"/>
      <c r="F71" s="172">
        <f t="shared" ref="F71:F96" si="1">SUM(C71:E71)</f>
        <v>0</v>
      </c>
    </row>
    <row r="72" spans="1:6">
      <c r="A72" s="20" t="s">
        <v>702</v>
      </c>
      <c r="B72" s="204" t="s">
        <v>482</v>
      </c>
      <c r="C72" s="172">
        <f>SUM(C69:C71)</f>
        <v>0</v>
      </c>
      <c r="D72" s="172">
        <f>SUM(D69:D71)</f>
        <v>0</v>
      </c>
      <c r="E72" s="172">
        <f>SUM(E69:E71)</f>
        <v>0</v>
      </c>
      <c r="F72" s="172">
        <f t="shared" si="1"/>
        <v>0</v>
      </c>
    </row>
    <row r="73" spans="1:6">
      <c r="A73" s="17" t="s">
        <v>684</v>
      </c>
      <c r="B73" s="203" t="s">
        <v>483</v>
      </c>
      <c r="C73" s="172"/>
      <c r="D73" s="172"/>
      <c r="E73" s="172"/>
      <c r="F73" s="172">
        <f t="shared" si="1"/>
        <v>0</v>
      </c>
    </row>
    <row r="74" spans="1:6">
      <c r="A74" s="48" t="s">
        <v>484</v>
      </c>
      <c r="B74" s="203" t="s">
        <v>485</v>
      </c>
      <c r="C74" s="172"/>
      <c r="D74" s="172"/>
      <c r="E74" s="172"/>
      <c r="F74" s="172">
        <f t="shared" si="1"/>
        <v>0</v>
      </c>
    </row>
    <row r="75" spans="1:6">
      <c r="A75" s="17" t="s">
        <v>685</v>
      </c>
      <c r="B75" s="203" t="s">
        <v>486</v>
      </c>
      <c r="C75" s="172"/>
      <c r="D75" s="172"/>
      <c r="E75" s="172"/>
      <c r="F75" s="172">
        <f t="shared" si="1"/>
        <v>0</v>
      </c>
    </row>
    <row r="76" spans="1:6">
      <c r="A76" s="48" t="s">
        <v>487</v>
      </c>
      <c r="B76" s="203" t="s">
        <v>488</v>
      </c>
      <c r="C76" s="172"/>
      <c r="D76" s="172"/>
      <c r="E76" s="172"/>
      <c r="F76" s="172">
        <f t="shared" si="1"/>
        <v>0</v>
      </c>
    </row>
    <row r="77" spans="1:6">
      <c r="A77" s="18" t="s">
        <v>703</v>
      </c>
      <c r="B77" s="204" t="s">
        <v>489</v>
      </c>
      <c r="C77" s="172">
        <f>SUM(C73:C76)</f>
        <v>0</v>
      </c>
      <c r="D77" s="172">
        <f>SUM(D73:D76)</f>
        <v>0</v>
      </c>
      <c r="E77" s="172">
        <f>SUM(E73:E76)</f>
        <v>0</v>
      </c>
      <c r="F77" s="172">
        <f t="shared" si="1"/>
        <v>0</v>
      </c>
    </row>
    <row r="78" spans="1:6">
      <c r="A78" s="5" t="s">
        <v>836</v>
      </c>
      <c r="B78" s="203" t="s">
        <v>490</v>
      </c>
      <c r="C78" s="172">
        <v>675</v>
      </c>
      <c r="D78" s="172"/>
      <c r="E78" s="172"/>
      <c r="F78" s="172">
        <f t="shared" si="1"/>
        <v>675</v>
      </c>
    </row>
    <row r="79" spans="1:6">
      <c r="A79" s="5" t="s">
        <v>837</v>
      </c>
      <c r="B79" s="203" t="s">
        <v>490</v>
      </c>
      <c r="C79" s="172">
        <v>930</v>
      </c>
      <c r="D79" s="172"/>
      <c r="E79" s="172"/>
      <c r="F79" s="172">
        <f t="shared" si="1"/>
        <v>930</v>
      </c>
    </row>
    <row r="80" spans="1:6">
      <c r="A80" s="5" t="s">
        <v>834</v>
      </c>
      <c r="B80" s="203" t="s">
        <v>491</v>
      </c>
      <c r="C80" s="172"/>
      <c r="D80" s="172"/>
      <c r="E80" s="172"/>
      <c r="F80" s="172">
        <f t="shared" si="1"/>
        <v>0</v>
      </c>
    </row>
    <row r="81" spans="1:6">
      <c r="A81" s="5" t="s">
        <v>835</v>
      </c>
      <c r="B81" s="203" t="s">
        <v>491</v>
      </c>
      <c r="C81" s="172"/>
      <c r="D81" s="172"/>
      <c r="E81" s="172"/>
      <c r="F81" s="172">
        <f t="shared" si="1"/>
        <v>0</v>
      </c>
    </row>
    <row r="82" spans="1:6">
      <c r="A82" s="9" t="s">
        <v>704</v>
      </c>
      <c r="B82" s="204" t="s">
        <v>492</v>
      </c>
      <c r="C82" s="172">
        <f>SUM(C78:C81)</f>
        <v>1605</v>
      </c>
      <c r="D82" s="172">
        <f>SUM(D78:D81)</f>
        <v>0</v>
      </c>
      <c r="E82" s="172">
        <f>SUM(E78:E81)</f>
        <v>0</v>
      </c>
      <c r="F82" s="172">
        <f t="shared" si="1"/>
        <v>1605</v>
      </c>
    </row>
    <row r="83" spans="1:6">
      <c r="A83" s="48" t="s">
        <v>493</v>
      </c>
      <c r="B83" s="203" t="s">
        <v>494</v>
      </c>
      <c r="C83" s="172"/>
      <c r="D83" s="172"/>
      <c r="E83" s="172"/>
      <c r="F83" s="172">
        <f t="shared" si="1"/>
        <v>0</v>
      </c>
    </row>
    <row r="84" spans="1:6">
      <c r="A84" s="48" t="s">
        <v>495</v>
      </c>
      <c r="B84" s="203" t="s">
        <v>496</v>
      </c>
      <c r="C84" s="172"/>
      <c r="D84" s="172"/>
      <c r="E84" s="172"/>
      <c r="F84" s="172">
        <f t="shared" si="1"/>
        <v>0</v>
      </c>
    </row>
    <row r="85" spans="1:6">
      <c r="A85" s="48" t="s">
        <v>497</v>
      </c>
      <c r="B85" s="203" t="s">
        <v>498</v>
      </c>
      <c r="C85" s="172"/>
      <c r="D85" s="172"/>
      <c r="E85" s="172"/>
      <c r="F85" s="172">
        <f t="shared" si="1"/>
        <v>0</v>
      </c>
    </row>
    <row r="86" spans="1:6">
      <c r="A86" s="48" t="s">
        <v>499</v>
      </c>
      <c r="B86" s="203" t="s">
        <v>500</v>
      </c>
      <c r="C86" s="172"/>
      <c r="D86" s="172"/>
      <c r="E86" s="172"/>
      <c r="F86" s="172">
        <f t="shared" si="1"/>
        <v>0</v>
      </c>
    </row>
    <row r="87" spans="1:6">
      <c r="A87" s="17" t="s">
        <v>686</v>
      </c>
      <c r="B87" s="203" t="s">
        <v>501</v>
      </c>
      <c r="C87" s="172"/>
      <c r="D87" s="172"/>
      <c r="E87" s="172"/>
      <c r="F87" s="172">
        <f t="shared" si="1"/>
        <v>0</v>
      </c>
    </row>
    <row r="88" spans="1:6">
      <c r="A88" s="20" t="s">
        <v>705</v>
      </c>
      <c r="B88" s="204" t="s">
        <v>503</v>
      </c>
      <c r="C88" s="172">
        <f>SUM(C83:C87)</f>
        <v>0</v>
      </c>
      <c r="D88" s="172">
        <f>SUM(D83:D87)</f>
        <v>0</v>
      </c>
      <c r="E88" s="172">
        <f>SUM(E83:E87)</f>
        <v>0</v>
      </c>
      <c r="F88" s="172">
        <f t="shared" si="1"/>
        <v>0</v>
      </c>
    </row>
    <row r="89" spans="1:6">
      <c r="A89" s="17" t="s">
        <v>504</v>
      </c>
      <c r="B89" s="203" t="s">
        <v>505</v>
      </c>
      <c r="C89" s="172"/>
      <c r="D89" s="172"/>
      <c r="E89" s="172"/>
      <c r="F89" s="172">
        <f t="shared" si="1"/>
        <v>0</v>
      </c>
    </row>
    <row r="90" spans="1:6">
      <c r="A90" s="17" t="s">
        <v>506</v>
      </c>
      <c r="B90" s="203" t="s">
        <v>507</v>
      </c>
      <c r="C90" s="172"/>
      <c r="D90" s="172"/>
      <c r="E90" s="172"/>
      <c r="F90" s="172">
        <f t="shared" si="1"/>
        <v>0</v>
      </c>
    </row>
    <row r="91" spans="1:6">
      <c r="A91" s="48" t="s">
        <v>508</v>
      </c>
      <c r="B91" s="203" t="s">
        <v>509</v>
      </c>
      <c r="C91" s="172"/>
      <c r="D91" s="172"/>
      <c r="E91" s="172"/>
      <c r="F91" s="172">
        <f t="shared" si="1"/>
        <v>0</v>
      </c>
    </row>
    <row r="92" spans="1:6">
      <c r="A92" s="48" t="s">
        <v>687</v>
      </c>
      <c r="B92" s="203" t="s">
        <v>510</v>
      </c>
      <c r="C92" s="172"/>
      <c r="D92" s="172"/>
      <c r="E92" s="172"/>
      <c r="F92" s="172">
        <f t="shared" si="1"/>
        <v>0</v>
      </c>
    </row>
    <row r="93" spans="1:6">
      <c r="A93" s="18" t="s">
        <v>706</v>
      </c>
      <c r="B93" s="204" t="s">
        <v>511</v>
      </c>
      <c r="C93" s="172">
        <f>SUM(C89:C92)</f>
        <v>0</v>
      </c>
      <c r="D93" s="172">
        <f>SUM(D89:D92)</f>
        <v>0</v>
      </c>
      <c r="E93" s="172">
        <f>SUM(E89:E92)</f>
        <v>0</v>
      </c>
      <c r="F93" s="172">
        <f t="shared" si="1"/>
        <v>0</v>
      </c>
    </row>
    <row r="94" spans="1:6">
      <c r="A94" s="20" t="s">
        <v>512</v>
      </c>
      <c r="B94" s="204" t="s">
        <v>513</v>
      </c>
      <c r="C94" s="172"/>
      <c r="D94" s="172"/>
      <c r="E94" s="172"/>
      <c r="F94" s="172">
        <f t="shared" si="1"/>
        <v>0</v>
      </c>
    </row>
    <row r="95" spans="1:6" ht="15.75">
      <c r="A95" s="187" t="s">
        <v>707</v>
      </c>
      <c r="B95" s="205" t="s">
        <v>514</v>
      </c>
      <c r="C95" s="200">
        <f>C72+C77+C82+C88+C93+C94</f>
        <v>1605</v>
      </c>
      <c r="D95" s="200">
        <f>D72+D77+D82+D88+D93+D94</f>
        <v>0</v>
      </c>
      <c r="E95" s="200">
        <f>E72+E77+E82+E88+E93+E94</f>
        <v>0</v>
      </c>
      <c r="F95" s="200">
        <f t="shared" si="1"/>
        <v>1605</v>
      </c>
    </row>
    <row r="96" spans="1:6" ht="15.75">
      <c r="A96" s="56" t="s">
        <v>689</v>
      </c>
      <c r="B96" s="206"/>
      <c r="C96" s="207">
        <f>C66+C95</f>
        <v>49293</v>
      </c>
      <c r="D96" s="207">
        <f>D66+D95</f>
        <v>7261</v>
      </c>
      <c r="E96" s="207">
        <f>E66+E95</f>
        <v>0</v>
      </c>
      <c r="F96" s="207">
        <f t="shared" si="1"/>
        <v>56554</v>
      </c>
    </row>
  </sheetData>
  <mergeCells count="2">
    <mergeCell ref="A1:F1"/>
    <mergeCell ref="A2:F2"/>
  </mergeCells>
  <phoneticPr fontId="49" type="noConversion"/>
  <pageMargins left="0.19685039370078741" right="0.19685039370078741" top="0.74803149606299213" bottom="0.74803149606299213" header="0.31496062992125984" footer="0.31496062992125984"/>
  <pageSetup paperSize="9" scale="60" orientation="portrait" horizontalDpi="300" verticalDpi="300" r:id="rId1"/>
  <headerFooter>
    <oddHeader>&amp;C&amp;"Bookman Old Style,Normál"&amp;9 3. melléklet a 1/2015.(II.16.) önkormányzati rendelethez</oddHeader>
    <oddFooter>&amp;C- 3 -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96"/>
  <sheetViews>
    <sheetView workbookViewId="0">
      <selection activeCell="A67" sqref="A67:A68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5703125" customWidth="1"/>
    <col min="6" max="6" width="13.140625" customWidth="1"/>
  </cols>
  <sheetData>
    <row r="1" spans="1:8" ht="24" customHeight="1">
      <c r="A1" s="270" t="s">
        <v>105</v>
      </c>
      <c r="B1" s="274"/>
      <c r="C1" s="274"/>
      <c r="D1" s="274"/>
      <c r="E1" s="274"/>
      <c r="F1" s="272"/>
    </row>
    <row r="2" spans="1:8" ht="24" customHeight="1">
      <c r="A2" s="273" t="s">
        <v>753</v>
      </c>
      <c r="B2" s="271"/>
      <c r="C2" s="271"/>
      <c r="D2" s="271"/>
      <c r="E2" s="271"/>
      <c r="F2" s="272"/>
      <c r="H2" s="121"/>
    </row>
    <row r="3" spans="1:8" ht="18">
      <c r="A3" s="63"/>
    </row>
    <row r="4" spans="1:8">
      <c r="A4" s="4" t="s">
        <v>4</v>
      </c>
    </row>
    <row r="5" spans="1:8" ht="30">
      <c r="A5" s="2" t="s">
        <v>166</v>
      </c>
      <c r="B5" s="3" t="s">
        <v>78</v>
      </c>
      <c r="C5" s="85" t="s">
        <v>787</v>
      </c>
      <c r="D5" s="85" t="s">
        <v>788</v>
      </c>
      <c r="E5" s="85" t="s">
        <v>108</v>
      </c>
      <c r="F5" s="139" t="s">
        <v>61</v>
      </c>
    </row>
    <row r="6" spans="1:8" ht="15" customHeight="1">
      <c r="A6" s="42" t="s">
        <v>357</v>
      </c>
      <c r="B6" s="6" t="s">
        <v>358</v>
      </c>
      <c r="C6" s="38"/>
      <c r="D6" s="38"/>
      <c r="E6" s="38"/>
      <c r="F6" s="38"/>
    </row>
    <row r="7" spans="1:8" ht="15" customHeight="1">
      <c r="A7" s="5" t="s">
        <v>359</v>
      </c>
      <c r="B7" s="6" t="s">
        <v>360</v>
      </c>
      <c r="C7" s="38"/>
      <c r="D7" s="38"/>
      <c r="E7" s="38"/>
      <c r="F7" s="38"/>
    </row>
    <row r="8" spans="1:8" ht="15" customHeight="1">
      <c r="A8" s="5" t="s">
        <v>361</v>
      </c>
      <c r="B8" s="6" t="s">
        <v>362</v>
      </c>
      <c r="C8" s="38"/>
      <c r="D8" s="38"/>
      <c r="E8" s="38"/>
      <c r="F8" s="38"/>
    </row>
    <row r="9" spans="1:8" ht="15" customHeight="1">
      <c r="A9" s="5" t="s">
        <v>363</v>
      </c>
      <c r="B9" s="6" t="s">
        <v>364</v>
      </c>
      <c r="C9" s="38"/>
      <c r="D9" s="38"/>
      <c r="E9" s="38"/>
      <c r="F9" s="38"/>
    </row>
    <row r="10" spans="1:8" ht="15" customHeight="1">
      <c r="A10" s="5" t="s">
        <v>365</v>
      </c>
      <c r="B10" s="6" t="s">
        <v>366</v>
      </c>
      <c r="C10" s="38"/>
      <c r="D10" s="38"/>
      <c r="E10" s="38"/>
      <c r="F10" s="38"/>
    </row>
    <row r="11" spans="1:8" ht="15" customHeight="1">
      <c r="A11" s="5" t="s">
        <v>367</v>
      </c>
      <c r="B11" s="6" t="s">
        <v>368</v>
      </c>
      <c r="C11" s="38"/>
      <c r="D11" s="38"/>
      <c r="E11" s="38"/>
      <c r="F11" s="38"/>
    </row>
    <row r="12" spans="1:8" ht="15" customHeight="1">
      <c r="A12" s="9" t="s">
        <v>691</v>
      </c>
      <c r="B12" s="10" t="s">
        <v>369</v>
      </c>
      <c r="C12" s="38"/>
      <c r="D12" s="38"/>
      <c r="E12" s="38"/>
      <c r="F12" s="38"/>
    </row>
    <row r="13" spans="1:8" ht="15" customHeight="1">
      <c r="A13" s="5" t="s">
        <v>370</v>
      </c>
      <c r="B13" s="6" t="s">
        <v>371</v>
      </c>
      <c r="C13" s="38"/>
      <c r="D13" s="38"/>
      <c r="E13" s="38"/>
      <c r="F13" s="38"/>
    </row>
    <row r="14" spans="1:8" ht="15" customHeight="1">
      <c r="A14" s="5" t="s">
        <v>372</v>
      </c>
      <c r="B14" s="6" t="s">
        <v>373</v>
      </c>
      <c r="C14" s="38"/>
      <c r="D14" s="38"/>
      <c r="E14" s="38"/>
      <c r="F14" s="38"/>
    </row>
    <row r="15" spans="1:8" ht="15" customHeight="1">
      <c r="A15" s="5" t="s">
        <v>652</v>
      </c>
      <c r="B15" s="6" t="s">
        <v>374</v>
      </c>
      <c r="C15" s="38"/>
      <c r="D15" s="38"/>
      <c r="E15" s="38"/>
      <c r="F15" s="38"/>
    </row>
    <row r="16" spans="1:8" ht="15" customHeight="1">
      <c r="A16" s="5" t="s">
        <v>653</v>
      </c>
      <c r="B16" s="6" t="s">
        <v>375</v>
      </c>
      <c r="C16" s="38"/>
      <c r="D16" s="38"/>
      <c r="E16" s="38"/>
      <c r="F16" s="38"/>
    </row>
    <row r="17" spans="1:6" ht="15" customHeight="1">
      <c r="A17" s="5" t="s">
        <v>654</v>
      </c>
      <c r="B17" s="6" t="s">
        <v>376</v>
      </c>
      <c r="C17" s="38"/>
      <c r="D17" s="38"/>
      <c r="E17" s="38"/>
      <c r="F17" s="38"/>
    </row>
    <row r="18" spans="1:6" ht="15" customHeight="1">
      <c r="A18" s="50" t="s">
        <v>692</v>
      </c>
      <c r="B18" s="65" t="s">
        <v>377</v>
      </c>
      <c r="C18" s="38"/>
      <c r="D18" s="38"/>
      <c r="E18" s="38"/>
      <c r="F18" s="38"/>
    </row>
    <row r="19" spans="1:6" ht="15" customHeight="1">
      <c r="A19" s="5" t="s">
        <v>658</v>
      </c>
      <c r="B19" s="6" t="s">
        <v>386</v>
      </c>
      <c r="C19" s="38"/>
      <c r="D19" s="38"/>
      <c r="E19" s="38"/>
      <c r="F19" s="38"/>
    </row>
    <row r="20" spans="1:6" ht="15" customHeight="1">
      <c r="A20" s="5" t="s">
        <v>659</v>
      </c>
      <c r="B20" s="6" t="s">
        <v>390</v>
      </c>
      <c r="C20" s="38"/>
      <c r="D20" s="38"/>
      <c r="E20" s="38"/>
      <c r="F20" s="38"/>
    </row>
    <row r="21" spans="1:6" ht="15" customHeight="1">
      <c r="A21" s="9" t="s">
        <v>694</v>
      </c>
      <c r="B21" s="10" t="s">
        <v>391</v>
      </c>
      <c r="C21" s="38"/>
      <c r="D21" s="38"/>
      <c r="E21" s="38"/>
      <c r="F21" s="38"/>
    </row>
    <row r="22" spans="1:6" ht="15" customHeight="1">
      <c r="A22" s="5" t="s">
        <v>660</v>
      </c>
      <c r="B22" s="6" t="s">
        <v>392</v>
      </c>
      <c r="C22" s="38"/>
      <c r="D22" s="38"/>
      <c r="E22" s="38"/>
      <c r="F22" s="38"/>
    </row>
    <row r="23" spans="1:6" ht="15" customHeight="1">
      <c r="A23" s="5" t="s">
        <v>661</v>
      </c>
      <c r="B23" s="6" t="s">
        <v>393</v>
      </c>
      <c r="C23" s="38"/>
      <c r="D23" s="38"/>
      <c r="E23" s="38"/>
      <c r="F23" s="38"/>
    </row>
    <row r="24" spans="1:6" ht="15" customHeight="1">
      <c r="A24" s="5" t="s">
        <v>662</v>
      </c>
      <c r="B24" s="6" t="s">
        <v>394</v>
      </c>
      <c r="C24" s="38"/>
      <c r="D24" s="38"/>
      <c r="E24" s="38"/>
      <c r="F24" s="38"/>
    </row>
    <row r="25" spans="1:6" ht="15" customHeight="1">
      <c r="A25" s="5" t="s">
        <v>663</v>
      </c>
      <c r="B25" s="6" t="s">
        <v>395</v>
      </c>
      <c r="C25" s="38"/>
      <c r="D25" s="38"/>
      <c r="E25" s="38"/>
      <c r="F25" s="38"/>
    </row>
    <row r="26" spans="1:6" ht="15" customHeight="1">
      <c r="A26" s="5" t="s">
        <v>664</v>
      </c>
      <c r="B26" s="6" t="s">
        <v>398</v>
      </c>
      <c r="C26" s="38"/>
      <c r="D26" s="38"/>
      <c r="E26" s="38"/>
      <c r="F26" s="38"/>
    </row>
    <row r="27" spans="1:6" ht="15" customHeight="1">
      <c r="A27" s="5" t="s">
        <v>399</v>
      </c>
      <c r="B27" s="6" t="s">
        <v>400</v>
      </c>
      <c r="C27" s="38"/>
      <c r="D27" s="38"/>
      <c r="E27" s="38"/>
      <c r="F27" s="38"/>
    </row>
    <row r="28" spans="1:6" ht="15" customHeight="1">
      <c r="A28" s="5" t="s">
        <v>665</v>
      </c>
      <c r="B28" s="6" t="s">
        <v>401</v>
      </c>
      <c r="C28" s="38"/>
      <c r="D28" s="38"/>
      <c r="E28" s="38"/>
      <c r="F28" s="38"/>
    </row>
    <row r="29" spans="1:6" ht="15" customHeight="1">
      <c r="A29" s="5" t="s">
        <v>666</v>
      </c>
      <c r="B29" s="6" t="s">
        <v>406</v>
      </c>
      <c r="C29" s="38"/>
      <c r="D29" s="38"/>
      <c r="E29" s="38"/>
      <c r="F29" s="38"/>
    </row>
    <row r="30" spans="1:6" ht="15" customHeight="1">
      <c r="A30" s="9" t="s">
        <v>695</v>
      </c>
      <c r="B30" s="10" t="s">
        <v>422</v>
      </c>
      <c r="C30" s="38"/>
      <c r="D30" s="38"/>
      <c r="E30" s="38"/>
      <c r="F30" s="38"/>
    </row>
    <row r="31" spans="1:6" ht="15" customHeight="1">
      <c r="A31" s="5" t="s">
        <v>667</v>
      </c>
      <c r="B31" s="6" t="s">
        <v>423</v>
      </c>
      <c r="C31" s="38"/>
      <c r="D31" s="38"/>
      <c r="E31" s="38"/>
      <c r="F31" s="38"/>
    </row>
    <row r="32" spans="1:6" ht="15" customHeight="1">
      <c r="A32" s="50" t="s">
        <v>696</v>
      </c>
      <c r="B32" s="65" t="s">
        <v>424</v>
      </c>
      <c r="C32" s="38"/>
      <c r="D32" s="38"/>
      <c r="E32" s="38"/>
      <c r="F32" s="38"/>
    </row>
    <row r="33" spans="1:6" ht="15" customHeight="1">
      <c r="A33" s="17" t="s">
        <v>425</v>
      </c>
      <c r="B33" s="6" t="s">
        <v>426</v>
      </c>
      <c r="C33" s="38"/>
      <c r="D33" s="38"/>
      <c r="E33" s="38"/>
      <c r="F33" s="38"/>
    </row>
    <row r="34" spans="1:6" ht="15" customHeight="1">
      <c r="A34" s="17" t="s">
        <v>668</v>
      </c>
      <c r="B34" s="6" t="s">
        <v>427</v>
      </c>
      <c r="C34" s="38"/>
      <c r="D34" s="38"/>
      <c r="E34" s="38"/>
      <c r="F34" s="38"/>
    </row>
    <row r="35" spans="1:6" ht="15" customHeight="1">
      <c r="A35" s="17" t="s">
        <v>669</v>
      </c>
      <c r="B35" s="6" t="s">
        <v>430</v>
      </c>
      <c r="C35" s="38"/>
      <c r="D35" s="38"/>
      <c r="E35" s="38"/>
      <c r="F35" s="38"/>
    </row>
    <row r="36" spans="1:6" ht="15" customHeight="1">
      <c r="A36" s="17" t="s">
        <v>670</v>
      </c>
      <c r="B36" s="6" t="s">
        <v>431</v>
      </c>
      <c r="C36" s="38"/>
      <c r="D36" s="38"/>
      <c r="E36" s="38"/>
      <c r="F36" s="38"/>
    </row>
    <row r="37" spans="1:6" ht="15" customHeight="1">
      <c r="A37" s="17" t="s">
        <v>438</v>
      </c>
      <c r="B37" s="6" t="s">
        <v>439</v>
      </c>
      <c r="C37" s="38"/>
      <c r="D37" s="38"/>
      <c r="E37" s="38"/>
      <c r="F37" s="38"/>
    </row>
    <row r="38" spans="1:6" ht="15" customHeight="1">
      <c r="A38" s="17" t="s">
        <v>440</v>
      </c>
      <c r="B38" s="6" t="s">
        <v>441</v>
      </c>
      <c r="C38" s="38"/>
      <c r="D38" s="38"/>
      <c r="E38" s="38"/>
      <c r="F38" s="38"/>
    </row>
    <row r="39" spans="1:6" ht="15" customHeight="1">
      <c r="A39" s="17" t="s">
        <v>442</v>
      </c>
      <c r="B39" s="6" t="s">
        <v>443</v>
      </c>
      <c r="C39" s="38"/>
      <c r="D39" s="38"/>
      <c r="E39" s="38"/>
      <c r="F39" s="38"/>
    </row>
    <row r="40" spans="1:6" ht="15" customHeight="1">
      <c r="A40" s="17" t="s">
        <v>671</v>
      </c>
      <c r="B40" s="6" t="s">
        <v>444</v>
      </c>
      <c r="C40" s="38"/>
      <c r="D40" s="38"/>
      <c r="E40" s="38"/>
      <c r="F40" s="38"/>
    </row>
    <row r="41" spans="1:6" ht="15" customHeight="1">
      <c r="A41" s="17" t="s">
        <v>672</v>
      </c>
      <c r="B41" s="6" t="s">
        <v>446</v>
      </c>
      <c r="C41" s="38"/>
      <c r="D41" s="38"/>
      <c r="E41" s="38"/>
      <c r="F41" s="38"/>
    </row>
    <row r="42" spans="1:6" ht="15" customHeight="1">
      <c r="A42" s="17" t="s">
        <v>673</v>
      </c>
      <c r="B42" s="6" t="s">
        <v>451</v>
      </c>
      <c r="C42" s="38"/>
      <c r="D42" s="38"/>
      <c r="E42" s="38"/>
      <c r="F42" s="38"/>
    </row>
    <row r="43" spans="1:6" ht="15" customHeight="1">
      <c r="A43" s="64" t="s">
        <v>697</v>
      </c>
      <c r="B43" s="65" t="s">
        <v>455</v>
      </c>
      <c r="C43" s="38"/>
      <c r="D43" s="38"/>
      <c r="E43" s="38"/>
      <c r="F43" s="38"/>
    </row>
    <row r="44" spans="1:6" ht="15" customHeight="1">
      <c r="A44" s="17" t="s">
        <v>467</v>
      </c>
      <c r="B44" s="6" t="s">
        <v>468</v>
      </c>
      <c r="C44" s="38"/>
      <c r="D44" s="38"/>
      <c r="E44" s="38"/>
      <c r="F44" s="38"/>
    </row>
    <row r="45" spans="1:6" ht="15" customHeight="1">
      <c r="A45" s="5" t="s">
        <v>677</v>
      </c>
      <c r="B45" s="6" t="s">
        <v>469</v>
      </c>
      <c r="C45" s="38"/>
      <c r="D45" s="38"/>
      <c r="E45" s="38"/>
      <c r="F45" s="38"/>
    </row>
    <row r="46" spans="1:6" ht="15" customHeight="1">
      <c r="A46" s="17" t="s">
        <v>678</v>
      </c>
      <c r="B46" s="6" t="s">
        <v>470</v>
      </c>
      <c r="C46" s="38"/>
      <c r="D46" s="38"/>
      <c r="E46" s="38"/>
      <c r="F46" s="38"/>
    </row>
    <row r="47" spans="1:6" ht="15" customHeight="1">
      <c r="A47" s="50" t="s">
        <v>699</v>
      </c>
      <c r="B47" s="65" t="s">
        <v>471</v>
      </c>
      <c r="C47" s="38"/>
      <c r="D47" s="38"/>
      <c r="E47" s="38"/>
      <c r="F47" s="38"/>
    </row>
    <row r="48" spans="1:6" ht="15" customHeight="1">
      <c r="A48" s="83" t="s">
        <v>786</v>
      </c>
      <c r="B48" s="88"/>
      <c r="C48" s="38"/>
      <c r="D48" s="38"/>
      <c r="E48" s="38"/>
      <c r="F48" s="38"/>
    </row>
    <row r="49" spans="1:6" ht="15" customHeight="1">
      <c r="A49" s="5" t="s">
        <v>378</v>
      </c>
      <c r="B49" s="6" t="s">
        <v>379</v>
      </c>
      <c r="C49" s="38"/>
      <c r="D49" s="38"/>
      <c r="E49" s="38"/>
      <c r="F49" s="38"/>
    </row>
    <row r="50" spans="1:6" ht="15" customHeight="1">
      <c r="A50" s="5" t="s">
        <v>380</v>
      </c>
      <c r="B50" s="6" t="s">
        <v>381</v>
      </c>
      <c r="C50" s="38"/>
      <c r="D50" s="38"/>
      <c r="E50" s="38"/>
      <c r="F50" s="38"/>
    </row>
    <row r="51" spans="1:6" ht="15" customHeight="1">
      <c r="A51" s="5" t="s">
        <v>655</v>
      </c>
      <c r="B51" s="6" t="s">
        <v>382</v>
      </c>
      <c r="C51" s="38"/>
      <c r="D51" s="38"/>
      <c r="E51" s="38"/>
      <c r="F51" s="38"/>
    </row>
    <row r="52" spans="1:6" ht="15" customHeight="1">
      <c r="A52" s="5" t="s">
        <v>656</v>
      </c>
      <c r="B52" s="6" t="s">
        <v>383</v>
      </c>
      <c r="C52" s="38"/>
      <c r="D52" s="38"/>
      <c r="E52" s="38"/>
      <c r="F52" s="38"/>
    </row>
    <row r="53" spans="1:6" ht="15" customHeight="1">
      <c r="A53" s="5" t="s">
        <v>657</v>
      </c>
      <c r="B53" s="6" t="s">
        <v>384</v>
      </c>
      <c r="C53" s="38"/>
      <c r="D53" s="38"/>
      <c r="E53" s="38"/>
      <c r="F53" s="38"/>
    </row>
    <row r="54" spans="1:6" ht="15" customHeight="1">
      <c r="A54" s="50" t="s">
        <v>693</v>
      </c>
      <c r="B54" s="65" t="s">
        <v>385</v>
      </c>
      <c r="C54" s="38"/>
      <c r="D54" s="38"/>
      <c r="E54" s="38"/>
      <c r="F54" s="38"/>
    </row>
    <row r="55" spans="1:6" ht="15" customHeight="1">
      <c r="A55" s="17" t="s">
        <v>674</v>
      </c>
      <c r="B55" s="6" t="s">
        <v>456</v>
      </c>
      <c r="C55" s="38"/>
      <c r="D55" s="38"/>
      <c r="E55" s="38"/>
      <c r="F55" s="38"/>
    </row>
    <row r="56" spans="1:6" ht="15" customHeight="1">
      <c r="A56" s="17" t="s">
        <v>675</v>
      </c>
      <c r="B56" s="6" t="s">
        <v>458</v>
      </c>
      <c r="C56" s="38"/>
      <c r="D56" s="38"/>
      <c r="E56" s="38"/>
      <c r="F56" s="38"/>
    </row>
    <row r="57" spans="1:6" ht="15" customHeight="1">
      <c r="A57" s="17" t="s">
        <v>460</v>
      </c>
      <c r="B57" s="6" t="s">
        <v>461</v>
      </c>
      <c r="C57" s="38"/>
      <c r="D57" s="38"/>
      <c r="E57" s="38"/>
      <c r="F57" s="38"/>
    </row>
    <row r="58" spans="1:6" ht="15" customHeight="1">
      <c r="A58" s="17" t="s">
        <v>676</v>
      </c>
      <c r="B58" s="6" t="s">
        <v>462</v>
      </c>
      <c r="C58" s="38"/>
      <c r="D58" s="38"/>
      <c r="E58" s="38"/>
      <c r="F58" s="38"/>
    </row>
    <row r="59" spans="1:6" ht="15" customHeight="1">
      <c r="A59" s="17" t="s">
        <v>464</v>
      </c>
      <c r="B59" s="6" t="s">
        <v>465</v>
      </c>
      <c r="C59" s="38"/>
      <c r="D59" s="38"/>
      <c r="E59" s="38"/>
      <c r="F59" s="38"/>
    </row>
    <row r="60" spans="1:6" ht="15" customHeight="1">
      <c r="A60" s="50" t="s">
        <v>698</v>
      </c>
      <c r="B60" s="65" t="s">
        <v>466</v>
      </c>
      <c r="C60" s="38"/>
      <c r="D60" s="38"/>
      <c r="E60" s="38"/>
      <c r="F60" s="38"/>
    </row>
    <row r="61" spans="1:6" ht="15" customHeight="1">
      <c r="A61" s="17" t="s">
        <v>472</v>
      </c>
      <c r="B61" s="6" t="s">
        <v>473</v>
      </c>
      <c r="C61" s="38"/>
      <c r="D61" s="38"/>
      <c r="E61" s="38"/>
      <c r="F61" s="38"/>
    </row>
    <row r="62" spans="1:6" ht="15" customHeight="1">
      <c r="A62" s="5" t="s">
        <v>679</v>
      </c>
      <c r="B62" s="6" t="s">
        <v>474</v>
      </c>
      <c r="C62" s="38"/>
      <c r="D62" s="38"/>
      <c r="E62" s="38"/>
      <c r="F62" s="38"/>
    </row>
    <row r="63" spans="1:6" ht="15" customHeight="1">
      <c r="A63" s="17" t="s">
        <v>680</v>
      </c>
      <c r="B63" s="6" t="s">
        <v>475</v>
      </c>
      <c r="C63" s="38"/>
      <c r="D63" s="38"/>
      <c r="E63" s="38"/>
      <c r="F63" s="38"/>
    </row>
    <row r="64" spans="1:6" ht="15" customHeight="1">
      <c r="A64" s="50" t="s">
        <v>701</v>
      </c>
      <c r="B64" s="65" t="s">
        <v>476</v>
      </c>
      <c r="C64" s="38"/>
      <c r="D64" s="38"/>
      <c r="E64" s="38"/>
      <c r="F64" s="38"/>
    </row>
    <row r="65" spans="1:6" ht="15" customHeight="1">
      <c r="A65" s="83" t="s">
        <v>785</v>
      </c>
      <c r="B65" s="88"/>
      <c r="C65" s="38"/>
      <c r="D65" s="38"/>
      <c r="E65" s="38"/>
      <c r="F65" s="38"/>
    </row>
    <row r="66" spans="1:6" ht="15.75">
      <c r="A66" s="62" t="s">
        <v>700</v>
      </c>
      <c r="B66" s="46" t="s">
        <v>477</v>
      </c>
      <c r="C66" s="38"/>
      <c r="D66" s="38"/>
      <c r="E66" s="38"/>
      <c r="F66" s="38"/>
    </row>
    <row r="67" spans="1:6" ht="15.75">
      <c r="A67" s="145" t="s">
        <v>111</v>
      </c>
      <c r="B67" s="86"/>
      <c r="C67" s="38"/>
      <c r="D67" s="38"/>
      <c r="E67" s="38"/>
      <c r="F67" s="38"/>
    </row>
    <row r="68" spans="1:6" ht="15.75">
      <c r="A68" s="145" t="s">
        <v>112</v>
      </c>
      <c r="B68" s="86"/>
      <c r="C68" s="38"/>
      <c r="D68" s="38"/>
      <c r="E68" s="38"/>
      <c r="F68" s="38"/>
    </row>
    <row r="69" spans="1:6">
      <c r="A69" s="48" t="s">
        <v>682</v>
      </c>
      <c r="B69" s="5" t="s">
        <v>478</v>
      </c>
      <c r="C69" s="38"/>
      <c r="D69" s="38"/>
      <c r="E69" s="38"/>
      <c r="F69" s="38"/>
    </row>
    <row r="70" spans="1:6">
      <c r="A70" s="17" t="s">
        <v>479</v>
      </c>
      <c r="B70" s="5" t="s">
        <v>480</v>
      </c>
      <c r="C70" s="38"/>
      <c r="D70" s="38"/>
      <c r="E70" s="38"/>
      <c r="F70" s="38"/>
    </row>
    <row r="71" spans="1:6">
      <c r="A71" s="48" t="s">
        <v>683</v>
      </c>
      <c r="B71" s="5" t="s">
        <v>481</v>
      </c>
      <c r="C71" s="38"/>
      <c r="D71" s="38"/>
      <c r="E71" s="38"/>
      <c r="F71" s="38"/>
    </row>
    <row r="72" spans="1:6">
      <c r="A72" s="20" t="s">
        <v>702</v>
      </c>
      <c r="B72" s="9" t="s">
        <v>482</v>
      </c>
      <c r="C72" s="38"/>
      <c r="D72" s="38"/>
      <c r="E72" s="38"/>
      <c r="F72" s="38"/>
    </row>
    <row r="73" spans="1:6">
      <c r="A73" s="17" t="s">
        <v>684</v>
      </c>
      <c r="B73" s="5" t="s">
        <v>483</v>
      </c>
      <c r="C73" s="38"/>
      <c r="D73" s="38"/>
      <c r="E73" s="38"/>
      <c r="F73" s="38"/>
    </row>
    <row r="74" spans="1:6">
      <c r="A74" s="48" t="s">
        <v>484</v>
      </c>
      <c r="B74" s="5" t="s">
        <v>485</v>
      </c>
      <c r="C74" s="38"/>
      <c r="D74" s="38"/>
      <c r="E74" s="38"/>
      <c r="F74" s="38"/>
    </row>
    <row r="75" spans="1:6">
      <c r="A75" s="17" t="s">
        <v>685</v>
      </c>
      <c r="B75" s="5" t="s">
        <v>486</v>
      </c>
      <c r="C75" s="38"/>
      <c r="D75" s="38"/>
      <c r="E75" s="38"/>
      <c r="F75" s="38"/>
    </row>
    <row r="76" spans="1:6">
      <c r="A76" s="48" t="s">
        <v>487</v>
      </c>
      <c r="B76" s="5" t="s">
        <v>488</v>
      </c>
      <c r="C76" s="38"/>
      <c r="D76" s="38"/>
      <c r="E76" s="38"/>
      <c r="F76" s="38"/>
    </row>
    <row r="77" spans="1:6">
      <c r="A77" s="18" t="s">
        <v>703</v>
      </c>
      <c r="B77" s="9" t="s">
        <v>489</v>
      </c>
      <c r="C77" s="38"/>
      <c r="D77" s="38"/>
      <c r="E77" s="38"/>
      <c r="F77" s="38"/>
    </row>
    <row r="78" spans="1:6">
      <c r="A78" s="5" t="s">
        <v>836</v>
      </c>
      <c r="B78" s="5" t="s">
        <v>490</v>
      </c>
      <c r="C78" s="38"/>
      <c r="D78" s="38"/>
      <c r="E78" s="38"/>
      <c r="F78" s="38"/>
    </row>
    <row r="79" spans="1:6">
      <c r="A79" s="5" t="s">
        <v>837</v>
      </c>
      <c r="B79" s="5" t="s">
        <v>490</v>
      </c>
      <c r="C79" s="38"/>
      <c r="D79" s="38"/>
      <c r="E79" s="38"/>
      <c r="F79" s="38"/>
    </row>
    <row r="80" spans="1:6">
      <c r="A80" s="5" t="s">
        <v>834</v>
      </c>
      <c r="B80" s="5" t="s">
        <v>491</v>
      </c>
      <c r="C80" s="38"/>
      <c r="D80" s="38"/>
      <c r="E80" s="38"/>
      <c r="F80" s="38"/>
    </row>
    <row r="81" spans="1:6">
      <c r="A81" s="5" t="s">
        <v>835</v>
      </c>
      <c r="B81" s="5" t="s">
        <v>491</v>
      </c>
      <c r="C81" s="38"/>
      <c r="D81" s="38"/>
      <c r="E81" s="38"/>
      <c r="F81" s="38"/>
    </row>
    <row r="82" spans="1:6">
      <c r="A82" s="9" t="s">
        <v>704</v>
      </c>
      <c r="B82" s="9" t="s">
        <v>492</v>
      </c>
      <c r="C82" s="38"/>
      <c r="D82" s="38"/>
      <c r="E82" s="38"/>
      <c r="F82" s="38"/>
    </row>
    <row r="83" spans="1:6">
      <c r="A83" s="48" t="s">
        <v>493</v>
      </c>
      <c r="B83" s="5" t="s">
        <v>494</v>
      </c>
      <c r="C83" s="38"/>
      <c r="D83" s="38"/>
      <c r="E83" s="38"/>
      <c r="F83" s="38"/>
    </row>
    <row r="84" spans="1:6">
      <c r="A84" s="48" t="s">
        <v>495</v>
      </c>
      <c r="B84" s="5" t="s">
        <v>496</v>
      </c>
      <c r="C84" s="38"/>
      <c r="D84" s="38"/>
      <c r="E84" s="38"/>
      <c r="F84" s="38"/>
    </row>
    <row r="85" spans="1:6">
      <c r="A85" s="48" t="s">
        <v>497</v>
      </c>
      <c r="B85" s="5" t="s">
        <v>498</v>
      </c>
      <c r="C85" s="38"/>
      <c r="D85" s="38"/>
      <c r="E85" s="38"/>
      <c r="F85" s="38"/>
    </row>
    <row r="86" spans="1:6">
      <c r="A86" s="48" t="s">
        <v>499</v>
      </c>
      <c r="B86" s="5" t="s">
        <v>500</v>
      </c>
      <c r="C86" s="38"/>
      <c r="D86" s="38"/>
      <c r="E86" s="38"/>
      <c r="F86" s="38"/>
    </row>
    <row r="87" spans="1:6">
      <c r="A87" s="17" t="s">
        <v>686</v>
      </c>
      <c r="B87" s="5" t="s">
        <v>501</v>
      </c>
      <c r="C87" s="38"/>
      <c r="D87" s="38"/>
      <c r="E87" s="38"/>
      <c r="F87" s="38"/>
    </row>
    <row r="88" spans="1:6">
      <c r="A88" s="20" t="s">
        <v>705</v>
      </c>
      <c r="B88" s="9" t="s">
        <v>503</v>
      </c>
      <c r="C88" s="38"/>
      <c r="D88" s="38"/>
      <c r="E88" s="38"/>
      <c r="F88" s="38"/>
    </row>
    <row r="89" spans="1:6">
      <c r="A89" s="17" t="s">
        <v>504</v>
      </c>
      <c r="B89" s="5" t="s">
        <v>505</v>
      </c>
      <c r="C89" s="38"/>
      <c r="D89" s="38"/>
      <c r="E89" s="38"/>
      <c r="F89" s="38"/>
    </row>
    <row r="90" spans="1:6">
      <c r="A90" s="17" t="s">
        <v>506</v>
      </c>
      <c r="B90" s="5" t="s">
        <v>507</v>
      </c>
      <c r="C90" s="38"/>
      <c r="D90" s="38"/>
      <c r="E90" s="38"/>
      <c r="F90" s="38"/>
    </row>
    <row r="91" spans="1:6">
      <c r="A91" s="48" t="s">
        <v>508</v>
      </c>
      <c r="B91" s="5" t="s">
        <v>509</v>
      </c>
      <c r="C91" s="38"/>
      <c r="D91" s="38"/>
      <c r="E91" s="38"/>
      <c r="F91" s="38"/>
    </row>
    <row r="92" spans="1:6">
      <c r="A92" s="48" t="s">
        <v>687</v>
      </c>
      <c r="B92" s="5" t="s">
        <v>510</v>
      </c>
      <c r="C92" s="38"/>
      <c r="D92" s="38"/>
      <c r="E92" s="38"/>
      <c r="F92" s="38"/>
    </row>
    <row r="93" spans="1:6">
      <c r="A93" s="18" t="s">
        <v>706</v>
      </c>
      <c r="B93" s="9" t="s">
        <v>511</v>
      </c>
      <c r="C93" s="38"/>
      <c r="D93" s="38"/>
      <c r="E93" s="38"/>
      <c r="F93" s="38"/>
    </row>
    <row r="94" spans="1:6">
      <c r="A94" s="20" t="s">
        <v>512</v>
      </c>
      <c r="B94" s="9" t="s">
        <v>513</v>
      </c>
      <c r="C94" s="38"/>
      <c r="D94" s="38"/>
      <c r="E94" s="38"/>
      <c r="F94" s="38"/>
    </row>
    <row r="95" spans="1:6" ht="15.75">
      <c r="A95" s="51" t="s">
        <v>707</v>
      </c>
      <c r="B95" s="52" t="s">
        <v>514</v>
      </c>
      <c r="C95" s="38"/>
      <c r="D95" s="38"/>
      <c r="E95" s="38"/>
      <c r="F95" s="38"/>
    </row>
    <row r="96" spans="1:6" ht="15.75">
      <c r="A96" s="56" t="s">
        <v>689</v>
      </c>
      <c r="B96" s="57"/>
      <c r="C96" s="38"/>
      <c r="D96" s="38"/>
      <c r="E96" s="38"/>
      <c r="F96" s="38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96"/>
  <sheetViews>
    <sheetView workbookViewId="0">
      <selection activeCell="A67" sqref="A67:A68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5703125" customWidth="1"/>
    <col min="6" max="6" width="13.28515625" customWidth="1"/>
  </cols>
  <sheetData>
    <row r="1" spans="1:8" ht="24" customHeight="1">
      <c r="A1" s="270" t="s">
        <v>105</v>
      </c>
      <c r="B1" s="274"/>
      <c r="C1" s="274"/>
      <c r="D1" s="274"/>
      <c r="E1" s="274"/>
      <c r="F1" s="272"/>
    </row>
    <row r="2" spans="1:8" ht="24" customHeight="1">
      <c r="A2" s="273" t="s">
        <v>753</v>
      </c>
      <c r="B2" s="271"/>
      <c r="C2" s="271"/>
      <c r="D2" s="271"/>
      <c r="E2" s="271"/>
      <c r="F2" s="272"/>
      <c r="H2" s="121"/>
    </row>
    <row r="3" spans="1:8" ht="18">
      <c r="A3" s="63"/>
    </row>
    <row r="4" spans="1:8">
      <c r="A4" s="4" t="s">
        <v>5</v>
      </c>
    </row>
    <row r="5" spans="1:8" ht="30">
      <c r="A5" s="2" t="s">
        <v>166</v>
      </c>
      <c r="B5" s="3" t="s">
        <v>78</v>
      </c>
      <c r="C5" s="85" t="s">
        <v>787</v>
      </c>
      <c r="D5" s="85" t="s">
        <v>788</v>
      </c>
      <c r="E5" s="85" t="s">
        <v>108</v>
      </c>
      <c r="F5" s="139" t="s">
        <v>61</v>
      </c>
    </row>
    <row r="6" spans="1:8" ht="15" customHeight="1">
      <c r="A6" s="42" t="s">
        <v>357</v>
      </c>
      <c r="B6" s="6" t="s">
        <v>358</v>
      </c>
      <c r="C6" s="38"/>
      <c r="D6" s="38"/>
      <c r="E6" s="38"/>
      <c r="F6" s="38"/>
    </row>
    <row r="7" spans="1:8" ht="15" customHeight="1">
      <c r="A7" s="5" t="s">
        <v>359</v>
      </c>
      <c r="B7" s="6" t="s">
        <v>360</v>
      </c>
      <c r="C7" s="38"/>
      <c r="D7" s="38"/>
      <c r="E7" s="38"/>
      <c r="F7" s="38"/>
    </row>
    <row r="8" spans="1:8" ht="15" customHeight="1">
      <c r="A8" s="5" t="s">
        <v>361</v>
      </c>
      <c r="B8" s="6" t="s">
        <v>362</v>
      </c>
      <c r="C8" s="38"/>
      <c r="D8" s="38"/>
      <c r="E8" s="38"/>
      <c r="F8" s="38"/>
    </row>
    <row r="9" spans="1:8" ht="15" customHeight="1">
      <c r="A9" s="5" t="s">
        <v>363</v>
      </c>
      <c r="B9" s="6" t="s">
        <v>364</v>
      </c>
      <c r="C9" s="38"/>
      <c r="D9" s="38"/>
      <c r="E9" s="38"/>
      <c r="F9" s="38"/>
    </row>
    <row r="10" spans="1:8" ht="15" customHeight="1">
      <c r="A10" s="5" t="s">
        <v>365</v>
      </c>
      <c r="B10" s="6" t="s">
        <v>366</v>
      </c>
      <c r="C10" s="38"/>
      <c r="D10" s="38"/>
      <c r="E10" s="38"/>
      <c r="F10" s="38"/>
    </row>
    <row r="11" spans="1:8" ht="15" customHeight="1">
      <c r="A11" s="5" t="s">
        <v>367</v>
      </c>
      <c r="B11" s="6" t="s">
        <v>368</v>
      </c>
      <c r="C11" s="38"/>
      <c r="D11" s="38"/>
      <c r="E11" s="38"/>
      <c r="F11" s="38"/>
    </row>
    <row r="12" spans="1:8" ht="15" customHeight="1">
      <c r="A12" s="9" t="s">
        <v>691</v>
      </c>
      <c r="B12" s="10" t="s">
        <v>369</v>
      </c>
      <c r="C12" s="38"/>
      <c r="D12" s="38"/>
      <c r="E12" s="38"/>
      <c r="F12" s="38"/>
    </row>
    <row r="13" spans="1:8" ht="15" customHeight="1">
      <c r="A13" s="5" t="s">
        <v>370</v>
      </c>
      <c r="B13" s="6" t="s">
        <v>371</v>
      </c>
      <c r="C13" s="38"/>
      <c r="D13" s="38"/>
      <c r="E13" s="38"/>
      <c r="F13" s="38"/>
    </row>
    <row r="14" spans="1:8" ht="15" customHeight="1">
      <c r="A14" s="5" t="s">
        <v>372</v>
      </c>
      <c r="B14" s="6" t="s">
        <v>373</v>
      </c>
      <c r="C14" s="38"/>
      <c r="D14" s="38"/>
      <c r="E14" s="38"/>
      <c r="F14" s="38"/>
    </row>
    <row r="15" spans="1:8" ht="15" customHeight="1">
      <c r="A15" s="5" t="s">
        <v>652</v>
      </c>
      <c r="B15" s="6" t="s">
        <v>374</v>
      </c>
      <c r="C15" s="38"/>
      <c r="D15" s="38"/>
      <c r="E15" s="38"/>
      <c r="F15" s="38"/>
    </row>
    <row r="16" spans="1:8" ht="15" customHeight="1">
      <c r="A16" s="5" t="s">
        <v>653</v>
      </c>
      <c r="B16" s="6" t="s">
        <v>375</v>
      </c>
      <c r="C16" s="38"/>
      <c r="D16" s="38"/>
      <c r="E16" s="38"/>
      <c r="F16" s="38"/>
    </row>
    <row r="17" spans="1:6" ht="15" customHeight="1">
      <c r="A17" s="5" t="s">
        <v>654</v>
      </c>
      <c r="B17" s="6" t="s">
        <v>376</v>
      </c>
      <c r="C17" s="38"/>
      <c r="D17" s="38"/>
      <c r="E17" s="38"/>
      <c r="F17" s="38"/>
    </row>
    <row r="18" spans="1:6" ht="15" customHeight="1">
      <c r="A18" s="50" t="s">
        <v>692</v>
      </c>
      <c r="B18" s="65" t="s">
        <v>377</v>
      </c>
      <c r="C18" s="38"/>
      <c r="D18" s="38"/>
      <c r="E18" s="38"/>
      <c r="F18" s="38"/>
    </row>
    <row r="19" spans="1:6" ht="15" customHeight="1">
      <c r="A19" s="5" t="s">
        <v>658</v>
      </c>
      <c r="B19" s="6" t="s">
        <v>386</v>
      </c>
      <c r="C19" s="38"/>
      <c r="D19" s="38"/>
      <c r="E19" s="38"/>
      <c r="F19" s="38"/>
    </row>
    <row r="20" spans="1:6" ht="15" customHeight="1">
      <c r="A20" s="5" t="s">
        <v>659</v>
      </c>
      <c r="B20" s="6" t="s">
        <v>390</v>
      </c>
      <c r="C20" s="38"/>
      <c r="D20" s="38"/>
      <c r="E20" s="38"/>
      <c r="F20" s="38"/>
    </row>
    <row r="21" spans="1:6" ht="15" customHeight="1">
      <c r="A21" s="9" t="s">
        <v>694</v>
      </c>
      <c r="B21" s="10" t="s">
        <v>391</v>
      </c>
      <c r="C21" s="38"/>
      <c r="D21" s="38"/>
      <c r="E21" s="38"/>
      <c r="F21" s="38"/>
    </row>
    <row r="22" spans="1:6" ht="15" customHeight="1">
      <c r="A22" s="5" t="s">
        <v>660</v>
      </c>
      <c r="B22" s="6" t="s">
        <v>392</v>
      </c>
      <c r="C22" s="38"/>
      <c r="D22" s="38"/>
      <c r="E22" s="38"/>
      <c r="F22" s="38"/>
    </row>
    <row r="23" spans="1:6" ht="15" customHeight="1">
      <c r="A23" s="5" t="s">
        <v>661</v>
      </c>
      <c r="B23" s="6" t="s">
        <v>393</v>
      </c>
      <c r="C23" s="38"/>
      <c r="D23" s="38"/>
      <c r="E23" s="38"/>
      <c r="F23" s="38"/>
    </row>
    <row r="24" spans="1:6" ht="15" customHeight="1">
      <c r="A24" s="5" t="s">
        <v>662</v>
      </c>
      <c r="B24" s="6" t="s">
        <v>394</v>
      </c>
      <c r="C24" s="38"/>
      <c r="D24" s="38"/>
      <c r="E24" s="38"/>
      <c r="F24" s="38"/>
    </row>
    <row r="25" spans="1:6" ht="15" customHeight="1">
      <c r="A25" s="5" t="s">
        <v>663</v>
      </c>
      <c r="B25" s="6" t="s">
        <v>395</v>
      </c>
      <c r="C25" s="38"/>
      <c r="D25" s="38"/>
      <c r="E25" s="38"/>
      <c r="F25" s="38"/>
    </row>
    <row r="26" spans="1:6" ht="15" customHeight="1">
      <c r="A26" s="5" t="s">
        <v>664</v>
      </c>
      <c r="B26" s="6" t="s">
        <v>398</v>
      </c>
      <c r="C26" s="38"/>
      <c r="D26" s="38"/>
      <c r="E26" s="38"/>
      <c r="F26" s="38"/>
    </row>
    <row r="27" spans="1:6" ht="15" customHeight="1">
      <c r="A27" s="5" t="s">
        <v>399</v>
      </c>
      <c r="B27" s="6" t="s">
        <v>400</v>
      </c>
      <c r="C27" s="38"/>
      <c r="D27" s="38"/>
      <c r="E27" s="38"/>
      <c r="F27" s="38"/>
    </row>
    <row r="28" spans="1:6" ht="15" customHeight="1">
      <c r="A28" s="5" t="s">
        <v>665</v>
      </c>
      <c r="B28" s="6" t="s">
        <v>401</v>
      </c>
      <c r="C28" s="38"/>
      <c r="D28" s="38"/>
      <c r="E28" s="38"/>
      <c r="F28" s="38"/>
    </row>
    <row r="29" spans="1:6" ht="15" customHeight="1">
      <c r="A29" s="5" t="s">
        <v>666</v>
      </c>
      <c r="B29" s="6" t="s">
        <v>406</v>
      </c>
      <c r="C29" s="38"/>
      <c r="D29" s="38"/>
      <c r="E29" s="38"/>
      <c r="F29" s="38"/>
    </row>
    <row r="30" spans="1:6" ht="15" customHeight="1">
      <c r="A30" s="9" t="s">
        <v>695</v>
      </c>
      <c r="B30" s="10" t="s">
        <v>422</v>
      </c>
      <c r="C30" s="38"/>
      <c r="D30" s="38"/>
      <c r="E30" s="38"/>
      <c r="F30" s="38"/>
    </row>
    <row r="31" spans="1:6" ht="15" customHeight="1">
      <c r="A31" s="5" t="s">
        <v>667</v>
      </c>
      <c r="B31" s="6" t="s">
        <v>423</v>
      </c>
      <c r="C31" s="38"/>
      <c r="D31" s="38"/>
      <c r="E31" s="38"/>
      <c r="F31" s="38"/>
    </row>
    <row r="32" spans="1:6" ht="15" customHeight="1">
      <c r="A32" s="50" t="s">
        <v>696</v>
      </c>
      <c r="B32" s="65" t="s">
        <v>424</v>
      </c>
      <c r="C32" s="38"/>
      <c r="D32" s="38"/>
      <c r="E32" s="38"/>
      <c r="F32" s="38"/>
    </row>
    <row r="33" spans="1:6" ht="15" customHeight="1">
      <c r="A33" s="17" t="s">
        <v>425</v>
      </c>
      <c r="B33" s="6" t="s">
        <v>426</v>
      </c>
      <c r="C33" s="38"/>
      <c r="D33" s="38"/>
      <c r="E33" s="38"/>
      <c r="F33" s="38"/>
    </row>
    <row r="34" spans="1:6" ht="15" customHeight="1">
      <c r="A34" s="17" t="s">
        <v>668</v>
      </c>
      <c r="B34" s="6" t="s">
        <v>427</v>
      </c>
      <c r="C34" s="38"/>
      <c r="D34" s="38"/>
      <c r="E34" s="38"/>
      <c r="F34" s="38"/>
    </row>
    <row r="35" spans="1:6" ht="15" customHeight="1">
      <c r="A35" s="17" t="s">
        <v>669</v>
      </c>
      <c r="B35" s="6" t="s">
        <v>430</v>
      </c>
      <c r="C35" s="38"/>
      <c r="D35" s="38"/>
      <c r="E35" s="38"/>
      <c r="F35" s="38"/>
    </row>
    <row r="36" spans="1:6" ht="15" customHeight="1">
      <c r="A36" s="17" t="s">
        <v>670</v>
      </c>
      <c r="B36" s="6" t="s">
        <v>431</v>
      </c>
      <c r="C36" s="38"/>
      <c r="D36" s="38"/>
      <c r="E36" s="38"/>
      <c r="F36" s="38"/>
    </row>
    <row r="37" spans="1:6" ht="15" customHeight="1">
      <c r="A37" s="17" t="s">
        <v>438</v>
      </c>
      <c r="B37" s="6" t="s">
        <v>439</v>
      </c>
      <c r="C37" s="38"/>
      <c r="D37" s="38"/>
      <c r="E37" s="38"/>
      <c r="F37" s="38"/>
    </row>
    <row r="38" spans="1:6" ht="15" customHeight="1">
      <c r="A38" s="17" t="s">
        <v>440</v>
      </c>
      <c r="B38" s="6" t="s">
        <v>441</v>
      </c>
      <c r="C38" s="38"/>
      <c r="D38" s="38"/>
      <c r="E38" s="38"/>
      <c r="F38" s="38"/>
    </row>
    <row r="39" spans="1:6" ht="15" customHeight="1">
      <c r="A39" s="17" t="s">
        <v>442</v>
      </c>
      <c r="B39" s="6" t="s">
        <v>443</v>
      </c>
      <c r="C39" s="38"/>
      <c r="D39" s="38"/>
      <c r="E39" s="38"/>
      <c r="F39" s="38"/>
    </row>
    <row r="40" spans="1:6" ht="15" customHeight="1">
      <c r="A40" s="17" t="s">
        <v>671</v>
      </c>
      <c r="B40" s="6" t="s">
        <v>444</v>
      </c>
      <c r="C40" s="38"/>
      <c r="D40" s="38"/>
      <c r="E40" s="38"/>
      <c r="F40" s="38"/>
    </row>
    <row r="41" spans="1:6" ht="15" customHeight="1">
      <c r="A41" s="17" t="s">
        <v>672</v>
      </c>
      <c r="B41" s="6" t="s">
        <v>446</v>
      </c>
      <c r="C41" s="38"/>
      <c r="D41" s="38"/>
      <c r="E41" s="38"/>
      <c r="F41" s="38"/>
    </row>
    <row r="42" spans="1:6" ht="15" customHeight="1">
      <c r="A42" s="17" t="s">
        <v>673</v>
      </c>
      <c r="B42" s="6" t="s">
        <v>451</v>
      </c>
      <c r="C42" s="38"/>
      <c r="D42" s="38"/>
      <c r="E42" s="38"/>
      <c r="F42" s="38"/>
    </row>
    <row r="43" spans="1:6" ht="15" customHeight="1">
      <c r="A43" s="64" t="s">
        <v>697</v>
      </c>
      <c r="B43" s="65" t="s">
        <v>455</v>
      </c>
      <c r="C43" s="38"/>
      <c r="D43" s="38"/>
      <c r="E43" s="38"/>
      <c r="F43" s="38"/>
    </row>
    <row r="44" spans="1:6" ht="15" customHeight="1">
      <c r="A44" s="17" t="s">
        <v>467</v>
      </c>
      <c r="B44" s="6" t="s">
        <v>468</v>
      </c>
      <c r="C44" s="38"/>
      <c r="D44" s="38"/>
      <c r="E44" s="38"/>
      <c r="F44" s="38"/>
    </row>
    <row r="45" spans="1:6" ht="15" customHeight="1">
      <c r="A45" s="5" t="s">
        <v>677</v>
      </c>
      <c r="B45" s="6" t="s">
        <v>469</v>
      </c>
      <c r="C45" s="38"/>
      <c r="D45" s="38"/>
      <c r="E45" s="38"/>
      <c r="F45" s="38"/>
    </row>
    <row r="46" spans="1:6" ht="15" customHeight="1">
      <c r="A46" s="17" t="s">
        <v>678</v>
      </c>
      <c r="B46" s="6" t="s">
        <v>470</v>
      </c>
      <c r="C46" s="38"/>
      <c r="D46" s="38"/>
      <c r="E46" s="38"/>
      <c r="F46" s="38"/>
    </row>
    <row r="47" spans="1:6" ht="15" customHeight="1">
      <c r="A47" s="50" t="s">
        <v>699</v>
      </c>
      <c r="B47" s="65" t="s">
        <v>471</v>
      </c>
      <c r="C47" s="38"/>
      <c r="D47" s="38"/>
      <c r="E47" s="38"/>
      <c r="F47" s="38"/>
    </row>
    <row r="48" spans="1:6" ht="15" customHeight="1">
      <c r="A48" s="83" t="s">
        <v>786</v>
      </c>
      <c r="B48" s="88"/>
      <c r="C48" s="38"/>
      <c r="D48" s="38"/>
      <c r="E48" s="38"/>
      <c r="F48" s="38"/>
    </row>
    <row r="49" spans="1:6" ht="15" customHeight="1">
      <c r="A49" s="5" t="s">
        <v>378</v>
      </c>
      <c r="B49" s="6" t="s">
        <v>379</v>
      </c>
      <c r="C49" s="38"/>
      <c r="D49" s="38"/>
      <c r="E49" s="38"/>
      <c r="F49" s="38"/>
    </row>
    <row r="50" spans="1:6" ht="15" customHeight="1">
      <c r="A50" s="5" t="s">
        <v>380</v>
      </c>
      <c r="B50" s="6" t="s">
        <v>381</v>
      </c>
      <c r="C50" s="38"/>
      <c r="D50" s="38"/>
      <c r="E50" s="38"/>
      <c r="F50" s="38"/>
    </row>
    <row r="51" spans="1:6" ht="15" customHeight="1">
      <c r="A51" s="5" t="s">
        <v>655</v>
      </c>
      <c r="B51" s="6" t="s">
        <v>382</v>
      </c>
      <c r="C51" s="38"/>
      <c r="D51" s="38"/>
      <c r="E51" s="38"/>
      <c r="F51" s="38"/>
    </row>
    <row r="52" spans="1:6" ht="15" customHeight="1">
      <c r="A52" s="5" t="s">
        <v>656</v>
      </c>
      <c r="B52" s="6" t="s">
        <v>383</v>
      </c>
      <c r="C52" s="38"/>
      <c r="D52" s="38"/>
      <c r="E52" s="38"/>
      <c r="F52" s="38"/>
    </row>
    <row r="53" spans="1:6" ht="15" customHeight="1">
      <c r="A53" s="5" t="s">
        <v>657</v>
      </c>
      <c r="B53" s="6" t="s">
        <v>384</v>
      </c>
      <c r="C53" s="38"/>
      <c r="D53" s="38"/>
      <c r="E53" s="38"/>
      <c r="F53" s="38"/>
    </row>
    <row r="54" spans="1:6" ht="15" customHeight="1">
      <c r="A54" s="50" t="s">
        <v>693</v>
      </c>
      <c r="B54" s="65" t="s">
        <v>385</v>
      </c>
      <c r="C54" s="38"/>
      <c r="D54" s="38"/>
      <c r="E54" s="38"/>
      <c r="F54" s="38"/>
    </row>
    <row r="55" spans="1:6" ht="15" customHeight="1">
      <c r="A55" s="17" t="s">
        <v>674</v>
      </c>
      <c r="B55" s="6" t="s">
        <v>456</v>
      </c>
      <c r="C55" s="38"/>
      <c r="D55" s="38"/>
      <c r="E55" s="38"/>
      <c r="F55" s="38"/>
    </row>
    <row r="56" spans="1:6" ht="15" customHeight="1">
      <c r="A56" s="17" t="s">
        <v>675</v>
      </c>
      <c r="B56" s="6" t="s">
        <v>458</v>
      </c>
      <c r="C56" s="38"/>
      <c r="D56" s="38"/>
      <c r="E56" s="38"/>
      <c r="F56" s="38"/>
    </row>
    <row r="57" spans="1:6" ht="15" customHeight="1">
      <c r="A57" s="17" t="s">
        <v>460</v>
      </c>
      <c r="B57" s="6" t="s">
        <v>461</v>
      </c>
      <c r="C57" s="38"/>
      <c r="D57" s="38"/>
      <c r="E57" s="38"/>
      <c r="F57" s="38"/>
    </row>
    <row r="58" spans="1:6" ht="15" customHeight="1">
      <c r="A58" s="17" t="s">
        <v>676</v>
      </c>
      <c r="B58" s="6" t="s">
        <v>462</v>
      </c>
      <c r="C58" s="38"/>
      <c r="D58" s="38"/>
      <c r="E58" s="38"/>
      <c r="F58" s="38"/>
    </row>
    <row r="59" spans="1:6" ht="15" customHeight="1">
      <c r="A59" s="17" t="s">
        <v>464</v>
      </c>
      <c r="B59" s="6" t="s">
        <v>465</v>
      </c>
      <c r="C59" s="38"/>
      <c r="D59" s="38"/>
      <c r="E59" s="38"/>
      <c r="F59" s="38"/>
    </row>
    <row r="60" spans="1:6" ht="15" customHeight="1">
      <c r="A60" s="50" t="s">
        <v>698</v>
      </c>
      <c r="B60" s="65" t="s">
        <v>466</v>
      </c>
      <c r="C60" s="38"/>
      <c r="D60" s="38"/>
      <c r="E60" s="38"/>
      <c r="F60" s="38"/>
    </row>
    <row r="61" spans="1:6" ht="15" customHeight="1">
      <c r="A61" s="17" t="s">
        <v>472</v>
      </c>
      <c r="B61" s="6" t="s">
        <v>473</v>
      </c>
      <c r="C61" s="38"/>
      <c r="D61" s="38"/>
      <c r="E61" s="38"/>
      <c r="F61" s="38"/>
    </row>
    <row r="62" spans="1:6" ht="15" customHeight="1">
      <c r="A62" s="5" t="s">
        <v>679</v>
      </c>
      <c r="B62" s="6" t="s">
        <v>474</v>
      </c>
      <c r="C62" s="38"/>
      <c r="D62" s="38"/>
      <c r="E62" s="38"/>
      <c r="F62" s="38"/>
    </row>
    <row r="63" spans="1:6" ht="15" customHeight="1">
      <c r="A63" s="17" t="s">
        <v>680</v>
      </c>
      <c r="B63" s="6" t="s">
        <v>475</v>
      </c>
      <c r="C63" s="38"/>
      <c r="D63" s="38"/>
      <c r="E63" s="38"/>
      <c r="F63" s="38"/>
    </row>
    <row r="64" spans="1:6" ht="15" customHeight="1">
      <c r="A64" s="50" t="s">
        <v>701</v>
      </c>
      <c r="B64" s="65" t="s">
        <v>476</v>
      </c>
      <c r="C64" s="38"/>
      <c r="D64" s="38"/>
      <c r="E64" s="38"/>
      <c r="F64" s="38"/>
    </row>
    <row r="65" spans="1:6" ht="15" customHeight="1">
      <c r="A65" s="83" t="s">
        <v>785</v>
      </c>
      <c r="B65" s="88"/>
      <c r="C65" s="38"/>
      <c r="D65" s="38"/>
      <c r="E65" s="38"/>
      <c r="F65" s="38"/>
    </row>
    <row r="66" spans="1:6" ht="15.75">
      <c r="A66" s="62" t="s">
        <v>700</v>
      </c>
      <c r="B66" s="46" t="s">
        <v>477</v>
      </c>
      <c r="C66" s="38"/>
      <c r="D66" s="38"/>
      <c r="E66" s="38"/>
      <c r="F66" s="38"/>
    </row>
    <row r="67" spans="1:6" ht="15.75">
      <c r="A67" s="145" t="s">
        <v>111</v>
      </c>
      <c r="B67" s="86"/>
      <c r="C67" s="38"/>
      <c r="D67" s="38"/>
      <c r="E67" s="38"/>
      <c r="F67" s="38"/>
    </row>
    <row r="68" spans="1:6" ht="15.75">
      <c r="A68" s="145" t="s">
        <v>112</v>
      </c>
      <c r="B68" s="86"/>
      <c r="C68" s="38"/>
      <c r="D68" s="38"/>
      <c r="E68" s="38"/>
      <c r="F68" s="38"/>
    </row>
    <row r="69" spans="1:6">
      <c r="A69" s="48" t="s">
        <v>682</v>
      </c>
      <c r="B69" s="5" t="s">
        <v>478</v>
      </c>
      <c r="C69" s="38"/>
      <c r="D69" s="38"/>
      <c r="E69" s="38"/>
      <c r="F69" s="38"/>
    </row>
    <row r="70" spans="1:6">
      <c r="A70" s="17" t="s">
        <v>479</v>
      </c>
      <c r="B70" s="5" t="s">
        <v>480</v>
      </c>
      <c r="C70" s="38"/>
      <c r="D70" s="38"/>
      <c r="E70" s="38"/>
      <c r="F70" s="38"/>
    </row>
    <row r="71" spans="1:6">
      <c r="A71" s="48" t="s">
        <v>683</v>
      </c>
      <c r="B71" s="5" t="s">
        <v>481</v>
      </c>
      <c r="C71" s="38"/>
      <c r="D71" s="38"/>
      <c r="E71" s="38"/>
      <c r="F71" s="38"/>
    </row>
    <row r="72" spans="1:6">
      <c r="A72" s="20" t="s">
        <v>702</v>
      </c>
      <c r="B72" s="9" t="s">
        <v>482</v>
      </c>
      <c r="C72" s="38"/>
      <c r="D72" s="38"/>
      <c r="E72" s="38"/>
      <c r="F72" s="38"/>
    </row>
    <row r="73" spans="1:6">
      <c r="A73" s="17" t="s">
        <v>684</v>
      </c>
      <c r="B73" s="5" t="s">
        <v>483</v>
      </c>
      <c r="C73" s="38"/>
      <c r="D73" s="38"/>
      <c r="E73" s="38"/>
      <c r="F73" s="38"/>
    </row>
    <row r="74" spans="1:6">
      <c r="A74" s="48" t="s">
        <v>484</v>
      </c>
      <c r="B74" s="5" t="s">
        <v>485</v>
      </c>
      <c r="C74" s="38"/>
      <c r="D74" s="38"/>
      <c r="E74" s="38"/>
      <c r="F74" s="38"/>
    </row>
    <row r="75" spans="1:6">
      <c r="A75" s="17" t="s">
        <v>685</v>
      </c>
      <c r="B75" s="5" t="s">
        <v>486</v>
      </c>
      <c r="C75" s="38"/>
      <c r="D75" s="38"/>
      <c r="E75" s="38"/>
      <c r="F75" s="38"/>
    </row>
    <row r="76" spans="1:6">
      <c r="A76" s="48" t="s">
        <v>487</v>
      </c>
      <c r="B76" s="5" t="s">
        <v>488</v>
      </c>
      <c r="C76" s="38"/>
      <c r="D76" s="38"/>
      <c r="E76" s="38"/>
      <c r="F76" s="38"/>
    </row>
    <row r="77" spans="1:6">
      <c r="A77" s="18" t="s">
        <v>703</v>
      </c>
      <c r="B77" s="9" t="s">
        <v>489</v>
      </c>
      <c r="C77" s="38"/>
      <c r="D77" s="38"/>
      <c r="E77" s="38"/>
      <c r="F77" s="38"/>
    </row>
    <row r="78" spans="1:6">
      <c r="A78" s="5" t="s">
        <v>836</v>
      </c>
      <c r="B78" s="5" t="s">
        <v>490</v>
      </c>
      <c r="C78" s="38"/>
      <c r="D78" s="38"/>
      <c r="E78" s="38"/>
      <c r="F78" s="38"/>
    </row>
    <row r="79" spans="1:6">
      <c r="A79" s="5" t="s">
        <v>837</v>
      </c>
      <c r="B79" s="5" t="s">
        <v>490</v>
      </c>
      <c r="C79" s="38"/>
      <c r="D79" s="38"/>
      <c r="E79" s="38"/>
      <c r="F79" s="38"/>
    </row>
    <row r="80" spans="1:6">
      <c r="A80" s="5" t="s">
        <v>834</v>
      </c>
      <c r="B80" s="5" t="s">
        <v>491</v>
      </c>
      <c r="C80" s="38"/>
      <c r="D80" s="38"/>
      <c r="E80" s="38"/>
      <c r="F80" s="38"/>
    </row>
    <row r="81" spans="1:6">
      <c r="A81" s="5" t="s">
        <v>835</v>
      </c>
      <c r="B81" s="5" t="s">
        <v>491</v>
      </c>
      <c r="C81" s="38"/>
      <c r="D81" s="38"/>
      <c r="E81" s="38"/>
      <c r="F81" s="38"/>
    </row>
    <row r="82" spans="1:6">
      <c r="A82" s="9" t="s">
        <v>704</v>
      </c>
      <c r="B82" s="9" t="s">
        <v>492</v>
      </c>
      <c r="C82" s="38"/>
      <c r="D82" s="38"/>
      <c r="E82" s="38"/>
      <c r="F82" s="38"/>
    </row>
    <row r="83" spans="1:6">
      <c r="A83" s="48" t="s">
        <v>493</v>
      </c>
      <c r="B83" s="5" t="s">
        <v>494</v>
      </c>
      <c r="C83" s="38"/>
      <c r="D83" s="38"/>
      <c r="E83" s="38"/>
      <c r="F83" s="38"/>
    </row>
    <row r="84" spans="1:6">
      <c r="A84" s="48" t="s">
        <v>495</v>
      </c>
      <c r="B84" s="5" t="s">
        <v>496</v>
      </c>
      <c r="C84" s="38"/>
      <c r="D84" s="38"/>
      <c r="E84" s="38"/>
      <c r="F84" s="38"/>
    </row>
    <row r="85" spans="1:6">
      <c r="A85" s="48" t="s">
        <v>497</v>
      </c>
      <c r="B85" s="5" t="s">
        <v>498</v>
      </c>
      <c r="C85" s="38"/>
      <c r="D85" s="38"/>
      <c r="E85" s="38"/>
      <c r="F85" s="38"/>
    </row>
    <row r="86" spans="1:6">
      <c r="A86" s="48" t="s">
        <v>499</v>
      </c>
      <c r="B86" s="5" t="s">
        <v>500</v>
      </c>
      <c r="C86" s="38"/>
      <c r="D86" s="38"/>
      <c r="E86" s="38"/>
      <c r="F86" s="38"/>
    </row>
    <row r="87" spans="1:6">
      <c r="A87" s="17" t="s">
        <v>686</v>
      </c>
      <c r="B87" s="5" t="s">
        <v>501</v>
      </c>
      <c r="C87" s="38"/>
      <c r="D87" s="38"/>
      <c r="E87" s="38"/>
      <c r="F87" s="38"/>
    </row>
    <row r="88" spans="1:6">
      <c r="A88" s="20" t="s">
        <v>705</v>
      </c>
      <c r="B88" s="9" t="s">
        <v>503</v>
      </c>
      <c r="C88" s="38"/>
      <c r="D88" s="38"/>
      <c r="E88" s="38"/>
      <c r="F88" s="38"/>
    </row>
    <row r="89" spans="1:6">
      <c r="A89" s="17" t="s">
        <v>504</v>
      </c>
      <c r="B89" s="5" t="s">
        <v>505</v>
      </c>
      <c r="C89" s="38"/>
      <c r="D89" s="38"/>
      <c r="E89" s="38"/>
      <c r="F89" s="38"/>
    </row>
    <row r="90" spans="1:6">
      <c r="A90" s="17" t="s">
        <v>506</v>
      </c>
      <c r="B90" s="5" t="s">
        <v>507</v>
      </c>
      <c r="C90" s="38"/>
      <c r="D90" s="38"/>
      <c r="E90" s="38"/>
      <c r="F90" s="38"/>
    </row>
    <row r="91" spans="1:6">
      <c r="A91" s="48" t="s">
        <v>508</v>
      </c>
      <c r="B91" s="5" t="s">
        <v>509</v>
      </c>
      <c r="C91" s="38"/>
      <c r="D91" s="38"/>
      <c r="E91" s="38"/>
      <c r="F91" s="38"/>
    </row>
    <row r="92" spans="1:6">
      <c r="A92" s="48" t="s">
        <v>687</v>
      </c>
      <c r="B92" s="5" t="s">
        <v>510</v>
      </c>
      <c r="C92" s="38"/>
      <c r="D92" s="38"/>
      <c r="E92" s="38"/>
      <c r="F92" s="38"/>
    </row>
    <row r="93" spans="1:6">
      <c r="A93" s="18" t="s">
        <v>706</v>
      </c>
      <c r="B93" s="9" t="s">
        <v>511</v>
      </c>
      <c r="C93" s="38"/>
      <c r="D93" s="38"/>
      <c r="E93" s="38"/>
      <c r="F93" s="38"/>
    </row>
    <row r="94" spans="1:6">
      <c r="A94" s="20" t="s">
        <v>512</v>
      </c>
      <c r="B94" s="9" t="s">
        <v>513</v>
      </c>
      <c r="C94" s="38"/>
      <c r="D94" s="38"/>
      <c r="E94" s="38"/>
      <c r="F94" s="38"/>
    </row>
    <row r="95" spans="1:6" ht="15.75">
      <c r="A95" s="51" t="s">
        <v>707</v>
      </c>
      <c r="B95" s="52" t="s">
        <v>514</v>
      </c>
      <c r="C95" s="38"/>
      <c r="D95" s="38"/>
      <c r="E95" s="38"/>
      <c r="F95" s="38"/>
    </row>
    <row r="96" spans="1:6" ht="15.75">
      <c r="A96" s="56" t="s">
        <v>689</v>
      </c>
      <c r="B96" s="57"/>
      <c r="C96" s="38"/>
      <c r="D96" s="38"/>
      <c r="E96" s="38"/>
      <c r="F96" s="38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68"/>
  <sheetViews>
    <sheetView topLeftCell="A4" workbookViewId="0"/>
  </sheetViews>
  <sheetFormatPr defaultRowHeight="15"/>
  <cols>
    <col min="1" max="1" width="112.42578125" customWidth="1"/>
    <col min="3" max="3" width="21.28515625" customWidth="1"/>
    <col min="4" max="4" width="16.140625" customWidth="1"/>
    <col min="5" max="5" width="17.140625" customWidth="1"/>
    <col min="6" max="6" width="19.7109375" customWidth="1"/>
    <col min="7" max="7" width="14.85546875" customWidth="1"/>
    <col min="8" max="8" width="15.85546875" customWidth="1"/>
    <col min="9" max="9" width="14.5703125" customWidth="1"/>
    <col min="10" max="10" width="15.7109375" customWidth="1"/>
    <col min="11" max="11" width="14" customWidth="1"/>
    <col min="12" max="12" width="17" customWidth="1"/>
    <col min="13" max="13" width="17.7109375" customWidth="1"/>
    <col min="15" max="15" width="14" customWidth="1"/>
  </cols>
  <sheetData>
    <row r="1" spans="1:15" ht="18">
      <c r="A1" s="118" t="s">
        <v>105</v>
      </c>
      <c r="C1" s="115" t="s">
        <v>57</v>
      </c>
    </row>
    <row r="2" spans="1:15" ht="18">
      <c r="A2" s="63" t="s">
        <v>756</v>
      </c>
    </row>
    <row r="3" spans="1:15" ht="18">
      <c r="A3" s="63"/>
    </row>
    <row r="4" spans="1:15" ht="18">
      <c r="A4" s="63"/>
    </row>
    <row r="5" spans="1:15" ht="79.5" customHeight="1">
      <c r="A5" s="2" t="s">
        <v>166</v>
      </c>
      <c r="B5" s="3" t="s">
        <v>167</v>
      </c>
      <c r="C5" s="114" t="s">
        <v>45</v>
      </c>
      <c r="D5" s="114" t="s">
        <v>46</v>
      </c>
      <c r="E5" s="114" t="s">
        <v>47</v>
      </c>
      <c r="F5" s="114" t="s">
        <v>48</v>
      </c>
      <c r="G5" s="114" t="s">
        <v>49</v>
      </c>
      <c r="H5" s="114" t="s">
        <v>50</v>
      </c>
      <c r="I5" s="114" t="s">
        <v>51</v>
      </c>
      <c r="J5" s="114" t="s">
        <v>52</v>
      </c>
      <c r="K5" s="114" t="s">
        <v>53</v>
      </c>
      <c r="L5" s="114" t="s">
        <v>54</v>
      </c>
      <c r="M5" s="114" t="s">
        <v>55</v>
      </c>
      <c r="N5" s="53" t="s">
        <v>56</v>
      </c>
      <c r="O5" s="53" t="s">
        <v>61</v>
      </c>
    </row>
    <row r="6" spans="1:15">
      <c r="A6" s="5" t="s">
        <v>357</v>
      </c>
      <c r="B6" s="6" t="s">
        <v>358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>
      <c r="A7" s="5" t="s">
        <v>359</v>
      </c>
      <c r="B7" s="6" t="s">
        <v>360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>
      <c r="A8" s="5" t="s">
        <v>361</v>
      </c>
      <c r="B8" s="6" t="s">
        <v>362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>
      <c r="A9" s="5" t="s">
        <v>363</v>
      </c>
      <c r="B9" s="6" t="s">
        <v>364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>
      <c r="A10" s="5" t="s">
        <v>365</v>
      </c>
      <c r="B10" s="6" t="s">
        <v>366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>
      <c r="A11" s="5" t="s">
        <v>367</v>
      </c>
      <c r="B11" s="6" t="s">
        <v>368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>
      <c r="A12" s="9" t="s">
        <v>691</v>
      </c>
      <c r="B12" s="10" t="s">
        <v>369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>
      <c r="A13" s="9" t="s">
        <v>370</v>
      </c>
      <c r="B13" s="10" t="s">
        <v>371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>
      <c r="A14" s="9" t="s">
        <v>372</v>
      </c>
      <c r="B14" s="10" t="s">
        <v>373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>
      <c r="A15" s="17" t="s">
        <v>810</v>
      </c>
      <c r="B15" s="6" t="s">
        <v>374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>
      <c r="A16" s="17" t="s">
        <v>819</v>
      </c>
      <c r="B16" s="6" t="s">
        <v>374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>
      <c r="A17" s="17" t="s">
        <v>820</v>
      </c>
      <c r="B17" s="6" t="s">
        <v>374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>
      <c r="A18" s="17" t="s">
        <v>818</v>
      </c>
      <c r="B18" s="6" t="s">
        <v>374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>
      <c r="A19" s="17" t="s">
        <v>817</v>
      </c>
      <c r="B19" s="6" t="s">
        <v>374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>
      <c r="A20" s="17" t="s">
        <v>816</v>
      </c>
      <c r="B20" s="6" t="s">
        <v>374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>
      <c r="A21" s="17" t="s">
        <v>811</v>
      </c>
      <c r="B21" s="6" t="s">
        <v>374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>
      <c r="A22" s="17" t="s">
        <v>812</v>
      </c>
      <c r="B22" s="6" t="s">
        <v>374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>
      <c r="A23" s="17" t="s">
        <v>813</v>
      </c>
      <c r="B23" s="6" t="s">
        <v>374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>
      <c r="A24" s="17" t="s">
        <v>814</v>
      </c>
      <c r="B24" s="6" t="s">
        <v>374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5">
      <c r="A25" s="9" t="s">
        <v>652</v>
      </c>
      <c r="B25" s="10" t="s">
        <v>374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>
      <c r="A26" s="17" t="s">
        <v>810</v>
      </c>
      <c r="B26" s="6" t="s">
        <v>375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>
      <c r="A27" s="17" t="s">
        <v>819</v>
      </c>
      <c r="B27" s="6" t="s">
        <v>375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>
      <c r="A28" s="17" t="s">
        <v>820</v>
      </c>
      <c r="B28" s="6" t="s">
        <v>375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5">
      <c r="A29" s="17" t="s">
        <v>818</v>
      </c>
      <c r="B29" s="6" t="s">
        <v>375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>
      <c r="A30" s="17" t="s">
        <v>817</v>
      </c>
      <c r="B30" s="6" t="s">
        <v>375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>
      <c r="A31" s="17" t="s">
        <v>816</v>
      </c>
      <c r="B31" s="6" t="s">
        <v>375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>
      <c r="A32" s="17" t="s">
        <v>811</v>
      </c>
      <c r="B32" s="6" t="s">
        <v>375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>
      <c r="A33" s="17" t="s">
        <v>812</v>
      </c>
      <c r="B33" s="6" t="s">
        <v>375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>
      <c r="A34" s="17" t="s">
        <v>813</v>
      </c>
      <c r="B34" s="6" t="s">
        <v>375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>
      <c r="A35" s="17" t="s">
        <v>814</v>
      </c>
      <c r="B35" s="6" t="s">
        <v>375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5">
      <c r="A36" s="9" t="s">
        <v>711</v>
      </c>
      <c r="B36" s="10" t="s">
        <v>375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>
      <c r="A37" s="17" t="s">
        <v>810</v>
      </c>
      <c r="B37" s="6" t="s">
        <v>376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>
      <c r="A38" s="17" t="s">
        <v>819</v>
      </c>
      <c r="B38" s="6" t="s">
        <v>376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>
      <c r="A39" s="17" t="s">
        <v>820</v>
      </c>
      <c r="B39" s="6" t="s">
        <v>376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>
      <c r="A40" s="17" t="s">
        <v>818</v>
      </c>
      <c r="B40" s="6" t="s">
        <v>376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>
      <c r="A41" s="17" t="s">
        <v>817</v>
      </c>
      <c r="B41" s="6" t="s">
        <v>376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>
      <c r="A42" s="17" t="s">
        <v>816</v>
      </c>
      <c r="B42" s="6" t="s">
        <v>376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5">
      <c r="A43" s="17" t="s">
        <v>811</v>
      </c>
      <c r="B43" s="6" t="s">
        <v>376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>
      <c r="A44" s="17" t="s">
        <v>812</v>
      </c>
      <c r="B44" s="6" t="s">
        <v>376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>
      <c r="A45" s="17" t="s">
        <v>813</v>
      </c>
      <c r="B45" s="6" t="s">
        <v>376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>
      <c r="A46" s="17" t="s">
        <v>814</v>
      </c>
      <c r="B46" s="6" t="s">
        <v>376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>
      <c r="A47" s="9" t="s">
        <v>710</v>
      </c>
      <c r="B47" s="10" t="s">
        <v>376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>
      <c r="A48" s="68" t="s">
        <v>709</v>
      </c>
      <c r="B48" s="12" t="s">
        <v>377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>
      <c r="A49" s="9" t="s">
        <v>378</v>
      </c>
      <c r="B49" s="10" t="s">
        <v>379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>
      <c r="A50" s="9" t="s">
        <v>380</v>
      </c>
      <c r="B50" s="10" t="s">
        <v>381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>
      <c r="A51" s="17" t="s">
        <v>810</v>
      </c>
      <c r="B51" s="6" t="s">
        <v>382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>
      <c r="A52" s="17" t="s">
        <v>819</v>
      </c>
      <c r="B52" s="6" t="s">
        <v>382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>
      <c r="A53" s="17" t="s">
        <v>820</v>
      </c>
      <c r="B53" s="6" t="s">
        <v>382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>
      <c r="A54" s="17" t="s">
        <v>818</v>
      </c>
      <c r="B54" s="6" t="s">
        <v>382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>
      <c r="A55" s="17" t="s">
        <v>817</v>
      </c>
      <c r="B55" s="6" t="s">
        <v>382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>
      <c r="A56" s="17" t="s">
        <v>816</v>
      </c>
      <c r="B56" s="6" t="s">
        <v>382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>
      <c r="A57" s="17" t="s">
        <v>811</v>
      </c>
      <c r="B57" s="6" t="s">
        <v>382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>
      <c r="A58" s="17" t="s">
        <v>812</v>
      </c>
      <c r="B58" s="6" t="s">
        <v>382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>
      <c r="A59" s="17" t="s">
        <v>813</v>
      </c>
      <c r="B59" s="6" t="s">
        <v>382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>
      <c r="A60" s="17" t="s">
        <v>814</v>
      </c>
      <c r="B60" s="6" t="s">
        <v>382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>
      <c r="A61" s="9" t="s">
        <v>708</v>
      </c>
      <c r="B61" s="10" t="s">
        <v>382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>
      <c r="A62" s="17" t="s">
        <v>815</v>
      </c>
      <c r="B62" s="6" t="s">
        <v>383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>
      <c r="A63" s="17" t="s">
        <v>819</v>
      </c>
      <c r="B63" s="6" t="s">
        <v>383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>
      <c r="A64" s="17" t="s">
        <v>820</v>
      </c>
      <c r="B64" s="6" t="s">
        <v>383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>
      <c r="A65" s="17" t="s">
        <v>818</v>
      </c>
      <c r="B65" s="6" t="s">
        <v>383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>
      <c r="A66" s="17" t="s">
        <v>817</v>
      </c>
      <c r="B66" s="6" t="s">
        <v>383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>
      <c r="A67" s="17" t="s">
        <v>816</v>
      </c>
      <c r="B67" s="6" t="s">
        <v>383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>
      <c r="A68" s="17" t="s">
        <v>811</v>
      </c>
      <c r="B68" s="6" t="s">
        <v>383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>
      <c r="A69" s="17" t="s">
        <v>812</v>
      </c>
      <c r="B69" s="6" t="s">
        <v>383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>
      <c r="A70" s="17" t="s">
        <v>813</v>
      </c>
      <c r="B70" s="6" t="s">
        <v>383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>
      <c r="A71" s="17" t="s">
        <v>814</v>
      </c>
      <c r="B71" s="6" t="s">
        <v>383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>
      <c r="A72" s="9" t="s">
        <v>712</v>
      </c>
      <c r="B72" s="10" t="s">
        <v>383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5">
      <c r="A73" s="17" t="s">
        <v>810</v>
      </c>
      <c r="B73" s="6" t="s">
        <v>384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pans="1:15">
      <c r="A74" s="17" t="s">
        <v>819</v>
      </c>
      <c r="B74" s="6" t="s">
        <v>384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5" spans="1:15">
      <c r="A75" s="17" t="s">
        <v>820</v>
      </c>
      <c r="B75" s="6" t="s">
        <v>384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>
      <c r="A76" s="17" t="s">
        <v>818</v>
      </c>
      <c r="B76" s="6" t="s">
        <v>384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>
      <c r="A77" s="17" t="s">
        <v>817</v>
      </c>
      <c r="B77" s="6" t="s">
        <v>384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pans="1:15">
      <c r="A78" s="17" t="s">
        <v>816</v>
      </c>
      <c r="B78" s="6" t="s">
        <v>384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>
      <c r="A79" s="17" t="s">
        <v>811</v>
      </c>
      <c r="B79" s="6" t="s">
        <v>384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>
      <c r="A80" s="17" t="s">
        <v>812</v>
      </c>
      <c r="B80" s="6" t="s">
        <v>384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pans="1:15">
      <c r="A81" s="17" t="s">
        <v>813</v>
      </c>
      <c r="B81" s="6" t="s">
        <v>384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pans="1:15">
      <c r="A82" s="17" t="s">
        <v>814</v>
      </c>
      <c r="B82" s="6" t="s">
        <v>384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</row>
    <row r="83" spans="1:15">
      <c r="A83" s="9" t="s">
        <v>657</v>
      </c>
      <c r="B83" s="10" t="s">
        <v>384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15">
      <c r="A84" s="68" t="s">
        <v>693</v>
      </c>
      <c r="B84" s="12" t="s">
        <v>385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pans="1:15">
      <c r="A85" s="5" t="s">
        <v>713</v>
      </c>
      <c r="B85" s="6" t="s">
        <v>386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</row>
    <row r="86" spans="1:15">
      <c r="A86" s="25" t="s">
        <v>387</v>
      </c>
      <c r="B86" s="8" t="s">
        <v>386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</row>
    <row r="87" spans="1:15">
      <c r="A87" s="25" t="s">
        <v>388</v>
      </c>
      <c r="B87" s="8" t="s">
        <v>386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</row>
    <row r="88" spans="1:15">
      <c r="A88" s="25" t="s">
        <v>389</v>
      </c>
      <c r="B88" s="8" t="s">
        <v>386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15">
      <c r="A89" s="5" t="s">
        <v>659</v>
      </c>
      <c r="B89" s="6" t="s">
        <v>390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15">
      <c r="A90" s="9" t="s">
        <v>694</v>
      </c>
      <c r="B90" s="10" t="s">
        <v>391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15">
      <c r="A91" s="9" t="s">
        <v>660</v>
      </c>
      <c r="B91" s="10" t="s">
        <v>392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15">
      <c r="A92" s="20" t="s">
        <v>714</v>
      </c>
      <c r="B92" s="18" t="s">
        <v>393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</row>
    <row r="93" spans="1:15">
      <c r="A93" s="5" t="s">
        <v>715</v>
      </c>
      <c r="B93" s="5" t="s">
        <v>394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15">
      <c r="A94" s="5" t="s">
        <v>716</v>
      </c>
      <c r="B94" s="5" t="s">
        <v>394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5">
      <c r="A95" s="5" t="s">
        <v>717</v>
      </c>
      <c r="B95" s="5" t="s">
        <v>394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</row>
    <row r="96" spans="1:15">
      <c r="A96" s="5" t="s">
        <v>718</v>
      </c>
      <c r="B96" s="5" t="s">
        <v>394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</row>
    <row r="97" spans="1:15">
      <c r="A97" s="5" t="s">
        <v>719</v>
      </c>
      <c r="B97" s="5" t="s">
        <v>394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5">
      <c r="A98" s="5" t="s">
        <v>720</v>
      </c>
      <c r="B98" s="5" t="s">
        <v>394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</row>
    <row r="99" spans="1:15">
      <c r="A99" s="5" t="s">
        <v>721</v>
      </c>
      <c r="B99" s="5" t="s">
        <v>394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5">
      <c r="A100" s="5" t="s">
        <v>722</v>
      </c>
      <c r="B100" s="5" t="s">
        <v>394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5">
      <c r="A101" s="9" t="s">
        <v>662</v>
      </c>
      <c r="B101" s="10" t="s">
        <v>394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>
      <c r="A102" s="5" t="s">
        <v>663</v>
      </c>
      <c r="B102" s="6" t="s">
        <v>395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>
      <c r="A103" s="69" t="s">
        <v>396</v>
      </c>
      <c r="B103" s="69" t="s">
        <v>395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</row>
    <row r="104" spans="1:15">
      <c r="A104" s="69" t="s">
        <v>397</v>
      </c>
      <c r="B104" s="69" t="s">
        <v>395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1:15">
      <c r="A105" s="5" t="s">
        <v>664</v>
      </c>
      <c r="B105" s="6" t="s">
        <v>398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</row>
    <row r="106" spans="1:15">
      <c r="A106" s="5" t="s">
        <v>399</v>
      </c>
      <c r="B106" s="6" t="s">
        <v>400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</row>
    <row r="107" spans="1:15">
      <c r="A107" s="5" t="s">
        <v>665</v>
      </c>
      <c r="B107" s="6" t="s">
        <v>401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</row>
    <row r="108" spans="1:15">
      <c r="A108" s="69" t="s">
        <v>402</v>
      </c>
      <c r="B108" s="69" t="s">
        <v>401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09" spans="1:15">
      <c r="A109" s="69" t="s">
        <v>403</v>
      </c>
      <c r="B109" s="69" t="s">
        <v>401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</row>
    <row r="110" spans="1:15">
      <c r="A110" s="69" t="s">
        <v>404</v>
      </c>
      <c r="B110" s="69" t="s">
        <v>401</v>
      </c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</row>
    <row r="111" spans="1:15">
      <c r="A111" s="69" t="s">
        <v>405</v>
      </c>
      <c r="B111" s="69" t="s">
        <v>401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</row>
    <row r="112" spans="1:15">
      <c r="A112" s="5" t="s">
        <v>723</v>
      </c>
      <c r="B112" s="6" t="s">
        <v>406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</row>
    <row r="113" spans="1:15">
      <c r="A113" s="69" t="s">
        <v>407</v>
      </c>
      <c r="B113" s="69" t="s">
        <v>406</v>
      </c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</row>
    <row r="114" spans="1:15">
      <c r="A114" s="69" t="s">
        <v>408</v>
      </c>
      <c r="B114" s="69" t="s">
        <v>406</v>
      </c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</row>
    <row r="115" spans="1:15">
      <c r="A115" s="69" t="s">
        <v>409</v>
      </c>
      <c r="B115" s="69" t="s">
        <v>406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</row>
    <row r="116" spans="1:15">
      <c r="A116" s="69" t="s">
        <v>410</v>
      </c>
      <c r="B116" s="69" t="s">
        <v>406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</row>
    <row r="117" spans="1:15">
      <c r="A117" s="69" t="s">
        <v>411</v>
      </c>
      <c r="B117" s="69" t="s">
        <v>406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</row>
    <row r="118" spans="1:15">
      <c r="A118" s="69" t="s">
        <v>412</v>
      </c>
      <c r="B118" s="69" t="s">
        <v>406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</row>
    <row r="119" spans="1:15">
      <c r="A119" s="69" t="s">
        <v>413</v>
      </c>
      <c r="B119" s="69" t="s">
        <v>406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</row>
    <row r="120" spans="1:15">
      <c r="A120" s="69" t="s">
        <v>414</v>
      </c>
      <c r="B120" s="69" t="s">
        <v>406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</row>
    <row r="121" spans="1:15">
      <c r="A121" s="69" t="s">
        <v>415</v>
      </c>
      <c r="B121" s="69" t="s">
        <v>406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</row>
    <row r="122" spans="1:15">
      <c r="A122" s="69" t="s">
        <v>416</v>
      </c>
      <c r="B122" s="69" t="s">
        <v>406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</row>
    <row r="123" spans="1:15">
      <c r="A123" s="69" t="s">
        <v>417</v>
      </c>
      <c r="B123" s="69" t="s">
        <v>406</v>
      </c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</row>
    <row r="124" spans="1:15">
      <c r="A124" s="69" t="s">
        <v>418</v>
      </c>
      <c r="B124" s="69" t="s">
        <v>406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</row>
    <row r="125" spans="1:15">
      <c r="A125" s="69" t="s">
        <v>419</v>
      </c>
      <c r="B125" s="69" t="s">
        <v>406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</row>
    <row r="126" spans="1:15">
      <c r="A126" s="69" t="s">
        <v>420</v>
      </c>
      <c r="B126" s="69" t="s">
        <v>406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</row>
    <row r="127" spans="1:15">
      <c r="A127" s="69" t="s">
        <v>421</v>
      </c>
      <c r="B127" s="69" t="s">
        <v>406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</row>
    <row r="128" spans="1:15">
      <c r="A128" s="9" t="s">
        <v>695</v>
      </c>
      <c r="B128" s="10" t="s">
        <v>422</v>
      </c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</row>
    <row r="129" spans="1:15">
      <c r="A129" s="5" t="s">
        <v>725</v>
      </c>
      <c r="B129" s="5" t="s">
        <v>423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</row>
    <row r="130" spans="1:15">
      <c r="A130" s="5" t="s">
        <v>724</v>
      </c>
      <c r="B130" s="5" t="s">
        <v>423</v>
      </c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</row>
    <row r="131" spans="1:15">
      <c r="A131" s="5" t="s">
        <v>726</v>
      </c>
      <c r="B131" s="5" t="s">
        <v>423</v>
      </c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</row>
    <row r="132" spans="1:15">
      <c r="A132" s="5" t="s">
        <v>727</v>
      </c>
      <c r="B132" s="5" t="s">
        <v>423</v>
      </c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</row>
    <row r="133" spans="1:15">
      <c r="A133" s="5" t="s">
        <v>728</v>
      </c>
      <c r="B133" s="5" t="s">
        <v>423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</row>
    <row r="134" spans="1:15" ht="30">
      <c r="A134" s="5" t="s">
        <v>729</v>
      </c>
      <c r="B134" s="5" t="s">
        <v>423</v>
      </c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</row>
    <row r="135" spans="1:15">
      <c r="A135" s="5" t="s">
        <v>730</v>
      </c>
      <c r="B135" s="5" t="s">
        <v>423</v>
      </c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</row>
    <row r="136" spans="1:15">
      <c r="A136" s="5" t="s">
        <v>731</v>
      </c>
      <c r="B136" s="5" t="s">
        <v>423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</row>
    <row r="137" spans="1:15">
      <c r="A137" s="5" t="s">
        <v>732</v>
      </c>
      <c r="B137" s="5" t="s">
        <v>423</v>
      </c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</row>
    <row r="138" spans="1:15">
      <c r="A138" s="5" t="s">
        <v>733</v>
      </c>
      <c r="B138" s="5" t="s">
        <v>423</v>
      </c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</row>
    <row r="139" spans="1:15" ht="30">
      <c r="A139" s="5" t="s">
        <v>734</v>
      </c>
      <c r="B139" s="5" t="s">
        <v>423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</row>
    <row r="140" spans="1:15">
      <c r="A140" s="5" t="s">
        <v>735</v>
      </c>
      <c r="B140" s="5" t="s">
        <v>423</v>
      </c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</row>
    <row r="141" spans="1:15">
      <c r="A141" s="9" t="s">
        <v>667</v>
      </c>
      <c r="B141" s="10" t="s">
        <v>423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</row>
    <row r="142" spans="1:15">
      <c r="A142" s="68" t="s">
        <v>696</v>
      </c>
      <c r="B142" s="12" t="s">
        <v>424</v>
      </c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</row>
    <row r="143" spans="1:15">
      <c r="A143" s="17" t="s">
        <v>425</v>
      </c>
      <c r="B143" s="6" t="s">
        <v>426</v>
      </c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</row>
    <row r="144" spans="1:15">
      <c r="A144" s="17" t="s">
        <v>668</v>
      </c>
      <c r="B144" s="6" t="s">
        <v>427</v>
      </c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</row>
    <row r="145" spans="1:15">
      <c r="A145" s="70" t="s">
        <v>428</v>
      </c>
      <c r="B145" s="69" t="s">
        <v>427</v>
      </c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</row>
    <row r="146" spans="1:15">
      <c r="A146" s="69" t="s">
        <v>429</v>
      </c>
      <c r="B146" s="69" t="s">
        <v>427</v>
      </c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</row>
    <row r="147" spans="1:15">
      <c r="A147" s="48" t="s">
        <v>669</v>
      </c>
      <c r="B147" s="6" t="s">
        <v>430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</row>
    <row r="148" spans="1:15">
      <c r="A148" s="71" t="s">
        <v>225</v>
      </c>
      <c r="B148" s="71" t="s">
        <v>430</v>
      </c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</row>
    <row r="149" spans="1:15">
      <c r="A149" s="48" t="s">
        <v>736</v>
      </c>
      <c r="B149" s="6" t="s">
        <v>431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</row>
    <row r="150" spans="1:15">
      <c r="A150" s="72" t="s">
        <v>432</v>
      </c>
      <c r="B150" s="69" t="s">
        <v>431</v>
      </c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</row>
    <row r="151" spans="1:15">
      <c r="A151" s="69" t="s">
        <v>433</v>
      </c>
      <c r="B151" s="69" t="s">
        <v>431</v>
      </c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</row>
    <row r="152" spans="1:15">
      <c r="A152" s="69" t="s">
        <v>434</v>
      </c>
      <c r="B152" s="69" t="s">
        <v>431</v>
      </c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</row>
    <row r="153" spans="1:15">
      <c r="A153" s="69" t="s">
        <v>435</v>
      </c>
      <c r="B153" s="69" t="s">
        <v>431</v>
      </c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</row>
    <row r="154" spans="1:15">
      <c r="A154" s="69" t="s">
        <v>436</v>
      </c>
      <c r="B154" s="69" t="s">
        <v>431</v>
      </c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</row>
    <row r="155" spans="1:15">
      <c r="A155" s="69" t="s">
        <v>437</v>
      </c>
      <c r="B155" s="69" t="s">
        <v>431</v>
      </c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</row>
    <row r="156" spans="1:15">
      <c r="A156" s="48" t="s">
        <v>438</v>
      </c>
      <c r="B156" s="6" t="s">
        <v>439</v>
      </c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</row>
    <row r="157" spans="1:15">
      <c r="A157" s="48" t="s">
        <v>440</v>
      </c>
      <c r="B157" s="6" t="s">
        <v>441</v>
      </c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</row>
    <row r="158" spans="1:15">
      <c r="A158" s="48" t="s">
        <v>442</v>
      </c>
      <c r="B158" s="6" t="s">
        <v>443</v>
      </c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</row>
    <row r="159" spans="1:15">
      <c r="A159" s="17" t="s">
        <v>737</v>
      </c>
      <c r="B159" s="6" t="s">
        <v>444</v>
      </c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</row>
    <row r="160" spans="1:15">
      <c r="A160" s="71" t="s">
        <v>225</v>
      </c>
      <c r="B160" s="71" t="s">
        <v>444</v>
      </c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</row>
    <row r="161" spans="1:15">
      <c r="A161" s="71" t="s">
        <v>445</v>
      </c>
      <c r="B161" s="71" t="s">
        <v>444</v>
      </c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</row>
    <row r="162" spans="1:15">
      <c r="A162" s="71" t="s">
        <v>738</v>
      </c>
      <c r="B162" s="71" t="s">
        <v>444</v>
      </c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</row>
    <row r="163" spans="1:15">
      <c r="A163" s="17" t="s">
        <v>739</v>
      </c>
      <c r="B163" s="6" t="s">
        <v>446</v>
      </c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</row>
    <row r="164" spans="1:15">
      <c r="A164" s="69" t="s">
        <v>447</v>
      </c>
      <c r="B164" s="71" t="s">
        <v>446</v>
      </c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</row>
    <row r="165" spans="1:15">
      <c r="A165" s="69" t="s">
        <v>448</v>
      </c>
      <c r="B165" s="71" t="s">
        <v>446</v>
      </c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</row>
    <row r="166" spans="1:15">
      <c r="A166" s="69" t="s">
        <v>449</v>
      </c>
      <c r="B166" s="71" t="s">
        <v>446</v>
      </c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</row>
    <row r="167" spans="1:15">
      <c r="A167" s="69" t="s">
        <v>450</v>
      </c>
      <c r="B167" s="71" t="s">
        <v>446</v>
      </c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</row>
    <row r="168" spans="1:15">
      <c r="A168" s="17" t="s">
        <v>740</v>
      </c>
      <c r="B168" s="6" t="s">
        <v>451</v>
      </c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</row>
    <row r="169" spans="1:15">
      <c r="A169" s="71" t="s">
        <v>452</v>
      </c>
      <c r="B169" s="71" t="s">
        <v>451</v>
      </c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</row>
    <row r="170" spans="1:15" ht="27">
      <c r="A170" s="69" t="s">
        <v>453</v>
      </c>
      <c r="B170" s="71" t="s">
        <v>451</v>
      </c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</row>
    <row r="171" spans="1:15">
      <c r="A171" s="69" t="s">
        <v>454</v>
      </c>
      <c r="B171" s="71" t="s">
        <v>451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</row>
    <row r="172" spans="1:15">
      <c r="A172" s="73" t="s">
        <v>741</v>
      </c>
      <c r="B172" s="12" t="s">
        <v>455</v>
      </c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</row>
    <row r="173" spans="1:15">
      <c r="A173" s="20" t="s">
        <v>742</v>
      </c>
      <c r="B173" s="10" t="s">
        <v>456</v>
      </c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</row>
    <row r="174" spans="1:15">
      <c r="A174" s="69" t="s">
        <v>457</v>
      </c>
      <c r="B174" s="71" t="s">
        <v>456</v>
      </c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</row>
    <row r="175" spans="1:15">
      <c r="A175" s="20" t="s">
        <v>743</v>
      </c>
      <c r="B175" s="10" t="s">
        <v>458</v>
      </c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</row>
    <row r="176" spans="1:15">
      <c r="A176" s="69" t="s">
        <v>459</v>
      </c>
      <c r="B176" s="71" t="s">
        <v>458</v>
      </c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</row>
    <row r="177" spans="1:15">
      <c r="A177" s="20" t="s">
        <v>460</v>
      </c>
      <c r="B177" s="10" t="s">
        <v>461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</row>
    <row r="178" spans="1:15">
      <c r="A178" s="20" t="s">
        <v>744</v>
      </c>
      <c r="B178" s="10" t="s">
        <v>462</v>
      </c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</row>
    <row r="179" spans="1:15">
      <c r="A179" s="69" t="s">
        <v>463</v>
      </c>
      <c r="B179" s="71" t="s">
        <v>462</v>
      </c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</row>
    <row r="180" spans="1:15">
      <c r="A180" s="20" t="s">
        <v>464</v>
      </c>
      <c r="B180" s="10" t="s">
        <v>465</v>
      </c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</row>
    <row r="181" spans="1:15">
      <c r="A181" s="68" t="s">
        <v>698</v>
      </c>
      <c r="B181" s="12" t="s">
        <v>466</v>
      </c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</row>
    <row r="182" spans="1:15">
      <c r="A182" s="20" t="s">
        <v>467</v>
      </c>
      <c r="B182" s="10" t="s">
        <v>468</v>
      </c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</row>
    <row r="183" spans="1:15">
      <c r="A183" s="17" t="s">
        <v>821</v>
      </c>
      <c r="B183" s="5" t="s">
        <v>469</v>
      </c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</row>
    <row r="184" spans="1:15">
      <c r="A184" s="17" t="s">
        <v>822</v>
      </c>
      <c r="B184" s="5" t="s">
        <v>469</v>
      </c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</row>
    <row r="185" spans="1:15">
      <c r="A185" s="17" t="s">
        <v>830</v>
      </c>
      <c r="B185" s="5" t="s">
        <v>469</v>
      </c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</row>
    <row r="186" spans="1:15">
      <c r="A186" s="5" t="s">
        <v>829</v>
      </c>
      <c r="B186" s="5" t="s">
        <v>469</v>
      </c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</row>
    <row r="187" spans="1:15">
      <c r="A187" s="5" t="s">
        <v>828</v>
      </c>
      <c r="B187" s="5" t="s">
        <v>469</v>
      </c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</row>
    <row r="188" spans="1:15">
      <c r="A188" s="5" t="s">
        <v>827</v>
      </c>
      <c r="B188" s="5" t="s">
        <v>469</v>
      </c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</row>
    <row r="189" spans="1:15">
      <c r="A189" s="17" t="s">
        <v>826</v>
      </c>
      <c r="B189" s="5" t="s">
        <v>469</v>
      </c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</row>
    <row r="190" spans="1:15">
      <c r="A190" s="17" t="s">
        <v>831</v>
      </c>
      <c r="B190" s="5" t="s">
        <v>469</v>
      </c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</row>
    <row r="191" spans="1:15">
      <c r="A191" s="17" t="s">
        <v>823</v>
      </c>
      <c r="B191" s="5" t="s">
        <v>469</v>
      </c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</row>
    <row r="192" spans="1:15">
      <c r="A192" s="17" t="s">
        <v>824</v>
      </c>
      <c r="B192" s="5" t="s">
        <v>469</v>
      </c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</row>
    <row r="193" spans="1:15">
      <c r="A193" s="9" t="s">
        <v>745</v>
      </c>
      <c r="B193" s="10" t="s">
        <v>469</v>
      </c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</row>
    <row r="194" spans="1:15">
      <c r="A194" s="17" t="s">
        <v>821</v>
      </c>
      <c r="B194" s="5" t="s">
        <v>470</v>
      </c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</row>
    <row r="195" spans="1:15">
      <c r="A195" s="17" t="s">
        <v>822</v>
      </c>
      <c r="B195" s="5" t="s">
        <v>470</v>
      </c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</row>
    <row r="196" spans="1:15">
      <c r="A196" s="17" t="s">
        <v>830</v>
      </c>
      <c r="B196" s="5" t="s">
        <v>470</v>
      </c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</row>
    <row r="197" spans="1:15">
      <c r="A197" s="5" t="s">
        <v>829</v>
      </c>
      <c r="B197" s="5" t="s">
        <v>470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</row>
    <row r="198" spans="1:15">
      <c r="A198" s="5" t="s">
        <v>828</v>
      </c>
      <c r="B198" s="5" t="s">
        <v>470</v>
      </c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</row>
    <row r="199" spans="1:15">
      <c r="A199" s="5" t="s">
        <v>827</v>
      </c>
      <c r="B199" s="5" t="s">
        <v>470</v>
      </c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</row>
    <row r="200" spans="1:15">
      <c r="A200" s="17" t="s">
        <v>826</v>
      </c>
      <c r="B200" s="5" t="s">
        <v>470</v>
      </c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</row>
    <row r="201" spans="1:15">
      <c r="A201" s="17" t="s">
        <v>825</v>
      </c>
      <c r="B201" s="5" t="s">
        <v>470</v>
      </c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</row>
    <row r="202" spans="1:15">
      <c r="A202" s="17" t="s">
        <v>823</v>
      </c>
      <c r="B202" s="5" t="s">
        <v>470</v>
      </c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</row>
    <row r="203" spans="1:15">
      <c r="A203" s="17" t="s">
        <v>824</v>
      </c>
      <c r="B203" s="5" t="s">
        <v>470</v>
      </c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</row>
    <row r="204" spans="1:15">
      <c r="A204" s="20" t="s">
        <v>746</v>
      </c>
      <c r="B204" s="10" t="s">
        <v>470</v>
      </c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</row>
    <row r="205" spans="1:15">
      <c r="A205" s="68" t="s">
        <v>699</v>
      </c>
      <c r="B205" s="12" t="s">
        <v>471</v>
      </c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  <row r="206" spans="1:15">
      <c r="A206" s="20" t="s">
        <v>472</v>
      </c>
      <c r="B206" s="10" t="s">
        <v>473</v>
      </c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</row>
    <row r="207" spans="1:15">
      <c r="A207" s="17" t="s">
        <v>821</v>
      </c>
      <c r="B207" s="5" t="s">
        <v>474</v>
      </c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</row>
    <row r="208" spans="1:15">
      <c r="A208" s="17" t="s">
        <v>822</v>
      </c>
      <c r="B208" s="5" t="s">
        <v>474</v>
      </c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</row>
    <row r="209" spans="1:15">
      <c r="A209" s="17" t="s">
        <v>830</v>
      </c>
      <c r="B209" s="5" t="s">
        <v>474</v>
      </c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</row>
    <row r="210" spans="1:15">
      <c r="A210" s="5" t="s">
        <v>829</v>
      </c>
      <c r="B210" s="5" t="s">
        <v>474</v>
      </c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</row>
    <row r="211" spans="1:15">
      <c r="A211" s="5" t="s">
        <v>828</v>
      </c>
      <c r="B211" s="5" t="s">
        <v>474</v>
      </c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</row>
    <row r="212" spans="1:15">
      <c r="A212" s="5" t="s">
        <v>827</v>
      </c>
      <c r="B212" s="5" t="s">
        <v>474</v>
      </c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</row>
    <row r="213" spans="1:15">
      <c r="A213" s="17" t="s">
        <v>826</v>
      </c>
      <c r="B213" s="5" t="s">
        <v>474</v>
      </c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</row>
    <row r="214" spans="1:15">
      <c r="A214" s="17" t="s">
        <v>831</v>
      </c>
      <c r="B214" s="5" t="s">
        <v>474</v>
      </c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</row>
    <row r="215" spans="1:15">
      <c r="A215" s="17" t="s">
        <v>823</v>
      </c>
      <c r="B215" s="5" t="s">
        <v>474</v>
      </c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</row>
    <row r="216" spans="1:15">
      <c r="A216" s="17" t="s">
        <v>824</v>
      </c>
      <c r="B216" s="5" t="s">
        <v>474</v>
      </c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</row>
    <row r="217" spans="1:15">
      <c r="A217" s="9" t="s">
        <v>747</v>
      </c>
      <c r="B217" s="10" t="s">
        <v>474</v>
      </c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>
      <c r="A218" s="17" t="s">
        <v>821</v>
      </c>
      <c r="B218" s="5" t="s">
        <v>475</v>
      </c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</row>
    <row r="219" spans="1:15">
      <c r="A219" s="17" t="s">
        <v>822</v>
      </c>
      <c r="B219" s="5" t="s">
        <v>475</v>
      </c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</row>
    <row r="220" spans="1:15">
      <c r="A220" s="17" t="s">
        <v>830</v>
      </c>
      <c r="B220" s="5" t="s">
        <v>475</v>
      </c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</row>
    <row r="221" spans="1:15">
      <c r="A221" s="5" t="s">
        <v>829</v>
      </c>
      <c r="B221" s="5" t="s">
        <v>475</v>
      </c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</row>
    <row r="222" spans="1:15">
      <c r="A222" s="5" t="s">
        <v>828</v>
      </c>
      <c r="B222" s="5" t="s">
        <v>475</v>
      </c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</row>
    <row r="223" spans="1:15">
      <c r="A223" s="5" t="s">
        <v>827</v>
      </c>
      <c r="B223" s="5" t="s">
        <v>475</v>
      </c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</row>
    <row r="224" spans="1:15">
      <c r="A224" s="17" t="s">
        <v>826</v>
      </c>
      <c r="B224" s="5" t="s">
        <v>475</v>
      </c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</row>
    <row r="225" spans="1:15">
      <c r="A225" s="17" t="s">
        <v>825</v>
      </c>
      <c r="B225" s="5" t="s">
        <v>475</v>
      </c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</row>
    <row r="226" spans="1:15">
      <c r="A226" s="17" t="s">
        <v>823</v>
      </c>
      <c r="B226" s="5" t="s">
        <v>475</v>
      </c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</row>
    <row r="227" spans="1:15">
      <c r="A227" s="17" t="s">
        <v>824</v>
      </c>
      <c r="B227" s="5" t="s">
        <v>475</v>
      </c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</row>
    <row r="228" spans="1:15">
      <c r="A228" s="20" t="s">
        <v>748</v>
      </c>
      <c r="B228" s="10" t="s">
        <v>475</v>
      </c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</row>
    <row r="229" spans="1:15">
      <c r="A229" s="68" t="s">
        <v>701</v>
      </c>
      <c r="B229" s="12" t="s">
        <v>476</v>
      </c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</row>
    <row r="230" spans="1:15">
      <c r="A230" s="74" t="s">
        <v>700</v>
      </c>
      <c r="B230" s="75" t="s">
        <v>477</v>
      </c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</row>
    <row r="231" spans="1:15" ht="15.75">
      <c r="A231" s="87" t="s">
        <v>838</v>
      </c>
      <c r="B231" s="86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</row>
    <row r="232" spans="1:15" ht="15.75">
      <c r="A232" s="87" t="s">
        <v>839</v>
      </c>
      <c r="B232" s="86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</row>
    <row r="233" spans="1:15">
      <c r="A233" s="29" t="s">
        <v>682</v>
      </c>
      <c r="B233" s="5" t="s">
        <v>478</v>
      </c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</row>
    <row r="234" spans="1:15">
      <c r="A234" s="69" t="s">
        <v>316</v>
      </c>
      <c r="B234" s="69" t="s">
        <v>478</v>
      </c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</row>
    <row r="235" spans="1:15">
      <c r="A235" s="16" t="s">
        <v>479</v>
      </c>
      <c r="B235" s="5" t="s">
        <v>480</v>
      </c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</row>
    <row r="236" spans="1:15">
      <c r="A236" s="29" t="s">
        <v>749</v>
      </c>
      <c r="B236" s="5" t="s">
        <v>481</v>
      </c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</row>
    <row r="237" spans="1:15">
      <c r="A237" s="69" t="s">
        <v>316</v>
      </c>
      <c r="B237" s="69" t="s">
        <v>481</v>
      </c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</row>
    <row r="238" spans="1:15">
      <c r="A238" s="15" t="s">
        <v>702</v>
      </c>
      <c r="B238" s="9" t="s">
        <v>482</v>
      </c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</row>
    <row r="239" spans="1:15">
      <c r="A239" s="16" t="s">
        <v>750</v>
      </c>
      <c r="B239" s="5" t="s">
        <v>483</v>
      </c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</row>
    <row r="240" spans="1:15">
      <c r="A240" s="69" t="s">
        <v>324</v>
      </c>
      <c r="B240" s="69" t="s">
        <v>483</v>
      </c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</row>
    <row r="241" spans="1:15">
      <c r="A241" s="29" t="s">
        <v>484</v>
      </c>
      <c r="B241" s="5" t="s">
        <v>485</v>
      </c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</row>
    <row r="242" spans="1:15">
      <c r="A242" s="17" t="s">
        <v>751</v>
      </c>
      <c r="B242" s="5" t="s">
        <v>486</v>
      </c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</row>
    <row r="243" spans="1:15">
      <c r="A243" s="69" t="s">
        <v>325</v>
      </c>
      <c r="B243" s="69" t="s">
        <v>486</v>
      </c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</row>
    <row r="244" spans="1:15">
      <c r="A244" s="29" t="s">
        <v>487</v>
      </c>
      <c r="B244" s="5" t="s">
        <v>488</v>
      </c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</row>
    <row r="245" spans="1:15">
      <c r="A245" s="30" t="s">
        <v>703</v>
      </c>
      <c r="B245" s="9" t="s">
        <v>489</v>
      </c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</row>
    <row r="246" spans="1:15">
      <c r="A246" s="5" t="s">
        <v>836</v>
      </c>
      <c r="B246" s="5" t="s">
        <v>490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</row>
    <row r="247" spans="1:15">
      <c r="A247" s="5" t="s">
        <v>837</v>
      </c>
      <c r="B247" s="5" t="s">
        <v>490</v>
      </c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</row>
    <row r="248" spans="1:15">
      <c r="A248" s="5" t="s">
        <v>834</v>
      </c>
      <c r="B248" s="5" t="s">
        <v>491</v>
      </c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</row>
    <row r="249" spans="1:15">
      <c r="A249" s="5" t="s">
        <v>835</v>
      </c>
      <c r="B249" s="5" t="s">
        <v>491</v>
      </c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</row>
    <row r="250" spans="1:15">
      <c r="A250" s="9" t="s">
        <v>704</v>
      </c>
      <c r="B250" s="9" t="s">
        <v>492</v>
      </c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</row>
    <row r="251" spans="1:15">
      <c r="A251" s="30" t="s">
        <v>493</v>
      </c>
      <c r="B251" s="9" t="s">
        <v>494</v>
      </c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</row>
    <row r="252" spans="1:15">
      <c r="A252" s="30" t="s">
        <v>495</v>
      </c>
      <c r="B252" s="9" t="s">
        <v>496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</row>
    <row r="253" spans="1:15">
      <c r="A253" s="30" t="s">
        <v>497</v>
      </c>
      <c r="B253" s="9" t="s">
        <v>498</v>
      </c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</row>
    <row r="254" spans="1:15">
      <c r="A254" s="30" t="s">
        <v>499</v>
      </c>
      <c r="B254" s="9" t="s">
        <v>500</v>
      </c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</row>
    <row r="255" spans="1:15">
      <c r="A255" s="15" t="s">
        <v>0</v>
      </c>
      <c r="B255" s="9" t="s">
        <v>501</v>
      </c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</row>
    <row r="256" spans="1:15">
      <c r="A256" s="20" t="s">
        <v>502</v>
      </c>
      <c r="B256" s="9" t="s">
        <v>501</v>
      </c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</row>
    <row r="257" spans="1:15">
      <c r="A257" s="76" t="s">
        <v>705</v>
      </c>
      <c r="B257" s="50" t="s">
        <v>503</v>
      </c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</row>
    <row r="258" spans="1:15">
      <c r="A258" s="16" t="s">
        <v>504</v>
      </c>
      <c r="B258" s="5" t="s">
        <v>505</v>
      </c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</row>
    <row r="259" spans="1:15">
      <c r="A259" s="17" t="s">
        <v>506</v>
      </c>
      <c r="B259" s="5" t="s">
        <v>507</v>
      </c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</row>
    <row r="260" spans="1:15">
      <c r="A260" s="29" t="s">
        <v>508</v>
      </c>
      <c r="B260" s="5" t="s">
        <v>509</v>
      </c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</row>
    <row r="261" spans="1:15">
      <c r="A261" s="29" t="s">
        <v>687</v>
      </c>
      <c r="B261" s="5" t="s">
        <v>510</v>
      </c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</row>
    <row r="262" spans="1:15">
      <c r="A262" s="69" t="s">
        <v>350</v>
      </c>
      <c r="B262" s="69" t="s">
        <v>510</v>
      </c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</row>
    <row r="263" spans="1:15">
      <c r="A263" s="69" t="s">
        <v>351</v>
      </c>
      <c r="B263" s="69" t="s">
        <v>510</v>
      </c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</row>
    <row r="264" spans="1:15">
      <c r="A264" s="77" t="s">
        <v>352</v>
      </c>
      <c r="B264" s="77" t="s">
        <v>510</v>
      </c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</row>
    <row r="265" spans="1:15">
      <c r="A265" s="78" t="s">
        <v>706</v>
      </c>
      <c r="B265" s="50" t="s">
        <v>511</v>
      </c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</row>
    <row r="266" spans="1:15">
      <c r="A266" s="64" t="s">
        <v>512</v>
      </c>
      <c r="B266" s="50" t="s">
        <v>513</v>
      </c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</row>
    <row r="267" spans="1:15" ht="15.75">
      <c r="A267" s="58" t="s">
        <v>707</v>
      </c>
      <c r="B267" s="52" t="s">
        <v>514</v>
      </c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</row>
    <row r="268" spans="1:15" ht="15.75">
      <c r="A268" s="56" t="s">
        <v>752</v>
      </c>
      <c r="B268" s="57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</row>
  </sheetData>
  <phoneticPr fontId="49" type="noConversion"/>
  <pageMargins left="0" right="0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70</vt:i4>
      </vt:variant>
    </vt:vector>
  </HeadingPairs>
  <TitlesOfParts>
    <vt:vector size="101" baseType="lpstr">
      <vt:lpstr>1.melléklet kiemelt ei</vt:lpstr>
      <vt:lpstr>2. melléklet kiadások önkorm</vt:lpstr>
      <vt:lpstr>kiadások kv szerv</vt:lpstr>
      <vt:lpstr>kiadások összetolt</vt:lpstr>
      <vt:lpstr>kiadások funkciócsoportra</vt:lpstr>
      <vt:lpstr>3. mell. bevételek önkormányzat</vt:lpstr>
      <vt:lpstr>bevételek kv szerv</vt:lpstr>
      <vt:lpstr>bevételek összetolt</vt:lpstr>
      <vt:lpstr>bevételek funkciócsoportra</vt:lpstr>
      <vt:lpstr>4. melléklet létszám</vt:lpstr>
      <vt:lpstr>5. mell.beruházások felújítások</vt:lpstr>
      <vt:lpstr>tartalékok</vt:lpstr>
      <vt:lpstr>17. melléklet stabilitási 1</vt:lpstr>
      <vt:lpstr>16.melléklet stabilitási 2</vt:lpstr>
      <vt:lpstr>EU projektek</vt:lpstr>
      <vt:lpstr>hitelek</vt:lpstr>
      <vt:lpstr>finanszírozás</vt:lpstr>
      <vt:lpstr>6. melléklet szociális kiadások</vt:lpstr>
      <vt:lpstr>7. melléklet átadott</vt:lpstr>
      <vt:lpstr>9. melléklet helyi adók</vt:lpstr>
      <vt:lpstr>8. melléklet átvett</vt:lpstr>
      <vt:lpstr>10. melléklet MÉRLEG</vt:lpstr>
      <vt:lpstr>MÉRLEG (2)</vt:lpstr>
      <vt:lpstr>MÉRLEG (3)</vt:lpstr>
      <vt:lpstr>11.melléklet EI FELHASZN TERV</vt:lpstr>
      <vt:lpstr>EI FELHASZN TERV (3)</vt:lpstr>
      <vt:lpstr>12. melléklet KÖZVETETT</vt:lpstr>
      <vt:lpstr>13. mellGÖRDÜLŐ kiadások teljes</vt:lpstr>
      <vt:lpstr>14.mellGÖRDÜLŐ bevételek teljes</vt:lpstr>
      <vt:lpstr>15.melléklet GÖRDÜLŐ</vt:lpstr>
      <vt:lpstr>18.melléklet TÖBB ÉVES</vt:lpstr>
      <vt:lpstr>'16.melléklet stabilitási 2'!foot_4_place</vt:lpstr>
      <vt:lpstr>'1.melléklet kiemelt ei'!Nyomtatási_terület</vt:lpstr>
      <vt:lpstr>'10. melléklet MÉRLEG'!Nyomtatási_terület</vt:lpstr>
      <vt:lpstr>'11.melléklet EI FELHASZN TERV'!Nyomtatási_terület</vt:lpstr>
      <vt:lpstr>'12. melléklet KÖZVETETT'!Nyomtatási_terület</vt:lpstr>
      <vt:lpstr>'13. mellGÖRDÜLŐ kiadások teljes'!Nyomtatási_terület</vt:lpstr>
      <vt:lpstr>'14.mellGÖRDÜLŐ bevételek teljes'!Nyomtatási_terület</vt:lpstr>
      <vt:lpstr>'15.melléklet GÖRDÜLŐ'!Nyomtatási_terület</vt:lpstr>
      <vt:lpstr>'16.melléklet stabilitási 2'!Nyomtatási_terület</vt:lpstr>
      <vt:lpstr>'17. melléklet stabilitási 1'!Nyomtatási_terület</vt:lpstr>
      <vt:lpstr>'18.melléklet TÖBB ÉVES'!Nyomtatási_terület</vt:lpstr>
      <vt:lpstr>'2. melléklet kiadások önkorm'!Nyomtatási_terület</vt:lpstr>
      <vt:lpstr>'3. mell. bevételek önkormányzat'!Nyomtatási_terület</vt:lpstr>
      <vt:lpstr>'4. melléklet létszám'!Nyomtatási_terület</vt:lpstr>
      <vt:lpstr>'5. mell.beruházások felújítások'!Nyomtatási_terület</vt:lpstr>
      <vt:lpstr>'6. melléklet szociális kiadások'!Nyomtatási_terület</vt:lpstr>
      <vt:lpstr>'7. melléklet átadott'!Nyomtatási_terület</vt:lpstr>
      <vt:lpstr>'8. melléklet átvett'!Nyomtatási_terület</vt:lpstr>
      <vt:lpstr>'bevételek funkciócsoportra'!Nyomtatási_terület</vt:lpstr>
      <vt:lpstr>'bevételek kv szerv'!Nyomtatási_terület</vt:lpstr>
      <vt:lpstr>'bevételek összetolt'!Nyomtatási_terület</vt:lpstr>
      <vt:lpstr>'EI FELHASZN TERV (3)'!Nyomtatási_terület</vt:lpstr>
      <vt:lpstr>'EU projektek'!Nyomtatási_terület</vt:lpstr>
      <vt:lpstr>finanszírozás!Nyomtatási_terület</vt:lpstr>
      <vt:lpstr>hitelek!Nyomtatási_terület</vt:lpstr>
      <vt:lpstr>'kiadások funkciócsoportra'!Nyomtatási_terület</vt:lpstr>
      <vt:lpstr>'kiadások kv szerv'!Nyomtatási_terület</vt:lpstr>
      <vt:lpstr>'kiadások összetolt'!Nyomtatási_terület</vt:lpstr>
      <vt:lpstr>'MÉRLEG (2)'!Nyomtatási_terület</vt:lpstr>
      <vt:lpstr>'MÉRLEG (3)'!Nyomtatási_terület</vt:lpstr>
      <vt:lpstr>tartalékok!Nyomtatási_terület</vt:lpstr>
      <vt:lpstr>'17. melléklet stabilitási 1'!pr21</vt:lpstr>
      <vt:lpstr>'12. melléklet KÖZVETETT'!pr232</vt:lpstr>
      <vt:lpstr>'18.melléklet TÖBB ÉVES'!pr232</vt:lpstr>
      <vt:lpstr>'MÉRLEG (2)'!pr232</vt:lpstr>
      <vt:lpstr>'MÉRLEG (3)'!pr232</vt:lpstr>
      <vt:lpstr>'12. melléklet KÖZVETETT'!pr233</vt:lpstr>
      <vt:lpstr>'18.melléklet TÖBB ÉVES'!pr233</vt:lpstr>
      <vt:lpstr>'MÉRLEG (2)'!pr233</vt:lpstr>
      <vt:lpstr>'MÉRLEG (3)'!pr233</vt:lpstr>
      <vt:lpstr>'12. melléklet KÖZVETETT'!pr234</vt:lpstr>
      <vt:lpstr>'18.melléklet TÖBB ÉVES'!pr234</vt:lpstr>
      <vt:lpstr>'MÉRLEG (2)'!pr234</vt:lpstr>
      <vt:lpstr>'MÉRLEG (3)'!pr234</vt:lpstr>
      <vt:lpstr>'12. melléklet KÖZVETETT'!pr235</vt:lpstr>
      <vt:lpstr>'18.melléklet TÖBB ÉVES'!pr235</vt:lpstr>
      <vt:lpstr>'MÉRLEG (2)'!pr235</vt:lpstr>
      <vt:lpstr>'MÉRLEG (3)'!pr235</vt:lpstr>
      <vt:lpstr>'12. melléklet KÖZVETETT'!pr236</vt:lpstr>
      <vt:lpstr>'18.melléklet TÖBB ÉVES'!pr236</vt:lpstr>
      <vt:lpstr>'MÉRLEG (2)'!pr236</vt:lpstr>
      <vt:lpstr>'MÉRLEG (3)'!pr236</vt:lpstr>
      <vt:lpstr>'17. melléklet stabilitási 1'!pr24</vt:lpstr>
      <vt:lpstr>'17. melléklet stabilitási 1'!pr25</vt:lpstr>
      <vt:lpstr>'17. melléklet stabilitási 1'!pr26</vt:lpstr>
      <vt:lpstr>'17. melléklet stabilitási 1'!pr27</vt:lpstr>
      <vt:lpstr>'17. melléklet stabilitási 1'!pr28</vt:lpstr>
      <vt:lpstr>'18.melléklet TÖBB ÉVES'!pr312</vt:lpstr>
      <vt:lpstr>'MÉRLEG (2)'!pr312</vt:lpstr>
      <vt:lpstr>'MÉRLEG (3)'!pr312</vt:lpstr>
      <vt:lpstr>'18.melléklet TÖBB ÉVES'!pr313</vt:lpstr>
      <vt:lpstr>'MÉRLEG (2)'!pr313</vt:lpstr>
      <vt:lpstr>'MÉRLEG (3)'!pr313</vt:lpstr>
      <vt:lpstr>'12. melléklet KÖZVETETT'!pr314</vt:lpstr>
      <vt:lpstr>'18.melléklet TÖBB ÉVES'!pr314</vt:lpstr>
      <vt:lpstr>'MÉRLEG (2)'!pr314</vt:lpstr>
      <vt:lpstr>'MÉRLEG (3)'!pr314</vt:lpstr>
      <vt:lpstr>'18.melléklet TÖBB ÉVES'!pr315</vt:lpstr>
      <vt:lpstr>'MÉRLEG (2)'!pr315</vt:lpstr>
      <vt:lpstr>'MÉRLEG (3)'!pr315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Laci</cp:lastModifiedBy>
  <cp:lastPrinted>2015-03-20T10:19:12Z</cp:lastPrinted>
  <dcterms:created xsi:type="dcterms:W3CDTF">2014-01-03T21:48:14Z</dcterms:created>
  <dcterms:modified xsi:type="dcterms:W3CDTF">2015-03-20T10:27:09Z</dcterms:modified>
</cp:coreProperties>
</file>