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75" windowWidth="11355" windowHeight="838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D46" i="21" l="1"/>
  <c r="C46" i="21"/>
  <c r="D45" i="21"/>
  <c r="E45" i="21"/>
  <c r="C45" i="21"/>
  <c r="E14" i="21"/>
  <c r="F44" i="21"/>
  <c r="F41" i="21"/>
  <c r="F39" i="21"/>
  <c r="F37" i="21"/>
  <c r="F36" i="21"/>
  <c r="F33" i="21"/>
  <c r="F32" i="21"/>
  <c r="F31" i="21"/>
  <c r="F30" i="21"/>
  <c r="F29" i="21"/>
  <c r="F24" i="21"/>
  <c r="F21" i="21"/>
  <c r="F17" i="21"/>
  <c r="F16" i="21"/>
  <c r="F15" i="21"/>
  <c r="F13" i="21"/>
  <c r="F12" i="21"/>
  <c r="F11" i="21"/>
  <c r="F10" i="21"/>
  <c r="D38" i="21"/>
  <c r="E38" i="21"/>
  <c r="D35" i="21"/>
  <c r="E35" i="21"/>
  <c r="F35" i="21" s="1"/>
  <c r="C35" i="21"/>
  <c r="C38" i="21"/>
  <c r="D28" i="21"/>
  <c r="E28" i="21"/>
  <c r="C28" i="21"/>
  <c r="D20" i="21"/>
  <c r="D25" i="21" s="1"/>
  <c r="E20" i="21"/>
  <c r="E25" i="21" s="1"/>
  <c r="D14" i="21"/>
  <c r="D9" i="21"/>
  <c r="D18" i="21" s="1"/>
  <c r="E9" i="21"/>
  <c r="C20" i="21"/>
  <c r="C25" i="21" s="1"/>
  <c r="C14" i="21"/>
  <c r="C9" i="21"/>
  <c r="F9" i="21" l="1"/>
  <c r="D26" i="21"/>
  <c r="F38" i="21"/>
  <c r="F28" i="21"/>
  <c r="D34" i="21"/>
  <c r="D42" i="21" s="1"/>
  <c r="F20" i="21"/>
  <c r="C34" i="21"/>
  <c r="C18" i="21"/>
  <c r="C26" i="21" s="1"/>
  <c r="C42" i="21" l="1"/>
  <c r="E34" i="21"/>
  <c r="F34" i="21" s="1"/>
  <c r="F14" i="21"/>
  <c r="E42" i="21" l="1"/>
  <c r="E46" i="21" s="1"/>
  <c r="E18" i="21"/>
  <c r="E26" i="21" s="1"/>
  <c r="F42" i="21" l="1"/>
  <c r="F18" i="21"/>
  <c r="F46" i="21" l="1"/>
  <c r="F45" i="21"/>
  <c r="F26" i="21"/>
  <c r="F25" i="21"/>
</calcChain>
</file>

<file path=xl/sharedStrings.xml><?xml version="1.0" encoding="utf-8"?>
<sst xmlns="http://schemas.openxmlformats.org/spreadsheetml/2006/main" count="51" uniqueCount="43">
  <si>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</si>
  <si>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</si>
  <si>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</si>
  <si>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</si>
  <si>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</si>
  <si>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</si>
  <si>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</si>
  <si>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Dologi és egyéb folyó kiadások</t>
  </si>
  <si>
    <t>Ellátottak pénzbeli juttatásai</t>
  </si>
  <si>
    <t>KIADÁSOK MINDÖSSZESEN</t>
  </si>
  <si>
    <t>Az önkormányzat összevont költségvetési mérlege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</si>
  <si>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</si>
  <si>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</si>
  <si>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</si>
  <si>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</si>
  <si>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</si>
  <si>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</si>
  <si>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</si>
  <si>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</si>
  <si>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</si>
  <si>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</si>
  <si>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</si>
  <si>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</si>
  <si>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</si>
  <si>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</si>
  <si>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</si>
  <si>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</si>
  <si>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</si>
  <si>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</si>
  <si>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</si>
  <si>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</si>
  <si>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</si>
  <si>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</si>
  <si>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</si>
  <si>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</si>
  <si>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</si>
  <si>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Eredeti előirányzat</t>
  </si>
  <si>
    <t>Módosított előirányzat</t>
  </si>
  <si>
    <t>Egyéb felhalmozási célú kiadás</t>
  </si>
  <si>
    <t>3.melléklet</t>
  </si>
  <si>
    <t>Tény 2019.12.31.</t>
  </si>
  <si>
    <t>Teljesítés %</t>
  </si>
  <si>
    <t>az 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</si>
</sst>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3" fillId="0" borderId="0" xfId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9" fillId="0" borderId="0" xfId="1" applyNumberFormat="1" applyFont="1" applyFill="1" applyBorder="1" applyAlignment="1">
      <alignment vertical="center"/>
    </xf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0" fontId="14" fillId="0" borderId="4" xfId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3" fontId="8" fillId="0" borderId="2" xfId="1" applyNumberFormat="1" applyFont="1" applyFill="1" applyBorder="1" applyAlignment="1">
      <alignment vertical="center" wrapText="1"/>
    </xf>
    <xf numFmtId="3" fontId="9" fillId="0" borderId="12" xfId="1" applyNumberFormat="1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wrapText="1"/>
    </xf>
    <xf numFmtId="3" fontId="3" fillId="0" borderId="20" xfId="0" applyNumberFormat="1" applyFont="1" applyBorder="1" applyAlignment="1">
      <alignment wrapText="1"/>
    </xf>
    <xf numFmtId="3" fontId="9" fillId="0" borderId="6" xfId="1" applyNumberFormat="1" applyFont="1" applyFill="1" applyBorder="1" applyAlignment="1">
      <alignment vertical="center" wrapText="1"/>
    </xf>
    <xf numFmtId="3" fontId="0" fillId="0" borderId="20" xfId="0" applyNumberForma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3" fontId="8" fillId="0" borderId="7" xfId="1" applyNumberFormat="1" applyFont="1" applyFill="1" applyBorder="1" applyAlignment="1">
      <alignment vertical="center" wrapText="1"/>
    </xf>
    <xf numFmtId="3" fontId="8" fillId="0" borderId="6" xfId="1" applyNumberFormat="1" applyFont="1" applyFill="1" applyBorder="1" applyAlignment="1">
      <alignment vertical="center" wrapText="1"/>
    </xf>
    <xf numFmtId="3" fontId="3" fillId="0" borderId="16" xfId="0" applyNumberFormat="1" applyFont="1" applyBorder="1" applyAlignment="1">
      <alignment wrapText="1"/>
    </xf>
    <xf numFmtId="3" fontId="2" fillId="0" borderId="16" xfId="0" applyNumberFormat="1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3" fontId="8" fillId="0" borderId="22" xfId="1" applyNumberFormat="1" applyFont="1" applyFill="1" applyBorder="1" applyAlignment="1">
      <alignment vertical="center" wrapText="1"/>
    </xf>
    <xf numFmtId="3" fontId="9" fillId="0" borderId="25" xfId="1" applyNumberFormat="1" applyFont="1" applyFill="1" applyBorder="1" applyAlignment="1">
      <alignment vertical="center" wrapText="1"/>
    </xf>
    <xf numFmtId="3" fontId="3" fillId="0" borderId="26" xfId="0" applyNumberFormat="1" applyFont="1" applyBorder="1" applyAlignment="1">
      <alignment wrapText="1"/>
    </xf>
    <xf numFmtId="3" fontId="3" fillId="0" borderId="27" xfId="0" applyNumberFormat="1" applyFont="1" applyBorder="1" applyAlignment="1">
      <alignment wrapText="1"/>
    </xf>
    <xf numFmtId="3" fontId="9" fillId="0" borderId="26" xfId="1" applyNumberFormat="1" applyFont="1" applyFill="1" applyBorder="1" applyAlignment="1">
      <alignment vertical="center" wrapText="1"/>
    </xf>
    <xf numFmtId="3" fontId="0" fillId="0" borderId="27" xfId="0" applyNumberFormat="1" applyBorder="1" applyAlignment="1">
      <alignment wrapText="1"/>
    </xf>
    <xf numFmtId="3" fontId="3" fillId="0" borderId="24" xfId="0" applyNumberFormat="1" applyFont="1" applyBorder="1" applyAlignment="1">
      <alignment wrapText="1"/>
    </xf>
    <xf numFmtId="3" fontId="8" fillId="0" borderId="26" xfId="1" applyNumberFormat="1" applyFont="1" applyFill="1" applyBorder="1" applyAlignment="1">
      <alignment vertical="center" wrapText="1"/>
    </xf>
    <xf numFmtId="3" fontId="3" fillId="0" borderId="29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3" fillId="0" borderId="23" xfId="0" applyNumberFormat="1" applyFont="1" applyBorder="1" applyAlignment="1">
      <alignment wrapText="1"/>
    </xf>
    <xf numFmtId="0" fontId="15" fillId="0" borderId="23" xfId="0" applyFont="1" applyBorder="1" applyAlignment="1">
      <alignment horizontal="center" vertical="center" wrapText="1"/>
    </xf>
    <xf numFmtId="164" fontId="8" fillId="0" borderId="17" xfId="1" applyNumberFormat="1" applyFont="1" applyFill="1" applyBorder="1" applyAlignment="1">
      <alignment vertical="center" wrapText="1"/>
    </xf>
    <xf numFmtId="164" fontId="9" fillId="0" borderId="13" xfId="1" applyNumberFormat="1" applyFont="1" applyFill="1" applyBorder="1" applyAlignment="1">
      <alignment vertical="center" wrapText="1"/>
    </xf>
    <xf numFmtId="164" fontId="3" fillId="0" borderId="11" xfId="0" applyNumberFormat="1" applyFont="1" applyBorder="1" applyAlignment="1">
      <alignment wrapText="1"/>
    </xf>
    <xf numFmtId="164" fontId="3" fillId="0" borderId="21" xfId="0" applyNumberFormat="1" applyFont="1" applyBorder="1" applyAlignment="1">
      <alignment wrapText="1"/>
    </xf>
    <xf numFmtId="164" fontId="9" fillId="0" borderId="11" xfId="1" applyNumberFormat="1" applyFont="1" applyFill="1" applyBorder="1" applyAlignment="1">
      <alignment vertical="center" wrapText="1"/>
    </xf>
    <xf numFmtId="164" fontId="0" fillId="0" borderId="21" xfId="0" applyNumberFormat="1" applyBorder="1" applyAlignment="1">
      <alignment wrapText="1"/>
    </xf>
    <xf numFmtId="164" fontId="3" fillId="0" borderId="19" xfId="0" applyNumberFormat="1" applyFont="1" applyBorder="1" applyAlignment="1">
      <alignment wrapText="1"/>
    </xf>
    <xf numFmtId="164" fontId="8" fillId="0" borderId="11" xfId="1" applyNumberFormat="1" applyFont="1" applyFill="1" applyBorder="1" applyAlignment="1">
      <alignment vertical="center" wrapText="1"/>
    </xf>
    <xf numFmtId="164" fontId="3" fillId="0" borderId="10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4" fontId="3" fillId="0" borderId="18" xfId="0" applyNumberFormat="1" applyFont="1" applyBorder="1" applyAlignment="1">
      <alignment wrapText="1"/>
    </xf>
    <xf numFmtId="3" fontId="0" fillId="0" borderId="14" xfId="0" applyNumberFormat="1" applyBorder="1" applyAlignment="1">
      <alignment vertical="center" wrapText="1"/>
    </xf>
    <xf numFmtId="3" fontId="0" fillId="0" borderId="28" xfId="0" applyNumberForma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26" xfId="0" applyNumberFormat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3" fontId="10" fillId="0" borderId="2" xfId="1" applyNumberFormat="1" applyFont="1" applyFill="1" applyBorder="1" applyAlignment="1">
      <alignment vertical="center" wrapText="1"/>
    </xf>
    <xf numFmtId="3" fontId="10" fillId="0" borderId="22" xfId="1" applyNumberFormat="1" applyFont="1" applyFill="1" applyBorder="1" applyAlignment="1">
      <alignment vertical="center" wrapText="1"/>
    </xf>
    <xf numFmtId="164" fontId="10" fillId="0" borderId="17" xfId="1" applyNumberFormat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3" fontId="11" fillId="0" borderId="4" xfId="1" applyNumberFormat="1" applyFont="1" applyFill="1" applyBorder="1" applyAlignment="1">
      <alignment vertical="center" wrapText="1"/>
    </xf>
    <xf numFmtId="3" fontId="11" fillId="0" borderId="23" xfId="1" applyNumberFormat="1" applyFont="1" applyFill="1" applyBorder="1" applyAlignment="1">
      <alignment vertical="center" wrapText="1"/>
    </xf>
    <xf numFmtId="164" fontId="11" fillId="0" borderId="18" xfId="1" applyNumberFormat="1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26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164" fontId="8" fillId="0" borderId="22" xfId="1" applyNumberFormat="1" applyFont="1" applyFill="1" applyBorder="1" applyAlignment="1">
      <alignment vertical="center" wrapText="1"/>
    </xf>
    <xf numFmtId="164" fontId="10" fillId="0" borderId="22" xfId="1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164" fontId="5" fillId="0" borderId="22" xfId="0" applyNumberFormat="1" applyFont="1" applyBorder="1" applyAlignment="1">
      <alignment wrapText="1"/>
    </xf>
    <xf numFmtId="3" fontId="3" fillId="0" borderId="7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 wrapText="1"/>
    </xf>
    <xf numFmtId="0" fontId="9" fillId="0" borderId="0" xfId="1" applyFont="1" applyBorder="1" applyAlignment="1">
      <alignment horizontal="left" wrapText="1"/>
    </xf>
    <xf numFmtId="0" fontId="9" fillId="0" borderId="6" xfId="1" applyFont="1" applyBorder="1" applyAlignment="1">
      <alignment horizontal="left" wrapText="1"/>
    </xf>
    <xf numFmtId="0" fontId="9" fillId="0" borderId="7" xfId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12" fillId="0" borderId="4" xfId="1" applyFont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16" fillId="0" borderId="4" xfId="1" applyFont="1" applyFill="1" applyBorder="1" applyAlignment="1">
      <alignment horizontal="left" wrapText="1"/>
    </xf>
    <xf numFmtId="0" fontId="16" fillId="0" borderId="18" xfId="1" applyFont="1" applyFill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11" fillId="0" borderId="19" xfId="1" applyFont="1" applyBorder="1" applyAlignment="1">
      <alignment horizontal="left" wrapText="1"/>
    </xf>
    <xf numFmtId="0" fontId="11" fillId="0" borderId="14" xfId="1" applyFont="1" applyBorder="1" applyAlignment="1">
      <alignment horizontal="left" wrapText="1" indent="1"/>
    </xf>
    <xf numFmtId="0" fontId="11" fillId="0" borderId="15" xfId="1" applyFont="1" applyBorder="1" applyAlignment="1">
      <alignment horizontal="left" wrapText="1" indent="1"/>
    </xf>
    <xf numFmtId="0" fontId="11" fillId="0" borderId="6" xfId="1" applyFont="1" applyBorder="1" applyAlignment="1">
      <alignment horizontal="left" wrapText="1" indent="1"/>
    </xf>
    <xf numFmtId="0" fontId="11" fillId="0" borderId="11" xfId="1" applyFont="1" applyBorder="1" applyAlignment="1">
      <alignment horizontal="left" wrapText="1" indent="1"/>
    </xf>
    <xf numFmtId="0" fontId="16" fillId="0" borderId="6" xfId="1" applyFont="1" applyFill="1" applyBorder="1" applyAlignment="1">
      <alignment horizontal="left" wrapText="1"/>
    </xf>
    <xf numFmtId="0" fontId="16" fillId="0" borderId="11" xfId="1" applyFont="1" applyFill="1" applyBorder="1" applyAlignment="1">
      <alignment horizontal="left" wrapText="1"/>
    </xf>
    <xf numFmtId="0" fontId="5" fillId="0" borderId="17" xfId="1" applyFont="1" applyFill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10" fillId="0" borderId="2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0" fontId="3" fillId="0" borderId="13" xfId="2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left" wrapText="1"/>
    </xf>
    <xf numFmtId="0" fontId="3" fillId="0" borderId="11" xfId="2" applyFont="1" applyFill="1" applyBorder="1" applyAlignment="1">
      <alignment horizontal="left" wrapText="1"/>
    </xf>
    <xf numFmtId="0" fontId="3" fillId="0" borderId="20" xfId="2" applyFont="1" applyFill="1" applyBorder="1" applyAlignment="1">
      <alignment horizontal="left" wrapText="1"/>
    </xf>
    <xf numFmtId="0" fontId="3" fillId="0" borderId="21" xfId="2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1" fillId="0" borderId="20" xfId="1" applyFont="1" applyBorder="1" applyAlignment="1">
      <alignment horizontal="left" wrapText="1"/>
    </xf>
    <xf numFmtId="0" fontId="11" fillId="0" borderId="21" xfId="1" applyFont="1" applyBorder="1" applyAlignment="1">
      <alignment horizontal="left" wrapText="1"/>
    </xf>
    <xf numFmtId="0" fontId="3" fillId="0" borderId="7" xfId="2" applyFont="1" applyFill="1" applyBorder="1" applyAlignment="1">
      <alignment horizontal="left" wrapText="1"/>
    </xf>
    <xf numFmtId="0" fontId="2" fillId="0" borderId="12" xfId="2" applyFont="1" applyFill="1" applyBorder="1" applyAlignment="1">
      <alignment horizontal="left" wrapText="1"/>
    </xf>
    <xf numFmtId="0" fontId="2" fillId="0" borderId="13" xfId="2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workbookViewId="0">
      <selection activeCell="N12" sqref="N12"/>
    </sheetView>
  </sheetViews>
  <sheetFormatPr defaultRowHeight="12.75" x14ac:dyDescent="0.2"/>
  <cols>
    <col min="1" max="1" width="18.140625" customWidth="1"/>
    <col min="2" max="2" width="17.42578125" customWidth="1"/>
    <col min="3" max="5" width="17.140625" customWidth="1"/>
    <col min="8" max="8" width="9.140625" customWidth="1"/>
  </cols>
  <sheetData>
    <row r="1" spans="1:9" x14ac:dyDescent="0.2">
      <c r="A1" s="80" t="s">
        <v>39</v>
      </c>
      <c r="B1" s="80"/>
      <c r="C1" s="80"/>
      <c r="D1" s="80"/>
      <c r="E1" s="80"/>
      <c r="F1" s="80"/>
    </row>
    <row r="2" spans="1:9" x14ac:dyDescent="0.2">
      <c r="A2" s="2"/>
      <c r="B2" s="2"/>
      <c r="C2" s="2"/>
      <c r="D2" s="2"/>
      <c r="E2" s="2"/>
      <c r="F2" s="2"/>
    </row>
    <row r="3" spans="1:9" x14ac:dyDescent="0.2">
      <c r="A3" s="85" t="s">
        <v>42</v>
      </c>
      <c r="B3" s="85"/>
      <c r="C3" s="85"/>
      <c r="D3" s="85"/>
      <c r="E3" s="85"/>
      <c r="F3" s="85"/>
      <c r="G3" s="10"/>
      <c r="H3" s="10"/>
      <c r="I3" s="10"/>
    </row>
    <row r="4" spans="1:9" ht="12.75" customHeight="1" x14ac:dyDescent="0.2">
      <c r="A4" s="9"/>
      <c r="B4" s="9"/>
      <c r="C4" s="9"/>
      <c r="D4" s="9"/>
      <c r="E4" s="9"/>
      <c r="F4" s="9"/>
      <c r="G4" s="10"/>
      <c r="H4" s="10"/>
      <c r="I4" s="10"/>
    </row>
    <row r="5" spans="1:9" ht="15.75" x14ac:dyDescent="0.25">
      <c r="A5" s="89" t="s">
        <v>10</v>
      </c>
      <c r="B5" s="89"/>
      <c r="C5" s="89"/>
      <c r="D5" s="89"/>
      <c r="E5" s="89"/>
      <c r="F5" s="89"/>
    </row>
    <row r="6" spans="1:9" ht="15.75" x14ac:dyDescent="0.25">
      <c r="A6" s="7"/>
      <c r="B6" s="7"/>
      <c r="C6" s="7"/>
      <c r="D6" s="7"/>
      <c r="E6" s="7"/>
      <c r="F6" s="7"/>
    </row>
    <row r="7" spans="1:9" ht="13.5" thickBot="1" x14ac:dyDescent="0.25">
      <c r="E7" s="86" t="s">
        <v>34</v>
      </c>
      <c r="F7" s="86"/>
      <c r="G7" s="1"/>
      <c r="H7" s="1"/>
    </row>
    <row r="8" spans="1:9" s="17" customFormat="1" ht="27.75" customHeight="1" thickTop="1" thickBot="1" x14ac:dyDescent="0.3">
      <c r="A8" s="87" t="s">
        <v>4</v>
      </c>
      <c r="B8" s="88"/>
      <c r="C8" s="15" t="s">
        <v>36</v>
      </c>
      <c r="D8" s="43" t="s">
        <v>37</v>
      </c>
      <c r="E8" s="43" t="s">
        <v>40</v>
      </c>
      <c r="F8" s="16" t="s">
        <v>41</v>
      </c>
    </row>
    <row r="9" spans="1:9" s="17" customFormat="1" ht="17.25" thickTop="1" thickBot="1" x14ac:dyDescent="0.3">
      <c r="A9" s="107" t="s">
        <v>0</v>
      </c>
      <c r="B9" s="108"/>
      <c r="C9" s="19">
        <f>SUM(C10:C13)</f>
        <v>349926371</v>
      </c>
      <c r="D9" s="32">
        <f t="shared" ref="D9:E9" si="0">SUM(D10:D13)</f>
        <v>461510387</v>
      </c>
      <c r="E9" s="32">
        <f t="shared" si="0"/>
        <v>459585403</v>
      </c>
      <c r="F9" s="44">
        <f>E9/D9</f>
        <v>0.99582894761586371</v>
      </c>
    </row>
    <row r="10" spans="1:9" s="17" customFormat="1" ht="27" customHeight="1" thickTop="1" x14ac:dyDescent="0.2">
      <c r="A10" s="109" t="s">
        <v>11</v>
      </c>
      <c r="B10" s="110"/>
      <c r="C10" s="20">
        <v>173978725</v>
      </c>
      <c r="D10" s="33">
        <v>197409164</v>
      </c>
      <c r="E10" s="33">
        <v>197407831</v>
      </c>
      <c r="F10" s="45">
        <f t="shared" ref="F10:F26" si="1">E10/D10</f>
        <v>0.9999932475272526</v>
      </c>
    </row>
    <row r="11" spans="1:9" s="17" customFormat="1" x14ac:dyDescent="0.2">
      <c r="A11" s="111" t="s">
        <v>12</v>
      </c>
      <c r="B11" s="112"/>
      <c r="C11" s="21">
        <v>166600000</v>
      </c>
      <c r="D11" s="34">
        <v>251505000</v>
      </c>
      <c r="E11" s="34">
        <v>249433921</v>
      </c>
      <c r="F11" s="46">
        <f t="shared" si="1"/>
        <v>0.9917652571519453</v>
      </c>
    </row>
    <row r="12" spans="1:9" s="17" customFormat="1" x14ac:dyDescent="0.2">
      <c r="A12" s="111" t="s">
        <v>13</v>
      </c>
      <c r="B12" s="112"/>
      <c r="C12" s="21">
        <v>9263646</v>
      </c>
      <c r="D12" s="34">
        <v>12422223</v>
      </c>
      <c r="E12" s="34">
        <v>12570375</v>
      </c>
      <c r="F12" s="46">
        <f t="shared" si="1"/>
        <v>1.0119263677684742</v>
      </c>
    </row>
    <row r="13" spans="1:9" s="17" customFormat="1" ht="13.5" customHeight="1" thickBot="1" x14ac:dyDescent="0.25">
      <c r="A13" s="111" t="s">
        <v>14</v>
      </c>
      <c r="B13" s="112"/>
      <c r="C13" s="22">
        <v>84000</v>
      </c>
      <c r="D13" s="35">
        <v>174000</v>
      </c>
      <c r="E13" s="35">
        <v>173276</v>
      </c>
      <c r="F13" s="47">
        <f t="shared" si="1"/>
        <v>0.9958390804597701</v>
      </c>
    </row>
    <row r="14" spans="1:9" s="17" customFormat="1" ht="17.25" thickTop="1" thickBot="1" x14ac:dyDescent="0.3">
      <c r="A14" s="107" t="s">
        <v>1</v>
      </c>
      <c r="B14" s="108"/>
      <c r="C14" s="19">
        <f>SUM(C15:C17)</f>
        <v>240886000</v>
      </c>
      <c r="D14" s="32">
        <f>SUM(D15:D17)</f>
        <v>252932000</v>
      </c>
      <c r="E14" s="32">
        <f>SUM(E15:E17)</f>
        <v>42338307</v>
      </c>
      <c r="F14" s="44">
        <f t="shared" si="1"/>
        <v>0.16739007717489285</v>
      </c>
    </row>
    <row r="15" spans="1:9" s="17" customFormat="1" ht="26.25" customHeight="1" thickTop="1" x14ac:dyDescent="0.2">
      <c r="A15" s="81" t="s">
        <v>15</v>
      </c>
      <c r="B15" s="82"/>
      <c r="C15" s="20">
        <v>240886000</v>
      </c>
      <c r="D15" s="33">
        <v>252817000</v>
      </c>
      <c r="E15" s="33">
        <v>42223559</v>
      </c>
      <c r="F15" s="45">
        <f t="shared" si="1"/>
        <v>0.16701234094226258</v>
      </c>
    </row>
    <row r="16" spans="1:9" s="17" customFormat="1" x14ac:dyDescent="0.2">
      <c r="A16" s="83" t="s">
        <v>16</v>
      </c>
      <c r="B16" s="84"/>
      <c r="C16" s="23">
        <v>0</v>
      </c>
      <c r="D16" s="36">
        <v>16000</v>
      </c>
      <c r="E16" s="36">
        <v>15748</v>
      </c>
      <c r="F16" s="48">
        <f t="shared" si="1"/>
        <v>0.98424999999999996</v>
      </c>
    </row>
    <row r="17" spans="1:6" s="17" customFormat="1" ht="13.5" thickBot="1" x14ac:dyDescent="0.25">
      <c r="A17" s="113" t="s">
        <v>17</v>
      </c>
      <c r="B17" s="114"/>
      <c r="C17" s="24">
        <v>0</v>
      </c>
      <c r="D17" s="37">
        <v>99000</v>
      </c>
      <c r="E17" s="37">
        <v>99000</v>
      </c>
      <c r="F17" s="49">
        <f t="shared" si="1"/>
        <v>1</v>
      </c>
    </row>
    <row r="18" spans="1:6" s="17" customFormat="1" ht="17.25" thickTop="1" thickBot="1" x14ac:dyDescent="0.3">
      <c r="A18" s="92" t="s">
        <v>31</v>
      </c>
      <c r="B18" s="93"/>
      <c r="C18" s="61">
        <f>C9+C14</f>
        <v>590812371</v>
      </c>
      <c r="D18" s="62">
        <f>D9+D14</f>
        <v>714442387</v>
      </c>
      <c r="E18" s="62">
        <f>E9+E14</f>
        <v>501923710</v>
      </c>
      <c r="F18" s="63">
        <f t="shared" si="1"/>
        <v>0.70253909780971602</v>
      </c>
    </row>
    <row r="19" spans="1:6" s="64" customFormat="1" ht="15" thickTop="1" x14ac:dyDescent="0.2">
      <c r="A19" s="94" t="s">
        <v>30</v>
      </c>
      <c r="B19" s="95"/>
      <c r="C19" s="68">
        <v>0</v>
      </c>
      <c r="D19" s="69">
        <v>0</v>
      </c>
      <c r="E19" s="69">
        <v>0</v>
      </c>
      <c r="F19" s="70">
        <v>0</v>
      </c>
    </row>
    <row r="20" spans="1:6" s="17" customFormat="1" ht="14.25" x14ac:dyDescent="0.2">
      <c r="A20" s="102" t="s">
        <v>18</v>
      </c>
      <c r="B20" s="103"/>
      <c r="C20" s="71">
        <f>SUM(C21:C22)</f>
        <v>94969595</v>
      </c>
      <c r="D20" s="72">
        <f t="shared" ref="D20:E20" si="2">SUM(D21:D22)</f>
        <v>94969595</v>
      </c>
      <c r="E20" s="72">
        <f t="shared" si="2"/>
        <v>94969595</v>
      </c>
      <c r="F20" s="73">
        <f t="shared" si="1"/>
        <v>1</v>
      </c>
    </row>
    <row r="21" spans="1:6" s="17" customFormat="1" ht="28.5" customHeight="1" x14ac:dyDescent="0.2">
      <c r="A21" s="98" t="s">
        <v>19</v>
      </c>
      <c r="B21" s="99"/>
      <c r="C21" s="55">
        <v>94969595</v>
      </c>
      <c r="D21" s="56">
        <v>94969595</v>
      </c>
      <c r="E21" s="56">
        <v>94969595</v>
      </c>
      <c r="F21" s="59">
        <f t="shared" si="1"/>
        <v>1</v>
      </c>
    </row>
    <row r="22" spans="1:6" s="17" customFormat="1" ht="29.25" customHeight="1" x14ac:dyDescent="0.2">
      <c r="A22" s="100" t="s">
        <v>20</v>
      </c>
      <c r="B22" s="101"/>
      <c r="C22" s="57">
        <v>0</v>
      </c>
      <c r="D22" s="58">
        <v>0</v>
      </c>
      <c r="E22" s="58">
        <v>0</v>
      </c>
      <c r="F22" s="60">
        <v>0</v>
      </c>
    </row>
    <row r="23" spans="1:6" s="10" customFormat="1" ht="14.25" x14ac:dyDescent="0.2">
      <c r="A23" s="96" t="s">
        <v>33</v>
      </c>
      <c r="B23" s="97"/>
      <c r="C23" s="25">
        <v>0</v>
      </c>
      <c r="D23" s="38">
        <v>0</v>
      </c>
      <c r="E23" s="38">
        <v>0</v>
      </c>
      <c r="F23" s="50">
        <v>0</v>
      </c>
    </row>
    <row r="24" spans="1:6" s="10" customFormat="1" ht="15" thickBot="1" x14ac:dyDescent="0.25">
      <c r="A24" s="123" t="s">
        <v>35</v>
      </c>
      <c r="B24" s="124"/>
      <c r="C24" s="22">
        <v>3500034</v>
      </c>
      <c r="D24" s="35">
        <v>3566018</v>
      </c>
      <c r="E24" s="35">
        <v>3566018</v>
      </c>
      <c r="F24" s="47">
        <f t="shared" si="1"/>
        <v>1</v>
      </c>
    </row>
    <row r="25" spans="1:6" s="17" customFormat="1" ht="17.25" thickTop="1" thickBot="1" x14ac:dyDescent="0.3">
      <c r="A25" s="92" t="s">
        <v>29</v>
      </c>
      <c r="B25" s="104"/>
      <c r="C25" s="19">
        <f>C19+C20+C23+C24</f>
        <v>98469629</v>
      </c>
      <c r="D25" s="19">
        <f t="shared" ref="D25:E25" si="3">D19+D20+D23+D24</f>
        <v>98535613</v>
      </c>
      <c r="E25" s="19">
        <f t="shared" si="3"/>
        <v>98535613</v>
      </c>
      <c r="F25" s="74">
        <f t="shared" ref="F25" si="4">E25/D25</f>
        <v>1</v>
      </c>
    </row>
    <row r="26" spans="1:6" s="17" customFormat="1" ht="17.25" thickTop="1" thickBot="1" x14ac:dyDescent="0.3">
      <c r="A26" s="92" t="s">
        <v>2</v>
      </c>
      <c r="B26" s="104"/>
      <c r="C26" s="61">
        <f>C18+C25</f>
        <v>689282000</v>
      </c>
      <c r="D26" s="61">
        <f t="shared" ref="D26:E26" si="5">D18+D25</f>
        <v>812978000</v>
      </c>
      <c r="E26" s="61">
        <f t="shared" si="5"/>
        <v>600459323</v>
      </c>
      <c r="F26" s="75">
        <f t="shared" si="1"/>
        <v>0.73859233952210268</v>
      </c>
    </row>
    <row r="27" spans="1:6" s="17" customFormat="1" ht="30.75" customHeight="1" thickTop="1" thickBot="1" x14ac:dyDescent="0.25">
      <c r="A27" s="90" t="s">
        <v>5</v>
      </c>
      <c r="B27" s="91"/>
      <c r="C27" s="15" t="s">
        <v>36</v>
      </c>
      <c r="D27" s="43" t="s">
        <v>37</v>
      </c>
      <c r="E27" s="43" t="s">
        <v>40</v>
      </c>
      <c r="F27" s="16" t="s">
        <v>41</v>
      </c>
    </row>
    <row r="28" spans="1:6" s="17" customFormat="1" ht="17.25" thickTop="1" thickBot="1" x14ac:dyDescent="0.3">
      <c r="A28" s="107" t="s">
        <v>0</v>
      </c>
      <c r="B28" s="108"/>
      <c r="C28" s="19">
        <f>SUM(C29:C33)</f>
        <v>383715399</v>
      </c>
      <c r="D28" s="32">
        <f t="shared" ref="D28:E28" si="6">SUM(D29:D33)</f>
        <v>467639399</v>
      </c>
      <c r="E28" s="32">
        <f t="shared" si="6"/>
        <v>329329425</v>
      </c>
      <c r="F28" s="44">
        <f t="shared" ref="F28:F46" si="7">E28/D28</f>
        <v>0.70423797845998004</v>
      </c>
    </row>
    <row r="29" spans="1:6" s="17" customFormat="1" ht="13.5" thickTop="1" x14ac:dyDescent="0.2">
      <c r="A29" s="109" t="s">
        <v>3</v>
      </c>
      <c r="B29" s="110"/>
      <c r="C29" s="25">
        <v>101040000</v>
      </c>
      <c r="D29" s="38">
        <v>108532000</v>
      </c>
      <c r="E29" s="38">
        <v>107230847</v>
      </c>
      <c r="F29" s="50">
        <f t="shared" si="7"/>
        <v>0.9880113422769321</v>
      </c>
    </row>
    <row r="30" spans="1:6" s="17" customFormat="1" x14ac:dyDescent="0.2">
      <c r="A30" s="111" t="s">
        <v>21</v>
      </c>
      <c r="B30" s="125"/>
      <c r="C30" s="21">
        <v>19865000</v>
      </c>
      <c r="D30" s="34">
        <v>20501000</v>
      </c>
      <c r="E30" s="34">
        <v>19765421</v>
      </c>
      <c r="F30" s="46">
        <f t="shared" si="7"/>
        <v>0.96411984781230187</v>
      </c>
    </row>
    <row r="31" spans="1:6" s="17" customFormat="1" x14ac:dyDescent="0.2">
      <c r="A31" s="111" t="s">
        <v>7</v>
      </c>
      <c r="B31" s="112"/>
      <c r="C31" s="21">
        <v>80259000</v>
      </c>
      <c r="D31" s="34">
        <v>103556000</v>
      </c>
      <c r="E31" s="34">
        <v>86452604</v>
      </c>
      <c r="F31" s="46">
        <f t="shared" si="7"/>
        <v>0.83483915948858589</v>
      </c>
    </row>
    <row r="32" spans="1:6" s="17" customFormat="1" x14ac:dyDescent="0.2">
      <c r="A32" s="111" t="s">
        <v>8</v>
      </c>
      <c r="B32" s="112"/>
      <c r="C32" s="26">
        <v>6250000</v>
      </c>
      <c r="D32" s="34">
        <v>5900000</v>
      </c>
      <c r="E32" s="34">
        <v>4523165</v>
      </c>
      <c r="F32" s="46">
        <f t="shared" si="7"/>
        <v>0.76663813559322036</v>
      </c>
    </row>
    <row r="33" spans="1:6" s="17" customFormat="1" ht="13.5" thickBot="1" x14ac:dyDescent="0.25">
      <c r="A33" s="111" t="s">
        <v>22</v>
      </c>
      <c r="B33" s="112"/>
      <c r="C33" s="26">
        <v>176301399</v>
      </c>
      <c r="D33" s="34">
        <v>229150399</v>
      </c>
      <c r="E33" s="34">
        <v>111357388</v>
      </c>
      <c r="F33" s="46">
        <f t="shared" si="7"/>
        <v>0.48595764391403046</v>
      </c>
    </row>
    <row r="34" spans="1:6" s="17" customFormat="1" ht="17.25" thickTop="1" thickBot="1" x14ac:dyDescent="0.3">
      <c r="A34" s="107" t="s">
        <v>1</v>
      </c>
      <c r="B34" s="108"/>
      <c r="C34" s="19">
        <f>C35+C38</f>
        <v>302108000</v>
      </c>
      <c r="D34" s="32">
        <f>D35+D38+D41</f>
        <v>341880000</v>
      </c>
      <c r="E34" s="32">
        <f>E35+E38+E41</f>
        <v>216480959</v>
      </c>
      <c r="F34" s="44">
        <f t="shared" si="7"/>
        <v>0.63320743828243831</v>
      </c>
    </row>
    <row r="35" spans="1:6" s="10" customFormat="1" ht="13.5" thickTop="1" x14ac:dyDescent="0.2">
      <c r="A35" s="126" t="s">
        <v>23</v>
      </c>
      <c r="B35" s="127"/>
      <c r="C35" s="27">
        <f>SUM(C36:C37)</f>
        <v>44451000</v>
      </c>
      <c r="D35" s="39">
        <f t="shared" ref="D35:E35" si="8">SUM(D36:D37)</f>
        <v>71332000</v>
      </c>
      <c r="E35" s="39">
        <f t="shared" si="8"/>
        <v>63823488</v>
      </c>
      <c r="F35" s="51">
        <f t="shared" si="7"/>
        <v>0.89473851847698083</v>
      </c>
    </row>
    <row r="36" spans="1:6" s="17" customFormat="1" x14ac:dyDescent="0.2">
      <c r="A36" s="111" t="s">
        <v>24</v>
      </c>
      <c r="B36" s="112"/>
      <c r="C36" s="26">
        <v>43435000</v>
      </c>
      <c r="D36" s="34">
        <v>69561000</v>
      </c>
      <c r="E36" s="34">
        <v>62174414</v>
      </c>
      <c r="F36" s="46">
        <f t="shared" si="7"/>
        <v>0.89381138856543174</v>
      </c>
    </row>
    <row r="37" spans="1:6" s="17" customFormat="1" x14ac:dyDescent="0.2">
      <c r="A37" s="117" t="s">
        <v>25</v>
      </c>
      <c r="B37" s="118"/>
      <c r="C37" s="26">
        <v>1016000</v>
      </c>
      <c r="D37" s="34">
        <v>1771000</v>
      </c>
      <c r="E37" s="34">
        <v>1649074</v>
      </c>
      <c r="F37" s="46">
        <f t="shared" si="7"/>
        <v>0.93115415019762848</v>
      </c>
    </row>
    <row r="38" spans="1:6" s="10" customFormat="1" x14ac:dyDescent="0.2">
      <c r="A38" s="128" t="s">
        <v>26</v>
      </c>
      <c r="B38" s="129"/>
      <c r="C38" s="28">
        <f>SUM(C39:C40)</f>
        <v>257657000</v>
      </c>
      <c r="D38" s="39">
        <f t="shared" ref="D38:E38" si="9">SUM(D39:D40)</f>
        <v>269449000</v>
      </c>
      <c r="E38" s="39">
        <f t="shared" si="9"/>
        <v>151558701</v>
      </c>
      <c r="F38" s="51">
        <f t="shared" si="7"/>
        <v>0.56247639070844579</v>
      </c>
    </row>
    <row r="39" spans="1:6" s="17" customFormat="1" x14ac:dyDescent="0.2">
      <c r="A39" s="119" t="s">
        <v>24</v>
      </c>
      <c r="B39" s="120"/>
      <c r="C39" s="26">
        <v>257657000</v>
      </c>
      <c r="D39" s="34">
        <v>269449000</v>
      </c>
      <c r="E39" s="34">
        <v>151558701</v>
      </c>
      <c r="F39" s="46">
        <f t="shared" si="7"/>
        <v>0.56247639070844579</v>
      </c>
    </row>
    <row r="40" spans="1:6" s="17" customFormat="1" x14ac:dyDescent="0.2">
      <c r="A40" s="121" t="s">
        <v>25</v>
      </c>
      <c r="B40" s="122"/>
      <c r="C40" s="29">
        <v>0</v>
      </c>
      <c r="D40" s="40">
        <v>0</v>
      </c>
      <c r="E40" s="40">
        <v>0</v>
      </c>
      <c r="F40" s="52">
        <v>0</v>
      </c>
    </row>
    <row r="41" spans="1:6" s="10" customFormat="1" ht="13.5" thickBot="1" x14ac:dyDescent="0.25">
      <c r="A41" s="132" t="s">
        <v>38</v>
      </c>
      <c r="B41" s="133"/>
      <c r="C41" s="30">
        <v>0</v>
      </c>
      <c r="D41" s="41">
        <v>1099000</v>
      </c>
      <c r="E41" s="41">
        <v>1098770</v>
      </c>
      <c r="F41" s="53">
        <f t="shared" si="7"/>
        <v>0.99979071883530479</v>
      </c>
    </row>
    <row r="42" spans="1:6" s="18" customFormat="1" ht="19.5" thickTop="1" thickBot="1" x14ac:dyDescent="0.3">
      <c r="A42" s="105" t="s">
        <v>6</v>
      </c>
      <c r="B42" s="106"/>
      <c r="C42" s="65">
        <f>C28+C34</f>
        <v>685823399</v>
      </c>
      <c r="D42" s="66">
        <f>D28+D34</f>
        <v>809519399</v>
      </c>
      <c r="E42" s="66">
        <f>E28+E34</f>
        <v>545810384</v>
      </c>
      <c r="F42" s="67">
        <f t="shared" si="7"/>
        <v>0.67424003016387257</v>
      </c>
    </row>
    <row r="43" spans="1:6" s="10" customFormat="1" ht="13.5" thickTop="1" x14ac:dyDescent="0.2">
      <c r="A43" s="115" t="s">
        <v>32</v>
      </c>
      <c r="B43" s="116"/>
      <c r="C43" s="31">
        <v>0</v>
      </c>
      <c r="D43" s="42">
        <v>0</v>
      </c>
      <c r="E43" s="42">
        <v>0</v>
      </c>
      <c r="F43" s="54">
        <v>0</v>
      </c>
    </row>
    <row r="44" spans="1:6" s="10" customFormat="1" ht="27.75" customHeight="1" thickBot="1" x14ac:dyDescent="0.25">
      <c r="A44" s="130" t="s">
        <v>28</v>
      </c>
      <c r="B44" s="131"/>
      <c r="C44" s="79">
        <v>3458601</v>
      </c>
      <c r="D44" s="72">
        <v>3458601</v>
      </c>
      <c r="E44" s="72">
        <v>3458601</v>
      </c>
      <c r="F44" s="73">
        <f t="shared" si="7"/>
        <v>1</v>
      </c>
    </row>
    <row r="45" spans="1:6" s="77" customFormat="1" ht="17.25" thickTop="1" thickBot="1" x14ac:dyDescent="0.3">
      <c r="A45" s="105" t="s">
        <v>27</v>
      </c>
      <c r="B45" s="106"/>
      <c r="C45" s="76">
        <f>SUM(C43:C44)</f>
        <v>3458601</v>
      </c>
      <c r="D45" s="76">
        <f t="shared" ref="D45:E45" si="10">SUM(D43:D44)</f>
        <v>3458601</v>
      </c>
      <c r="E45" s="76">
        <f t="shared" si="10"/>
        <v>3458601</v>
      </c>
      <c r="F45" s="78">
        <f t="shared" ref="F45" si="11">E45/D45</f>
        <v>1</v>
      </c>
    </row>
    <row r="46" spans="1:6" s="17" customFormat="1" ht="17.25" thickTop="1" thickBot="1" x14ac:dyDescent="0.3">
      <c r="A46" s="92" t="s">
        <v>9</v>
      </c>
      <c r="B46" s="104"/>
      <c r="C46" s="76">
        <f>C42+C45</f>
        <v>689282000</v>
      </c>
      <c r="D46" s="76">
        <f t="shared" ref="D46:E46" si="12">D42+D45</f>
        <v>812978000</v>
      </c>
      <c r="E46" s="76">
        <f t="shared" si="12"/>
        <v>549268985</v>
      </c>
      <c r="F46" s="78">
        <f t="shared" si="7"/>
        <v>0.67562589024549247</v>
      </c>
    </row>
    <row r="47" spans="1:6" ht="18.75" thickTop="1" x14ac:dyDescent="0.25">
      <c r="A47" s="8"/>
      <c r="B47" s="6"/>
      <c r="C47" s="11"/>
      <c r="D47" s="11"/>
      <c r="E47" s="12"/>
      <c r="F47" s="12"/>
    </row>
    <row r="48" spans="1:6" x14ac:dyDescent="0.2">
      <c r="A48" s="3"/>
      <c r="B48" s="4"/>
      <c r="C48" s="11"/>
      <c r="D48" s="11"/>
      <c r="E48" s="12"/>
      <c r="F48" s="12"/>
    </row>
    <row r="49" spans="1:6" x14ac:dyDescent="0.2">
      <c r="A49" s="3"/>
      <c r="B49" s="4"/>
      <c r="C49" s="11"/>
      <c r="D49" s="11"/>
      <c r="E49" s="12"/>
      <c r="F49" s="12"/>
    </row>
    <row r="50" spans="1:6" ht="18" x14ac:dyDescent="0.25">
      <c r="A50" s="5"/>
      <c r="B50" s="6"/>
      <c r="C50" s="13"/>
      <c r="D50" s="13"/>
      <c r="E50" s="14"/>
      <c r="F50" s="14"/>
    </row>
    <row r="51" spans="1:6" x14ac:dyDescent="0.2">
      <c r="A51" s="3"/>
      <c r="B51" s="4"/>
      <c r="C51" s="11"/>
      <c r="D51" s="11"/>
      <c r="E51" s="11"/>
      <c r="F51" s="11"/>
    </row>
    <row r="52" spans="1:6" x14ac:dyDescent="0.2">
      <c r="A52" s="3"/>
      <c r="B52" s="4"/>
      <c r="C52" s="11"/>
      <c r="D52" s="11"/>
      <c r="E52" s="11"/>
      <c r="F52" s="11"/>
    </row>
  </sheetData>
  <mergeCells count="43">
    <mergeCell ref="A29:B29"/>
    <mergeCell ref="A31:B31"/>
    <mergeCell ref="A34:B34"/>
    <mergeCell ref="A46:B46"/>
    <mergeCell ref="A32:B32"/>
    <mergeCell ref="A33:B33"/>
    <mergeCell ref="A30:B30"/>
    <mergeCell ref="A35:B35"/>
    <mergeCell ref="A38:B38"/>
    <mergeCell ref="A42:B42"/>
    <mergeCell ref="A44:B44"/>
    <mergeCell ref="A41:B41"/>
    <mergeCell ref="A45:B45"/>
    <mergeCell ref="A9:B9"/>
    <mergeCell ref="A10:B10"/>
    <mergeCell ref="A11:B11"/>
    <mergeCell ref="A12:B12"/>
    <mergeCell ref="A13:B13"/>
    <mergeCell ref="A14:B14"/>
    <mergeCell ref="A17:B17"/>
    <mergeCell ref="A26:B26"/>
    <mergeCell ref="A43:B43"/>
    <mergeCell ref="A37:B37"/>
    <mergeCell ref="A36:B36"/>
    <mergeCell ref="A39:B39"/>
    <mergeCell ref="A40:B40"/>
    <mergeCell ref="A24:B24"/>
    <mergeCell ref="A28:B28"/>
    <mergeCell ref="A27:B27"/>
    <mergeCell ref="A18:B18"/>
    <mergeCell ref="A19:B19"/>
    <mergeCell ref="A23:B23"/>
    <mergeCell ref="A21:B21"/>
    <mergeCell ref="A22:B22"/>
    <mergeCell ref="A20:B20"/>
    <mergeCell ref="A25:B25"/>
    <mergeCell ref="A1:F1"/>
    <mergeCell ref="A15:B15"/>
    <mergeCell ref="A16:B16"/>
    <mergeCell ref="A3:F3"/>
    <mergeCell ref="E7:F7"/>
    <mergeCell ref="A8:B8"/>
    <mergeCell ref="A5:F5"/>
  </mergeCells>
  <phoneticPr fontId="1" type="noConversion"/>
  <pageMargins left="0.68" right="0.63" top="0.28999999999999998" bottom="0.28999999999999998" header="0.28999999999999998" footer="0.28999999999999998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2020-06-18T12:05:41Z</cp:lastPrinted>
  <dcterms:created xsi:type="dcterms:W3CDTF">2006-01-17T11:47:21Z</dcterms:created>
  <dcterms:modified xsi:type="dcterms:W3CDTF">2020-07-03T11:42:33Z</dcterms:modified>
</cp:coreProperties>
</file>