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ei.felh.ütemterv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<sst xmlns="http://schemas.openxmlformats.org/spreadsheetml/2006/main" count="62" uniqueCount="62">
  <si>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</si>
  <si>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</si>
  <si>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</si>
  <si>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</si>
  <si>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</si>
  <si>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</si>
  <si>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</si>
  <si>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</si>
  <si>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</si>
  <si>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</si>
  <si>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</si>
  <si>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</si>
  <si>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</si>
  <si>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</si>
  <si>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</si>
  <si>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</si>
  <si>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</si>
  <si>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</si>
  <si>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</si>
  <si>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</si>
  <si>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</si>
  <si>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</si>
  <si>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Megnevezés</t>
  </si>
  <si>
    <t>Személyi juttatások</t>
  </si>
  <si>
    <t>Kiadások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</si>
  <si>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</si>
  <si>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</si>
  <si>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</si>
  <si>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</si>
  <si>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</si>
  <si>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</si>
  <si>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</si>
  <si>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</si>
  <si>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</si>
  <si>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</si>
  <si>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</si>
  <si>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</si>
  <si>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</si>
  <si>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</si>
  <si>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</si>
  <si>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</si>
  <si>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Támogatások</t>
  </si>
  <si>
    <t>Előző évi pénzmaradvány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</si>
  <si>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</si>
  <si>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</si>
  <si>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</si>
  <si>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</si>
  <si>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</si>
  <si>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</si>
  <si>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</si>
  <si>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</si>
  <si>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</si>
  <si>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Kp-i irányító szervi műk.tám.f.</t>
  </si>
  <si>
    <t>Ellátottak pénzbeli jutt.</t>
  </si>
  <si>
    <t>Egyéb működési célú támogatások</t>
  </si>
  <si>
    <t>Felhalmozási célú tám. Áh. Belülről</t>
  </si>
  <si>
    <t>22.</t>
  </si>
  <si>
    <t>Egyéb műk.célú tám. Aht-n kívül</t>
  </si>
  <si>
    <t>23.</t>
  </si>
  <si>
    <t>Áh. Belüli megelőlegezések</t>
  </si>
  <si>
    <t>Átvett pénzeszközök</t>
  </si>
  <si>
    <t>Tartalék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</si>
</sst>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2" xfId="54" applyFont="1" applyBorder="1" applyAlignment="1" applyProtection="1">
      <alignment horizontal="center" vertical="center"/>
      <protection/>
    </xf>
    <xf numFmtId="0" fontId="2" fillId="0" borderId="0" xfId="54" applyProtection="1">
      <alignment/>
      <protection/>
    </xf>
    <xf numFmtId="0" fontId="4" fillId="0" borderId="13" xfId="54" applyFont="1" applyBorder="1" applyAlignment="1" applyProtection="1">
      <alignment horizontal="left" vertical="center" indent="1"/>
      <protection/>
    </xf>
    <xf numFmtId="0" fontId="5" fillId="0" borderId="14" xfId="54" applyFont="1" applyBorder="1" applyAlignment="1" applyProtection="1">
      <alignment horizontal="left" vertical="center" indent="1"/>
      <protection/>
    </xf>
    <xf numFmtId="164" fontId="6" fillId="0" borderId="14" xfId="54" applyNumberFormat="1" applyFont="1" applyBorder="1" applyAlignment="1" applyProtection="1">
      <alignment vertical="center"/>
      <protection/>
    </xf>
    <xf numFmtId="164" fontId="6" fillId="0" borderId="15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/>
    </xf>
    <xf numFmtId="0" fontId="4" fillId="0" borderId="16" xfId="54" applyFont="1" applyBorder="1" applyAlignment="1" applyProtection="1">
      <alignment horizontal="left" vertical="center" indent="1"/>
      <protection/>
    </xf>
    <xf numFmtId="0" fontId="6" fillId="0" borderId="17" xfId="54" applyFont="1" applyBorder="1" applyAlignment="1" applyProtection="1">
      <alignment horizontal="left" vertical="center" indent="1"/>
      <protection/>
    </xf>
    <xf numFmtId="164" fontId="6" fillId="0" borderId="17" xfId="54" applyNumberFormat="1" applyFont="1" applyBorder="1" applyAlignment="1" applyProtection="1">
      <alignment vertical="center"/>
      <protection locked="0"/>
    </xf>
    <xf numFmtId="164" fontId="6" fillId="32" borderId="18" xfId="54" applyNumberFormat="1" applyFont="1" applyFill="1" applyBorder="1" applyAlignment="1" applyProtection="1">
      <alignment vertical="center"/>
      <protection/>
    </xf>
    <xf numFmtId="0" fontId="4" fillId="0" borderId="19" xfId="54" applyFont="1" applyBorder="1" applyAlignment="1" applyProtection="1">
      <alignment horizontal="left" vertical="center" indent="1"/>
      <protection/>
    </xf>
    <xf numFmtId="0" fontId="6" fillId="0" borderId="20" xfId="54" applyFont="1" applyBorder="1" applyAlignment="1" applyProtection="1">
      <alignment horizontal="left" vertical="center" indent="1"/>
      <protection locked="0"/>
    </xf>
    <xf numFmtId="164" fontId="6" fillId="0" borderId="20" xfId="54" applyNumberFormat="1" applyFont="1" applyBorder="1" applyAlignment="1" applyProtection="1">
      <alignment vertical="center"/>
      <protection locked="0"/>
    </xf>
    <xf numFmtId="164" fontId="6" fillId="32" borderId="21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 locked="0"/>
    </xf>
    <xf numFmtId="0" fontId="6" fillId="0" borderId="22" xfId="54" applyFont="1" applyBorder="1" applyAlignment="1" applyProtection="1">
      <alignment horizontal="left" vertical="center" indent="1"/>
      <protection locked="0"/>
    </xf>
    <xf numFmtId="164" fontId="6" fillId="0" borderId="22" xfId="54" applyNumberFormat="1" applyFont="1" applyBorder="1" applyAlignment="1" applyProtection="1">
      <alignment vertical="center"/>
      <protection locked="0"/>
    </xf>
    <xf numFmtId="164" fontId="6" fillId="32" borderId="23" xfId="54" applyNumberFormat="1" applyFont="1" applyFill="1" applyBorder="1" applyAlignment="1" applyProtection="1">
      <alignment vertical="center"/>
      <protection/>
    </xf>
    <xf numFmtId="0" fontId="6" fillId="0" borderId="24" xfId="54" applyFont="1" applyBorder="1" applyAlignment="1" applyProtection="1">
      <alignment horizontal="left" vertical="center" indent="1"/>
      <protection locked="0"/>
    </xf>
    <xf numFmtId="164" fontId="6" fillId="0" borderId="24" xfId="54" applyNumberFormat="1" applyFont="1" applyBorder="1" applyAlignment="1" applyProtection="1">
      <alignment vertical="center"/>
      <protection locked="0"/>
    </xf>
    <xf numFmtId="164" fontId="6" fillId="32" borderId="25" xfId="54" applyNumberFormat="1" applyFont="1" applyFill="1" applyBorder="1" applyAlignment="1" applyProtection="1">
      <alignment vertical="center"/>
      <protection/>
    </xf>
    <xf numFmtId="0" fontId="7" fillId="32" borderId="14" xfId="54" applyFont="1" applyFill="1" applyBorder="1" applyAlignment="1" applyProtection="1">
      <alignment horizontal="left" vertical="center" indent="1"/>
      <protection/>
    </xf>
    <xf numFmtId="164" fontId="7" fillId="32" borderId="14" xfId="54" applyNumberFormat="1" applyFont="1" applyFill="1" applyBorder="1" applyAlignment="1" applyProtection="1">
      <alignment vertical="center"/>
      <protection/>
    </xf>
    <xf numFmtId="164" fontId="7" fillId="32" borderId="15" xfId="54" applyNumberFormat="1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left" vertical="center" indent="1"/>
      <protection/>
    </xf>
    <xf numFmtId="164" fontId="6" fillId="0" borderId="14" xfId="54" applyNumberFormat="1" applyFont="1" applyFill="1" applyBorder="1" applyAlignment="1" applyProtection="1">
      <alignment vertical="center"/>
      <protection/>
    </xf>
    <xf numFmtId="0" fontId="4" fillId="0" borderId="26" xfId="54" applyFont="1" applyBorder="1" applyAlignment="1" applyProtection="1">
      <alignment horizontal="left" vertical="center" indent="1"/>
      <protection/>
    </xf>
    <xf numFmtId="0" fontId="2" fillId="0" borderId="0" xfId="54" applyProtection="1">
      <alignment/>
      <protection locked="0"/>
    </xf>
    <xf numFmtId="0" fontId="4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4" fillId="0" borderId="19" xfId="54" applyFont="1" applyBorder="1" applyAlignment="1" applyProtection="1">
      <alignment horizontal="left" vertical="center" indent="1"/>
      <protection/>
    </xf>
    <xf numFmtId="164" fontId="2" fillId="0" borderId="0" xfId="54" applyNumberFormat="1" applyAlignment="1" applyProtection="1">
      <alignment vertical="center"/>
      <protection locked="0"/>
    </xf>
    <xf numFmtId="0" fontId="4" fillId="0" borderId="20" xfId="54" applyFont="1" applyBorder="1" applyAlignment="1" applyProtection="1">
      <alignment horizontal="left" vertical="center" indent="1"/>
      <protection/>
    </xf>
    <xf numFmtId="164" fontId="9" fillId="0" borderId="0" xfId="54" applyNumberFormat="1" applyFont="1" applyProtection="1">
      <alignment/>
      <protection locked="0"/>
    </xf>
    <xf numFmtId="0" fontId="6" fillId="0" borderId="17" xfId="54" applyFont="1" applyBorder="1" applyAlignment="1" applyProtection="1">
      <alignment horizontal="left" vertical="center" indent="1"/>
      <protection locked="0"/>
    </xf>
    <xf numFmtId="0" fontId="2" fillId="0" borderId="0" xfId="54" applyAlignment="1" applyProtection="1">
      <alignment horizont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Layout" workbookViewId="0" topLeftCell="A1">
      <selection activeCell="J5" sqref="J5"/>
    </sheetView>
  </sheetViews>
  <sheetFormatPr defaultColWidth="8.00390625" defaultRowHeight="12.75"/>
  <cols>
    <col min="1" max="1" width="5.421875" style="5" customWidth="1"/>
    <col min="2" max="2" width="25.8515625" style="32" customWidth="1"/>
    <col min="3" max="3" width="10.8515625" style="32" customWidth="1"/>
    <col min="4" max="6" width="8.7109375" style="32" bestFit="1" customWidth="1"/>
    <col min="7" max="7" width="9.28125" style="32" customWidth="1"/>
    <col min="8" max="14" width="8.7109375" style="32" bestFit="1" customWidth="1"/>
    <col min="15" max="15" width="10.8515625" style="5" customWidth="1"/>
    <col min="16" max="16" width="8.28125" style="32" bestFit="1" customWidth="1"/>
    <col min="17" max="16384" width="8.00390625" style="32" customWidth="1"/>
  </cols>
  <sheetData>
    <row r="1" spans="4:12" ht="15.75">
      <c r="D1" s="40"/>
      <c r="E1" s="40"/>
      <c r="F1" s="40"/>
      <c r="G1" s="40"/>
      <c r="H1" s="40"/>
      <c r="I1" s="40"/>
      <c r="J1" s="40"/>
      <c r="K1" s="40"/>
      <c r="L1" s="40"/>
    </row>
    <row r="2" ht="16.5" thickBot="1"/>
    <row r="3" spans="1:15" s="5" customFormat="1" ht="25.5" customHeight="1" thickBot="1">
      <c r="A3" s="1" t="s">
        <v>0</v>
      </c>
      <c r="B3" s="2" t="s">
        <v>22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3" t="s">
        <v>36</v>
      </c>
      <c r="O3" s="4" t="s">
        <v>37</v>
      </c>
    </row>
    <row r="4" spans="1:15" s="10" customFormat="1" ht="15" customHeight="1" thickBot="1">
      <c r="A4" s="6" t="s">
        <v>1</v>
      </c>
      <c r="B4" s="7" t="s">
        <v>38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10" customFormat="1" ht="15" customHeight="1">
      <c r="A5" s="11" t="s">
        <v>2</v>
      </c>
      <c r="B5" s="12" t="s">
        <v>39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>
        <f aca="true" t="shared" si="0" ref="O5:O11">SUM(C5:N5)</f>
        <v>0</v>
      </c>
    </row>
    <row r="6" spans="1:15" s="19" customFormat="1" ht="13.5" customHeight="1">
      <c r="A6" s="15" t="s">
        <v>3</v>
      </c>
      <c r="B6" s="16" t="s">
        <v>40</v>
      </c>
      <c r="C6" s="17">
        <f>479090/12</f>
        <v>39924.166666666664</v>
      </c>
      <c r="D6" s="17">
        <f aca="true" t="shared" si="1" ref="D6:N6">479090/12</f>
        <v>39924.166666666664</v>
      </c>
      <c r="E6" s="17">
        <f t="shared" si="1"/>
        <v>39924.166666666664</v>
      </c>
      <c r="F6" s="17">
        <f t="shared" si="1"/>
        <v>39924.166666666664</v>
      </c>
      <c r="G6" s="17">
        <f t="shared" si="1"/>
        <v>39924.166666666664</v>
      </c>
      <c r="H6" s="17">
        <f t="shared" si="1"/>
        <v>39924.166666666664</v>
      </c>
      <c r="I6" s="17">
        <f t="shared" si="1"/>
        <v>39924.166666666664</v>
      </c>
      <c r="J6" s="17">
        <f t="shared" si="1"/>
        <v>39924.166666666664</v>
      </c>
      <c r="K6" s="17">
        <f t="shared" si="1"/>
        <v>39924.166666666664</v>
      </c>
      <c r="L6" s="17">
        <f t="shared" si="1"/>
        <v>39924.166666666664</v>
      </c>
      <c r="M6" s="17">
        <f t="shared" si="1"/>
        <v>39924.166666666664</v>
      </c>
      <c r="N6" s="17">
        <f t="shared" si="1"/>
        <v>39924.166666666664</v>
      </c>
      <c r="O6" s="18">
        <f t="shared" si="0"/>
        <v>479090.00000000006</v>
      </c>
    </row>
    <row r="7" spans="1:16" s="19" customFormat="1" ht="13.5" customHeight="1">
      <c r="A7" s="37" t="s">
        <v>4</v>
      </c>
      <c r="B7" s="20" t="s">
        <v>41</v>
      </c>
      <c r="C7" s="21">
        <f>21703032/12</f>
        <v>1808586</v>
      </c>
      <c r="D7" s="21">
        <f aca="true" t="shared" si="2" ref="D7:N7">21703032/12</f>
        <v>1808586</v>
      </c>
      <c r="E7" s="21">
        <f t="shared" si="2"/>
        <v>1808586</v>
      </c>
      <c r="F7" s="21">
        <f t="shared" si="2"/>
        <v>1808586</v>
      </c>
      <c r="G7" s="21">
        <f t="shared" si="2"/>
        <v>1808586</v>
      </c>
      <c r="H7" s="21">
        <f t="shared" si="2"/>
        <v>1808586</v>
      </c>
      <c r="I7" s="21">
        <f t="shared" si="2"/>
        <v>1808586</v>
      </c>
      <c r="J7" s="21">
        <f t="shared" si="2"/>
        <v>1808586</v>
      </c>
      <c r="K7" s="21">
        <f t="shared" si="2"/>
        <v>1808586</v>
      </c>
      <c r="L7" s="21">
        <f t="shared" si="2"/>
        <v>1808586</v>
      </c>
      <c r="M7" s="21">
        <f t="shared" si="2"/>
        <v>1808586</v>
      </c>
      <c r="N7" s="21">
        <f t="shared" si="2"/>
        <v>1808586</v>
      </c>
      <c r="O7" s="22">
        <f t="shared" si="0"/>
        <v>21703032</v>
      </c>
      <c r="P7" s="36"/>
    </row>
    <row r="8" spans="1:15" s="19" customFormat="1" ht="13.5" customHeight="1">
      <c r="A8" s="37" t="s">
        <v>5</v>
      </c>
      <c r="B8" s="16" t="s">
        <v>55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2">
        <f t="shared" si="0"/>
        <v>0</v>
      </c>
    </row>
    <row r="9" spans="1:15" s="19" customFormat="1" ht="13.5" customHeight="1">
      <c r="A9" s="37" t="s">
        <v>6</v>
      </c>
      <c r="B9" s="16" t="s">
        <v>54</v>
      </c>
      <c r="C9" s="17">
        <f>20278257/12</f>
        <v>1689854.75</v>
      </c>
      <c r="D9" s="17">
        <f aca="true" t="shared" si="3" ref="D9:N9">20278257/12</f>
        <v>1689854.75</v>
      </c>
      <c r="E9" s="17">
        <f t="shared" si="3"/>
        <v>1689854.75</v>
      </c>
      <c r="F9" s="17">
        <f t="shared" si="3"/>
        <v>1689854.75</v>
      </c>
      <c r="G9" s="17">
        <f t="shared" si="3"/>
        <v>1689854.75</v>
      </c>
      <c r="H9" s="17">
        <f t="shared" si="3"/>
        <v>1689854.75</v>
      </c>
      <c r="I9" s="17">
        <f t="shared" si="3"/>
        <v>1689854.75</v>
      </c>
      <c r="J9" s="17">
        <f t="shared" si="3"/>
        <v>1689854.75</v>
      </c>
      <c r="K9" s="17">
        <f t="shared" si="3"/>
        <v>1689854.75</v>
      </c>
      <c r="L9" s="17">
        <f t="shared" si="3"/>
        <v>1689854.75</v>
      </c>
      <c r="M9" s="17">
        <f t="shared" si="3"/>
        <v>1689854.75</v>
      </c>
      <c r="N9" s="17">
        <f t="shared" si="3"/>
        <v>1689854.75</v>
      </c>
      <c r="O9" s="22">
        <f t="shared" si="0"/>
        <v>20278257</v>
      </c>
    </row>
    <row r="10" spans="1:15" s="19" customFormat="1" ht="13.5" customHeight="1">
      <c r="A10" s="37" t="s">
        <v>7</v>
      </c>
      <c r="B10" s="16" t="s">
        <v>50</v>
      </c>
      <c r="C10" s="17">
        <f>9600000/12</f>
        <v>800000</v>
      </c>
      <c r="D10" s="17">
        <f aca="true" t="shared" si="4" ref="D10:N10">9600000/12</f>
        <v>800000</v>
      </c>
      <c r="E10" s="17">
        <f t="shared" si="4"/>
        <v>800000</v>
      </c>
      <c r="F10" s="17">
        <f t="shared" si="4"/>
        <v>800000</v>
      </c>
      <c r="G10" s="17">
        <f t="shared" si="4"/>
        <v>800000</v>
      </c>
      <c r="H10" s="17">
        <f t="shared" si="4"/>
        <v>800000</v>
      </c>
      <c r="I10" s="17">
        <f t="shared" si="4"/>
        <v>800000</v>
      </c>
      <c r="J10" s="17">
        <f t="shared" si="4"/>
        <v>800000</v>
      </c>
      <c r="K10" s="17">
        <f t="shared" si="4"/>
        <v>800000</v>
      </c>
      <c r="L10" s="17">
        <f t="shared" si="4"/>
        <v>800000</v>
      </c>
      <c r="M10" s="17">
        <f t="shared" si="4"/>
        <v>800000</v>
      </c>
      <c r="N10" s="17">
        <f t="shared" si="4"/>
        <v>800000</v>
      </c>
      <c r="O10" s="22">
        <f t="shared" si="0"/>
        <v>9600000</v>
      </c>
    </row>
    <row r="11" spans="1:16" s="19" customFormat="1" ht="13.5" customHeight="1">
      <c r="A11" s="37" t="s">
        <v>8</v>
      </c>
      <c r="B11" s="16" t="s">
        <v>42</v>
      </c>
      <c r="C11" s="17">
        <v>61818907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2">
        <f t="shared" si="0"/>
        <v>61818907</v>
      </c>
      <c r="P11" s="36"/>
    </row>
    <row r="12" spans="1:15" s="19" customFormat="1" ht="13.5" customHeight="1">
      <c r="A12" s="37" t="s">
        <v>9</v>
      </c>
      <c r="B12" s="16" t="s">
        <v>60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s="19" customFormat="1" ht="13.5" customHeight="1" thickBot="1">
      <c r="A13" s="11" t="s">
        <v>10</v>
      </c>
      <c r="B13" s="23" t="s">
        <v>43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5" s="10" customFormat="1" ht="15.75" customHeight="1" thickBot="1">
      <c r="A14" s="6" t="s">
        <v>11</v>
      </c>
      <c r="B14" s="26" t="s">
        <v>44</v>
      </c>
      <c r="C14" s="27">
        <f>SUM(C5:C13)</f>
        <v>66157271.916666664</v>
      </c>
      <c r="D14" s="27">
        <f>SUM(D5:D13)</f>
        <v>4338364.916666667</v>
      </c>
      <c r="E14" s="27">
        <f aca="true" t="shared" si="5" ref="E14:N14">SUM(E5:E13)</f>
        <v>4338364.916666667</v>
      </c>
      <c r="F14" s="27">
        <f t="shared" si="5"/>
        <v>4338364.916666667</v>
      </c>
      <c r="G14" s="27">
        <f t="shared" si="5"/>
        <v>4338364.916666667</v>
      </c>
      <c r="H14" s="27">
        <f t="shared" si="5"/>
        <v>4338364.916666667</v>
      </c>
      <c r="I14" s="27">
        <f t="shared" si="5"/>
        <v>4338364.916666667</v>
      </c>
      <c r="J14" s="27">
        <f t="shared" si="5"/>
        <v>4338364.916666667</v>
      </c>
      <c r="K14" s="27">
        <f t="shared" si="5"/>
        <v>4338364.916666667</v>
      </c>
      <c r="L14" s="27">
        <f t="shared" si="5"/>
        <v>4338364.916666667</v>
      </c>
      <c r="M14" s="27">
        <f t="shared" si="5"/>
        <v>4338364.916666667</v>
      </c>
      <c r="N14" s="27">
        <f t="shared" si="5"/>
        <v>4338364.916666667</v>
      </c>
      <c r="O14" s="28">
        <f>SUM(C14:N14)</f>
        <v>113879286.00000004</v>
      </c>
    </row>
    <row r="15" spans="1:15" s="10" customFormat="1" ht="15" customHeight="1" thickBot="1">
      <c r="A15" s="6" t="s">
        <v>12</v>
      </c>
      <c r="B15" s="29" t="s">
        <v>45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9"/>
    </row>
    <row r="16" spans="1:15" s="19" customFormat="1" ht="13.5" customHeight="1">
      <c r="A16" s="31" t="s">
        <v>13</v>
      </c>
      <c r="B16" s="20" t="s">
        <v>23</v>
      </c>
      <c r="C16" s="21">
        <f>10589678/12</f>
        <v>882473.1666666666</v>
      </c>
      <c r="D16" s="21">
        <f aca="true" t="shared" si="6" ref="D16:N16">10589678/12</f>
        <v>882473.1666666666</v>
      </c>
      <c r="E16" s="21">
        <f t="shared" si="6"/>
        <v>882473.1666666666</v>
      </c>
      <c r="F16" s="21">
        <f t="shared" si="6"/>
        <v>882473.1666666666</v>
      </c>
      <c r="G16" s="21">
        <f t="shared" si="6"/>
        <v>882473.1666666666</v>
      </c>
      <c r="H16" s="21">
        <f t="shared" si="6"/>
        <v>882473.1666666666</v>
      </c>
      <c r="I16" s="21">
        <f t="shared" si="6"/>
        <v>882473.1666666666</v>
      </c>
      <c r="J16" s="21">
        <f t="shared" si="6"/>
        <v>882473.1666666666</v>
      </c>
      <c r="K16" s="21">
        <f t="shared" si="6"/>
        <v>882473.1666666666</v>
      </c>
      <c r="L16" s="21">
        <f t="shared" si="6"/>
        <v>882473.1666666666</v>
      </c>
      <c r="M16" s="21">
        <f t="shared" si="6"/>
        <v>882473.1666666666</v>
      </c>
      <c r="N16" s="21">
        <f t="shared" si="6"/>
        <v>882473.1666666666</v>
      </c>
      <c r="O16" s="22">
        <f aca="true" t="shared" si="7" ref="O16:O23">SUM(C16:N16)</f>
        <v>10589678</v>
      </c>
    </row>
    <row r="17" spans="1:15" s="19" customFormat="1" ht="13.5" customHeight="1">
      <c r="A17" s="15" t="s">
        <v>14</v>
      </c>
      <c r="B17" s="16" t="s">
        <v>46</v>
      </c>
      <c r="C17" s="17">
        <f>1908196/12</f>
        <v>159016.33333333334</v>
      </c>
      <c r="D17" s="17">
        <f aca="true" t="shared" si="8" ref="D17:N17">1908196/12</f>
        <v>159016.33333333334</v>
      </c>
      <c r="E17" s="17">
        <f t="shared" si="8"/>
        <v>159016.33333333334</v>
      </c>
      <c r="F17" s="17">
        <f t="shared" si="8"/>
        <v>159016.33333333334</v>
      </c>
      <c r="G17" s="17">
        <f t="shared" si="8"/>
        <v>159016.33333333334</v>
      </c>
      <c r="H17" s="17">
        <f t="shared" si="8"/>
        <v>159016.33333333334</v>
      </c>
      <c r="I17" s="17">
        <f t="shared" si="8"/>
        <v>159016.33333333334</v>
      </c>
      <c r="J17" s="17">
        <f t="shared" si="8"/>
        <v>159016.33333333334</v>
      </c>
      <c r="K17" s="17">
        <f t="shared" si="8"/>
        <v>159016.33333333334</v>
      </c>
      <c r="L17" s="17">
        <f t="shared" si="8"/>
        <v>159016.33333333334</v>
      </c>
      <c r="M17" s="17">
        <f t="shared" si="8"/>
        <v>159016.33333333334</v>
      </c>
      <c r="N17" s="17">
        <f t="shared" si="8"/>
        <v>159016.33333333334</v>
      </c>
      <c r="O17" s="18">
        <f t="shared" si="7"/>
        <v>1908195.9999999998</v>
      </c>
    </row>
    <row r="18" spans="1:15" s="19" customFormat="1" ht="13.5" customHeight="1">
      <c r="A18" s="15" t="s">
        <v>15</v>
      </c>
      <c r="B18" s="16" t="s">
        <v>47</v>
      </c>
      <c r="C18" s="17">
        <f>27559050/12</f>
        <v>2296587.5</v>
      </c>
      <c r="D18" s="17">
        <f aca="true" t="shared" si="9" ref="D18:N18">27559050/12</f>
        <v>2296587.5</v>
      </c>
      <c r="E18" s="17">
        <f t="shared" si="9"/>
        <v>2296587.5</v>
      </c>
      <c r="F18" s="17">
        <f t="shared" si="9"/>
        <v>2296587.5</v>
      </c>
      <c r="G18" s="17">
        <f t="shared" si="9"/>
        <v>2296587.5</v>
      </c>
      <c r="H18" s="17">
        <f t="shared" si="9"/>
        <v>2296587.5</v>
      </c>
      <c r="I18" s="17">
        <f t="shared" si="9"/>
        <v>2296587.5</v>
      </c>
      <c r="J18" s="17">
        <f t="shared" si="9"/>
        <v>2296587.5</v>
      </c>
      <c r="K18" s="17">
        <f t="shared" si="9"/>
        <v>2296587.5</v>
      </c>
      <c r="L18" s="17">
        <f t="shared" si="9"/>
        <v>2296587.5</v>
      </c>
      <c r="M18" s="17">
        <f t="shared" si="9"/>
        <v>2296587.5</v>
      </c>
      <c r="N18" s="17">
        <f t="shared" si="9"/>
        <v>2296587.5</v>
      </c>
      <c r="O18" s="18">
        <f t="shared" si="7"/>
        <v>27559050</v>
      </c>
    </row>
    <row r="19" spans="1:15" s="19" customFormat="1" ht="13.5" customHeight="1">
      <c r="A19" s="15" t="s">
        <v>16</v>
      </c>
      <c r="B19" s="16" t="s">
        <v>53</v>
      </c>
      <c r="C19" s="17">
        <f>4894132/12</f>
        <v>407844.3333333333</v>
      </c>
      <c r="D19" s="17">
        <f aca="true" t="shared" si="10" ref="D19:N19">4894132/12</f>
        <v>407844.3333333333</v>
      </c>
      <c r="E19" s="17">
        <f t="shared" si="10"/>
        <v>407844.3333333333</v>
      </c>
      <c r="F19" s="17">
        <f t="shared" si="10"/>
        <v>407844.3333333333</v>
      </c>
      <c r="G19" s="17">
        <f t="shared" si="10"/>
        <v>407844.3333333333</v>
      </c>
      <c r="H19" s="17">
        <f t="shared" si="10"/>
        <v>407844.3333333333</v>
      </c>
      <c r="I19" s="17">
        <f t="shared" si="10"/>
        <v>407844.3333333333</v>
      </c>
      <c r="J19" s="17">
        <f t="shared" si="10"/>
        <v>407844.3333333333</v>
      </c>
      <c r="K19" s="17">
        <f t="shared" si="10"/>
        <v>407844.3333333333</v>
      </c>
      <c r="L19" s="17">
        <f t="shared" si="10"/>
        <v>407844.3333333333</v>
      </c>
      <c r="M19" s="17">
        <f t="shared" si="10"/>
        <v>407844.3333333333</v>
      </c>
      <c r="N19" s="17">
        <f t="shared" si="10"/>
        <v>407844.3333333333</v>
      </c>
      <c r="O19" s="18">
        <f t="shared" si="7"/>
        <v>4894132</v>
      </c>
    </row>
    <row r="20" spans="1:15" s="19" customFormat="1" ht="13.5" customHeight="1">
      <c r="A20" s="15" t="s">
        <v>17</v>
      </c>
      <c r="B20" s="16" t="s">
        <v>48</v>
      </c>
      <c r="C20" s="17">
        <f>48600000/12</f>
        <v>4050000</v>
      </c>
      <c r="D20" s="17">
        <f aca="true" t="shared" si="11" ref="D20:N20">48600000/12</f>
        <v>4050000</v>
      </c>
      <c r="E20" s="17">
        <f t="shared" si="11"/>
        <v>4050000</v>
      </c>
      <c r="F20" s="17">
        <f t="shared" si="11"/>
        <v>4050000</v>
      </c>
      <c r="G20" s="17">
        <f t="shared" si="11"/>
        <v>4050000</v>
      </c>
      <c r="H20" s="17">
        <f t="shared" si="11"/>
        <v>4050000</v>
      </c>
      <c r="I20" s="17">
        <f t="shared" si="11"/>
        <v>4050000</v>
      </c>
      <c r="J20" s="17">
        <f t="shared" si="11"/>
        <v>4050000</v>
      </c>
      <c r="K20" s="17">
        <f t="shared" si="11"/>
        <v>4050000</v>
      </c>
      <c r="L20" s="17">
        <f t="shared" si="11"/>
        <v>4050000</v>
      </c>
      <c r="M20" s="17">
        <f t="shared" si="11"/>
        <v>4050000</v>
      </c>
      <c r="N20" s="17">
        <f t="shared" si="11"/>
        <v>4050000</v>
      </c>
      <c r="O20" s="18">
        <f t="shared" si="7"/>
        <v>48600000</v>
      </c>
    </row>
    <row r="21" spans="1:15" s="19" customFormat="1" ht="13.5" customHeight="1">
      <c r="A21" s="15" t="s">
        <v>18</v>
      </c>
      <c r="B21" s="16" t="s">
        <v>51</v>
      </c>
      <c r="C21" s="17">
        <f>1192016/12</f>
        <v>99334.66666666667</v>
      </c>
      <c r="D21" s="17">
        <f aca="true" t="shared" si="12" ref="D21:N21">1192016/12</f>
        <v>99334.66666666667</v>
      </c>
      <c r="E21" s="17">
        <f t="shared" si="12"/>
        <v>99334.66666666667</v>
      </c>
      <c r="F21" s="17">
        <f t="shared" si="12"/>
        <v>99334.66666666667</v>
      </c>
      <c r="G21" s="17">
        <f t="shared" si="12"/>
        <v>99334.66666666667</v>
      </c>
      <c r="H21" s="17">
        <f t="shared" si="12"/>
        <v>99334.66666666667</v>
      </c>
      <c r="I21" s="17">
        <f t="shared" si="12"/>
        <v>99334.66666666667</v>
      </c>
      <c r="J21" s="17">
        <f t="shared" si="12"/>
        <v>99334.66666666667</v>
      </c>
      <c r="K21" s="17">
        <f t="shared" si="12"/>
        <v>99334.66666666667</v>
      </c>
      <c r="L21" s="17">
        <f t="shared" si="12"/>
        <v>99334.66666666667</v>
      </c>
      <c r="M21" s="17">
        <f t="shared" si="12"/>
        <v>99334.66666666667</v>
      </c>
      <c r="N21" s="17">
        <f t="shared" si="12"/>
        <v>99334.66666666667</v>
      </c>
      <c r="O21" s="18">
        <f t="shared" si="7"/>
        <v>1192016</v>
      </c>
    </row>
    <row r="22" spans="1:15" s="19" customFormat="1" ht="13.5" customHeight="1">
      <c r="A22" s="15" t="s">
        <v>19</v>
      </c>
      <c r="B22" s="16" t="s">
        <v>57</v>
      </c>
      <c r="C22" s="17"/>
      <c r="D22" s="17"/>
      <c r="E22" s="17"/>
      <c r="F22" s="17">
        <v>240000</v>
      </c>
      <c r="G22" s="17"/>
      <c r="H22" s="17"/>
      <c r="I22" s="17"/>
      <c r="J22" s="17"/>
      <c r="K22" s="17"/>
      <c r="L22" s="17"/>
      <c r="M22" s="17"/>
      <c r="N22" s="17"/>
      <c r="O22" s="18">
        <f t="shared" si="7"/>
        <v>240000</v>
      </c>
    </row>
    <row r="23" spans="1:15" s="19" customFormat="1" ht="13.5" customHeight="1">
      <c r="A23" s="15" t="s">
        <v>20</v>
      </c>
      <c r="B23" s="16" t="s">
        <v>61</v>
      </c>
      <c r="C23" s="17">
        <v>18028002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f t="shared" si="7"/>
        <v>18028002</v>
      </c>
    </row>
    <row r="24" spans="1:15" s="19" customFormat="1" ht="13.5" customHeight="1">
      <c r="A24" s="15" t="s">
        <v>21</v>
      </c>
      <c r="B24" s="16" t="s">
        <v>52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f>SUM(C24:N24)</f>
        <v>0</v>
      </c>
    </row>
    <row r="25" spans="1:15" s="19" customFormat="1" ht="13.5" customHeight="1" thickBot="1">
      <c r="A25" s="15" t="s">
        <v>56</v>
      </c>
      <c r="B25" s="39" t="s">
        <v>59</v>
      </c>
      <c r="C25" s="13">
        <v>868212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8">
        <f>SUM(C25:N25)</f>
        <v>868212</v>
      </c>
    </row>
    <row r="26" spans="1:15" s="10" customFormat="1" ht="15.75" customHeight="1" thickBot="1">
      <c r="A26" s="35" t="s">
        <v>58</v>
      </c>
      <c r="B26" s="26" t="s">
        <v>24</v>
      </c>
      <c r="C26" s="27">
        <f>SUM(C16:C25)</f>
        <v>26791470</v>
      </c>
      <c r="D26" s="27">
        <f aca="true" t="shared" si="13" ref="D26:N26">SUM(D16:D25)</f>
        <v>7895256.000000001</v>
      </c>
      <c r="E26" s="27">
        <f t="shared" si="13"/>
        <v>7895256.000000001</v>
      </c>
      <c r="F26" s="27">
        <f t="shared" si="13"/>
        <v>8135256.000000001</v>
      </c>
      <c r="G26" s="27">
        <f t="shared" si="13"/>
        <v>7895256.000000001</v>
      </c>
      <c r="H26" s="27">
        <f t="shared" si="13"/>
        <v>7895256.000000001</v>
      </c>
      <c r="I26" s="27">
        <f t="shared" si="13"/>
        <v>7895256.000000001</v>
      </c>
      <c r="J26" s="27">
        <f t="shared" si="13"/>
        <v>7895256.000000001</v>
      </c>
      <c r="K26" s="27">
        <f t="shared" si="13"/>
        <v>7895256.000000001</v>
      </c>
      <c r="L26" s="27">
        <f t="shared" si="13"/>
        <v>7895256.000000001</v>
      </c>
      <c r="M26" s="27">
        <f t="shared" si="13"/>
        <v>7895256.000000001</v>
      </c>
      <c r="N26" s="27">
        <f t="shared" si="13"/>
        <v>7895256.000000001</v>
      </c>
      <c r="O26" s="28">
        <f>SUM(O16:O25)</f>
        <v>113879286</v>
      </c>
    </row>
    <row r="27" spans="1:15" ht="15.75">
      <c r="A27" s="33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f>O14-O26</f>
        <v>0</v>
      </c>
    </row>
    <row r="28" ht="15.75">
      <c r="B28" s="34" t="s">
        <v>49</v>
      </c>
    </row>
  </sheetData>
  <sheetProtection/>
  <mergeCells count="1">
    <mergeCell ref="D1:L1"/>
  </mergeCells>
  <printOptions horizontalCentered="1"/>
  <pageMargins left="0.79" right="0.2755905511811024" top="1.33" bottom="0.82" header="0.67" footer="0.5118110236220472"/>
  <pageSetup horizontalDpi="600" verticalDpi="600" orientation="landscape" paperSize="9" scale="92" r:id="rId1"/>
  <headerFooter alignWithMargins="0">
    <oddHeader>&amp;C&amp;"Times New Roman CE,Félkövér"&amp;11Bátor Község Önkormányzat
Előirányzat-felhasználási ütemterv  
2019. évi
&amp;R&amp;"Times New Roman CE,Félkövér dőlt"&amp;12  /2019 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Hortobágyi</dc:creator>
  <cp:keywords/>
  <dc:description/>
  <cp:lastModifiedBy>Profit Bástya</cp:lastModifiedBy>
  <cp:lastPrinted>2016-02-11T12:46:11Z</cp:lastPrinted>
  <dcterms:created xsi:type="dcterms:W3CDTF">2006-02-02T12:56:26Z</dcterms:created>
  <dcterms:modified xsi:type="dcterms:W3CDTF">2019-03-04T09:56:08Z</dcterms:modified>
  <cp:category/>
  <cp:version/>
  <cp:contentType/>
  <cp:contentStatus/>
</cp:coreProperties>
</file>