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EAE4E235-0E4E-4C21-9614-03247481B4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a mellékl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J63" i="2"/>
  <c r="S57" i="2"/>
  <c r="S67" i="2" s="1"/>
  <c r="R57" i="2"/>
  <c r="R67" i="2" s="1"/>
  <c r="K57" i="2"/>
  <c r="J57" i="2"/>
  <c r="K50" i="2"/>
  <c r="J50" i="2"/>
  <c r="L35" i="2"/>
  <c r="K35" i="2"/>
  <c r="J35" i="2"/>
  <c r="K17" i="2"/>
  <c r="J17" i="2"/>
  <c r="K8" i="2"/>
  <c r="J8" i="2"/>
  <c r="J7" i="2" s="1"/>
  <c r="S7" i="2"/>
  <c r="S55" i="2" s="1"/>
  <c r="R7" i="2"/>
  <c r="R55" i="2" s="1"/>
  <c r="K7" i="2"/>
  <c r="J55" i="2" l="1"/>
  <c r="R68" i="2"/>
  <c r="R70" i="2" s="1"/>
  <c r="J67" i="2"/>
  <c r="J68" i="2" s="1"/>
  <c r="J70" i="2" s="1"/>
  <c r="K67" i="2"/>
  <c r="S68" i="2"/>
  <c r="S70" i="2" s="1"/>
  <c r="K55" i="2"/>
  <c r="K68" i="2" l="1"/>
  <c r="K70" i="2" s="1"/>
</calcChain>
</file>

<file path=xl/sharedStrings.xml><?xml version="1.0" encoding="utf-8"?>
<sst xmlns="http://schemas.openxmlformats.org/spreadsheetml/2006/main" count="129" uniqueCount="114">
  <si>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</si>
  <si>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</si>
  <si>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</si>
  <si>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</si>
  <si>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</si>
  <si>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</si>
  <si>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</si>
  <si>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</si>
  <si>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</si>
  <si>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</si>
  <si>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</si>
  <si>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</si>
  <si>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</si>
  <si>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</si>
  <si>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</si>
  <si>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</si>
  <si>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</si>
  <si>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</si>
  <si>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</si>
  <si>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</si>
  <si>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</si>
  <si>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</si>
  <si>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</si>
  <si>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</si>
  <si>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</si>
  <si>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</si>
  <si>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</si>
  <si>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</si>
  <si>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</si>
  <si>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</si>
  <si>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</si>
  <si>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</si>
  <si>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</si>
  <si>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</si>
  <si>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</si>
  <si>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</si>
  <si>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</si>
  <si>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</si>
  <si>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</si>
  <si>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</si>
  <si>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</si>
  <si>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</si>
  <si>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</si>
  <si>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</si>
  <si>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</si>
  <si>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</si>
  <si>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</si>
  <si>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</si>
  <si>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</si>
  <si>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</si>
  <si>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</si>
  <si>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</si>
  <si>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</si>
  <si>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</si>
  <si>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</si>
  <si>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</si>
  <si>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</si>
  <si>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</si>
  <si>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</si>
  <si>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</si>
  <si>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</si>
  <si>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</si>
  <si>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</si>
  <si>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Tartalék</t>
  </si>
  <si>
    <t>Egyéb áruhasználati és szolgálati adók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</si>
  <si>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</si>
  <si>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</si>
  <si>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</si>
  <si>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</si>
  <si>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</si>
  <si>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</si>
  <si>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</si>
  <si>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</si>
  <si>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</si>
  <si>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</si>
  <si>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Zöldterület kezelés</t>
  </si>
  <si>
    <t>Működési tartalék</t>
  </si>
  <si>
    <t>Egyéb árúhasználati szolgálati adókból</t>
  </si>
  <si>
    <t>Turizmus igazgatása és támogatása</t>
  </si>
  <si>
    <t>Közművelődés, hagyományos kulturális értékek gondozása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</si>
  <si>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</si>
  <si>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</si>
  <si>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</si>
  <si>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</si>
  <si>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</si>
  <si>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</si>
  <si>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</si>
  <si>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Működési célú pénzeszköz átadás államháztartáson belülre ( 8.melléklet alapján)</t>
  </si>
  <si>
    <t>Működési célú pénzeszköz átadás államháztartáson kívülre( 8.melléklet alapján)</t>
  </si>
  <si>
    <t>Egyéb működési célú támogatás államháztartáson belül ( Eü pénztári finanszírozás)</t>
  </si>
  <si>
    <t>Előző évi pénzkészlet</t>
  </si>
  <si>
    <t>XV.</t>
  </si>
  <si>
    <t>Központi irányító szervi támogatás</t>
  </si>
  <si>
    <t>XVI</t>
  </si>
  <si>
    <t>XVII</t>
  </si>
  <si>
    <t>XIX.</t>
  </si>
  <si>
    <t>Működési célú pénzeszköz átvétel államháztartáson belülről</t>
  </si>
  <si>
    <t>Óvodai nevelés- szakmai</t>
  </si>
  <si>
    <t>Szennyvíz gyűjtése tisztítása, elhelyezése</t>
  </si>
  <si>
    <t>Elvonásolk és befizetések</t>
  </si>
  <si>
    <t>Azonosítás alatt lévő tételek</t>
  </si>
  <si>
    <t>Települési önkormányzatok egyes köznevelési feladatinak támogatása</t>
  </si>
  <si>
    <t>Működési célú központosított előirányzatok</t>
  </si>
  <si>
    <t>Vállalkozás bevételei</t>
  </si>
  <si>
    <t>Önkormányzati funkcióra nem sorolható bevételek</t>
  </si>
  <si>
    <t>Út-autópálya építés( kerékpárút  fenntartás)</t>
  </si>
  <si>
    <t>Önkormányzati funkcióra nem sorolható kiadások</t>
  </si>
  <si>
    <t>Települési szociális ellátások</t>
  </si>
  <si>
    <t>Előző évi költségetési megelőlegezés</t>
  </si>
  <si>
    <t>Maradvány igényvevétele</t>
  </si>
  <si>
    <t>Óvoda beruházási kiadásai</t>
  </si>
  <si>
    <t>Munkahelyi étkeztetés</t>
  </si>
  <si>
    <t>adatok e Ft-ban</t>
  </si>
  <si>
    <t>1. melléklet az 1/2019.(II.18.)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</si>
</sst>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3" fontId="5" fillId="5" borderId="1" xfId="0" applyNumberFormat="1" applyFont="1" applyFill="1" applyBorder="1"/>
    <xf numFmtId="0" fontId="6" fillId="5" borderId="4" xfId="0" applyFont="1" applyFill="1" applyBorder="1" applyAlignment="1">
      <alignment horizontal="left"/>
    </xf>
    <xf numFmtId="0" fontId="7" fillId="2" borderId="4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165" fontId="4" fillId="0" borderId="1" xfId="1" applyNumberFormat="1" applyFont="1" applyBorder="1"/>
    <xf numFmtId="165" fontId="8" fillId="0" borderId="1" xfId="1" applyNumberFormat="1" applyFont="1" applyBorder="1"/>
    <xf numFmtId="165" fontId="6" fillId="0" borderId="1" xfId="1" applyNumberFormat="1" applyFont="1" applyBorder="1"/>
    <xf numFmtId="165" fontId="7" fillId="5" borderId="1" xfId="1" applyNumberFormat="1" applyFont="1" applyFill="1" applyBorder="1"/>
    <xf numFmtId="165" fontId="6" fillId="2" borderId="1" xfId="1" applyNumberFormat="1" applyFont="1" applyFill="1" applyBorder="1"/>
    <xf numFmtId="165" fontId="7" fillId="2" borderId="1" xfId="1" applyNumberFormat="1" applyFont="1" applyFill="1" applyBorder="1"/>
    <xf numFmtId="165" fontId="7" fillId="0" borderId="1" xfId="1" applyNumberFormat="1" applyFont="1" applyBorder="1"/>
    <xf numFmtId="165" fontId="7" fillId="3" borderId="1" xfId="1" applyNumberFormat="1" applyFont="1" applyFill="1" applyBorder="1"/>
    <xf numFmtId="165" fontId="4" fillId="5" borderId="1" xfId="1" applyNumberFormat="1" applyFont="1" applyFill="1" applyBorder="1"/>
    <xf numFmtId="165" fontId="5" fillId="2" borderId="1" xfId="1" applyNumberFormat="1" applyFont="1" applyFill="1" applyBorder="1" applyAlignment="1"/>
    <xf numFmtId="165" fontId="5" fillId="5" borderId="1" xfId="1" applyNumberFormat="1" applyFont="1" applyFill="1" applyBorder="1"/>
    <xf numFmtId="165" fontId="10" fillId="5" borderId="1" xfId="1" applyNumberFormat="1" applyFont="1" applyFill="1" applyBorder="1"/>
    <xf numFmtId="165" fontId="5" fillId="5" borderId="1" xfId="1" applyNumberFormat="1" applyFont="1" applyFill="1" applyBorder="1" applyAlignment="1">
      <alignment horizontal="right"/>
    </xf>
    <xf numFmtId="165" fontId="11" fillId="5" borderId="1" xfId="1" applyNumberFormat="1" applyFont="1" applyFill="1" applyBorder="1"/>
    <xf numFmtId="165" fontId="15" fillId="5" borderId="1" xfId="1" applyNumberFormat="1" applyFont="1" applyFill="1" applyBorder="1"/>
    <xf numFmtId="165" fontId="5" fillId="3" borderId="1" xfId="1" applyNumberFormat="1" applyFont="1" applyFill="1" applyBorder="1"/>
    <xf numFmtId="0" fontId="5" fillId="6" borderId="4" xfId="0" applyFont="1" applyFill="1" applyBorder="1"/>
    <xf numFmtId="165" fontId="5" fillId="6" borderId="1" xfId="1" applyNumberFormat="1" applyFont="1" applyFill="1" applyBorder="1"/>
    <xf numFmtId="165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165" fontId="4" fillId="0" borderId="6" xfId="1" applyNumberFormat="1" applyFont="1" applyFill="1" applyBorder="1"/>
    <xf numFmtId="165" fontId="4" fillId="0" borderId="1" xfId="1" applyNumberFormat="1" applyFont="1" applyFill="1" applyBorder="1"/>
    <xf numFmtId="165" fontId="5" fillId="2" borderId="1" xfId="1" applyNumberFormat="1" applyFont="1" applyFill="1" applyBorder="1"/>
    <xf numFmtId="165" fontId="10" fillId="5" borderId="1" xfId="1" applyNumberFormat="1" applyFont="1" applyFill="1" applyBorder="1" applyAlignment="1">
      <alignment horizontal="right"/>
    </xf>
    <xf numFmtId="3" fontId="5" fillId="5" borderId="1" xfId="1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/>
    </xf>
    <xf numFmtId="3" fontId="14" fillId="5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5" fillId="5" borderId="5" xfId="0" applyFont="1" applyFill="1" applyBorder="1" applyAlignment="1">
      <alignment horizontal="left"/>
    </xf>
    <xf numFmtId="0" fontId="5" fillId="2" borderId="4" xfId="0" applyFont="1" applyFill="1" applyBorder="1" applyAlignment="1"/>
    <xf numFmtId="0" fontId="5" fillId="2" borderId="3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17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4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6" fillId="2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shrinkToFit="1"/>
    </xf>
    <xf numFmtId="0" fontId="5" fillId="2" borderId="4" xfId="0" applyFont="1" applyFill="1" applyBorder="1" applyAlignment="1">
      <alignment horizontal="left" shrinkToFit="1"/>
    </xf>
    <xf numFmtId="0" fontId="6" fillId="4" borderId="4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S70"/>
  <sheetViews>
    <sheetView tabSelected="1" view="pageLayout" zoomScaleNormal="100" workbookViewId="0">
      <selection activeCell="J3" sqref="J3"/>
    </sheetView>
  </sheetViews>
  <sheetFormatPr defaultRowHeight="15" x14ac:dyDescent="0.25"/>
  <cols>
    <col min="3" max="3" width="4.85546875" customWidth="1"/>
    <col min="8" max="8" width="8.85546875" customWidth="1"/>
    <col min="9" max="9" width="0.28515625" customWidth="1"/>
    <col min="10" max="10" width="19.5703125" customWidth="1"/>
    <col min="11" max="11" width="20.85546875" customWidth="1"/>
    <col min="12" max="12" width="4.85546875" customWidth="1"/>
    <col min="17" max="17" width="12.5703125" customWidth="1"/>
    <col min="18" max="18" width="15" customWidth="1"/>
    <col min="19" max="19" width="20.42578125" customWidth="1"/>
  </cols>
  <sheetData>
    <row r="1" spans="3:19" x14ac:dyDescent="0.25">
      <c r="C1" s="85" t="s">
        <v>113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3:19" x14ac:dyDescent="0.25">
      <c r="C2" s="86" t="s">
        <v>1</v>
      </c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6"/>
      <c r="S2" s="1" t="s">
        <v>112</v>
      </c>
    </row>
    <row r="3" spans="3:19" x14ac:dyDescent="0.25">
      <c r="C3" s="86" t="s">
        <v>2</v>
      </c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6"/>
      <c r="S3" s="1"/>
    </row>
    <row r="4" spans="3:19" ht="18.75" x14ac:dyDescent="0.3">
      <c r="C4" s="87" t="s">
        <v>18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</row>
    <row r="5" spans="3:19" x14ac:dyDescent="0.25"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3:19" x14ac:dyDescent="0.25">
      <c r="C6" s="2" t="s">
        <v>19</v>
      </c>
      <c r="D6" s="89" t="s">
        <v>20</v>
      </c>
      <c r="E6" s="89"/>
      <c r="F6" s="89"/>
      <c r="G6" s="89"/>
      <c r="H6" s="89"/>
      <c r="I6" s="90"/>
      <c r="J6" s="4" t="s">
        <v>50</v>
      </c>
      <c r="K6" s="5" t="s">
        <v>21</v>
      </c>
      <c r="L6" s="6" t="s">
        <v>19</v>
      </c>
      <c r="M6" s="91" t="s">
        <v>0</v>
      </c>
      <c r="N6" s="89"/>
      <c r="O6" s="89"/>
      <c r="P6" s="89"/>
      <c r="Q6" s="90"/>
      <c r="R6" s="17" t="s">
        <v>50</v>
      </c>
      <c r="S6" s="5" t="s">
        <v>21</v>
      </c>
    </row>
    <row r="7" spans="3:19" x14ac:dyDescent="0.25">
      <c r="C7" s="7" t="s">
        <v>22</v>
      </c>
      <c r="D7" s="106" t="s">
        <v>68</v>
      </c>
      <c r="E7" s="107"/>
      <c r="F7" s="107"/>
      <c r="G7" s="107"/>
      <c r="H7" s="107"/>
      <c r="I7" s="10"/>
      <c r="J7" s="59">
        <f>SUM(J15+J8)</f>
        <v>21367824</v>
      </c>
      <c r="K7" s="59">
        <f>SUM(K9:K16)</f>
        <v>30368225</v>
      </c>
      <c r="L7" s="11" t="s">
        <v>23</v>
      </c>
      <c r="M7" s="12" t="s">
        <v>24</v>
      </c>
      <c r="N7" s="9"/>
      <c r="O7" s="9"/>
      <c r="P7" s="9"/>
      <c r="Q7" s="10"/>
      <c r="R7" s="13">
        <f>SUM(R9:R34)</f>
        <v>62471504</v>
      </c>
      <c r="S7" s="13">
        <f t="shared" ref="S7" si="0">SUM(S9:S34)</f>
        <v>85986688</v>
      </c>
    </row>
    <row r="8" spans="3:19" ht="18.75" customHeight="1" x14ac:dyDescent="0.25">
      <c r="C8" s="7"/>
      <c r="D8" s="106" t="s">
        <v>65</v>
      </c>
      <c r="E8" s="107"/>
      <c r="F8" s="107"/>
      <c r="G8" s="107"/>
      <c r="H8" s="107"/>
      <c r="I8" s="10"/>
      <c r="J8" s="59">
        <f>SUM(J9:J14)</f>
        <v>8727024</v>
      </c>
      <c r="K8" s="59">
        <f>SUM(K9:K14)</f>
        <v>14921017</v>
      </c>
      <c r="L8" s="11"/>
      <c r="M8" s="12"/>
      <c r="N8" s="9"/>
      <c r="O8" s="9"/>
      <c r="P8" s="9"/>
      <c r="Q8" s="10"/>
      <c r="R8" s="13"/>
      <c r="S8" s="13"/>
    </row>
    <row r="9" spans="3:19" ht="33" customHeight="1" x14ac:dyDescent="0.25">
      <c r="C9" s="7"/>
      <c r="D9" s="92" t="s">
        <v>51</v>
      </c>
      <c r="E9" s="93"/>
      <c r="F9" s="93"/>
      <c r="G9" s="93"/>
      <c r="H9" s="93"/>
      <c r="I9" s="94"/>
      <c r="J9" s="44">
        <v>3703777</v>
      </c>
      <c r="K9" s="44">
        <v>3703777</v>
      </c>
      <c r="L9" s="11"/>
      <c r="M9" s="98" t="s">
        <v>84</v>
      </c>
      <c r="N9" s="99"/>
      <c r="O9" s="99"/>
      <c r="P9" s="99"/>
      <c r="Q9" s="100"/>
      <c r="R9" s="14">
        <v>12774480</v>
      </c>
      <c r="S9" s="48">
        <v>17423163</v>
      </c>
    </row>
    <row r="10" spans="3:19" ht="27.75" customHeight="1" x14ac:dyDescent="0.25">
      <c r="C10" s="7"/>
      <c r="D10" s="101" t="s">
        <v>101</v>
      </c>
      <c r="E10" s="102"/>
      <c r="F10" s="102"/>
      <c r="G10" s="102"/>
      <c r="H10" s="102"/>
      <c r="I10" s="78"/>
      <c r="J10" s="44"/>
      <c r="K10" s="44">
        <v>4946467</v>
      </c>
      <c r="L10" s="11"/>
      <c r="M10" s="98" t="s">
        <v>111</v>
      </c>
      <c r="N10" s="99"/>
      <c r="O10" s="99"/>
      <c r="P10" s="99"/>
      <c r="Q10" s="100"/>
      <c r="R10" s="14"/>
      <c r="S10" s="48">
        <v>65938</v>
      </c>
    </row>
    <row r="11" spans="3:19" x14ac:dyDescent="0.25">
      <c r="C11" s="7"/>
      <c r="D11" s="101" t="s">
        <v>52</v>
      </c>
      <c r="E11" s="102"/>
      <c r="F11" s="102"/>
      <c r="G11" s="102"/>
      <c r="H11" s="102"/>
      <c r="I11" s="108"/>
      <c r="J11" s="44">
        <v>3223247</v>
      </c>
      <c r="K11" s="44">
        <v>3607173</v>
      </c>
      <c r="L11" s="11"/>
      <c r="M11" s="95" t="s">
        <v>7</v>
      </c>
      <c r="N11" s="104"/>
      <c r="O11" s="104"/>
      <c r="P11" s="104"/>
      <c r="Q11" s="109"/>
      <c r="R11" s="65">
        <v>596900</v>
      </c>
      <c r="S11" s="62">
        <v>772173</v>
      </c>
    </row>
    <row r="12" spans="3:19" x14ac:dyDescent="0.25">
      <c r="C12" s="7"/>
      <c r="D12" s="92" t="s">
        <v>61</v>
      </c>
      <c r="E12" s="93"/>
      <c r="F12" s="93"/>
      <c r="G12" s="93"/>
      <c r="H12" s="93"/>
      <c r="I12" s="94"/>
      <c r="J12" s="44">
        <v>1800000</v>
      </c>
      <c r="K12" s="45">
        <v>1800000</v>
      </c>
      <c r="L12" s="11"/>
      <c r="M12" s="95" t="s">
        <v>85</v>
      </c>
      <c r="N12" s="96"/>
      <c r="O12" s="96"/>
      <c r="P12" s="96"/>
      <c r="Q12" s="97"/>
      <c r="R12" s="65">
        <v>381000</v>
      </c>
      <c r="S12" s="62">
        <v>1945485</v>
      </c>
    </row>
    <row r="13" spans="3:19" x14ac:dyDescent="0.25">
      <c r="C13" s="7"/>
      <c r="D13" s="101" t="s">
        <v>102</v>
      </c>
      <c r="E13" s="102"/>
      <c r="F13" s="102"/>
      <c r="G13" s="102"/>
      <c r="H13" s="102"/>
      <c r="I13" s="81"/>
      <c r="J13" s="44"/>
      <c r="K13" s="44">
        <v>863600</v>
      </c>
      <c r="L13" s="11"/>
      <c r="M13" s="95" t="s">
        <v>105</v>
      </c>
      <c r="N13" s="96"/>
      <c r="O13" s="96"/>
      <c r="P13" s="96"/>
      <c r="Q13" s="97"/>
      <c r="R13" s="65">
        <v>381000</v>
      </c>
      <c r="S13" s="62">
        <v>113183</v>
      </c>
    </row>
    <row r="14" spans="3:19" ht="15" customHeight="1" x14ac:dyDescent="0.25">
      <c r="C14" s="7"/>
      <c r="D14" s="92"/>
      <c r="E14" s="93"/>
      <c r="F14" s="93"/>
      <c r="G14" s="93"/>
      <c r="H14" s="93"/>
      <c r="I14" s="94"/>
      <c r="J14" s="44"/>
      <c r="K14" s="45"/>
      <c r="L14" s="11"/>
      <c r="M14" s="103" t="s">
        <v>9</v>
      </c>
      <c r="N14" s="104"/>
      <c r="O14" s="104"/>
      <c r="P14" s="104"/>
      <c r="Q14" s="105"/>
      <c r="R14" s="16">
        <v>9883327</v>
      </c>
      <c r="S14" s="70">
        <v>13733005</v>
      </c>
    </row>
    <row r="15" spans="3:19" ht="31.5" customHeight="1" x14ac:dyDescent="0.25">
      <c r="C15" s="7"/>
      <c r="D15" s="101" t="s">
        <v>89</v>
      </c>
      <c r="E15" s="102"/>
      <c r="F15" s="102"/>
      <c r="G15" s="102"/>
      <c r="H15" s="102"/>
      <c r="I15" s="78"/>
      <c r="J15" s="69">
        <v>12640800</v>
      </c>
      <c r="K15" s="45">
        <v>14506900</v>
      </c>
      <c r="L15" s="11"/>
      <c r="M15" s="103" t="s">
        <v>8</v>
      </c>
      <c r="N15" s="111"/>
      <c r="O15" s="111"/>
      <c r="P15" s="111"/>
      <c r="Q15" s="112"/>
      <c r="R15" s="16">
        <v>2035636</v>
      </c>
      <c r="S15" s="70">
        <v>2035636</v>
      </c>
    </row>
    <row r="16" spans="3:19" x14ac:dyDescent="0.25">
      <c r="C16" s="7"/>
      <c r="D16" s="113" t="s">
        <v>66</v>
      </c>
      <c r="E16" s="114"/>
      <c r="F16" s="114"/>
      <c r="G16" s="114"/>
      <c r="H16" s="114"/>
      <c r="I16" s="76"/>
      <c r="J16" s="71"/>
      <c r="K16" s="62">
        <v>940308</v>
      </c>
      <c r="L16" s="11"/>
      <c r="M16" s="103" t="s">
        <v>75</v>
      </c>
      <c r="N16" s="115"/>
      <c r="O16" s="115"/>
      <c r="P16" s="115"/>
      <c r="Q16" s="105"/>
      <c r="R16" s="16">
        <v>1400810</v>
      </c>
      <c r="S16" s="70">
        <v>1400810</v>
      </c>
    </row>
    <row r="17" spans="3:19" x14ac:dyDescent="0.25">
      <c r="C17" s="7" t="s">
        <v>25</v>
      </c>
      <c r="D17" s="116" t="s">
        <v>4</v>
      </c>
      <c r="E17" s="117"/>
      <c r="F17" s="117"/>
      <c r="G17" s="117"/>
      <c r="H17" s="117"/>
      <c r="I17" s="118"/>
      <c r="J17" s="47">
        <f>SUM(J18:J23)</f>
        <v>78647367</v>
      </c>
      <c r="K17" s="47">
        <f>SUM(K18:K23)</f>
        <v>61746887</v>
      </c>
      <c r="L17" s="11"/>
      <c r="M17" s="92" t="s">
        <v>86</v>
      </c>
      <c r="N17" s="119"/>
      <c r="O17" s="119"/>
      <c r="P17" s="119"/>
      <c r="Q17" s="120"/>
      <c r="R17" s="16">
        <v>152908</v>
      </c>
      <c r="S17" s="70">
        <v>152908</v>
      </c>
    </row>
    <row r="18" spans="3:19" x14ac:dyDescent="0.25">
      <c r="C18" s="7"/>
      <c r="D18" s="92" t="s">
        <v>62</v>
      </c>
      <c r="E18" s="93"/>
      <c r="F18" s="93"/>
      <c r="G18" s="93"/>
      <c r="H18" s="93"/>
      <c r="I18" s="94"/>
      <c r="J18" s="44">
        <v>2546674</v>
      </c>
      <c r="K18" s="44">
        <v>5336478</v>
      </c>
      <c r="L18" s="11"/>
      <c r="M18" s="110" t="s">
        <v>10</v>
      </c>
      <c r="N18" s="93"/>
      <c r="O18" s="93"/>
      <c r="P18" s="93"/>
      <c r="Q18" s="94"/>
      <c r="R18" s="16">
        <v>180320</v>
      </c>
      <c r="S18" s="70">
        <v>180320</v>
      </c>
    </row>
    <row r="19" spans="3:19" x14ac:dyDescent="0.25">
      <c r="C19" s="7"/>
      <c r="D19" s="92" t="s">
        <v>48</v>
      </c>
      <c r="E19" s="93"/>
      <c r="F19" s="93"/>
      <c r="G19" s="93"/>
      <c r="H19" s="93"/>
      <c r="I19" s="94"/>
      <c r="J19" s="44">
        <v>866693</v>
      </c>
      <c r="K19" s="44">
        <v>5967035</v>
      </c>
      <c r="L19" s="11"/>
      <c r="M19" s="92" t="s">
        <v>11</v>
      </c>
      <c r="N19" s="93"/>
      <c r="O19" s="93"/>
      <c r="P19" s="93"/>
      <c r="Q19" s="94"/>
      <c r="R19" s="16">
        <v>180000</v>
      </c>
      <c r="S19" s="70">
        <v>180000</v>
      </c>
    </row>
    <row r="20" spans="3:19" x14ac:dyDescent="0.25">
      <c r="C20" s="7"/>
      <c r="D20" s="92" t="s">
        <v>64</v>
      </c>
      <c r="E20" s="93"/>
      <c r="F20" s="93"/>
      <c r="G20" s="93"/>
      <c r="H20" s="93"/>
      <c r="I20" s="94"/>
      <c r="J20" s="44">
        <v>20000000</v>
      </c>
      <c r="K20" s="44">
        <v>21363221</v>
      </c>
      <c r="L20" s="11"/>
      <c r="M20" s="92" t="s">
        <v>79</v>
      </c>
      <c r="N20" s="93"/>
      <c r="O20" s="93"/>
      <c r="P20" s="93"/>
      <c r="Q20" s="94"/>
      <c r="R20" s="16">
        <v>7275852</v>
      </c>
      <c r="S20" s="70">
        <v>6655743</v>
      </c>
    </row>
    <row r="21" spans="3:19" x14ac:dyDescent="0.25">
      <c r="C21" s="7"/>
      <c r="D21" s="92" t="s">
        <v>53</v>
      </c>
      <c r="E21" s="93"/>
      <c r="F21" s="93"/>
      <c r="G21" s="93"/>
      <c r="H21" s="93"/>
      <c r="I21" s="78"/>
      <c r="J21" s="44">
        <v>54175000</v>
      </c>
      <c r="K21" s="44">
        <v>26158685</v>
      </c>
      <c r="L21" s="11"/>
      <c r="M21" s="92" t="s">
        <v>71</v>
      </c>
      <c r="N21" s="93"/>
      <c r="O21" s="93"/>
      <c r="P21" s="93"/>
      <c r="Q21" s="94"/>
      <c r="R21" s="16">
        <v>2507807</v>
      </c>
      <c r="S21" s="70">
        <v>3013474</v>
      </c>
    </row>
    <row r="22" spans="3:19" x14ac:dyDescent="0.25">
      <c r="C22" s="7"/>
      <c r="D22" s="95" t="s">
        <v>49</v>
      </c>
      <c r="E22" s="96"/>
      <c r="F22" s="96"/>
      <c r="G22" s="96"/>
      <c r="H22" s="96"/>
      <c r="I22" s="97"/>
      <c r="J22" s="48">
        <v>1059000</v>
      </c>
      <c r="K22" s="62">
        <v>2921468</v>
      </c>
      <c r="L22" s="11"/>
      <c r="M22" s="92" t="s">
        <v>70</v>
      </c>
      <c r="N22" s="93"/>
      <c r="O22" s="93"/>
      <c r="P22" s="93"/>
      <c r="Q22" s="94"/>
      <c r="R22" s="16">
        <v>181473</v>
      </c>
      <c r="S22" s="70">
        <v>181473</v>
      </c>
    </row>
    <row r="23" spans="3:19" x14ac:dyDescent="0.25">
      <c r="C23" s="7"/>
      <c r="D23" s="92"/>
      <c r="E23" s="93"/>
      <c r="F23" s="93"/>
      <c r="G23" s="93"/>
      <c r="H23" s="93"/>
      <c r="I23" s="94"/>
      <c r="J23" s="44"/>
      <c r="K23" s="50"/>
      <c r="L23" s="11"/>
      <c r="M23" s="92" t="s">
        <v>72</v>
      </c>
      <c r="N23" s="93"/>
      <c r="O23" s="93"/>
      <c r="P23" s="93"/>
      <c r="Q23" s="94"/>
      <c r="R23" s="16">
        <v>3523905</v>
      </c>
      <c r="S23" s="70">
        <v>4681997</v>
      </c>
    </row>
    <row r="24" spans="3:19" x14ac:dyDescent="0.25">
      <c r="C24" s="7"/>
      <c r="D24" s="121"/>
      <c r="E24" s="122"/>
      <c r="F24" s="122"/>
      <c r="G24" s="122"/>
      <c r="H24" s="122"/>
      <c r="I24" s="77"/>
      <c r="J24" s="44"/>
      <c r="K24" s="50"/>
      <c r="L24" s="11"/>
      <c r="M24" s="92" t="s">
        <v>97</v>
      </c>
      <c r="N24" s="93"/>
      <c r="O24" s="93"/>
      <c r="P24" s="93"/>
      <c r="Q24" s="94"/>
      <c r="R24" s="16"/>
      <c r="S24" s="70">
        <v>9014871</v>
      </c>
    </row>
    <row r="25" spans="3:19" x14ac:dyDescent="0.25">
      <c r="C25" s="7"/>
      <c r="D25" s="121"/>
      <c r="E25" s="122"/>
      <c r="F25" s="122"/>
      <c r="G25" s="122"/>
      <c r="H25" s="122"/>
      <c r="I25" s="77"/>
      <c r="J25" s="46"/>
      <c r="K25" s="50"/>
      <c r="L25" s="11"/>
      <c r="M25" s="92" t="s">
        <v>12</v>
      </c>
      <c r="N25" s="93"/>
      <c r="O25" s="93"/>
      <c r="P25" s="93"/>
      <c r="Q25" s="94"/>
      <c r="R25" s="16">
        <v>782064</v>
      </c>
      <c r="S25" s="70">
        <v>681831</v>
      </c>
    </row>
    <row r="26" spans="3:19" x14ac:dyDescent="0.25">
      <c r="C26" s="7"/>
      <c r="D26" s="121"/>
      <c r="E26" s="122"/>
      <c r="F26" s="122"/>
      <c r="G26" s="122"/>
      <c r="H26" s="122"/>
      <c r="I26" s="77"/>
      <c r="J26" s="46"/>
      <c r="K26" s="50"/>
      <c r="L26" s="11"/>
      <c r="M26" s="92" t="s">
        <v>13</v>
      </c>
      <c r="N26" s="93"/>
      <c r="O26" s="93"/>
      <c r="P26" s="93"/>
      <c r="Q26" s="94"/>
      <c r="R26" s="16">
        <v>173548</v>
      </c>
      <c r="S26" s="70">
        <v>273281</v>
      </c>
    </row>
    <row r="27" spans="3:19" x14ac:dyDescent="0.25">
      <c r="C27" s="7"/>
      <c r="D27" s="121"/>
      <c r="E27" s="122"/>
      <c r="F27" s="122"/>
      <c r="G27" s="122"/>
      <c r="H27" s="122"/>
      <c r="I27" s="77"/>
      <c r="J27" s="46"/>
      <c r="K27" s="50"/>
      <c r="L27" s="11"/>
      <c r="M27" s="92" t="s">
        <v>16</v>
      </c>
      <c r="N27" s="93"/>
      <c r="O27" s="93"/>
      <c r="P27" s="93"/>
      <c r="Q27" s="94"/>
      <c r="R27" s="16">
        <v>3003165</v>
      </c>
      <c r="S27" s="70">
        <v>3688252</v>
      </c>
    </row>
    <row r="28" spans="3:19" x14ac:dyDescent="0.25">
      <c r="C28" s="7"/>
      <c r="D28" s="121"/>
      <c r="E28" s="122"/>
      <c r="F28" s="122"/>
      <c r="G28" s="122"/>
      <c r="H28" s="122"/>
      <c r="I28" s="77"/>
      <c r="J28" s="46"/>
      <c r="K28" s="50"/>
      <c r="L28" s="11"/>
      <c r="M28" s="92" t="s">
        <v>17</v>
      </c>
      <c r="N28" s="93"/>
      <c r="O28" s="93"/>
      <c r="P28" s="93"/>
      <c r="Q28" s="94"/>
      <c r="R28" s="16">
        <v>1928493</v>
      </c>
      <c r="S28" s="70">
        <v>2331041</v>
      </c>
    </row>
    <row r="29" spans="3:19" x14ac:dyDescent="0.25">
      <c r="C29" s="7"/>
      <c r="D29" s="121"/>
      <c r="E29" s="122"/>
      <c r="F29" s="122"/>
      <c r="G29" s="122"/>
      <c r="H29" s="122"/>
      <c r="I29" s="77"/>
      <c r="J29" s="46"/>
      <c r="K29" s="50"/>
      <c r="L29" s="11"/>
      <c r="M29" s="92" t="s">
        <v>14</v>
      </c>
      <c r="N29" s="93"/>
      <c r="O29" s="93"/>
      <c r="P29" s="93"/>
      <c r="Q29" s="94"/>
      <c r="R29" s="16"/>
      <c r="S29" s="70">
        <v>1024057</v>
      </c>
    </row>
    <row r="30" spans="3:19" x14ac:dyDescent="0.25">
      <c r="C30" s="7"/>
      <c r="D30" s="121"/>
      <c r="E30" s="122"/>
      <c r="F30" s="122"/>
      <c r="G30" s="122"/>
      <c r="H30" s="122"/>
      <c r="I30" s="77"/>
      <c r="J30" s="46"/>
      <c r="K30" s="50"/>
      <c r="L30" s="11"/>
      <c r="M30" s="92" t="s">
        <v>73</v>
      </c>
      <c r="N30" s="93"/>
      <c r="O30" s="93"/>
      <c r="P30" s="93"/>
      <c r="Q30" s="94"/>
      <c r="R30" s="16">
        <v>508000</v>
      </c>
      <c r="S30" s="70">
        <v>211902</v>
      </c>
    </row>
    <row r="31" spans="3:19" x14ac:dyDescent="0.25">
      <c r="C31" s="7"/>
      <c r="D31" s="121"/>
      <c r="E31" s="122"/>
      <c r="F31" s="122"/>
      <c r="G31" s="122"/>
      <c r="H31" s="122"/>
      <c r="I31" s="77"/>
      <c r="J31" s="46"/>
      <c r="K31" s="50"/>
      <c r="L31" s="11"/>
      <c r="M31" s="92" t="s">
        <v>74</v>
      </c>
      <c r="N31" s="93"/>
      <c r="O31" s="93"/>
      <c r="P31" s="93"/>
      <c r="Q31" s="94"/>
      <c r="R31" s="16">
        <v>14239816</v>
      </c>
      <c r="S31" s="70">
        <v>14275831</v>
      </c>
    </row>
    <row r="32" spans="3:19" x14ac:dyDescent="0.25">
      <c r="C32" s="7"/>
      <c r="D32" s="121"/>
      <c r="E32" s="122"/>
      <c r="F32" s="122"/>
      <c r="G32" s="122"/>
      <c r="H32" s="122"/>
      <c r="I32" s="77"/>
      <c r="J32" s="46"/>
      <c r="K32" s="50"/>
      <c r="L32" s="11"/>
      <c r="M32" s="92" t="s">
        <v>98</v>
      </c>
      <c r="N32" s="93"/>
      <c r="O32" s="93"/>
      <c r="P32" s="93"/>
      <c r="Q32" s="94"/>
      <c r="R32" s="16">
        <v>381000</v>
      </c>
      <c r="S32" s="70">
        <v>647700</v>
      </c>
    </row>
    <row r="33" spans="3:19" x14ac:dyDescent="0.25">
      <c r="C33" s="7"/>
      <c r="D33" s="121"/>
      <c r="E33" s="122"/>
      <c r="F33" s="122"/>
      <c r="G33" s="122"/>
      <c r="H33" s="122"/>
      <c r="I33" s="77"/>
      <c r="J33" s="46"/>
      <c r="K33" s="50"/>
      <c r="L33" s="11"/>
      <c r="M33" s="92" t="s">
        <v>107</v>
      </c>
      <c r="N33" s="93"/>
      <c r="O33" s="93"/>
      <c r="P33" s="93"/>
      <c r="Q33" s="94"/>
      <c r="R33" s="16"/>
      <c r="S33" s="70">
        <v>933450</v>
      </c>
    </row>
    <row r="34" spans="3:19" x14ac:dyDescent="0.25">
      <c r="C34" s="7"/>
      <c r="D34" s="121"/>
      <c r="E34" s="122"/>
      <c r="F34" s="122"/>
      <c r="G34" s="122"/>
      <c r="H34" s="122"/>
      <c r="I34" s="77"/>
      <c r="J34" s="46"/>
      <c r="K34" s="50"/>
      <c r="L34" s="11"/>
      <c r="M34" s="92" t="s">
        <v>106</v>
      </c>
      <c r="N34" s="93"/>
      <c r="O34" s="93"/>
      <c r="P34" s="93"/>
      <c r="Q34" s="94"/>
      <c r="R34" s="16"/>
      <c r="S34" s="70">
        <v>369164</v>
      </c>
    </row>
    <row r="35" spans="3:19" x14ac:dyDescent="0.25">
      <c r="C35" s="7" t="s">
        <v>29</v>
      </c>
      <c r="D35" s="19" t="s">
        <v>5</v>
      </c>
      <c r="E35" s="9"/>
      <c r="F35" s="9"/>
      <c r="G35" s="9"/>
      <c r="H35" s="9"/>
      <c r="I35" s="9"/>
      <c r="J35" s="51">
        <f>SUM(J36:J48)</f>
        <v>9528659</v>
      </c>
      <c r="K35" s="51">
        <f>SUM(K36:K48)</f>
        <v>10497685</v>
      </c>
      <c r="L35" s="51">
        <f>SUM(L36:L48)</f>
        <v>0</v>
      </c>
      <c r="M35" s="116" t="s">
        <v>57</v>
      </c>
      <c r="N35" s="126"/>
      <c r="O35" s="126"/>
      <c r="P35" s="126"/>
      <c r="Q35" s="127"/>
      <c r="R35" s="67">
        <v>4092380</v>
      </c>
      <c r="S35" s="73">
        <v>2960004</v>
      </c>
    </row>
    <row r="36" spans="3:19" x14ac:dyDescent="0.25">
      <c r="C36" s="7"/>
      <c r="D36" s="92" t="s">
        <v>15</v>
      </c>
      <c r="E36" s="93"/>
      <c r="F36" s="93"/>
      <c r="G36" s="93"/>
      <c r="H36" s="93"/>
      <c r="I36" s="94"/>
      <c r="J36" s="44">
        <v>4229051</v>
      </c>
      <c r="K36" s="44">
        <v>1592794</v>
      </c>
      <c r="L36" s="11" t="s">
        <v>27</v>
      </c>
      <c r="M36" s="123" t="s">
        <v>87</v>
      </c>
      <c r="N36" s="124"/>
      <c r="O36" s="124"/>
      <c r="P36" s="124"/>
      <c r="Q36" s="125"/>
      <c r="R36" s="64">
        <v>13892000</v>
      </c>
      <c r="S36" s="61">
        <v>15609858</v>
      </c>
    </row>
    <row r="37" spans="3:19" x14ac:dyDescent="0.25">
      <c r="C37" s="7"/>
      <c r="D37" s="101" t="s">
        <v>80</v>
      </c>
      <c r="E37" s="102"/>
      <c r="F37" s="102"/>
      <c r="G37" s="102"/>
      <c r="H37" s="102"/>
      <c r="I37" s="78"/>
      <c r="J37" s="44">
        <v>375000</v>
      </c>
      <c r="K37" s="44">
        <v>375000</v>
      </c>
      <c r="L37" s="11"/>
      <c r="M37" s="123" t="s">
        <v>99</v>
      </c>
      <c r="N37" s="124"/>
      <c r="O37" s="124"/>
      <c r="P37" s="124"/>
      <c r="Q37" s="125"/>
      <c r="R37" s="64"/>
      <c r="S37" s="61">
        <v>172388</v>
      </c>
    </row>
    <row r="38" spans="3:19" ht="26.25" customHeight="1" x14ac:dyDescent="0.25">
      <c r="C38" s="7"/>
      <c r="D38" s="92" t="s">
        <v>7</v>
      </c>
      <c r="E38" s="93"/>
      <c r="F38" s="93"/>
      <c r="G38" s="93"/>
      <c r="H38" s="93"/>
      <c r="I38" s="94"/>
      <c r="J38" s="44">
        <v>70000</v>
      </c>
      <c r="K38" s="44">
        <v>70000</v>
      </c>
      <c r="L38" s="11" t="s">
        <v>28</v>
      </c>
      <c r="M38" s="123" t="s">
        <v>88</v>
      </c>
      <c r="N38" s="124"/>
      <c r="O38" s="124"/>
      <c r="P38" s="124"/>
      <c r="Q38" s="125"/>
      <c r="R38" s="64">
        <v>1780000</v>
      </c>
      <c r="S38" s="61">
        <v>1780000</v>
      </c>
    </row>
    <row r="39" spans="3:19" x14ac:dyDescent="0.25">
      <c r="C39" s="7"/>
      <c r="D39" s="92" t="s">
        <v>69</v>
      </c>
      <c r="E39" s="93"/>
      <c r="F39" s="93"/>
      <c r="G39" s="93"/>
      <c r="H39" s="93"/>
      <c r="I39" s="94"/>
      <c r="J39" s="44">
        <v>381000</v>
      </c>
      <c r="K39" s="44">
        <v>647700</v>
      </c>
      <c r="L39" s="11"/>
      <c r="M39" s="98"/>
      <c r="N39" s="99"/>
      <c r="O39" s="99"/>
      <c r="P39" s="99"/>
      <c r="Q39" s="100"/>
      <c r="R39" s="65"/>
      <c r="S39" s="71"/>
    </row>
    <row r="40" spans="3:19" x14ac:dyDescent="0.25">
      <c r="C40" s="7"/>
      <c r="D40" s="92" t="s">
        <v>9</v>
      </c>
      <c r="E40" s="93"/>
      <c r="F40" s="93"/>
      <c r="G40" s="93"/>
      <c r="H40" s="93"/>
      <c r="I40" s="94"/>
      <c r="J40" s="44">
        <v>2784550</v>
      </c>
      <c r="K40" s="44">
        <v>4906515</v>
      </c>
      <c r="L40" s="11"/>
      <c r="M40" s="128"/>
      <c r="N40" s="129"/>
      <c r="O40" s="129"/>
      <c r="P40" s="129"/>
      <c r="Q40" s="130"/>
      <c r="R40" s="65"/>
      <c r="S40" s="71"/>
    </row>
    <row r="41" spans="3:19" x14ac:dyDescent="0.25">
      <c r="C41" s="7"/>
      <c r="D41" s="92" t="s">
        <v>71</v>
      </c>
      <c r="E41" s="93"/>
      <c r="F41" s="93"/>
      <c r="G41" s="93"/>
      <c r="H41" s="93"/>
      <c r="I41" s="94"/>
      <c r="J41" s="45">
        <v>99632</v>
      </c>
      <c r="K41" s="44">
        <v>149448</v>
      </c>
      <c r="L41" s="11"/>
      <c r="M41" s="131"/>
      <c r="N41" s="132"/>
      <c r="O41" s="132"/>
      <c r="P41" s="132"/>
      <c r="Q41" s="133"/>
      <c r="R41" s="63"/>
      <c r="S41" s="71"/>
    </row>
    <row r="42" spans="3:19" x14ac:dyDescent="0.25">
      <c r="C42" s="7"/>
      <c r="D42" s="92" t="s">
        <v>16</v>
      </c>
      <c r="E42" s="93"/>
      <c r="F42" s="93"/>
      <c r="G42" s="93"/>
      <c r="H42" s="93"/>
      <c r="I42" s="94"/>
      <c r="J42" s="45">
        <v>1135276</v>
      </c>
      <c r="K42" s="44">
        <v>1720405</v>
      </c>
      <c r="L42" s="11"/>
      <c r="M42" s="131"/>
      <c r="N42" s="132"/>
      <c r="O42" s="132"/>
      <c r="P42" s="132"/>
      <c r="Q42" s="133"/>
      <c r="R42" s="63"/>
      <c r="S42" s="71"/>
    </row>
    <row r="43" spans="3:19" x14ac:dyDescent="0.25">
      <c r="C43" s="7"/>
      <c r="D43" s="92" t="s">
        <v>17</v>
      </c>
      <c r="E43" s="93"/>
      <c r="F43" s="93"/>
      <c r="G43" s="93"/>
      <c r="H43" s="93"/>
      <c r="I43" s="94"/>
      <c r="J43" s="44">
        <v>41400</v>
      </c>
      <c r="K43" s="44">
        <v>41400</v>
      </c>
      <c r="L43" s="11"/>
      <c r="M43" s="79"/>
      <c r="N43" s="80"/>
      <c r="O43" s="80"/>
      <c r="P43" s="80"/>
      <c r="Q43" s="82"/>
      <c r="R43" s="20"/>
      <c r="S43" s="54"/>
    </row>
    <row r="44" spans="3:19" x14ac:dyDescent="0.25">
      <c r="C44" s="7"/>
      <c r="D44" s="92" t="s">
        <v>74</v>
      </c>
      <c r="E44" s="93"/>
      <c r="F44" s="93"/>
      <c r="G44" s="93"/>
      <c r="H44" s="93"/>
      <c r="I44" s="78"/>
      <c r="J44" s="44"/>
      <c r="K44" s="44">
        <v>7766</v>
      </c>
      <c r="L44" s="11"/>
      <c r="M44" s="79"/>
      <c r="N44" s="80"/>
      <c r="O44" s="80"/>
      <c r="P44" s="80"/>
      <c r="Q44" s="82"/>
      <c r="R44" s="20"/>
      <c r="S44" s="54"/>
    </row>
    <row r="45" spans="3:19" x14ac:dyDescent="0.25">
      <c r="C45" s="7"/>
      <c r="D45" s="92" t="s">
        <v>81</v>
      </c>
      <c r="E45" s="93"/>
      <c r="F45" s="93"/>
      <c r="G45" s="93"/>
      <c r="H45" s="93"/>
      <c r="I45" s="78"/>
      <c r="J45" s="44">
        <v>31750</v>
      </c>
      <c r="K45" s="44">
        <v>31750</v>
      </c>
      <c r="L45" s="11" t="s">
        <v>36</v>
      </c>
      <c r="M45" s="79" t="s">
        <v>56</v>
      </c>
      <c r="N45" s="80"/>
      <c r="O45" s="80"/>
      <c r="P45" s="80"/>
      <c r="Q45" s="82"/>
      <c r="R45" s="20">
        <v>349081</v>
      </c>
      <c r="S45" s="54">
        <v>349081</v>
      </c>
    </row>
    <row r="46" spans="3:19" x14ac:dyDescent="0.25">
      <c r="C46" s="7"/>
      <c r="D46" s="92" t="s">
        <v>78</v>
      </c>
      <c r="E46" s="93"/>
      <c r="F46" s="93"/>
      <c r="G46" s="93"/>
      <c r="H46" s="93"/>
      <c r="I46" s="94"/>
      <c r="J46" s="44">
        <v>381000</v>
      </c>
      <c r="K46" s="44">
        <v>381000</v>
      </c>
      <c r="L46" s="11" t="s">
        <v>91</v>
      </c>
      <c r="M46" s="116" t="s">
        <v>76</v>
      </c>
      <c r="N46" s="117"/>
      <c r="O46" s="117"/>
      <c r="P46" s="117"/>
      <c r="Q46" s="118"/>
      <c r="R46" s="18">
        <v>1463121</v>
      </c>
      <c r="S46" s="47">
        <v>937534</v>
      </c>
    </row>
    <row r="47" spans="3:19" x14ac:dyDescent="0.25">
      <c r="C47" s="7"/>
      <c r="D47" s="92" t="s">
        <v>104</v>
      </c>
      <c r="E47" s="93"/>
      <c r="F47" s="93"/>
      <c r="G47" s="93"/>
      <c r="H47" s="93"/>
      <c r="I47" s="77"/>
      <c r="J47" s="44"/>
      <c r="K47" s="44">
        <v>568597</v>
      </c>
      <c r="L47" s="11"/>
      <c r="M47" s="79"/>
      <c r="N47" s="80"/>
      <c r="O47" s="80"/>
      <c r="P47" s="80"/>
      <c r="Q47" s="82"/>
      <c r="R47" s="18"/>
      <c r="S47" s="47"/>
    </row>
    <row r="48" spans="3:19" x14ac:dyDescent="0.25">
      <c r="C48" s="7"/>
      <c r="D48" s="92" t="s">
        <v>103</v>
      </c>
      <c r="E48" s="93"/>
      <c r="F48" s="93"/>
      <c r="G48" s="93"/>
      <c r="H48" s="93"/>
      <c r="I48" s="77"/>
      <c r="J48" s="44"/>
      <c r="K48" s="44">
        <v>5310</v>
      </c>
      <c r="L48" s="11"/>
      <c r="M48" s="79"/>
      <c r="N48" s="80"/>
      <c r="O48" s="80"/>
      <c r="P48" s="80"/>
      <c r="Q48" s="82"/>
      <c r="R48" s="18"/>
      <c r="S48" s="47"/>
    </row>
    <row r="49" spans="3:19" x14ac:dyDescent="0.25">
      <c r="C49" s="7" t="s">
        <v>67</v>
      </c>
      <c r="D49" s="116" t="s">
        <v>108</v>
      </c>
      <c r="E49" s="117"/>
      <c r="F49" s="117"/>
      <c r="G49" s="117"/>
      <c r="H49" s="117"/>
      <c r="I49" s="21"/>
      <c r="J49" s="52"/>
      <c r="K49" s="52">
        <v>978952</v>
      </c>
      <c r="L49" s="11" t="s">
        <v>93</v>
      </c>
      <c r="M49" s="116" t="s">
        <v>92</v>
      </c>
      <c r="N49" s="117"/>
      <c r="O49" s="117"/>
      <c r="P49" s="117"/>
      <c r="Q49" s="118"/>
      <c r="R49" s="18"/>
      <c r="S49" s="47"/>
    </row>
    <row r="50" spans="3:19" x14ac:dyDescent="0.25">
      <c r="C50" s="7" t="s">
        <v>32</v>
      </c>
      <c r="D50" s="8" t="s">
        <v>30</v>
      </c>
      <c r="E50" s="9"/>
      <c r="F50" s="9"/>
      <c r="G50" s="9"/>
      <c r="H50" s="9"/>
      <c r="I50" s="9"/>
      <c r="J50" s="51">
        <f>SUM(J51:J53)</f>
        <v>1855770</v>
      </c>
      <c r="K50" s="51">
        <f t="shared" ref="K50" si="1">SUM(K51:K53)</f>
        <v>4203804</v>
      </c>
      <c r="L50" s="11"/>
      <c r="M50" s="142"/>
      <c r="N50" s="143"/>
      <c r="O50" s="143"/>
      <c r="P50" s="143"/>
      <c r="Q50" s="144"/>
      <c r="R50" s="16"/>
      <c r="S50" s="70"/>
    </row>
    <row r="51" spans="3:19" x14ac:dyDescent="0.25">
      <c r="C51" s="7"/>
      <c r="D51" s="128" t="s">
        <v>31</v>
      </c>
      <c r="E51" s="138"/>
      <c r="F51" s="138"/>
      <c r="G51" s="138"/>
      <c r="H51" s="138"/>
      <c r="I51" s="22"/>
      <c r="J51" s="62">
        <v>150000</v>
      </c>
      <c r="K51" s="49">
        <v>2498034</v>
      </c>
      <c r="L51" s="11"/>
      <c r="M51" s="142"/>
      <c r="N51" s="143"/>
      <c r="O51" s="143"/>
      <c r="P51" s="143"/>
      <c r="Q51" s="144"/>
      <c r="R51" s="16"/>
      <c r="S51" s="70"/>
    </row>
    <row r="52" spans="3:19" x14ac:dyDescent="0.25">
      <c r="C52" s="7"/>
      <c r="D52" s="139" t="s">
        <v>83</v>
      </c>
      <c r="E52" s="140"/>
      <c r="F52" s="140"/>
      <c r="G52" s="140"/>
      <c r="H52" s="140"/>
      <c r="I52" s="141"/>
      <c r="J52" s="53">
        <v>1705770</v>
      </c>
      <c r="K52" s="53">
        <v>1705770</v>
      </c>
      <c r="L52" s="11"/>
      <c r="M52" s="142"/>
      <c r="N52" s="143"/>
      <c r="O52" s="143"/>
      <c r="P52" s="143"/>
      <c r="Q52" s="144"/>
      <c r="R52" s="15"/>
      <c r="S52" s="49"/>
    </row>
    <row r="53" spans="3:19" x14ac:dyDescent="0.25">
      <c r="C53" s="7"/>
      <c r="D53" s="131" t="s">
        <v>96</v>
      </c>
      <c r="E53" s="132"/>
      <c r="F53" s="132"/>
      <c r="G53" s="132"/>
      <c r="H53" s="132"/>
      <c r="I53" s="83"/>
      <c r="J53" s="53"/>
      <c r="K53" s="53"/>
      <c r="L53" s="11"/>
      <c r="M53" s="142"/>
      <c r="N53" s="143"/>
      <c r="O53" s="143"/>
      <c r="P53" s="143"/>
      <c r="Q53" s="144"/>
      <c r="R53" s="15"/>
      <c r="S53" s="49"/>
    </row>
    <row r="54" spans="3:19" x14ac:dyDescent="0.25">
      <c r="C54" s="7" t="s">
        <v>35</v>
      </c>
      <c r="D54" s="116" t="s">
        <v>90</v>
      </c>
      <c r="E54" s="117"/>
      <c r="F54" s="117"/>
      <c r="G54" s="117"/>
      <c r="H54" s="117"/>
      <c r="I54" s="23"/>
      <c r="J54" s="54">
        <v>26823467</v>
      </c>
      <c r="K54" s="54"/>
      <c r="L54" s="11"/>
      <c r="M54" s="142"/>
      <c r="N54" s="143"/>
      <c r="O54" s="143"/>
      <c r="P54" s="143"/>
      <c r="Q54" s="144"/>
      <c r="R54" s="15"/>
      <c r="S54" s="49"/>
    </row>
    <row r="55" spans="3:19" x14ac:dyDescent="0.25">
      <c r="C55" s="24"/>
      <c r="D55" s="134" t="s">
        <v>33</v>
      </c>
      <c r="E55" s="135"/>
      <c r="F55" s="135"/>
      <c r="G55" s="135"/>
      <c r="H55" s="135"/>
      <c r="I55" s="25"/>
      <c r="J55" s="55">
        <f>SUM(J7+J17+J35+J49+J50+J54)</f>
        <v>138223087</v>
      </c>
      <c r="K55" s="55">
        <f>SUM(K7+K17+K35+K49+K50+K54)</f>
        <v>107795553</v>
      </c>
      <c r="L55" s="11"/>
      <c r="M55" s="134" t="s">
        <v>34</v>
      </c>
      <c r="N55" s="135"/>
      <c r="O55" s="135"/>
      <c r="P55" s="135"/>
      <c r="Q55" s="136"/>
      <c r="R55" s="18">
        <f>SUM(R7+R35+R36+R37+R38+R45+R46+R49)</f>
        <v>84048086</v>
      </c>
      <c r="S55" s="18">
        <f>SUM(S7+S35+S36+S37+S38+S45+S46+S49)</f>
        <v>107795553</v>
      </c>
    </row>
    <row r="56" spans="3:19" x14ac:dyDescent="0.25">
      <c r="C56" s="24"/>
      <c r="D56" s="116" t="s">
        <v>77</v>
      </c>
      <c r="E56" s="117"/>
      <c r="F56" s="117"/>
      <c r="G56" s="117"/>
      <c r="H56" s="117"/>
      <c r="I56" s="118"/>
      <c r="J56" s="54"/>
      <c r="K56" s="52"/>
      <c r="L56" s="11"/>
      <c r="M56" s="121"/>
      <c r="N56" s="122"/>
      <c r="O56" s="122"/>
      <c r="P56" s="122"/>
      <c r="Q56" s="137"/>
      <c r="R56" s="16"/>
      <c r="S56" s="70"/>
    </row>
    <row r="57" spans="3:19" x14ac:dyDescent="0.25">
      <c r="C57" s="84" t="s">
        <v>37</v>
      </c>
      <c r="D57" s="116" t="s">
        <v>6</v>
      </c>
      <c r="E57" s="117"/>
      <c r="F57" s="117"/>
      <c r="G57" s="117"/>
      <c r="H57" s="117"/>
      <c r="I57" s="80"/>
      <c r="J57" s="56">
        <f>SUM(J58:J62)</f>
        <v>0</v>
      </c>
      <c r="K57" s="56">
        <f>SUM(K58:K62)</f>
        <v>107644620</v>
      </c>
      <c r="L57" s="11" t="s">
        <v>94</v>
      </c>
      <c r="M57" s="116" t="s">
        <v>58</v>
      </c>
      <c r="N57" s="117"/>
      <c r="O57" s="117"/>
      <c r="P57" s="117"/>
      <c r="Q57" s="118"/>
      <c r="R57" s="26">
        <f>SUM(R58:R64)</f>
        <v>88952310</v>
      </c>
      <c r="S57" s="26">
        <f t="shared" ref="S57" si="2">SUM(S58:S64)</f>
        <v>210646034</v>
      </c>
    </row>
    <row r="58" spans="3:19" x14ac:dyDescent="0.25">
      <c r="C58" s="24"/>
      <c r="D58" s="92" t="s">
        <v>54</v>
      </c>
      <c r="E58" s="119"/>
      <c r="F58" s="119"/>
      <c r="G58" s="119"/>
      <c r="H58" s="119"/>
      <c r="I58" s="3"/>
      <c r="J58" s="44"/>
      <c r="K58" s="44"/>
      <c r="L58" s="11"/>
      <c r="M58" s="92" t="s">
        <v>59</v>
      </c>
      <c r="N58" s="93"/>
      <c r="O58" s="93"/>
      <c r="P58" s="93"/>
      <c r="Q58" s="94"/>
      <c r="R58" s="16">
        <v>13205779</v>
      </c>
      <c r="S58" s="70">
        <v>36579134</v>
      </c>
    </row>
    <row r="59" spans="3:19" x14ac:dyDescent="0.25">
      <c r="C59" s="24"/>
      <c r="D59" s="92" t="s">
        <v>53</v>
      </c>
      <c r="E59" s="93"/>
      <c r="F59" s="93"/>
      <c r="G59" s="93"/>
      <c r="H59" s="93"/>
      <c r="I59" s="78"/>
      <c r="J59" s="44"/>
      <c r="K59" s="44">
        <v>107634620</v>
      </c>
      <c r="L59" s="11"/>
      <c r="M59" s="92" t="s">
        <v>110</v>
      </c>
      <c r="N59" s="93"/>
      <c r="O59" s="93"/>
      <c r="P59" s="93"/>
      <c r="Q59" s="94"/>
      <c r="R59" s="16"/>
      <c r="S59" s="70">
        <v>636779</v>
      </c>
    </row>
    <row r="60" spans="3:19" x14ac:dyDescent="0.25">
      <c r="C60" s="24"/>
      <c r="D60" s="92" t="s">
        <v>49</v>
      </c>
      <c r="E60" s="93"/>
      <c r="F60" s="93"/>
      <c r="G60" s="93"/>
      <c r="H60" s="93"/>
      <c r="I60" s="77"/>
      <c r="J60" s="44"/>
      <c r="K60" s="44">
        <v>10000</v>
      </c>
      <c r="L60" s="11"/>
      <c r="M60" s="121"/>
      <c r="N60" s="122"/>
      <c r="O60" s="122"/>
      <c r="P60" s="122"/>
      <c r="Q60" s="137"/>
      <c r="R60" s="16"/>
      <c r="S60" s="70"/>
    </row>
    <row r="61" spans="3:19" x14ac:dyDescent="0.25">
      <c r="C61" s="24"/>
      <c r="D61" s="92" t="s">
        <v>64</v>
      </c>
      <c r="E61" s="119"/>
      <c r="F61" s="119"/>
      <c r="G61" s="119"/>
      <c r="H61" s="119"/>
      <c r="I61" s="3"/>
      <c r="J61" s="44"/>
      <c r="K61" s="44"/>
      <c r="L61" s="11"/>
      <c r="M61" s="92" t="s">
        <v>3</v>
      </c>
      <c r="N61" s="93"/>
      <c r="O61" s="93"/>
      <c r="P61" s="93"/>
      <c r="Q61" s="94"/>
      <c r="R61" s="16">
        <v>75746531</v>
      </c>
      <c r="S61" s="70">
        <v>173360271</v>
      </c>
    </row>
    <row r="62" spans="3:19" x14ac:dyDescent="0.25">
      <c r="C62" s="24"/>
      <c r="D62" s="92" t="s">
        <v>39</v>
      </c>
      <c r="E62" s="93"/>
      <c r="F62" s="93"/>
      <c r="G62" s="93"/>
      <c r="H62" s="93"/>
      <c r="I62" s="3"/>
      <c r="J62" s="44"/>
      <c r="K62" s="44"/>
      <c r="L62" s="11"/>
      <c r="M62" s="121"/>
      <c r="N62" s="122"/>
      <c r="O62" s="122"/>
      <c r="P62" s="122"/>
      <c r="Q62" s="137"/>
      <c r="R62" s="16"/>
      <c r="S62" s="70"/>
    </row>
    <row r="63" spans="3:19" x14ac:dyDescent="0.25">
      <c r="C63" s="24" t="s">
        <v>38</v>
      </c>
      <c r="D63" s="158" t="s">
        <v>55</v>
      </c>
      <c r="E63" s="159"/>
      <c r="F63" s="159"/>
      <c r="G63" s="159"/>
      <c r="H63" s="159"/>
      <c r="I63" s="60"/>
      <c r="J63" s="61">
        <f>SUM(J64)</f>
        <v>0</v>
      </c>
      <c r="K63" s="61">
        <f t="shared" ref="K63" si="3">SUM(K64)</f>
        <v>39962244</v>
      </c>
      <c r="L63" s="11"/>
      <c r="M63" s="92" t="s">
        <v>60</v>
      </c>
      <c r="N63" s="93"/>
      <c r="O63" s="93"/>
      <c r="P63" s="93"/>
      <c r="Q63" s="94"/>
      <c r="R63" s="16"/>
      <c r="S63" s="70">
        <v>69850</v>
      </c>
    </row>
    <row r="64" spans="3:19" ht="27" customHeight="1" x14ac:dyDescent="0.25">
      <c r="C64" s="24"/>
      <c r="D64" s="101" t="s">
        <v>82</v>
      </c>
      <c r="E64" s="148"/>
      <c r="F64" s="148"/>
      <c r="G64" s="148"/>
      <c r="H64" s="148"/>
      <c r="I64" s="3"/>
      <c r="J64" s="44"/>
      <c r="K64" s="44">
        <v>39962244</v>
      </c>
      <c r="L64" s="11"/>
      <c r="M64" s="149"/>
      <c r="N64" s="150"/>
      <c r="O64" s="150"/>
      <c r="P64" s="150"/>
      <c r="Q64" s="151"/>
      <c r="R64" s="16"/>
      <c r="S64" s="70"/>
    </row>
    <row r="65" spans="3:19" x14ac:dyDescent="0.25">
      <c r="C65" s="24" t="s">
        <v>23</v>
      </c>
      <c r="D65" s="19" t="s">
        <v>109</v>
      </c>
      <c r="E65" s="9"/>
      <c r="F65" s="9"/>
      <c r="G65" s="9"/>
      <c r="H65" s="9"/>
      <c r="I65" s="9"/>
      <c r="J65" s="51">
        <v>34777309</v>
      </c>
      <c r="K65" s="51">
        <v>63039170</v>
      </c>
      <c r="L65" s="11" t="s">
        <v>40</v>
      </c>
      <c r="M65" s="106" t="s">
        <v>63</v>
      </c>
      <c r="N65" s="107"/>
      <c r="O65" s="107"/>
      <c r="P65" s="107"/>
      <c r="Q65" s="152"/>
      <c r="R65" s="68"/>
      <c r="S65" s="51"/>
    </row>
    <row r="66" spans="3:19" x14ac:dyDescent="0.25">
      <c r="C66" s="24"/>
      <c r="D66" s="27" t="s">
        <v>39</v>
      </c>
      <c r="E66" s="28"/>
      <c r="F66" s="29"/>
      <c r="G66" s="25"/>
      <c r="H66" s="25"/>
      <c r="I66" s="30"/>
      <c r="J66" s="47"/>
      <c r="K66" s="47"/>
      <c r="L66" s="11" t="s">
        <v>95</v>
      </c>
      <c r="M66" s="106" t="s">
        <v>41</v>
      </c>
      <c r="N66" s="107"/>
      <c r="O66" s="107"/>
      <c r="P66" s="107"/>
      <c r="Q66" s="152"/>
      <c r="R66" s="68"/>
      <c r="S66" s="51"/>
    </row>
    <row r="67" spans="3:19" x14ac:dyDescent="0.25">
      <c r="C67" s="24" t="s">
        <v>26</v>
      </c>
      <c r="D67" s="27" t="s">
        <v>42</v>
      </c>
      <c r="E67" s="28"/>
      <c r="F67" s="29"/>
      <c r="G67" s="25"/>
      <c r="H67" s="25"/>
      <c r="I67" s="30"/>
      <c r="J67" s="47">
        <f>SUM(J56+J57+J63+J65+J66)</f>
        <v>34777309</v>
      </c>
      <c r="K67" s="47">
        <f t="shared" ref="K67" si="4">SUM(K56+K57+K63+K65+K66)</f>
        <v>210646034</v>
      </c>
      <c r="L67" s="11"/>
      <c r="M67" s="106" t="s">
        <v>43</v>
      </c>
      <c r="N67" s="153"/>
      <c r="O67" s="153"/>
      <c r="P67" s="153"/>
      <c r="Q67" s="154"/>
      <c r="R67" s="68">
        <f>SUM(R57+R65)</f>
        <v>88952310</v>
      </c>
      <c r="S67" s="74">
        <f t="shared" ref="S67" si="5">SUM(S57+S65)</f>
        <v>210646034</v>
      </c>
    </row>
    <row r="68" spans="3:19" x14ac:dyDescent="0.25">
      <c r="C68" s="24"/>
      <c r="D68" s="31" t="s">
        <v>44</v>
      </c>
      <c r="E68" s="32"/>
      <c r="F68" s="33"/>
      <c r="G68" s="32"/>
      <c r="H68" s="32"/>
      <c r="I68" s="34"/>
      <c r="J68" s="57">
        <f>SUM(J55+J67)</f>
        <v>173000396</v>
      </c>
      <c r="K68" s="57">
        <f>SUM(K55+K67)</f>
        <v>318441587</v>
      </c>
      <c r="L68" s="35"/>
      <c r="M68" s="155" t="s">
        <v>45</v>
      </c>
      <c r="N68" s="156"/>
      <c r="O68" s="156"/>
      <c r="P68" s="156"/>
      <c r="Q68" s="157"/>
      <c r="R68" s="75">
        <f>SUM(R55+R67)</f>
        <v>173000396</v>
      </c>
      <c r="S68" s="75">
        <f t="shared" ref="S68" si="6">SUM(S55+S67)</f>
        <v>318441587</v>
      </c>
    </row>
    <row r="69" spans="3:19" x14ac:dyDescent="0.25">
      <c r="C69" s="24"/>
      <c r="D69" s="116" t="s">
        <v>100</v>
      </c>
      <c r="E69" s="145"/>
      <c r="F69" s="145"/>
      <c r="G69" s="145"/>
      <c r="H69" s="145"/>
      <c r="I69" s="28"/>
      <c r="J69" s="47"/>
      <c r="K69" s="47"/>
      <c r="L69" s="11"/>
      <c r="M69" s="116" t="s">
        <v>100</v>
      </c>
      <c r="N69" s="117"/>
      <c r="O69" s="117"/>
      <c r="P69" s="117"/>
      <c r="Q69" s="118"/>
      <c r="R69" s="36"/>
      <c r="S69" s="72"/>
    </row>
    <row r="70" spans="3:19" ht="15.75" x14ac:dyDescent="0.25">
      <c r="C70" s="37"/>
      <c r="D70" s="146" t="s">
        <v>46</v>
      </c>
      <c r="E70" s="147"/>
      <c r="F70" s="147"/>
      <c r="G70" s="147"/>
      <c r="H70" s="147"/>
      <c r="I70" s="38"/>
      <c r="J70" s="58">
        <f>SUM(J68:J69)</f>
        <v>173000396</v>
      </c>
      <c r="K70" s="58">
        <f>SUM(K68:K69)</f>
        <v>318441587</v>
      </c>
      <c r="L70" s="39"/>
      <c r="M70" s="40" t="s">
        <v>47</v>
      </c>
      <c r="N70" s="41"/>
      <c r="O70" s="41"/>
      <c r="P70" s="41"/>
      <c r="Q70" s="42"/>
      <c r="R70" s="43">
        <f>SUM(R68+R69)</f>
        <v>173000396</v>
      </c>
      <c r="S70" s="43">
        <f t="shared" ref="S70" si="7">SUM(S68+S69)</f>
        <v>318441587</v>
      </c>
    </row>
  </sheetData>
  <mergeCells count="121">
    <mergeCell ref="D61:H61"/>
    <mergeCell ref="M61:Q61"/>
    <mergeCell ref="D62:H62"/>
    <mergeCell ref="M62:Q62"/>
    <mergeCell ref="D63:H63"/>
    <mergeCell ref="M63:Q63"/>
    <mergeCell ref="D58:H58"/>
    <mergeCell ref="M58:Q58"/>
    <mergeCell ref="D59:H59"/>
    <mergeCell ref="M59:Q59"/>
    <mergeCell ref="D60:H60"/>
    <mergeCell ref="M60:Q60"/>
    <mergeCell ref="D69:H69"/>
    <mergeCell ref="M69:Q69"/>
    <mergeCell ref="D70:H70"/>
    <mergeCell ref="D64:H64"/>
    <mergeCell ref="M64:Q64"/>
    <mergeCell ref="M65:Q65"/>
    <mergeCell ref="M66:Q66"/>
    <mergeCell ref="M67:Q67"/>
    <mergeCell ref="M68:Q68"/>
    <mergeCell ref="M55:Q55"/>
    <mergeCell ref="D56:I56"/>
    <mergeCell ref="M56:Q56"/>
    <mergeCell ref="D57:H57"/>
    <mergeCell ref="M57:Q57"/>
    <mergeCell ref="D48:H48"/>
    <mergeCell ref="D49:H49"/>
    <mergeCell ref="M49:Q49"/>
    <mergeCell ref="D51:H51"/>
    <mergeCell ref="D52:I52"/>
    <mergeCell ref="D53:H53"/>
    <mergeCell ref="M50:Q50"/>
    <mergeCell ref="M51:Q51"/>
    <mergeCell ref="M52:Q52"/>
    <mergeCell ref="M53:Q53"/>
    <mergeCell ref="M54:Q54"/>
    <mergeCell ref="D54:H54"/>
    <mergeCell ref="D55:H55"/>
    <mergeCell ref="D43:I43"/>
    <mergeCell ref="D44:H44"/>
    <mergeCell ref="D45:H45"/>
    <mergeCell ref="D46:I46"/>
    <mergeCell ref="M46:Q46"/>
    <mergeCell ref="D47:H47"/>
    <mergeCell ref="D40:I40"/>
    <mergeCell ref="M40:Q40"/>
    <mergeCell ref="D41:I41"/>
    <mergeCell ref="M41:Q41"/>
    <mergeCell ref="D42:I42"/>
    <mergeCell ref="M42:Q42"/>
    <mergeCell ref="D37:H37"/>
    <mergeCell ref="M37:Q37"/>
    <mergeCell ref="D38:I38"/>
    <mergeCell ref="M38:Q38"/>
    <mergeCell ref="D39:I39"/>
    <mergeCell ref="M39:Q39"/>
    <mergeCell ref="D33:H33"/>
    <mergeCell ref="M33:Q33"/>
    <mergeCell ref="D34:H34"/>
    <mergeCell ref="M34:Q34"/>
    <mergeCell ref="M35:Q35"/>
    <mergeCell ref="D36:I36"/>
    <mergeCell ref="M36:Q36"/>
    <mergeCell ref="D30:H30"/>
    <mergeCell ref="M30:Q30"/>
    <mergeCell ref="D31:H31"/>
    <mergeCell ref="M31:Q31"/>
    <mergeCell ref="D32:H32"/>
    <mergeCell ref="M32:Q32"/>
    <mergeCell ref="D27:H27"/>
    <mergeCell ref="M27:Q27"/>
    <mergeCell ref="D28:H28"/>
    <mergeCell ref="M28:Q28"/>
    <mergeCell ref="D29:H29"/>
    <mergeCell ref="M29:Q29"/>
    <mergeCell ref="D24:H24"/>
    <mergeCell ref="M24:Q24"/>
    <mergeCell ref="D25:H25"/>
    <mergeCell ref="M25:Q25"/>
    <mergeCell ref="D26:H26"/>
    <mergeCell ref="M26:Q26"/>
    <mergeCell ref="D21:H21"/>
    <mergeCell ref="M21:Q21"/>
    <mergeCell ref="D22:I22"/>
    <mergeCell ref="M22:Q22"/>
    <mergeCell ref="D23:I23"/>
    <mergeCell ref="M23:Q23"/>
    <mergeCell ref="D18:I18"/>
    <mergeCell ref="M18:Q18"/>
    <mergeCell ref="D19:I19"/>
    <mergeCell ref="M19:Q19"/>
    <mergeCell ref="D20:I20"/>
    <mergeCell ref="M20:Q20"/>
    <mergeCell ref="D15:H15"/>
    <mergeCell ref="M15:Q15"/>
    <mergeCell ref="D16:H16"/>
    <mergeCell ref="M16:Q16"/>
    <mergeCell ref="D17:I17"/>
    <mergeCell ref="M17:Q17"/>
    <mergeCell ref="D13:H13"/>
    <mergeCell ref="M13:Q13"/>
    <mergeCell ref="D14:I14"/>
    <mergeCell ref="M14:Q14"/>
    <mergeCell ref="D7:H7"/>
    <mergeCell ref="D8:H8"/>
    <mergeCell ref="D9:I9"/>
    <mergeCell ref="M9:Q9"/>
    <mergeCell ref="D10:H10"/>
    <mergeCell ref="D11:I11"/>
    <mergeCell ref="M11:Q11"/>
    <mergeCell ref="C1:S1"/>
    <mergeCell ref="C2:F2"/>
    <mergeCell ref="C3:F3"/>
    <mergeCell ref="C4:S4"/>
    <mergeCell ref="C5:S5"/>
    <mergeCell ref="D6:I6"/>
    <mergeCell ref="M6:Q6"/>
    <mergeCell ref="D12:I12"/>
    <mergeCell ref="M12:Q12"/>
    <mergeCell ref="M10:Q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1a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2020-07-17T07:23:10Z</cp:lastPrinted>
  <dcterms:created xsi:type="dcterms:W3CDTF">2012-02-02T10:48:30Z</dcterms:created>
  <dcterms:modified xsi:type="dcterms:W3CDTF">2020-07-17T09:28:08Z</dcterms:modified>
</cp:coreProperties>
</file>