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G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30" i="1" l="1"/>
  <c r="C30" i="1"/>
  <c r="C29" i="1"/>
  <c r="G17" i="1"/>
  <c r="E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<sst xmlns="http://schemas.openxmlformats.org/spreadsheetml/2006/main" count="82" uniqueCount="81">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</sst>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5">
          <cell r="C5">
            <v>1466902602</v>
          </cell>
        </row>
        <row r="12">
          <cell r="C12">
            <v>367941667</v>
          </cell>
        </row>
        <row r="18">
          <cell r="C18">
            <v>227487671</v>
          </cell>
        </row>
        <row r="26">
          <cell r="C26">
            <v>482500000</v>
          </cell>
        </row>
        <row r="34">
          <cell r="C34">
            <v>375810284</v>
          </cell>
        </row>
        <row r="52">
          <cell r="C52">
            <v>2792700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1133588413</v>
          </cell>
        </row>
        <row r="95">
          <cell r="C95">
            <v>232019306</v>
          </cell>
        </row>
        <row r="96">
          <cell r="C96">
            <v>1007509470</v>
          </cell>
        </row>
        <row r="97">
          <cell r="C97">
            <v>51600000</v>
          </cell>
        </row>
        <row r="98">
          <cell r="C98">
            <v>258535762</v>
          </cell>
        </row>
        <row r="111">
          <cell r="C111">
            <v>86900018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>
        <row r="15">
          <cell r="E15">
            <v>61897460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G32"/>
  <sheetViews>
    <sheetView tabSelected="1" zoomScaleNormal="100" zoomScaleSheetLayoutView="100" workbookViewId="0">
      <selection activeCell="B6" sqref="B6:B8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7" width="11.1640625" style="3" hidden="1" customWidth="1"/>
    <col min="8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1466902602</v>
      </c>
      <c r="D5" s="19" t="s">
        <v>13</v>
      </c>
      <c r="E5" s="21">
        <f>'[1]1.1.sz.mell. '!C94</f>
        <v>1133588413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367941667</v>
      </c>
      <c r="D6" s="23" t="s">
        <v>16</v>
      </c>
      <c r="E6" s="21">
        <f>'[1]1.1.sz.mell. '!C95</f>
        <v>232019306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227487671</v>
      </c>
      <c r="D7" s="23" t="s">
        <v>19</v>
      </c>
      <c r="E7" s="21">
        <f>'[1]1.1.sz.mell. '!C96</f>
        <v>1007509470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51600000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375810284</v>
      </c>
      <c r="D9" s="23" t="s">
        <v>25</v>
      </c>
      <c r="E9" s="25">
        <f>'[1]1.1.sz.mell. '!C98</f>
        <v>258535762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2792700</v>
      </c>
      <c r="D10" s="23" t="s">
        <v>28</v>
      </c>
      <c r="E10" s="25">
        <f>'[1]1.1.sz.mell. '!C111-'[1]2.2.sz.mell .'!E15</f>
        <v>25002558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7" ht="15.95" customHeight="1" thickBot="1" x14ac:dyDescent="0.25">
      <c r="A17" s="33" t="s">
        <v>36</v>
      </c>
      <c r="B17" s="34" t="s">
        <v>37</v>
      </c>
      <c r="C17" s="35">
        <f>SUM(C5:C16)-C7</f>
        <v>2695947253</v>
      </c>
      <c r="D17" s="34" t="s">
        <v>38</v>
      </c>
      <c r="E17" s="36">
        <f>SUM(E5:E16)</f>
        <v>2708255509</v>
      </c>
      <c r="F17" s="2"/>
      <c r="G17" s="3">
        <f>C17-E17</f>
        <v>-12308256</v>
      </c>
    </row>
    <row r="18" spans="1:7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7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7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7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7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7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7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7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7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7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7" ht="21.75" customHeight="1" thickBot="1" x14ac:dyDescent="0.25">
      <c r="A28" s="33" t="s">
        <v>69</v>
      </c>
      <c r="B28" s="34" t="s">
        <v>70</v>
      </c>
      <c r="C28" s="35">
        <f>+C18+C23+C26+C27</f>
        <v>467267935</v>
      </c>
      <c r="D28" s="34" t="s">
        <v>71</v>
      </c>
      <c r="E28" s="36">
        <f>SUM(E18:E27)</f>
        <v>141904332</v>
      </c>
      <c r="F28" s="2"/>
      <c r="G28" s="3">
        <f>C28-E28</f>
        <v>325363603</v>
      </c>
    </row>
    <row r="29" spans="1:7" ht="13.5" thickBot="1" x14ac:dyDescent="0.25">
      <c r="A29" s="33" t="s">
        <v>72</v>
      </c>
      <c r="B29" s="44" t="s">
        <v>73</v>
      </c>
      <c r="C29" s="45">
        <f>+C17+C28</f>
        <v>3163215188</v>
      </c>
      <c r="D29" s="44" t="s">
        <v>74</v>
      </c>
      <c r="E29" s="45">
        <f>E28+E17</f>
        <v>2850159841</v>
      </c>
      <c r="F29" s="2"/>
    </row>
    <row r="30" spans="1:7" ht="13.5" thickBot="1" x14ac:dyDescent="0.25">
      <c r="A30" s="33" t="s">
        <v>75</v>
      </c>
      <c r="B30" s="44" t="s">
        <v>76</v>
      </c>
      <c r="C30" s="45">
        <f>IF(C17-E17&lt;0,E17-C17,"-")</f>
        <v>12308256</v>
      </c>
      <c r="D30" s="44" t="s">
        <v>77</v>
      </c>
      <c r="E30" s="45" t="str">
        <f>IF(C17-E17&gt;0,C17-E17,"-")</f>
        <v>-</v>
      </c>
      <c r="F30" s="2"/>
    </row>
    <row r="31" spans="1:7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313055347</v>
      </c>
      <c r="F31" s="2"/>
    </row>
    <row r="32" spans="1:7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4.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2019-12-17T08:03:16Z</dcterms:created>
  <dcterms:modified xsi:type="dcterms:W3CDTF">2019-12-17T08:03:17Z</dcterms:modified>
</cp:coreProperties>
</file>