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firstSheet="5" activeTab="7"/>
  </bookViews>
  <sheets>
    <sheet name="1.sz.bevetel-kiadás" sheetId="1" r:id="rId1"/>
    <sheet name="2.sz.központi támogatás" sheetId="2" r:id="rId2"/>
    <sheet name="3.sz.Beruházás" sheetId="3" r:id="rId3"/>
    <sheet name="4.sz.felújítás" sheetId="4" r:id="rId4"/>
    <sheet name="5.sz.Foglalkoztatotti létszám" sheetId="5" r:id="rId5"/>
    <sheet name="6.előiranyzat felhasz utemterv" sheetId="6" r:id="rId6"/>
    <sheet name="7.sz.mérleg közgad tagolasban" sheetId="7" r:id="rId7"/>
    <sheet name="8.szkeretszamok előiranyzat  ev" sheetId="8" r:id="rId8"/>
  </sheets>
  <definedNames/>
  <calcPr fullCalcOnLoad="1"/>
</workbook>
</file>

<file path=xl/sharedStrings.xml><?xml version="1.0" encoding="utf-8"?>
<sst xmlns="http://schemas.openxmlformats.org/spreadsheetml/2006/main" count="611" uniqueCount="433">
  <si>
    <t>A</t>
  </si>
  <si>
    <t>B</t>
  </si>
  <si>
    <t>C</t>
  </si>
  <si>
    <t>D</t>
  </si>
  <si>
    <t>E</t>
  </si>
  <si>
    <t>F</t>
  </si>
  <si>
    <t>G</t>
  </si>
  <si>
    <t>Jogcím</t>
  </si>
  <si>
    <t>mutató</t>
  </si>
  <si>
    <t>Fajlagos összeg(Ft)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</si>
  <si>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</si>
  <si>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</si>
  <si>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</si>
  <si>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</si>
  <si>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</si>
  <si>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</si>
  <si>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</si>
  <si>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</si>
  <si>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</si>
  <si>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</si>
  <si>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</si>
  <si>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</si>
  <si>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</si>
  <si>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</si>
  <si>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</si>
  <si>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</si>
  <si>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</si>
  <si>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</si>
  <si>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</si>
  <si>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</si>
  <si>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</si>
  <si>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</si>
  <si>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</si>
  <si>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</si>
  <si>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</si>
  <si>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</si>
  <si>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</si>
  <si>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</si>
  <si>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</si>
  <si>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</si>
  <si>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</si>
  <si>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</si>
  <si>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</si>
  <si>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</si>
  <si>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</si>
  <si>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</si>
  <si>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</si>
  <si>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</si>
  <si>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</si>
  <si>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</si>
  <si>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</si>
  <si>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</si>
  <si>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</si>
  <si>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</si>
  <si>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</si>
  <si>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</si>
  <si>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</si>
  <si>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</si>
  <si>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</si>
  <si>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</si>
  <si>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</si>
  <si>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</si>
  <si>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</si>
  <si>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</si>
  <si>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</si>
  <si>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MT hatálya alá tartozó/
fizikai 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</si>
  <si>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</si>
  <si>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</si>
  <si>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</si>
  <si>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</si>
  <si>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</si>
  <si>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</si>
  <si>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</si>
  <si>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</si>
  <si>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</si>
  <si>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</si>
  <si>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</si>
  <si>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</si>
  <si>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</si>
  <si>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</si>
  <si>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</si>
  <si>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</si>
  <si>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</si>
  <si>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</si>
  <si>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</si>
  <si>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</si>
  <si>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</si>
  <si>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</si>
  <si>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</si>
  <si>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</si>
  <si>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</si>
  <si>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</si>
  <si>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</si>
  <si>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</si>
  <si>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</si>
  <si>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</si>
  <si>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</si>
  <si>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</si>
  <si>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</si>
  <si>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</si>
  <si>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</si>
  <si>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</si>
  <si>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</si>
  <si>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</si>
  <si>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</si>
  <si>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</si>
  <si>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</si>
  <si>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</si>
  <si>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</si>
  <si>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</si>
  <si>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</si>
  <si>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</si>
  <si>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</si>
  <si>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</si>
  <si>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</si>
  <si>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</si>
  <si>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</si>
  <si>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</si>
  <si>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</si>
  <si>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</si>
  <si>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</si>
  <si>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</si>
  <si>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</si>
  <si>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</si>
  <si>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</si>
  <si>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</si>
  <si>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</si>
  <si>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</si>
  <si>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</si>
  <si>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</si>
  <si>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</si>
  <si>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</si>
  <si>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</si>
  <si>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</si>
  <si>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</si>
  <si>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</si>
  <si>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</si>
  <si>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</si>
  <si>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</si>
  <si>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</si>
  <si>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</si>
  <si>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</si>
  <si>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</si>
  <si>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</si>
  <si>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</si>
  <si>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</si>
  <si>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</si>
  <si>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</si>
  <si>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</si>
  <si>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</si>
  <si>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</si>
  <si>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</si>
  <si>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</si>
  <si>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</si>
  <si>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</si>
  <si>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</si>
  <si>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</si>
  <si>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</si>
  <si>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</si>
  <si>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</si>
  <si>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</si>
  <si>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</si>
  <si>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</si>
  <si>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</si>
  <si>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</si>
  <si>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</si>
  <si>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</si>
  <si>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</si>
  <si>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</si>
  <si>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</si>
  <si>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</si>
  <si>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</si>
  <si>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</si>
  <si>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</si>
  <si>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</si>
  <si>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</si>
  <si>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</si>
  <si>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</si>
  <si>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</si>
  <si>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</si>
  <si>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</si>
  <si>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</si>
  <si>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</si>
  <si>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</si>
  <si>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</si>
  <si>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</si>
  <si>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</si>
  <si>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</si>
  <si>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</si>
  <si>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</si>
  <si>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</si>
  <si>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</si>
  <si>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</si>
  <si>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</si>
  <si>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</si>
  <si>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</si>
  <si>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</si>
  <si>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</si>
  <si>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</si>
  <si>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</si>
  <si>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</si>
  <si>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</si>
  <si>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</si>
  <si>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</si>
  <si>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</si>
  <si>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</si>
  <si>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</si>
  <si>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</si>
  <si>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</si>
  <si>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</si>
  <si>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</si>
  <si>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</si>
  <si>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</si>
  <si>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</si>
  <si>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</si>
  <si>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</si>
  <si>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</si>
  <si>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</si>
  <si>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</si>
  <si>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</si>
  <si>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</si>
  <si>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</si>
  <si>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</si>
  <si>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</si>
  <si>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</si>
  <si>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</si>
  <si>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</si>
  <si>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</si>
  <si>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</si>
  <si>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</si>
  <si>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</si>
  <si>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</si>
  <si>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</si>
  <si>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</si>
  <si>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</si>
  <si>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</si>
  <si>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</si>
  <si>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</si>
  <si>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</si>
  <si>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</si>
  <si>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</si>
  <si>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</si>
  <si>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</si>
  <si>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</si>
  <si>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</si>
  <si>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</si>
  <si>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</si>
  <si>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</si>
  <si>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</si>
  <si>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</si>
  <si>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</si>
  <si>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</si>
  <si>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</si>
  <si>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</si>
  <si>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</si>
  <si>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</si>
  <si>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</si>
  <si>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</si>
  <si>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</si>
  <si>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</si>
  <si>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</si>
  <si>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</si>
  <si>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</si>
  <si>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</si>
  <si>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</si>
  <si>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</si>
  <si>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</si>
  <si>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</si>
  <si>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</si>
  <si>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</si>
  <si>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</si>
  <si>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</si>
  <si>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</si>
  <si>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</si>
  <si>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</si>
  <si>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</si>
  <si>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</si>
  <si>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</si>
  <si>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</si>
  <si>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</si>
  <si>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</si>
  <si>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</si>
  <si>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</si>
  <si>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</si>
  <si>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</si>
  <si>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</si>
  <si>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</si>
  <si>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</si>
  <si>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</si>
  <si>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</si>
  <si>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</si>
  <si>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</si>
  <si>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</si>
  <si>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</si>
  <si>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</si>
  <si>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</si>
  <si>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</si>
  <si>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</si>
  <si>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</si>
  <si>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</si>
  <si>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</si>
  <si>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</si>
  <si>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</si>
  <si>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</si>
  <si>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</si>
  <si>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</si>
  <si>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</si>
  <si>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</si>
  <si>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</si>
  <si>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</si>
  <si>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</si>
  <si>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</si>
  <si>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</si>
  <si>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</si>
  <si>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</si>
  <si>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</si>
  <si>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</si>
  <si>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</si>
  <si>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</si>
  <si>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</si>
  <si>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</si>
  <si>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</si>
  <si>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</si>
  <si>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</si>
  <si>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</si>
  <si>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</si>
  <si>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</si>
  <si>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</si>
  <si>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</si>
  <si>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</si>
  <si>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</si>
  <si>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</si>
  <si>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</si>
  <si>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</si>
  <si>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</si>
  <si>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</si>
  <si>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</si>
  <si>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</si>
  <si>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</si>
  <si>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</si>
  <si>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</si>
  <si>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</si>
  <si>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</si>
  <si>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</si>
  <si>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</si>
  <si>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</si>
  <si>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</si>
  <si>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</si>
  <si>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</si>
  <si>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</si>
  <si>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</si>
  <si>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</si>
  <si>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</si>
  <si>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</si>
  <si>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</si>
  <si>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</si>
  <si>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</si>
  <si>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</si>
  <si>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</si>
  <si>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</si>
  <si>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</si>
  <si>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</si>
  <si>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</si>
  <si>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egység</t>
  </si>
  <si>
    <t xml:space="preserve">mennyiségi </t>
  </si>
  <si>
    <t>beszámítás után (Ft)</t>
  </si>
  <si>
    <t xml:space="preserve">Támoagtás </t>
  </si>
  <si>
    <t>Szalapa község önkormányzati összevont bevételek és kiadások</t>
  </si>
  <si>
    <t>Szalapa  község Önkormányzatánál  foglalkoztatottak
éves létszámkerete</t>
  </si>
  <si>
    <t>Szalapa község Önkormányzata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</si>
  <si>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</si>
  <si>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</si>
  <si>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</si>
  <si>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</si>
  <si>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</si>
  <si>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</si>
  <si>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</si>
  <si>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</si>
  <si>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</si>
  <si>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</t>
  </si>
  <si>
    <t>Szept</t>
  </si>
  <si>
    <t>Okt</t>
  </si>
  <si>
    <t>Nov</t>
  </si>
  <si>
    <t>Dec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</si>
  <si>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</si>
  <si>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</si>
  <si>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</si>
  <si>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</si>
  <si>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Maradvány felhasználása</t>
  </si>
  <si>
    <t>Működési kiadások</t>
  </si>
  <si>
    <t>Adósságszolgálat (hitel+kamat)</t>
  </si>
  <si>
    <t>Kiadások összesen (1+..+3)</t>
  </si>
  <si>
    <t>Egyenleg</t>
  </si>
  <si>
    <t xml:space="preserve">     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</si>
  <si>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</si>
  <si>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</si>
  <si>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</si>
  <si>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</si>
  <si>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</si>
  <si>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</si>
  <si>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</si>
  <si>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</si>
  <si>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</si>
  <si>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</si>
  <si>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</si>
  <si>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</si>
  <si>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</si>
  <si>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</si>
  <si>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</si>
  <si>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</si>
  <si>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2017. évi tervezet</t>
  </si>
  <si>
    <t>BEVÉTELEK ÖSSZESEN</t>
  </si>
  <si>
    <t>Felhalmozási célú kiadások összesen</t>
  </si>
  <si>
    <t>KIADÁSOK ÖSSZESEN</t>
  </si>
  <si>
    <t>Kiegészítő támogatás</t>
  </si>
  <si>
    <t>2019. évi tervezet</t>
  </si>
  <si>
    <t>Műk.kiad. Visszatérülése</t>
  </si>
  <si>
    <t>Egyéb műk.bevétel</t>
  </si>
  <si>
    <t>2016.01.01. engedélyezett álláshely</t>
  </si>
  <si>
    <t>kis/nagy értékű tárgyi eszközök</t>
  </si>
  <si>
    <t>Működési célú pénzeszköz vissza</t>
  </si>
  <si>
    <t>vis maior utak</t>
  </si>
  <si>
    <t>emlékpark</t>
  </si>
  <si>
    <t>20178 évi tervezet</t>
  </si>
  <si>
    <t>2020. évi tervezet</t>
  </si>
  <si>
    <t>1. melléket az  2/2017. (III.14.)</t>
  </si>
  <si>
    <t>2. melléklet az 2/2017.(III.14.)</t>
  </si>
  <si>
    <t xml:space="preserve">3. melléklet az 3/2017. (III.14.) </t>
  </si>
  <si>
    <t xml:space="preserve">4. melléklet az 2/2017. (III. 14.) </t>
  </si>
  <si>
    <t>5.sz.melléklet az 2/2017.(III.14.) önkormányzati rendelethez</t>
  </si>
  <si>
    <t>6.sz.melléklet a 2/2017.(III.14.) önkormányzati rendelethez</t>
  </si>
  <si>
    <t>7.sz.melléklet az 2/2017. (III.14.) önkoormányzati rendelet</t>
  </si>
  <si>
    <t xml:space="preserve">8.sz. melléklet az 2/2017.(III.14.)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</si>
</sst>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Alignment="1">
      <alignment wrapText="1"/>
    </xf>
    <xf numFmtId="0" fontId="8" fillId="35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35" borderId="10" xfId="0" applyFill="1" applyBorder="1" applyAlignment="1">
      <alignment/>
    </xf>
    <xf numFmtId="0" fontId="1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0" xfId="56">
      <alignment/>
      <protection/>
    </xf>
    <xf numFmtId="0" fontId="12" fillId="0" borderId="0" xfId="56" applyFont="1">
      <alignment/>
      <protection/>
    </xf>
    <xf numFmtId="0" fontId="11" fillId="0" borderId="10" xfId="56" applyBorder="1">
      <alignment/>
      <protection/>
    </xf>
    <xf numFmtId="0" fontId="12" fillId="0" borderId="10" xfId="56" applyFont="1" applyBorder="1">
      <alignment/>
      <protection/>
    </xf>
    <xf numFmtId="0" fontId="11" fillId="0" borderId="0" xfId="56" applyBorder="1">
      <alignment/>
      <protection/>
    </xf>
    <xf numFmtId="0" fontId="12" fillId="36" borderId="10" xfId="56" applyFont="1" applyFill="1" applyBorder="1">
      <alignment/>
      <protection/>
    </xf>
    <xf numFmtId="0" fontId="11" fillId="0" borderId="14" xfId="56" applyFill="1" applyBorder="1">
      <alignment/>
      <protection/>
    </xf>
    <xf numFmtId="0" fontId="12" fillId="37" borderId="0" xfId="56" applyFont="1" applyFill="1" applyBorder="1">
      <alignment/>
      <protection/>
    </xf>
    <xf numFmtId="0" fontId="12" fillId="0" borderId="10" xfId="56" applyFont="1" applyBorder="1" applyAlignment="1">
      <alignment horizontal="center"/>
      <protection/>
    </xf>
    <xf numFmtId="0" fontId="11" fillId="0" borderId="15" xfId="56" applyBorder="1">
      <alignment/>
      <protection/>
    </xf>
    <xf numFmtId="0" fontId="11" fillId="0" borderId="16" xfId="56" applyBorder="1">
      <alignment/>
      <protection/>
    </xf>
    <xf numFmtId="0" fontId="11" fillId="0" borderId="17" xfId="56" applyBorder="1">
      <alignment/>
      <protection/>
    </xf>
    <xf numFmtId="0" fontId="11" fillId="0" borderId="18" xfId="56" applyBorder="1">
      <alignment/>
      <protection/>
    </xf>
    <xf numFmtId="0" fontId="11" fillId="0" borderId="19" xfId="56" applyBorder="1">
      <alignment/>
      <protection/>
    </xf>
    <xf numFmtId="0" fontId="12" fillId="0" borderId="18" xfId="56" applyFont="1" applyBorder="1">
      <alignment/>
      <protection/>
    </xf>
    <xf numFmtId="0" fontId="12" fillId="36" borderId="18" xfId="56" applyFont="1" applyFill="1" applyBorder="1">
      <alignment/>
      <protection/>
    </xf>
    <xf numFmtId="0" fontId="11" fillId="36" borderId="10" xfId="56" applyFill="1" applyBorder="1">
      <alignment/>
      <protection/>
    </xf>
    <xf numFmtId="0" fontId="11" fillId="36" borderId="20" xfId="56" applyFill="1" applyBorder="1">
      <alignment/>
      <protection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15" fillId="0" borderId="10" xfId="56" applyFont="1" applyBorder="1">
      <alignment/>
      <protection/>
    </xf>
    <xf numFmtId="0" fontId="49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31" fillId="0" borderId="10" xfId="0" applyFont="1" applyBorder="1" applyAlignment="1">
      <alignment/>
    </xf>
    <xf numFmtId="0" fontId="0" fillId="37" borderId="0" xfId="0" applyFill="1" applyAlignment="1">
      <alignment/>
    </xf>
    <xf numFmtId="0" fontId="0" fillId="37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11" fillId="38" borderId="0" xfId="56" applyFill="1">
      <alignment/>
      <protection/>
    </xf>
    <xf numFmtId="0" fontId="11" fillId="38" borderId="14" xfId="56" applyFill="1" applyBorder="1">
      <alignment/>
      <protection/>
    </xf>
    <xf numFmtId="0" fontId="6" fillId="32" borderId="13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 quotePrefix="1">
      <alignment horizontal="center" vertical="center"/>
    </xf>
    <xf numFmtId="0" fontId="2" fillId="35" borderId="13" xfId="0" applyFont="1" applyFill="1" applyBorder="1" applyAlignment="1" quotePrefix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 quotePrefix="1">
      <alignment horizontal="center" vertical="center"/>
    </xf>
    <xf numFmtId="164" fontId="2" fillId="35" borderId="13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11" xfId="56" applyNumberFormat="1" applyFont="1" applyBorder="1" applyAlignment="1">
      <alignment horizontal="center"/>
      <protection/>
    </xf>
    <xf numFmtId="0" fontId="12" fillId="0" borderId="21" xfId="56" applyNumberFormat="1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0" fontId="12" fillId="0" borderId="18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19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16"/>
  <sheetViews>
    <sheetView zoomScalePageLayoutView="0" workbookViewId="0" topLeftCell="A164">
      <selection activeCell="C181" sqref="C181:AB181"/>
    </sheetView>
  </sheetViews>
  <sheetFormatPr defaultColWidth="9.140625" defaultRowHeight="15"/>
  <cols>
    <col min="1" max="1" width="4.421875" style="0" customWidth="1"/>
    <col min="2" max="2" width="6.7109375" style="0" customWidth="1"/>
    <col min="11" max="11" width="9.00390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</cols>
  <sheetData>
    <row r="1" ht="15">
      <c r="A1" t="s">
        <v>425</v>
      </c>
    </row>
    <row r="2" ht="15">
      <c r="A2" t="s">
        <v>45</v>
      </c>
    </row>
    <row r="4" spans="1:32" ht="15">
      <c r="A4" s="93" t="s">
        <v>367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</row>
    <row r="7" spans="31:32" ht="10.5" customHeight="1">
      <c r="AE7" s="13"/>
      <c r="AF7" s="15" t="s">
        <v>56</v>
      </c>
    </row>
    <row r="8" ht="5.25" customHeight="1" hidden="1"/>
    <row r="9" spans="1:32" ht="54" customHeight="1">
      <c r="A9" s="89" t="s">
        <v>66</v>
      </c>
      <c r="B9" s="90"/>
      <c r="C9" s="72" t="s">
        <v>195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14" t="s">
        <v>359</v>
      </c>
      <c r="AD9" s="14" t="s">
        <v>360</v>
      </c>
      <c r="AE9" s="14" t="s">
        <v>46</v>
      </c>
      <c r="AF9" s="14" t="s">
        <v>28</v>
      </c>
    </row>
    <row r="10" spans="1:32" ht="15">
      <c r="A10" s="56" t="s">
        <v>67</v>
      </c>
      <c r="B10" s="92"/>
      <c r="C10" s="85" t="s">
        <v>68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48">
        <v>7754824</v>
      </c>
      <c r="AD10" s="1"/>
      <c r="AE10" s="1"/>
      <c r="AF10" s="1">
        <v>7754824</v>
      </c>
    </row>
    <row r="11" spans="1:32" ht="15">
      <c r="A11" s="56" t="s">
        <v>69</v>
      </c>
      <c r="B11" s="92"/>
      <c r="C11" s="82" t="s">
        <v>70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48"/>
      <c r="AD11" s="1"/>
      <c r="AE11" s="1"/>
      <c r="AF11" s="1"/>
    </row>
    <row r="12" spans="1:32" ht="15">
      <c r="A12" s="56" t="s">
        <v>71</v>
      </c>
      <c r="B12" s="92"/>
      <c r="C12" s="82" t="s">
        <v>72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48">
        <v>5977680</v>
      </c>
      <c r="AD12" s="1"/>
      <c r="AE12" s="1"/>
      <c r="AF12" s="1">
        <v>5977680</v>
      </c>
    </row>
    <row r="13" spans="1:32" ht="15">
      <c r="A13" s="56" t="s">
        <v>73</v>
      </c>
      <c r="B13" s="92"/>
      <c r="C13" s="82" t="s">
        <v>74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48">
        <v>1200000</v>
      </c>
      <c r="AD13" s="1"/>
      <c r="AE13" s="1"/>
      <c r="AF13" s="1">
        <v>1200000</v>
      </c>
    </row>
    <row r="14" spans="1:32" ht="15">
      <c r="A14" s="56" t="s">
        <v>75</v>
      </c>
      <c r="B14" s="92"/>
      <c r="C14" s="82" t="s">
        <v>76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48">
        <v>1169050</v>
      </c>
      <c r="AD14" s="1"/>
      <c r="AE14" s="1"/>
      <c r="AF14" s="1">
        <v>1169050</v>
      </c>
    </row>
    <row r="15" spans="1:32" ht="15">
      <c r="A15" s="56" t="s">
        <v>77</v>
      </c>
      <c r="B15" s="92"/>
      <c r="C15" s="82" t="s">
        <v>78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48">
        <v>2791737</v>
      </c>
      <c r="AD15" s="1"/>
      <c r="AE15" s="1"/>
      <c r="AF15" s="1">
        <v>2791737</v>
      </c>
    </row>
    <row r="16" spans="1:32" ht="15">
      <c r="A16" s="59" t="s">
        <v>79</v>
      </c>
      <c r="B16" s="91"/>
      <c r="C16" s="81" t="s">
        <v>80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48">
        <f>SUM(AC10:AC15)</f>
        <v>18893291</v>
      </c>
      <c r="AD16" s="16"/>
      <c r="AE16" s="16"/>
      <c r="AF16" s="16">
        <f>SUM(AF10:AF15)</f>
        <v>18893291</v>
      </c>
    </row>
    <row r="17" spans="1:32" ht="15">
      <c r="A17" s="56" t="s">
        <v>81</v>
      </c>
      <c r="B17" s="92"/>
      <c r="C17" s="82" t="s">
        <v>82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48"/>
      <c r="AD17" s="1"/>
      <c r="AE17" s="1"/>
      <c r="AF17" s="1"/>
    </row>
    <row r="18" spans="1:32" ht="15">
      <c r="A18" s="56" t="s">
        <v>83</v>
      </c>
      <c r="B18" s="92"/>
      <c r="C18" s="82" t="s">
        <v>84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48"/>
      <c r="AD18" s="1"/>
      <c r="AE18" s="1"/>
      <c r="AF18" s="1"/>
    </row>
    <row r="19" spans="1:32" ht="15">
      <c r="A19" s="56" t="s">
        <v>85</v>
      </c>
      <c r="B19" s="92"/>
      <c r="C19" s="82" t="s">
        <v>86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48"/>
      <c r="AD19" s="1"/>
      <c r="AE19" s="1"/>
      <c r="AF19" s="1"/>
    </row>
    <row r="20" spans="1:32" ht="15">
      <c r="A20" s="56" t="s">
        <v>87</v>
      </c>
      <c r="B20" s="92"/>
      <c r="C20" s="82" t="s">
        <v>88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48"/>
      <c r="AD20" s="1"/>
      <c r="AE20" s="1"/>
      <c r="AF20" s="1"/>
    </row>
    <row r="21" spans="1:32" ht="15">
      <c r="A21" s="56" t="s">
        <v>89</v>
      </c>
      <c r="B21" s="92"/>
      <c r="C21" s="82" t="s">
        <v>90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48">
        <v>22819070</v>
      </c>
      <c r="AD21" s="1"/>
      <c r="AE21" s="1"/>
      <c r="AF21" s="1">
        <v>22819070</v>
      </c>
    </row>
    <row r="22" spans="1:32" ht="15">
      <c r="A22" s="59" t="s">
        <v>91</v>
      </c>
      <c r="B22" s="91"/>
      <c r="C22" s="81" t="s">
        <v>92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42">
        <f>SUM(AC16:AC21)</f>
        <v>41712361</v>
      </c>
      <c r="AD22" s="16"/>
      <c r="AE22" s="16"/>
      <c r="AF22" s="42">
        <f>SUM(AF16:AF21)</f>
        <v>41712361</v>
      </c>
    </row>
    <row r="23" spans="1:32" ht="15">
      <c r="A23" s="56" t="s">
        <v>93</v>
      </c>
      <c r="B23" s="92"/>
      <c r="C23" s="82" t="s">
        <v>94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1">
        <v>13400000</v>
      </c>
      <c r="AD23" s="1"/>
      <c r="AE23" s="1"/>
      <c r="AF23" s="1">
        <v>13400000</v>
      </c>
    </row>
    <row r="24" spans="1:32" ht="15">
      <c r="A24" s="56" t="s">
        <v>95</v>
      </c>
      <c r="B24" s="92"/>
      <c r="C24" s="82" t="s">
        <v>96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1"/>
      <c r="AD24" s="1"/>
      <c r="AE24" s="1"/>
      <c r="AF24" s="1"/>
    </row>
    <row r="25" spans="1:32" ht="15">
      <c r="A25" s="56" t="s">
        <v>97</v>
      </c>
      <c r="B25" s="92"/>
      <c r="C25" s="82" t="s">
        <v>98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1"/>
      <c r="AD25" s="1"/>
      <c r="AE25" s="1"/>
      <c r="AF25" s="1"/>
    </row>
    <row r="26" spans="1:32" ht="15">
      <c r="A26" s="56" t="s">
        <v>99</v>
      </c>
      <c r="B26" s="92"/>
      <c r="C26" s="82" t="s">
        <v>100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1"/>
      <c r="AD26" s="1"/>
      <c r="AE26" s="1"/>
      <c r="AF26" s="1"/>
    </row>
    <row r="27" spans="1:32" ht="15">
      <c r="A27" s="56" t="s">
        <v>101</v>
      </c>
      <c r="B27" s="92"/>
      <c r="C27" s="82" t="s">
        <v>102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45">
        <v>5071144</v>
      </c>
      <c r="AD27" s="1"/>
      <c r="AE27" s="1"/>
      <c r="AF27" s="1">
        <v>5071144</v>
      </c>
    </row>
    <row r="28" spans="1:32" ht="15">
      <c r="A28" s="59" t="s">
        <v>103</v>
      </c>
      <c r="B28" s="91"/>
      <c r="C28" s="81" t="s">
        <v>104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16">
        <f>SUM(AC23:AC27)</f>
        <v>18471144</v>
      </c>
      <c r="AD28" s="16">
        <f>SUM(AD23:AD27)</f>
        <v>0</v>
      </c>
      <c r="AE28" s="16">
        <f>SUM(AE23:AE27)</f>
        <v>0</v>
      </c>
      <c r="AF28" s="16">
        <f>SUM(AF23:AF27)</f>
        <v>18471144</v>
      </c>
    </row>
    <row r="29" spans="1:32" ht="15">
      <c r="A29" s="56" t="s">
        <v>105</v>
      </c>
      <c r="B29" s="92"/>
      <c r="C29" s="82" t="s">
        <v>106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1"/>
      <c r="AD29" s="1"/>
      <c r="AE29" s="1"/>
      <c r="AF29" s="1"/>
    </row>
    <row r="30" spans="1:32" ht="15">
      <c r="A30" s="56" t="s">
        <v>107</v>
      </c>
      <c r="B30" s="92"/>
      <c r="C30" s="82" t="s">
        <v>108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1"/>
      <c r="AD30" s="1"/>
      <c r="AE30" s="1"/>
      <c r="AF30" s="1"/>
    </row>
    <row r="31" spans="1:32" ht="15">
      <c r="A31" s="59" t="s">
        <v>109</v>
      </c>
      <c r="B31" s="91"/>
      <c r="C31" s="81" t="s">
        <v>110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16"/>
      <c r="AD31" s="16"/>
      <c r="AE31" s="16"/>
      <c r="AF31" s="16"/>
    </row>
    <row r="32" spans="1:32" ht="15">
      <c r="A32" s="56" t="s">
        <v>111</v>
      </c>
      <c r="B32" s="92"/>
      <c r="C32" s="82" t="s">
        <v>112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1"/>
      <c r="AD32" s="1"/>
      <c r="AE32" s="1"/>
      <c r="AF32" s="1"/>
    </row>
    <row r="33" spans="1:32" ht="15">
      <c r="A33" s="56" t="s">
        <v>113</v>
      </c>
      <c r="B33" s="92"/>
      <c r="C33" s="82" t="s">
        <v>114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1"/>
      <c r="AD33" s="1"/>
      <c r="AE33" s="1"/>
      <c r="AF33" s="1"/>
    </row>
    <row r="34" spans="1:33" ht="15">
      <c r="A34" s="56" t="s">
        <v>115</v>
      </c>
      <c r="B34" s="92"/>
      <c r="C34" s="82" t="s">
        <v>116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45">
        <v>1353700</v>
      </c>
      <c r="AD34" s="1"/>
      <c r="AE34" s="1"/>
      <c r="AF34" s="1">
        <v>1353700</v>
      </c>
      <c r="AG34" s="47"/>
    </row>
    <row r="35" spans="1:33" ht="15">
      <c r="A35" s="56" t="s">
        <v>117</v>
      </c>
      <c r="B35" s="92"/>
      <c r="C35" s="82" t="s">
        <v>118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45">
        <v>1718000</v>
      </c>
      <c r="AD35" s="1"/>
      <c r="AE35" s="1"/>
      <c r="AF35" s="1">
        <v>1718000</v>
      </c>
      <c r="AG35" s="47"/>
    </row>
    <row r="36" spans="1:32" ht="15">
      <c r="A36" s="56" t="s">
        <v>119</v>
      </c>
      <c r="B36" s="92"/>
      <c r="C36" s="82" t="s">
        <v>120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1"/>
      <c r="AD36" s="1"/>
      <c r="AE36" s="1"/>
      <c r="AF36" s="1"/>
    </row>
    <row r="37" spans="1:32" ht="15">
      <c r="A37" s="56" t="s">
        <v>121</v>
      </c>
      <c r="B37" s="92"/>
      <c r="C37" s="82" t="s">
        <v>122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1"/>
      <c r="AD37" s="1"/>
      <c r="AE37" s="1"/>
      <c r="AF37" s="1"/>
    </row>
    <row r="38" spans="1:32" ht="15">
      <c r="A38" s="56" t="s">
        <v>123</v>
      </c>
      <c r="B38" s="92"/>
      <c r="C38" s="82" t="s">
        <v>124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48">
        <v>246000</v>
      </c>
      <c r="AD38" s="41">
        <v>200000</v>
      </c>
      <c r="AE38" s="41"/>
      <c r="AF38" s="41">
        <v>446000</v>
      </c>
    </row>
    <row r="39" spans="1:32" ht="15">
      <c r="A39" s="56" t="s">
        <v>125</v>
      </c>
      <c r="B39" s="92"/>
      <c r="C39" s="82" t="s">
        <v>126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45"/>
      <c r="AD39" s="1"/>
      <c r="AE39" s="1"/>
      <c r="AF39" s="1"/>
    </row>
    <row r="40" spans="1:32" ht="15">
      <c r="A40" s="59" t="s">
        <v>127</v>
      </c>
      <c r="B40" s="91"/>
      <c r="C40" s="81" t="s">
        <v>128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49">
        <f>SUM(AC35:AC39)</f>
        <v>1964000</v>
      </c>
      <c r="AD40" s="49">
        <f>SUM(AD35:AD39)</f>
        <v>200000</v>
      </c>
      <c r="AE40" s="49">
        <f>SUM(AE35:AE39)</f>
        <v>0</v>
      </c>
      <c r="AF40" s="49">
        <f>SUM(AF35:AF39)</f>
        <v>2164000</v>
      </c>
    </row>
    <row r="41" spans="1:32" ht="15">
      <c r="A41" s="56" t="s">
        <v>129</v>
      </c>
      <c r="B41" s="92"/>
      <c r="C41" s="82" t="s">
        <v>130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45">
        <v>50000</v>
      </c>
      <c r="AD41" s="1"/>
      <c r="AE41" s="1"/>
      <c r="AF41" s="1">
        <v>50000</v>
      </c>
    </row>
    <row r="42" spans="1:32" ht="15">
      <c r="A42" s="59" t="s">
        <v>131</v>
      </c>
      <c r="B42" s="91"/>
      <c r="C42" s="81" t="s">
        <v>132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50">
        <f>SUM(AC31+AC34+AC40+AC41)</f>
        <v>3367700</v>
      </c>
      <c r="AD42" s="50">
        <f>SUM(AD31+AD34+AD40+AD41)</f>
        <v>200000</v>
      </c>
      <c r="AE42" s="50">
        <f>SUM(AE31+AE34+AE40+AE41)</f>
        <v>0</v>
      </c>
      <c r="AF42" s="50">
        <f>SUM(AF31+AF34+AF40+AF41)</f>
        <v>3567700</v>
      </c>
    </row>
    <row r="43" spans="1:32" ht="15">
      <c r="A43" s="56" t="s">
        <v>133</v>
      </c>
      <c r="B43" s="92"/>
      <c r="C43" s="62" t="s">
        <v>134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45">
        <v>350000</v>
      </c>
      <c r="AD43" s="1"/>
      <c r="AE43" s="1"/>
      <c r="AF43" s="1">
        <v>350000</v>
      </c>
    </row>
    <row r="44" spans="1:32" ht="15">
      <c r="A44" s="56" t="s">
        <v>135</v>
      </c>
      <c r="B44" s="92"/>
      <c r="C44" s="62" t="s">
        <v>136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45">
        <v>150000</v>
      </c>
      <c r="AD44" s="1"/>
      <c r="AE44" s="1"/>
      <c r="AF44" s="1">
        <v>150000</v>
      </c>
    </row>
    <row r="45" spans="1:32" ht="15">
      <c r="A45" s="56" t="s">
        <v>137</v>
      </c>
      <c r="B45" s="92"/>
      <c r="C45" s="62" t="s">
        <v>138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40"/>
      <c r="AD45" s="1"/>
      <c r="AE45" s="1"/>
      <c r="AF45" s="1"/>
    </row>
    <row r="46" spans="1:32" ht="15">
      <c r="A46" s="56" t="s">
        <v>139</v>
      </c>
      <c r="B46" s="92"/>
      <c r="C46" s="62" t="s">
        <v>140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1"/>
      <c r="AD46" s="1"/>
      <c r="AE46" s="1"/>
      <c r="AF46" s="1"/>
    </row>
    <row r="47" spans="1:32" ht="15">
      <c r="A47" s="56" t="s">
        <v>141</v>
      </c>
      <c r="B47" s="92"/>
      <c r="C47" s="62" t="s">
        <v>142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1"/>
      <c r="AD47" s="1"/>
      <c r="AE47" s="1"/>
      <c r="AF47" s="1"/>
    </row>
    <row r="48" spans="1:32" ht="15">
      <c r="A48" s="56" t="s">
        <v>143</v>
      </c>
      <c r="B48" s="92"/>
      <c r="C48" s="62" t="s">
        <v>144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1"/>
      <c r="AD48" s="1"/>
      <c r="AE48" s="1"/>
      <c r="AF48" s="1"/>
    </row>
    <row r="49" spans="1:32" ht="15">
      <c r="A49" s="56" t="s">
        <v>145</v>
      </c>
      <c r="B49" s="92"/>
      <c r="C49" s="62" t="s">
        <v>146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1"/>
      <c r="AD49" s="1"/>
      <c r="AE49" s="1"/>
      <c r="AF49" s="1"/>
    </row>
    <row r="50" spans="1:32" ht="15">
      <c r="A50" s="56" t="s">
        <v>147</v>
      </c>
      <c r="B50" s="92"/>
      <c r="C50" s="62" t="s">
        <v>148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48">
        <v>346635</v>
      </c>
      <c r="AD50" s="41"/>
      <c r="AE50" s="41"/>
      <c r="AF50" s="41">
        <v>346635</v>
      </c>
    </row>
    <row r="51" spans="1:32" ht="15">
      <c r="A51" s="56" t="s">
        <v>149</v>
      </c>
      <c r="B51" s="92"/>
      <c r="C51" s="62" t="s">
        <v>150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1"/>
      <c r="AD51" s="1"/>
      <c r="AE51" s="1"/>
      <c r="AF51" s="1"/>
    </row>
    <row r="52" spans="1:32" ht="15">
      <c r="A52" s="56" t="s">
        <v>151</v>
      </c>
      <c r="B52" s="92"/>
      <c r="C52" s="62" t="s">
        <v>152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46"/>
      <c r="AD52" s="1"/>
      <c r="AE52" s="1"/>
      <c r="AF52" s="46"/>
    </row>
    <row r="53" spans="1:32" ht="15">
      <c r="A53" s="59" t="s">
        <v>153</v>
      </c>
      <c r="B53" s="91"/>
      <c r="C53" s="63" t="s">
        <v>154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16">
        <f>SUM(AC43:AC52)</f>
        <v>846635</v>
      </c>
      <c r="AD53" s="16">
        <f>SUM(AD43:AD52)</f>
        <v>0</v>
      </c>
      <c r="AE53" s="16">
        <f>SUM(AE43:AE52)</f>
        <v>0</v>
      </c>
      <c r="AF53" s="16">
        <f>SUM(AF43:AF52)</f>
        <v>846635</v>
      </c>
    </row>
    <row r="54" spans="1:32" ht="15">
      <c r="A54" s="56">
        <v>45</v>
      </c>
      <c r="B54" s="57"/>
      <c r="C54" s="62" t="s">
        <v>155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1"/>
      <c r="AD54" s="1"/>
      <c r="AE54" s="1"/>
      <c r="AF54" s="1"/>
    </row>
    <row r="55" spans="1:32" ht="15">
      <c r="A55" s="56">
        <v>46</v>
      </c>
      <c r="B55" s="57"/>
      <c r="C55" s="62" t="s">
        <v>156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1"/>
      <c r="AD55" s="1"/>
      <c r="AE55" s="1"/>
      <c r="AF55" s="1"/>
    </row>
    <row r="56" spans="1:32" ht="15">
      <c r="A56" s="56">
        <v>47</v>
      </c>
      <c r="B56" s="57"/>
      <c r="C56" s="62" t="s">
        <v>157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1"/>
      <c r="AD56" s="1"/>
      <c r="AE56" s="1"/>
      <c r="AF56" s="1"/>
    </row>
    <row r="57" spans="1:32" ht="15">
      <c r="A57" s="56">
        <v>48</v>
      </c>
      <c r="B57" s="57"/>
      <c r="C57" s="62" t="s">
        <v>158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1"/>
      <c r="AD57" s="1"/>
      <c r="AE57" s="1"/>
      <c r="AF57" s="1"/>
    </row>
    <row r="58" spans="1:32" ht="15">
      <c r="A58" s="56">
        <v>49</v>
      </c>
      <c r="B58" s="57"/>
      <c r="C58" s="62" t="s">
        <v>159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1"/>
      <c r="AD58" s="1"/>
      <c r="AE58" s="1"/>
      <c r="AF58" s="1"/>
    </row>
    <row r="59" spans="1:32" ht="15">
      <c r="A59" s="59">
        <v>50</v>
      </c>
      <c r="B59" s="60"/>
      <c r="C59" s="81" t="s">
        <v>160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16"/>
      <c r="AD59" s="16"/>
      <c r="AE59" s="16"/>
      <c r="AF59" s="16"/>
    </row>
    <row r="60" spans="1:32" ht="15">
      <c r="A60" s="56">
        <v>51</v>
      </c>
      <c r="B60" s="57"/>
      <c r="C60" s="62" t="s">
        <v>161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1"/>
      <c r="AD60" s="1"/>
      <c r="AE60" s="1"/>
      <c r="AF60" s="1"/>
    </row>
    <row r="61" spans="1:32" ht="15">
      <c r="A61" s="56">
        <v>52</v>
      </c>
      <c r="B61" s="57"/>
      <c r="C61" s="82" t="s">
        <v>162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45">
        <v>484978</v>
      </c>
      <c r="AD61" s="1"/>
      <c r="AE61" s="1"/>
      <c r="AF61" s="1">
        <v>484978</v>
      </c>
    </row>
    <row r="62" spans="1:32" ht="15">
      <c r="A62" s="56">
        <v>53</v>
      </c>
      <c r="B62" s="57"/>
      <c r="C62" s="62" t="s">
        <v>163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1"/>
      <c r="AD62" s="1"/>
      <c r="AE62" s="1"/>
      <c r="AF62" s="1"/>
    </row>
    <row r="63" spans="1:32" ht="15">
      <c r="A63" s="59">
        <v>54</v>
      </c>
      <c r="B63" s="60"/>
      <c r="C63" s="81" t="s">
        <v>164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16">
        <f>SUM(AC60:AC62)</f>
        <v>484978</v>
      </c>
      <c r="AD63" s="16">
        <f>SUM(AD60:AD62)</f>
        <v>0</v>
      </c>
      <c r="AE63" s="16">
        <f>SUM(AE60:AE62)</f>
        <v>0</v>
      </c>
      <c r="AF63" s="16">
        <f>SUM(AF60:AF62)</f>
        <v>484978</v>
      </c>
    </row>
    <row r="64" spans="1:32" ht="15">
      <c r="A64" s="56">
        <v>55</v>
      </c>
      <c r="B64" s="57"/>
      <c r="C64" s="62" t="s">
        <v>165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1"/>
      <c r="AD64" s="1"/>
      <c r="AE64" s="1"/>
      <c r="AF64" s="1"/>
    </row>
    <row r="65" spans="1:32" ht="15">
      <c r="A65" s="56">
        <v>56</v>
      </c>
      <c r="B65" s="57"/>
      <c r="C65" s="82" t="s">
        <v>166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1"/>
      <c r="AD65" s="1"/>
      <c r="AE65" s="1"/>
      <c r="AF65" s="1"/>
    </row>
    <row r="66" spans="1:32" ht="15">
      <c r="A66" s="56">
        <v>57</v>
      </c>
      <c r="B66" s="57"/>
      <c r="C66" s="62" t="s">
        <v>167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1">
        <v>0</v>
      </c>
      <c r="AD66" s="1"/>
      <c r="AE66" s="1"/>
      <c r="AF66" s="1"/>
    </row>
    <row r="67" spans="1:32" ht="15">
      <c r="A67" s="59">
        <v>58</v>
      </c>
      <c r="B67" s="60"/>
      <c r="C67" s="81" t="s">
        <v>168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16">
        <f>SUM(AC64:AC66)</f>
        <v>0</v>
      </c>
      <c r="AD67" s="16"/>
      <c r="AE67" s="16"/>
      <c r="AF67" s="16"/>
    </row>
    <row r="68" spans="1:32" ht="15">
      <c r="A68" s="59">
        <v>59</v>
      </c>
      <c r="B68" s="60"/>
      <c r="C68" s="63" t="s">
        <v>169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16">
        <f>SUM(AC22+AC28+AC42+AC53+AC59+AC63+AC67)</f>
        <v>64882818</v>
      </c>
      <c r="AD68" s="16">
        <f>SUM(AD22+AD28+AD42+AD53+AD59+AD63+AD67)</f>
        <v>200000</v>
      </c>
      <c r="AE68" s="16">
        <f>SUM(AE22+AE28+AE42+AE53+AE59+AE63+AE67)</f>
        <v>0</v>
      </c>
      <c r="AF68" s="16">
        <f>SUM(AF22+AF28+AF42+AF53+AF59+AF63+AF67)</f>
        <v>65082818</v>
      </c>
    </row>
    <row r="69" spans="1:32" ht="26.25" customHeight="1">
      <c r="A69" s="89" t="s">
        <v>66</v>
      </c>
      <c r="B69" s="90"/>
      <c r="C69" s="72" t="s">
        <v>196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16"/>
      <c r="AD69" s="16"/>
      <c r="AE69" s="16"/>
      <c r="AF69" s="16"/>
    </row>
    <row r="70" spans="1:32" ht="15">
      <c r="A70" s="64" t="s">
        <v>29</v>
      </c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1"/>
      <c r="AD70" s="1"/>
      <c r="AE70" s="1"/>
      <c r="AF70" s="1"/>
    </row>
    <row r="71" spans="1:32" ht="15">
      <c r="A71" s="56" t="s">
        <v>67</v>
      </c>
      <c r="B71" s="57"/>
      <c r="C71" s="58" t="s">
        <v>170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1"/>
      <c r="AD71" s="1"/>
      <c r="AE71" s="1"/>
      <c r="AF71" s="1"/>
    </row>
    <row r="72" spans="1:32" ht="15">
      <c r="A72" s="56" t="s">
        <v>69</v>
      </c>
      <c r="B72" s="57"/>
      <c r="C72" s="62" t="s">
        <v>171</v>
      </c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1"/>
      <c r="AD72" s="1"/>
      <c r="AE72" s="1"/>
      <c r="AF72" s="1"/>
    </row>
    <row r="73" spans="1:32" ht="15">
      <c r="A73" s="56" t="s">
        <v>71</v>
      </c>
      <c r="B73" s="57"/>
      <c r="C73" s="58" t="s">
        <v>172</v>
      </c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1"/>
      <c r="AD73" s="1"/>
      <c r="AE73" s="1"/>
      <c r="AF73" s="1"/>
    </row>
    <row r="74" spans="1:32" ht="15">
      <c r="A74" s="59" t="s">
        <v>73</v>
      </c>
      <c r="B74" s="60"/>
      <c r="C74" s="63" t="s">
        <v>173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16"/>
      <c r="AD74" s="16"/>
      <c r="AE74" s="16"/>
      <c r="AF74" s="16"/>
    </row>
    <row r="75" spans="1:32" ht="15">
      <c r="A75" s="56" t="s">
        <v>75</v>
      </c>
      <c r="B75" s="57"/>
      <c r="C75" s="62" t="s">
        <v>174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1"/>
      <c r="AD75" s="1"/>
      <c r="AE75" s="1"/>
      <c r="AF75" s="1"/>
    </row>
    <row r="76" spans="1:32" ht="15">
      <c r="A76" s="56" t="s">
        <v>77</v>
      </c>
      <c r="B76" s="57"/>
      <c r="C76" s="58" t="s">
        <v>175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1"/>
      <c r="AD76" s="1"/>
      <c r="AE76" s="1"/>
      <c r="AF76" s="1"/>
    </row>
    <row r="77" spans="1:32" ht="15">
      <c r="A77" s="56" t="s">
        <v>79</v>
      </c>
      <c r="B77" s="57"/>
      <c r="C77" s="62" t="s">
        <v>176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1"/>
      <c r="AD77" s="1"/>
      <c r="AE77" s="1"/>
      <c r="AF77" s="1"/>
    </row>
    <row r="78" spans="1:32" ht="15">
      <c r="A78" s="56" t="s">
        <v>81</v>
      </c>
      <c r="B78" s="57"/>
      <c r="C78" s="58" t="s">
        <v>177</v>
      </c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1"/>
      <c r="AD78" s="1"/>
      <c r="AE78" s="1"/>
      <c r="AF78" s="1"/>
    </row>
    <row r="79" spans="1:32" ht="15">
      <c r="A79" s="59" t="s">
        <v>83</v>
      </c>
      <c r="B79" s="60"/>
      <c r="C79" s="61" t="s">
        <v>178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16"/>
      <c r="AD79" s="16"/>
      <c r="AE79" s="16"/>
      <c r="AF79" s="16"/>
    </row>
    <row r="80" spans="1:32" ht="15">
      <c r="A80" s="56" t="s">
        <v>85</v>
      </c>
      <c r="B80" s="57"/>
      <c r="C80" s="82" t="s">
        <v>179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1">
        <v>5013526</v>
      </c>
      <c r="AD80" s="1"/>
      <c r="AE80" s="1"/>
      <c r="AF80" s="1">
        <v>5013526</v>
      </c>
    </row>
    <row r="81" spans="1:32" ht="15">
      <c r="A81" s="56" t="s">
        <v>87</v>
      </c>
      <c r="B81" s="57"/>
      <c r="C81" s="82" t="s">
        <v>180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1"/>
      <c r="AD81" s="1"/>
      <c r="AE81" s="1"/>
      <c r="AF81" s="1"/>
    </row>
    <row r="82" spans="1:32" ht="15">
      <c r="A82" s="59" t="s">
        <v>89</v>
      </c>
      <c r="B82" s="60"/>
      <c r="C82" s="81" t="s">
        <v>181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16">
        <v>5013526</v>
      </c>
      <c r="AD82" s="16"/>
      <c r="AE82" s="16"/>
      <c r="AF82" s="16">
        <f>SUM(AF80+AF81)</f>
        <v>5013526</v>
      </c>
    </row>
    <row r="83" spans="1:32" ht="15">
      <c r="A83" s="56" t="s">
        <v>91</v>
      </c>
      <c r="B83" s="57"/>
      <c r="C83" s="58" t="s">
        <v>182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1"/>
      <c r="AD83" s="1"/>
      <c r="AE83" s="1"/>
      <c r="AF83" s="1"/>
    </row>
    <row r="84" spans="1:32" ht="15">
      <c r="A84" s="56" t="s">
        <v>93</v>
      </c>
      <c r="B84" s="57"/>
      <c r="C84" s="58" t="s">
        <v>183</v>
      </c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1"/>
      <c r="AD84" s="1"/>
      <c r="AE84" s="1"/>
      <c r="AF84" s="1"/>
    </row>
    <row r="85" spans="1:32" ht="15">
      <c r="A85" s="56" t="s">
        <v>95</v>
      </c>
      <c r="B85" s="57"/>
      <c r="C85" s="58" t="s">
        <v>184</v>
      </c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1"/>
      <c r="AD85" s="1"/>
      <c r="AE85" s="1"/>
      <c r="AF85" s="1"/>
    </row>
    <row r="86" spans="1:32" ht="15">
      <c r="A86" s="56" t="s">
        <v>97</v>
      </c>
      <c r="B86" s="57"/>
      <c r="C86" s="58" t="s">
        <v>185</v>
      </c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1"/>
      <c r="AD86" s="1"/>
      <c r="AE86" s="1"/>
      <c r="AF86" s="1"/>
    </row>
    <row r="87" spans="1:32" ht="15">
      <c r="A87" s="56" t="s">
        <v>99</v>
      </c>
      <c r="B87" s="57"/>
      <c r="C87" s="62" t="s">
        <v>186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1"/>
      <c r="AD87" s="1"/>
      <c r="AE87" s="1"/>
      <c r="AF87" s="1"/>
    </row>
    <row r="88" spans="1:32" ht="15">
      <c r="A88" s="59" t="s">
        <v>101</v>
      </c>
      <c r="B88" s="60"/>
      <c r="C88" s="63" t="s">
        <v>187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16">
        <v>5013526</v>
      </c>
      <c r="AD88" s="16"/>
      <c r="AE88" s="16"/>
      <c r="AF88" s="16">
        <v>5013526</v>
      </c>
    </row>
    <row r="89" spans="1:32" ht="15">
      <c r="A89" s="56" t="s">
        <v>103</v>
      </c>
      <c r="B89" s="57"/>
      <c r="C89" s="62" t="s">
        <v>188</v>
      </c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1"/>
      <c r="AD89" s="1"/>
      <c r="AE89" s="1"/>
      <c r="AF89" s="1"/>
    </row>
    <row r="90" spans="1:32" ht="15">
      <c r="A90" s="56" t="s">
        <v>105</v>
      </c>
      <c r="B90" s="57"/>
      <c r="C90" s="62" t="s">
        <v>189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1"/>
      <c r="AD90" s="1"/>
      <c r="AE90" s="1"/>
      <c r="AF90" s="1"/>
    </row>
    <row r="91" spans="1:32" ht="15">
      <c r="A91" s="56" t="s">
        <v>107</v>
      </c>
      <c r="B91" s="57"/>
      <c r="C91" s="58" t="s">
        <v>190</v>
      </c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1"/>
      <c r="AD91" s="1"/>
      <c r="AE91" s="1"/>
      <c r="AF91" s="1"/>
    </row>
    <row r="92" spans="1:32" ht="15">
      <c r="A92" s="56" t="s">
        <v>109</v>
      </c>
      <c r="B92" s="57"/>
      <c r="C92" s="58" t="s">
        <v>191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1"/>
      <c r="AD92" s="1"/>
      <c r="AE92" s="1"/>
      <c r="AF92" s="1"/>
    </row>
    <row r="93" spans="1:32" ht="15">
      <c r="A93" s="59" t="s">
        <v>111</v>
      </c>
      <c r="B93" s="60"/>
      <c r="C93" s="61" t="s">
        <v>192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16"/>
      <c r="AD93" s="16"/>
      <c r="AE93" s="16"/>
      <c r="AF93" s="16"/>
    </row>
    <row r="94" spans="1:32" ht="15">
      <c r="A94" s="56" t="s">
        <v>113</v>
      </c>
      <c r="B94" s="57"/>
      <c r="C94" s="62" t="s">
        <v>193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1"/>
      <c r="AD94" s="1"/>
      <c r="AE94" s="1"/>
      <c r="AF94" s="1"/>
    </row>
    <row r="95" spans="1:32" ht="15">
      <c r="A95" s="59" t="s">
        <v>115</v>
      </c>
      <c r="B95" s="60"/>
      <c r="C95" s="61" t="s">
        <v>194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16">
        <f>SUM(AC88+AC93+AC94)</f>
        <v>5013526</v>
      </c>
      <c r="AD95" s="16">
        <f>SUM(AD88+AD93+AD94)</f>
        <v>0</v>
      </c>
      <c r="AE95" s="16">
        <f>SUM(AE88+AE93+AE94)</f>
        <v>0</v>
      </c>
      <c r="AF95" s="16">
        <f>SUM(AF88+AF93+AF94)</f>
        <v>5013526</v>
      </c>
    </row>
    <row r="96" spans="1:32" ht="29.25" customHeight="1">
      <c r="A96" s="53" t="s">
        <v>197</v>
      </c>
      <c r="B96" s="54"/>
      <c r="C96" s="55"/>
      <c r="D96" s="53"/>
      <c r="E96" s="53"/>
      <c r="F96" s="53"/>
      <c r="G96" s="53"/>
      <c r="H96" s="53"/>
      <c r="I96" s="53"/>
      <c r="J96" s="53"/>
      <c r="K96" s="54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6">
        <f>SUM(AC68+AC95)</f>
        <v>69896344</v>
      </c>
      <c r="AD96" s="6">
        <f>SUM(AD68+AD95)</f>
        <v>200000</v>
      </c>
      <c r="AE96" s="6">
        <f>SUM(AE68+AE95)</f>
        <v>0</v>
      </c>
      <c r="AF96" s="6">
        <f>SUM(AF68+AF95)</f>
        <v>70096344</v>
      </c>
    </row>
    <row r="97" spans="1:33" ht="33" customHeight="1">
      <c r="A97" s="87" t="s">
        <v>66</v>
      </c>
      <c r="B97" s="88"/>
      <c r="C97" s="72" t="s">
        <v>334</v>
      </c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16"/>
      <c r="AD97" s="16"/>
      <c r="AE97" s="16"/>
      <c r="AF97" s="16"/>
      <c r="AG97" s="47"/>
    </row>
    <row r="98" spans="1:32" ht="15">
      <c r="A98" s="64" t="s">
        <v>29</v>
      </c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1"/>
      <c r="AD98" s="1"/>
      <c r="AE98" s="1"/>
      <c r="AF98" s="1"/>
    </row>
    <row r="99" spans="1:32" ht="15">
      <c r="A99" s="74" t="s">
        <v>67</v>
      </c>
      <c r="B99" s="75"/>
      <c r="C99" s="86" t="s">
        <v>198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1">
        <v>15947301</v>
      </c>
      <c r="AD99" s="1"/>
      <c r="AE99" s="1"/>
      <c r="AF99" s="1">
        <v>15947301</v>
      </c>
    </row>
    <row r="100" spans="1:32" ht="15">
      <c r="A100" s="74" t="s">
        <v>69</v>
      </c>
      <c r="B100" s="75"/>
      <c r="C100" s="86" t="s">
        <v>199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1"/>
      <c r="AD100" s="1"/>
      <c r="AE100" s="1"/>
      <c r="AF100" s="1"/>
    </row>
    <row r="101" spans="1:32" ht="15">
      <c r="A101" s="74" t="s">
        <v>71</v>
      </c>
      <c r="B101" s="75"/>
      <c r="C101" s="86" t="s">
        <v>200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1"/>
      <c r="AD101" s="1"/>
      <c r="AE101" s="1"/>
      <c r="AF101" s="1"/>
    </row>
    <row r="102" spans="1:32" ht="15">
      <c r="A102" s="74" t="s">
        <v>73</v>
      </c>
      <c r="B102" s="75"/>
      <c r="C102" s="85" t="s">
        <v>201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1"/>
      <c r="AD102" s="1"/>
      <c r="AE102" s="1"/>
      <c r="AF102" s="1"/>
    </row>
    <row r="103" spans="1:32" ht="15">
      <c r="A103" s="74" t="s">
        <v>75</v>
      </c>
      <c r="B103" s="75"/>
      <c r="C103" s="85" t="s">
        <v>202</v>
      </c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1"/>
      <c r="AD103" s="1"/>
      <c r="AE103" s="1"/>
      <c r="AF103" s="1"/>
    </row>
    <row r="104" spans="1:32" ht="15">
      <c r="A104" s="74" t="s">
        <v>77</v>
      </c>
      <c r="B104" s="75"/>
      <c r="C104" s="85" t="s">
        <v>203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1"/>
      <c r="AD104" s="1"/>
      <c r="AE104" s="1"/>
      <c r="AF104" s="1"/>
    </row>
    <row r="105" spans="1:32" ht="15">
      <c r="A105" s="74" t="s">
        <v>79</v>
      </c>
      <c r="B105" s="75"/>
      <c r="C105" s="85" t="s">
        <v>204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1">
        <v>388000</v>
      </c>
      <c r="AD105" s="1"/>
      <c r="AE105" s="1"/>
      <c r="AF105" s="1">
        <v>388000</v>
      </c>
    </row>
    <row r="106" spans="1:32" ht="15">
      <c r="A106" s="74" t="s">
        <v>81</v>
      </c>
      <c r="B106" s="75"/>
      <c r="C106" s="85" t="s">
        <v>205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1"/>
      <c r="AD106" s="1"/>
      <c r="AE106" s="1"/>
      <c r="AF106" s="1"/>
    </row>
    <row r="107" spans="1:32" ht="15">
      <c r="A107" s="74" t="s">
        <v>83</v>
      </c>
      <c r="B107" s="75"/>
      <c r="C107" s="82" t="s">
        <v>206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1">
        <v>187794</v>
      </c>
      <c r="AD107" s="1"/>
      <c r="AE107" s="1"/>
      <c r="AF107" s="1">
        <v>187794</v>
      </c>
    </row>
    <row r="108" spans="1:32" ht="15">
      <c r="A108" s="74" t="s">
        <v>85</v>
      </c>
      <c r="B108" s="75"/>
      <c r="C108" s="82" t="s">
        <v>207</v>
      </c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1"/>
      <c r="AD108" s="1"/>
      <c r="AE108" s="1"/>
      <c r="AF108" s="1"/>
    </row>
    <row r="109" spans="1:32" ht="15">
      <c r="A109" s="74" t="s">
        <v>87</v>
      </c>
      <c r="B109" s="75"/>
      <c r="C109" s="82" t="s">
        <v>208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1"/>
      <c r="AD109" s="1"/>
      <c r="AE109" s="1"/>
      <c r="AF109" s="1"/>
    </row>
    <row r="110" spans="1:32" ht="15">
      <c r="A110" s="74" t="s">
        <v>89</v>
      </c>
      <c r="B110" s="75"/>
      <c r="C110" s="82" t="s">
        <v>209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1"/>
      <c r="AD110" s="1"/>
      <c r="AE110" s="1"/>
      <c r="AF110" s="1"/>
    </row>
    <row r="111" spans="1:32" ht="15">
      <c r="A111" s="74" t="s">
        <v>91</v>
      </c>
      <c r="B111" s="75"/>
      <c r="C111" s="82" t="s">
        <v>210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1"/>
      <c r="AD111" s="1"/>
      <c r="AE111" s="1"/>
      <c r="AF111" s="1"/>
    </row>
    <row r="112" spans="1:32" ht="15">
      <c r="A112" s="67" t="s">
        <v>93</v>
      </c>
      <c r="B112" s="68"/>
      <c r="C112" s="84" t="s">
        <v>211</v>
      </c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16">
        <f>SUM(AC99:AC111)</f>
        <v>16523095</v>
      </c>
      <c r="AD112" s="16">
        <f>SUM(AD99:AD111)</f>
        <v>0</v>
      </c>
      <c r="AE112" s="16">
        <f>SUM(AE99:AE111)</f>
        <v>0</v>
      </c>
      <c r="AF112" s="16">
        <f>SUM(AF99:AF111)</f>
        <v>16523095</v>
      </c>
    </row>
    <row r="113" spans="1:32" ht="15">
      <c r="A113" s="74" t="s">
        <v>95</v>
      </c>
      <c r="B113" s="75"/>
      <c r="C113" s="82" t="s">
        <v>212</v>
      </c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1">
        <v>4285680</v>
      </c>
      <c r="AD113" s="1"/>
      <c r="AE113" s="1"/>
      <c r="AF113" s="1">
        <v>4285680</v>
      </c>
    </row>
    <row r="114" spans="1:32" ht="15">
      <c r="A114" s="74" t="s">
        <v>97</v>
      </c>
      <c r="B114" s="75"/>
      <c r="C114" s="82" t="s">
        <v>213</v>
      </c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1">
        <v>120000</v>
      </c>
      <c r="AD114" s="1"/>
      <c r="AE114" s="1"/>
      <c r="AF114" s="1">
        <v>120000</v>
      </c>
    </row>
    <row r="115" spans="1:32" ht="15">
      <c r="A115" s="74" t="s">
        <v>99</v>
      </c>
      <c r="B115" s="75"/>
      <c r="C115" s="76" t="s">
        <v>214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1">
        <v>183000</v>
      </c>
      <c r="AD115" s="1"/>
      <c r="AE115" s="1"/>
      <c r="AF115" s="1">
        <v>183000</v>
      </c>
    </row>
    <row r="116" spans="1:32" ht="15">
      <c r="A116" s="67" t="s">
        <v>101</v>
      </c>
      <c r="B116" s="68"/>
      <c r="C116" s="81" t="s">
        <v>215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16">
        <f>SUM(AC113:AC115)</f>
        <v>4588680</v>
      </c>
      <c r="AD116" s="16"/>
      <c r="AE116" s="16"/>
      <c r="AF116" s="16">
        <v>4588680</v>
      </c>
    </row>
    <row r="117" spans="1:32" ht="15">
      <c r="A117" s="67" t="s">
        <v>103</v>
      </c>
      <c r="B117" s="68"/>
      <c r="C117" s="84" t="s">
        <v>216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16">
        <f>SUM(AC112+AC116)</f>
        <v>21111775</v>
      </c>
      <c r="AD117" s="16"/>
      <c r="AE117" s="16"/>
      <c r="AF117" s="16">
        <v>21111775</v>
      </c>
    </row>
    <row r="118" spans="1:32" ht="15">
      <c r="A118" s="67" t="s">
        <v>105</v>
      </c>
      <c r="B118" s="68"/>
      <c r="C118" s="81" t="s">
        <v>217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16">
        <v>3439596</v>
      </c>
      <c r="AD118" s="16"/>
      <c r="AE118" s="16"/>
      <c r="AF118" s="16">
        <v>3439596</v>
      </c>
    </row>
    <row r="119" spans="1:32" ht="15">
      <c r="A119" s="74" t="s">
        <v>107</v>
      </c>
      <c r="B119" s="75"/>
      <c r="C119" s="82" t="s">
        <v>218</v>
      </c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1">
        <v>49400</v>
      </c>
      <c r="AD119" s="1"/>
      <c r="AE119" s="1"/>
      <c r="AF119" s="1">
        <v>49400</v>
      </c>
    </row>
    <row r="120" spans="1:32" ht="15">
      <c r="A120" s="74" t="s">
        <v>109</v>
      </c>
      <c r="B120" s="75"/>
      <c r="C120" s="82" t="s">
        <v>219</v>
      </c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1">
        <v>5424683</v>
      </c>
      <c r="AD120" s="1"/>
      <c r="AE120" s="1"/>
      <c r="AF120" s="1">
        <v>5424683</v>
      </c>
    </row>
    <row r="121" spans="1:32" ht="15">
      <c r="A121" s="74" t="s">
        <v>111</v>
      </c>
      <c r="B121" s="75"/>
      <c r="C121" s="82" t="s">
        <v>220</v>
      </c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1">
        <v>0</v>
      </c>
      <c r="AD121" s="1"/>
      <c r="AE121" s="1"/>
      <c r="AF121" s="1">
        <v>0</v>
      </c>
    </row>
    <row r="122" spans="1:32" ht="15">
      <c r="A122" s="67" t="s">
        <v>113</v>
      </c>
      <c r="B122" s="68"/>
      <c r="C122" s="81" t="s">
        <v>221</v>
      </c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16">
        <f>SUM(AC119:AC121)</f>
        <v>5474083</v>
      </c>
      <c r="AD122" s="16"/>
      <c r="AE122" s="16"/>
      <c r="AF122" s="16">
        <v>5474083</v>
      </c>
    </row>
    <row r="123" spans="1:32" ht="15">
      <c r="A123" s="74" t="s">
        <v>115</v>
      </c>
      <c r="B123" s="75"/>
      <c r="C123" s="82" t="s">
        <v>222</v>
      </c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1">
        <v>192992</v>
      </c>
      <c r="AD123" s="1"/>
      <c r="AE123" s="1"/>
      <c r="AF123" s="1">
        <v>192992</v>
      </c>
    </row>
    <row r="124" spans="1:32" ht="15">
      <c r="A124" s="74" t="s">
        <v>117</v>
      </c>
      <c r="B124" s="75"/>
      <c r="C124" s="82" t="s">
        <v>223</v>
      </c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1">
        <v>226500</v>
      </c>
      <c r="AD124" s="1"/>
      <c r="AE124" s="1"/>
      <c r="AF124" s="1">
        <v>226500</v>
      </c>
    </row>
    <row r="125" spans="1:32" ht="15">
      <c r="A125" s="67" t="s">
        <v>119</v>
      </c>
      <c r="B125" s="68"/>
      <c r="C125" s="81" t="s">
        <v>224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16">
        <f>SUM(AC123:AC124)</f>
        <v>419492</v>
      </c>
      <c r="AD125" s="16"/>
      <c r="AE125" s="16"/>
      <c r="AF125" s="16">
        <v>419492</v>
      </c>
    </row>
    <row r="126" spans="1:32" ht="15">
      <c r="A126" s="74" t="s">
        <v>121</v>
      </c>
      <c r="B126" s="75"/>
      <c r="C126" s="82" t="s">
        <v>225</v>
      </c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1">
        <v>1230368</v>
      </c>
      <c r="AD126" s="1"/>
      <c r="AE126" s="1"/>
      <c r="AF126" s="1">
        <v>1230368</v>
      </c>
    </row>
    <row r="127" spans="1:32" ht="15">
      <c r="A127" s="74" t="s">
        <v>123</v>
      </c>
      <c r="B127" s="75"/>
      <c r="C127" s="82" t="s">
        <v>226</v>
      </c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1">
        <v>127680</v>
      </c>
      <c r="AD127" s="1"/>
      <c r="AE127" s="1"/>
      <c r="AF127" s="1">
        <v>127680</v>
      </c>
    </row>
    <row r="128" spans="1:32" ht="15">
      <c r="A128" s="74" t="s">
        <v>125</v>
      </c>
      <c r="B128" s="75"/>
      <c r="C128" s="82" t="s">
        <v>227</v>
      </c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1">
        <v>0</v>
      </c>
      <c r="AD128" s="1"/>
      <c r="AE128" s="1"/>
      <c r="AF128" s="1">
        <v>0</v>
      </c>
    </row>
    <row r="129" spans="1:32" ht="15">
      <c r="A129" s="74" t="s">
        <v>127</v>
      </c>
      <c r="B129" s="75"/>
      <c r="C129" s="82" t="s">
        <v>228</v>
      </c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1">
        <v>2400963</v>
      </c>
      <c r="AD129" s="1"/>
      <c r="AE129" s="1"/>
      <c r="AF129" s="1">
        <v>2400963</v>
      </c>
    </row>
    <row r="130" spans="1:32" ht="15">
      <c r="A130" s="74" t="s">
        <v>129</v>
      </c>
      <c r="B130" s="75"/>
      <c r="C130" s="83" t="s">
        <v>229</v>
      </c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1"/>
      <c r="AD130" s="1"/>
      <c r="AE130" s="1"/>
      <c r="AF130" s="1"/>
    </row>
    <row r="131" spans="1:32" ht="15">
      <c r="A131" s="74" t="s">
        <v>131</v>
      </c>
      <c r="B131" s="75"/>
      <c r="C131" s="76" t="s">
        <v>230</v>
      </c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1">
        <v>303000</v>
      </c>
      <c r="AD131" s="1"/>
      <c r="AE131" s="1"/>
      <c r="AF131" s="1">
        <v>303000</v>
      </c>
    </row>
    <row r="132" spans="1:32" ht="15">
      <c r="A132" s="74" t="s">
        <v>133</v>
      </c>
      <c r="B132" s="75"/>
      <c r="C132" s="82" t="s">
        <v>231</v>
      </c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1">
        <v>3022628</v>
      </c>
      <c r="AD132" s="1"/>
      <c r="AE132" s="1"/>
      <c r="AF132" s="1">
        <v>3022628</v>
      </c>
    </row>
    <row r="133" spans="1:32" ht="15">
      <c r="A133" s="67" t="s">
        <v>135</v>
      </c>
      <c r="B133" s="68"/>
      <c r="C133" s="81" t="s">
        <v>232</v>
      </c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16">
        <f>SUM(AC126:AC132)</f>
        <v>7084639</v>
      </c>
      <c r="AD133" s="16"/>
      <c r="AE133" s="16"/>
      <c r="AF133" s="16">
        <v>7084639</v>
      </c>
    </row>
    <row r="134" spans="1:32" ht="15">
      <c r="A134" s="74" t="s">
        <v>137</v>
      </c>
      <c r="B134" s="75"/>
      <c r="C134" s="82" t="s">
        <v>233</v>
      </c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1"/>
      <c r="AD134" s="1"/>
      <c r="AE134" s="1"/>
      <c r="AF134" s="1"/>
    </row>
    <row r="135" spans="1:32" ht="15">
      <c r="A135" s="74" t="s">
        <v>139</v>
      </c>
      <c r="B135" s="75"/>
      <c r="C135" s="82" t="s">
        <v>234</v>
      </c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1">
        <v>350000</v>
      </c>
      <c r="AD135" s="1"/>
      <c r="AE135" s="1"/>
      <c r="AF135" s="1">
        <v>350000</v>
      </c>
    </row>
    <row r="136" spans="1:32" ht="15">
      <c r="A136" s="67" t="s">
        <v>141</v>
      </c>
      <c r="B136" s="68"/>
      <c r="C136" s="81" t="s">
        <v>235</v>
      </c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16">
        <v>350000</v>
      </c>
      <c r="AD136" s="16"/>
      <c r="AE136" s="16"/>
      <c r="AF136" s="16">
        <v>350000</v>
      </c>
    </row>
    <row r="137" spans="1:32" ht="15">
      <c r="A137" s="74" t="s">
        <v>143</v>
      </c>
      <c r="B137" s="75"/>
      <c r="C137" s="82" t="s">
        <v>236</v>
      </c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1">
        <v>3874101</v>
      </c>
      <c r="AD137" s="1"/>
      <c r="AE137" s="1"/>
      <c r="AF137" s="1">
        <v>3874101</v>
      </c>
    </row>
    <row r="138" spans="1:32" ht="15">
      <c r="A138" s="74" t="s">
        <v>145</v>
      </c>
      <c r="B138" s="75"/>
      <c r="C138" s="82" t="s">
        <v>237</v>
      </c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1"/>
      <c r="AD138" s="1"/>
      <c r="AE138" s="1"/>
      <c r="AF138" s="1"/>
    </row>
    <row r="139" spans="1:32" ht="15">
      <c r="A139" s="74" t="s">
        <v>147</v>
      </c>
      <c r="B139" s="75"/>
      <c r="C139" s="82" t="s">
        <v>238</v>
      </c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1"/>
      <c r="AD139" s="1"/>
      <c r="AE139" s="1"/>
      <c r="AF139" s="1"/>
    </row>
    <row r="140" spans="1:32" ht="15">
      <c r="A140" s="74" t="s">
        <v>149</v>
      </c>
      <c r="B140" s="75"/>
      <c r="C140" s="82" t="s">
        <v>239</v>
      </c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1"/>
      <c r="AD140" s="1"/>
      <c r="AE140" s="1"/>
      <c r="AF140" s="1"/>
    </row>
    <row r="141" spans="1:32" ht="15">
      <c r="A141" s="74" t="s">
        <v>151</v>
      </c>
      <c r="B141" s="75"/>
      <c r="C141" s="82" t="s">
        <v>240</v>
      </c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1">
        <v>300000</v>
      </c>
      <c r="AD141" s="1"/>
      <c r="AE141" s="1"/>
      <c r="AF141" s="1">
        <v>300000</v>
      </c>
    </row>
    <row r="142" spans="1:32" ht="15">
      <c r="A142" s="67" t="s">
        <v>153</v>
      </c>
      <c r="B142" s="68"/>
      <c r="C142" s="81" t="s">
        <v>241</v>
      </c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16">
        <f>SUM(AC137:AC141)</f>
        <v>4174101</v>
      </c>
      <c r="AD142" s="16">
        <f>SUM(AD137:AD141)</f>
        <v>0</v>
      </c>
      <c r="AE142" s="16">
        <f>SUM(AE137:AE141)</f>
        <v>0</v>
      </c>
      <c r="AF142" s="16">
        <f>SUM(AF137:AF141)</f>
        <v>4174101</v>
      </c>
    </row>
    <row r="143" spans="1:32" ht="15">
      <c r="A143" s="67" t="s">
        <v>242</v>
      </c>
      <c r="B143" s="68"/>
      <c r="C143" s="81" t="s">
        <v>243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16">
        <f>SUM(AC122+AC125+AC133+AC136+AC142)</f>
        <v>17502315</v>
      </c>
      <c r="AD143" s="16">
        <f>SUM(AD122+AD125+AD133+AD136+AD142)</f>
        <v>0</v>
      </c>
      <c r="AE143" s="16">
        <f>SUM(AE122+AE125+AE133+AE136+AE142)</f>
        <v>0</v>
      </c>
      <c r="AF143" s="16">
        <f>SUM(AF122+AF125+AF133+AF136+AF142)</f>
        <v>17502315</v>
      </c>
    </row>
    <row r="144" spans="1:32" ht="15">
      <c r="A144" s="74" t="s">
        <v>244</v>
      </c>
      <c r="B144" s="75"/>
      <c r="C144" s="62" t="s">
        <v>245</v>
      </c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1"/>
      <c r="AD144" s="1"/>
      <c r="AE144" s="1"/>
      <c r="AF144" s="1"/>
    </row>
    <row r="145" spans="1:32" ht="15">
      <c r="A145" s="74" t="s">
        <v>246</v>
      </c>
      <c r="B145" s="75"/>
      <c r="C145" s="62" t="s">
        <v>247</v>
      </c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1">
        <v>302000</v>
      </c>
      <c r="AD145" s="1"/>
      <c r="AE145" s="1"/>
      <c r="AF145" s="1">
        <v>302000</v>
      </c>
    </row>
    <row r="146" spans="1:32" ht="15">
      <c r="A146" s="74" t="s">
        <v>248</v>
      </c>
      <c r="B146" s="75"/>
      <c r="C146" s="80" t="s">
        <v>249</v>
      </c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1"/>
      <c r="AD146" s="1"/>
      <c r="AE146" s="1"/>
      <c r="AF146" s="1"/>
    </row>
    <row r="147" spans="1:32" ht="15">
      <c r="A147" s="74" t="s">
        <v>250</v>
      </c>
      <c r="B147" s="75"/>
      <c r="C147" s="80" t="s">
        <v>251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1"/>
      <c r="AD147" s="1"/>
      <c r="AE147" s="1"/>
      <c r="AF147" s="1"/>
    </row>
    <row r="148" spans="1:32" ht="15">
      <c r="A148" s="74" t="s">
        <v>252</v>
      </c>
      <c r="B148" s="75"/>
      <c r="C148" s="80" t="s">
        <v>253</v>
      </c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1"/>
      <c r="AD148" s="1"/>
      <c r="AE148" s="1"/>
      <c r="AF148" s="1"/>
    </row>
    <row r="149" spans="1:32" ht="15">
      <c r="A149" s="74" t="s">
        <v>254</v>
      </c>
      <c r="B149" s="75"/>
      <c r="C149" s="62" t="s">
        <v>255</v>
      </c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1"/>
      <c r="AD149" s="1"/>
      <c r="AE149" s="1"/>
      <c r="AF149" s="1"/>
    </row>
    <row r="150" spans="1:32" ht="15">
      <c r="A150" s="74" t="s">
        <v>256</v>
      </c>
      <c r="B150" s="75"/>
      <c r="C150" s="62" t="s">
        <v>257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1"/>
      <c r="AD150" s="1"/>
      <c r="AE150" s="1"/>
      <c r="AF150" s="1"/>
    </row>
    <row r="151" spans="1:32" ht="15">
      <c r="A151" s="74" t="s">
        <v>258</v>
      </c>
      <c r="B151" s="75"/>
      <c r="C151" s="62" t="s">
        <v>259</v>
      </c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1">
        <v>4540000</v>
      </c>
      <c r="AD151" s="1"/>
      <c r="AE151" s="1"/>
      <c r="AF151" s="1">
        <v>4540000</v>
      </c>
    </row>
    <row r="152" spans="1:32" ht="15">
      <c r="A152" s="67" t="s">
        <v>260</v>
      </c>
      <c r="B152" s="68"/>
      <c r="C152" s="63" t="s">
        <v>261</v>
      </c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16">
        <f>SUM(AC144:AC151)</f>
        <v>4842000</v>
      </c>
      <c r="AD152" s="16"/>
      <c r="AE152" s="16"/>
      <c r="AF152" s="16">
        <v>4842000</v>
      </c>
    </row>
    <row r="153" spans="1:32" ht="15">
      <c r="A153" s="74" t="s">
        <v>262</v>
      </c>
      <c r="B153" s="75"/>
      <c r="C153" s="79" t="s">
        <v>263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1"/>
      <c r="AD153" s="1"/>
      <c r="AE153" s="1"/>
      <c r="AF153" s="1"/>
    </row>
    <row r="154" spans="1:32" ht="15">
      <c r="A154" s="74" t="s">
        <v>264</v>
      </c>
      <c r="B154" s="75"/>
      <c r="C154" s="79" t="s">
        <v>265</v>
      </c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1">
        <v>45777</v>
      </c>
      <c r="AD154" s="1"/>
      <c r="AE154" s="1"/>
      <c r="AF154" s="1">
        <v>45777</v>
      </c>
    </row>
    <row r="155" spans="1:32" ht="15">
      <c r="A155" s="74" t="s">
        <v>266</v>
      </c>
      <c r="B155" s="75"/>
      <c r="C155" s="79" t="s">
        <v>267</v>
      </c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1"/>
      <c r="AD155" s="1"/>
      <c r="AE155" s="1"/>
      <c r="AF155" s="1"/>
    </row>
    <row r="156" spans="1:32" ht="15">
      <c r="A156" s="74" t="s">
        <v>268</v>
      </c>
      <c r="B156" s="75"/>
      <c r="C156" s="79" t="s">
        <v>269</v>
      </c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1"/>
      <c r="AD156" s="1"/>
      <c r="AE156" s="1"/>
      <c r="AF156" s="1"/>
    </row>
    <row r="157" spans="1:32" ht="15">
      <c r="A157" s="74" t="s">
        <v>270</v>
      </c>
      <c r="B157" s="75"/>
      <c r="C157" s="79" t="s">
        <v>271</v>
      </c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1"/>
      <c r="AD157" s="1"/>
      <c r="AE157" s="1"/>
      <c r="AF157" s="1"/>
    </row>
    <row r="158" spans="1:32" ht="15">
      <c r="A158" s="74" t="s">
        <v>272</v>
      </c>
      <c r="B158" s="75"/>
      <c r="C158" s="79" t="s">
        <v>273</v>
      </c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1">
        <v>351715</v>
      </c>
      <c r="AD158" s="1"/>
      <c r="AE158" s="1"/>
      <c r="AF158" s="1">
        <v>351715</v>
      </c>
    </row>
    <row r="159" spans="1:32" ht="15">
      <c r="A159" s="74" t="s">
        <v>274</v>
      </c>
      <c r="B159" s="75"/>
      <c r="C159" s="79" t="s">
        <v>275</v>
      </c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1"/>
      <c r="AD159" s="1"/>
      <c r="AE159" s="1"/>
      <c r="AF159" s="1"/>
    </row>
    <row r="160" spans="1:32" ht="15">
      <c r="A160" s="74" t="s">
        <v>276</v>
      </c>
      <c r="B160" s="75"/>
      <c r="C160" s="79" t="s">
        <v>277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1"/>
      <c r="AD160" s="1"/>
      <c r="AE160" s="1"/>
      <c r="AF160" s="1"/>
    </row>
    <row r="161" spans="1:32" ht="15">
      <c r="A161" s="74" t="s">
        <v>278</v>
      </c>
      <c r="B161" s="75"/>
      <c r="C161" s="79" t="s">
        <v>279</v>
      </c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1"/>
      <c r="AD161" s="1"/>
      <c r="AE161" s="1"/>
      <c r="AF161" s="1"/>
    </row>
    <row r="162" spans="1:32" ht="15">
      <c r="A162" s="74" t="s">
        <v>280</v>
      </c>
      <c r="B162" s="75"/>
      <c r="C162" s="78" t="s">
        <v>281</v>
      </c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1"/>
      <c r="AD162" s="1"/>
      <c r="AE162" s="1"/>
      <c r="AF162" s="1"/>
    </row>
    <row r="163" spans="1:32" ht="15">
      <c r="A163" s="74" t="s">
        <v>282</v>
      </c>
      <c r="B163" s="75"/>
      <c r="C163" s="79" t="s">
        <v>283</v>
      </c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1">
        <v>1207225</v>
      </c>
      <c r="AD163" s="1"/>
      <c r="AE163" s="1"/>
      <c r="AF163" s="1">
        <v>1207225</v>
      </c>
    </row>
    <row r="164" spans="1:32" ht="15">
      <c r="A164" s="74" t="s">
        <v>284</v>
      </c>
      <c r="B164" s="75"/>
      <c r="C164" s="78" t="s">
        <v>285</v>
      </c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1">
        <v>224370</v>
      </c>
      <c r="AD164" s="1"/>
      <c r="AE164" s="1"/>
      <c r="AF164" s="1">
        <v>224370</v>
      </c>
    </row>
    <row r="165" spans="1:32" ht="15">
      <c r="A165" s="67" t="s">
        <v>286</v>
      </c>
      <c r="B165" s="68"/>
      <c r="C165" s="63" t="s">
        <v>287</v>
      </c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16">
        <f>SUM(AC153:AC164)</f>
        <v>1829087</v>
      </c>
      <c r="AD165" s="16">
        <f>SUM(AD153:AD164)</f>
        <v>0</v>
      </c>
      <c r="AE165" s="16">
        <f>SUM(AE153:AE164)</f>
        <v>0</v>
      </c>
      <c r="AF165" s="16">
        <f>SUM(AF153:AF164)</f>
        <v>1829087</v>
      </c>
    </row>
    <row r="166" spans="1:32" ht="15">
      <c r="A166" s="74" t="s">
        <v>288</v>
      </c>
      <c r="B166" s="75"/>
      <c r="C166" s="77" t="s">
        <v>289</v>
      </c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1"/>
      <c r="AD166" s="1"/>
      <c r="AE166" s="1"/>
      <c r="AF166" s="1"/>
    </row>
    <row r="167" spans="1:32" ht="15">
      <c r="A167" s="74" t="s">
        <v>290</v>
      </c>
      <c r="B167" s="75"/>
      <c r="C167" s="77" t="s">
        <v>291</v>
      </c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1"/>
      <c r="AD167" s="1"/>
      <c r="AE167" s="1"/>
      <c r="AF167" s="1"/>
    </row>
    <row r="168" spans="1:32" ht="15">
      <c r="A168" s="74" t="s">
        <v>292</v>
      </c>
      <c r="B168" s="75"/>
      <c r="C168" s="77" t="s">
        <v>293</v>
      </c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1"/>
      <c r="AD168" s="1"/>
      <c r="AE168" s="1"/>
      <c r="AF168" s="1"/>
    </row>
    <row r="169" spans="1:32" ht="15">
      <c r="A169" s="74" t="s">
        <v>294</v>
      </c>
      <c r="B169" s="75"/>
      <c r="C169" s="77" t="s">
        <v>295</v>
      </c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1">
        <v>3070681</v>
      </c>
      <c r="AD169" s="1"/>
      <c r="AE169" s="1"/>
      <c r="AF169" s="1">
        <v>3070681</v>
      </c>
    </row>
    <row r="170" spans="1:32" ht="15">
      <c r="A170" s="74" t="s">
        <v>296</v>
      </c>
      <c r="B170" s="75"/>
      <c r="C170" s="76" t="s">
        <v>297</v>
      </c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1"/>
      <c r="AD170" s="1"/>
      <c r="AE170" s="1"/>
      <c r="AF170" s="1"/>
    </row>
    <row r="171" spans="1:32" ht="15">
      <c r="A171" s="74" t="s">
        <v>298</v>
      </c>
      <c r="B171" s="75"/>
      <c r="C171" s="76" t="s">
        <v>299</v>
      </c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1"/>
      <c r="AD171" s="1"/>
      <c r="AE171" s="1"/>
      <c r="AF171" s="1"/>
    </row>
    <row r="172" spans="1:32" ht="15">
      <c r="A172" s="74" t="s">
        <v>300</v>
      </c>
      <c r="B172" s="75"/>
      <c r="C172" s="76" t="s">
        <v>301</v>
      </c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1">
        <v>478083</v>
      </c>
      <c r="AD172" s="1"/>
      <c r="AE172" s="1"/>
      <c r="AF172" s="1">
        <v>478083</v>
      </c>
    </row>
    <row r="173" spans="1:32" ht="15">
      <c r="A173" s="67" t="s">
        <v>302</v>
      </c>
      <c r="B173" s="68"/>
      <c r="C173" s="69" t="s">
        <v>303</v>
      </c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16">
        <f>SUM(AC166:AC172)</f>
        <v>3548764</v>
      </c>
      <c r="AD173" s="16"/>
      <c r="AE173" s="16"/>
      <c r="AF173" s="16">
        <v>3548764</v>
      </c>
    </row>
    <row r="174" spans="1:32" ht="15">
      <c r="A174" s="74" t="s">
        <v>304</v>
      </c>
      <c r="B174" s="75"/>
      <c r="C174" s="62" t="s">
        <v>305</v>
      </c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1">
        <v>13441848</v>
      </c>
      <c r="AD174" s="1"/>
      <c r="AE174" s="1"/>
      <c r="AF174" s="1">
        <v>13441848</v>
      </c>
    </row>
    <row r="175" spans="1:32" ht="15">
      <c r="A175" s="74" t="s">
        <v>306</v>
      </c>
      <c r="B175" s="75"/>
      <c r="C175" s="62" t="s">
        <v>307</v>
      </c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1">
        <v>0</v>
      </c>
      <c r="AD175" s="1"/>
      <c r="AE175" s="1"/>
      <c r="AF175" s="1">
        <v>0</v>
      </c>
    </row>
    <row r="176" spans="1:32" ht="15">
      <c r="A176" s="74" t="s">
        <v>308</v>
      </c>
      <c r="B176" s="75"/>
      <c r="C176" s="62" t="s">
        <v>309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1"/>
      <c r="AD176" s="1"/>
      <c r="AE176" s="1"/>
      <c r="AF176" s="1"/>
    </row>
    <row r="177" spans="1:32" ht="15">
      <c r="A177" s="74" t="s">
        <v>310</v>
      </c>
      <c r="B177" s="75"/>
      <c r="C177" s="62" t="s">
        <v>311</v>
      </c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1">
        <v>3671990</v>
      </c>
      <c r="AD177" s="1"/>
      <c r="AE177" s="1"/>
      <c r="AF177" s="1">
        <v>3671990</v>
      </c>
    </row>
    <row r="178" spans="1:32" ht="15">
      <c r="A178" s="67" t="s">
        <v>312</v>
      </c>
      <c r="B178" s="68"/>
      <c r="C178" s="63" t="s">
        <v>313</v>
      </c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16">
        <f>SUM(AC174:AC177)</f>
        <v>17113838</v>
      </c>
      <c r="AD178" s="16"/>
      <c r="AE178" s="16"/>
      <c r="AF178" s="16">
        <v>17113838</v>
      </c>
    </row>
    <row r="179" spans="1:32" ht="15">
      <c r="A179" s="74" t="s">
        <v>314</v>
      </c>
      <c r="B179" s="75"/>
      <c r="C179" s="62" t="s">
        <v>315</v>
      </c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1"/>
      <c r="AD179" s="1"/>
      <c r="AE179" s="1"/>
      <c r="AF179" s="1"/>
    </row>
    <row r="180" spans="1:32" ht="15">
      <c r="A180" s="74" t="s">
        <v>316</v>
      </c>
      <c r="B180" s="75"/>
      <c r="C180" s="62" t="s">
        <v>317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1"/>
      <c r="AD180" s="1"/>
      <c r="AE180" s="1"/>
      <c r="AF180" s="1"/>
    </row>
    <row r="181" spans="1:32" ht="15">
      <c r="A181" s="74" t="s">
        <v>318</v>
      </c>
      <c r="B181" s="75"/>
      <c r="C181" s="62" t="s">
        <v>319</v>
      </c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1"/>
      <c r="AD181" s="1"/>
      <c r="AE181" s="1"/>
      <c r="AF181" s="1"/>
    </row>
    <row r="182" spans="1:32" ht="15">
      <c r="A182" s="74" t="s">
        <v>320</v>
      </c>
      <c r="B182" s="75"/>
      <c r="C182" s="62" t="s">
        <v>321</v>
      </c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1"/>
      <c r="AD182" s="1"/>
      <c r="AE182" s="1"/>
      <c r="AF182" s="1"/>
    </row>
    <row r="183" spans="1:32" ht="15">
      <c r="A183" s="74" t="s">
        <v>322</v>
      </c>
      <c r="B183" s="75"/>
      <c r="C183" s="62" t="s">
        <v>323</v>
      </c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1"/>
      <c r="AD183" s="1"/>
      <c r="AE183" s="1"/>
      <c r="AF183" s="1"/>
    </row>
    <row r="184" spans="1:32" ht="15">
      <c r="A184" s="74" t="s">
        <v>324</v>
      </c>
      <c r="B184" s="75"/>
      <c r="C184" s="62" t="s">
        <v>325</v>
      </c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1"/>
      <c r="AD184" s="1"/>
      <c r="AE184" s="1"/>
      <c r="AF184" s="1"/>
    </row>
    <row r="185" spans="1:32" ht="15">
      <c r="A185" s="74" t="s">
        <v>326</v>
      </c>
      <c r="B185" s="75"/>
      <c r="C185" s="62" t="s">
        <v>327</v>
      </c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1"/>
      <c r="AD185" s="1"/>
      <c r="AE185" s="1"/>
      <c r="AF185" s="1"/>
    </row>
    <row r="186" spans="1:32" ht="15">
      <c r="A186" s="74" t="s">
        <v>328</v>
      </c>
      <c r="B186" s="75"/>
      <c r="C186" s="62" t="s">
        <v>329</v>
      </c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1"/>
      <c r="AD186" s="1"/>
      <c r="AE186" s="1"/>
      <c r="AF186" s="1"/>
    </row>
    <row r="187" spans="1:32" ht="15">
      <c r="A187" s="67" t="s">
        <v>330</v>
      </c>
      <c r="B187" s="68"/>
      <c r="C187" s="63" t="s">
        <v>331</v>
      </c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16"/>
      <c r="AD187" s="16"/>
      <c r="AE187" s="16"/>
      <c r="AF187" s="16"/>
    </row>
    <row r="188" spans="1:32" ht="15">
      <c r="A188" s="67" t="s">
        <v>332</v>
      </c>
      <c r="B188" s="68"/>
      <c r="C188" s="69" t="s">
        <v>333</v>
      </c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16">
        <f>SUM(AC117+AC118+AC143+AC152+AC165+AC173+AC178+AC187)</f>
        <v>69387375</v>
      </c>
      <c r="AD188" s="16">
        <f>SUM(AD117+AD118+AD143+AD152+AD165+AD173+AD178+AD187)</f>
        <v>0</v>
      </c>
      <c r="AE188" s="16">
        <f>SUM(AE117+AE118+AE143+AE152+AE165+AE173+AE178+AE187)</f>
        <v>0</v>
      </c>
      <c r="AF188" s="16">
        <f>SUM(AF117+AF118+AF143+AF152+AF165+AF173+AF178+AF187)</f>
        <v>69387375</v>
      </c>
    </row>
    <row r="189" spans="1:32" ht="27" customHeight="1">
      <c r="A189" s="70" t="s">
        <v>66</v>
      </c>
      <c r="B189" s="71"/>
      <c r="C189" s="72" t="s">
        <v>358</v>
      </c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16"/>
      <c r="AD189" s="16"/>
      <c r="AE189" s="16"/>
      <c r="AF189" s="16"/>
    </row>
    <row r="190" spans="1:32" ht="15">
      <c r="A190" s="64" t="s">
        <v>29</v>
      </c>
      <c r="B190" s="65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1"/>
      <c r="AD190" s="1"/>
      <c r="AE190" s="1"/>
      <c r="AF190" s="1"/>
    </row>
    <row r="191" spans="1:32" ht="15">
      <c r="A191" s="56" t="s">
        <v>67</v>
      </c>
      <c r="B191" s="57"/>
      <c r="C191" s="62" t="s">
        <v>335</v>
      </c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1"/>
      <c r="AD191" s="1"/>
      <c r="AE191" s="1"/>
      <c r="AF191" s="1"/>
    </row>
    <row r="192" spans="1:32" ht="15">
      <c r="A192" s="56" t="s">
        <v>69</v>
      </c>
      <c r="B192" s="57"/>
      <c r="C192" s="62" t="s">
        <v>336</v>
      </c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1"/>
      <c r="AD192" s="1"/>
      <c r="AE192" s="1"/>
      <c r="AF192" s="1"/>
    </row>
    <row r="193" spans="1:32" ht="15">
      <c r="A193" s="56" t="s">
        <v>71</v>
      </c>
      <c r="B193" s="57"/>
      <c r="C193" s="62" t="s">
        <v>337</v>
      </c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1"/>
      <c r="AD193" s="1"/>
      <c r="AE193" s="1"/>
      <c r="AF193" s="1"/>
    </row>
    <row r="194" spans="1:32" ht="15">
      <c r="A194" s="59" t="s">
        <v>73</v>
      </c>
      <c r="B194" s="60"/>
      <c r="C194" s="63" t="s">
        <v>338</v>
      </c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16"/>
      <c r="AD194" s="16"/>
      <c r="AE194" s="16"/>
      <c r="AF194" s="16"/>
    </row>
    <row r="195" spans="1:32" ht="15">
      <c r="A195" s="56" t="s">
        <v>75</v>
      </c>
      <c r="B195" s="57"/>
      <c r="C195" s="58" t="s">
        <v>339</v>
      </c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1"/>
      <c r="AD195" s="1"/>
      <c r="AE195" s="1"/>
      <c r="AF195" s="1"/>
    </row>
    <row r="196" spans="1:32" ht="15">
      <c r="A196" s="56" t="s">
        <v>77</v>
      </c>
      <c r="B196" s="57"/>
      <c r="C196" s="58" t="s">
        <v>340</v>
      </c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1"/>
      <c r="AD196" s="1"/>
      <c r="AE196" s="1"/>
      <c r="AF196" s="1"/>
    </row>
    <row r="197" spans="1:32" ht="15">
      <c r="A197" s="56" t="s">
        <v>79</v>
      </c>
      <c r="B197" s="57"/>
      <c r="C197" s="62" t="s">
        <v>341</v>
      </c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1"/>
      <c r="AD197" s="1"/>
      <c r="AE197" s="1"/>
      <c r="AF197" s="1"/>
    </row>
    <row r="198" spans="1:32" ht="15">
      <c r="A198" s="56" t="s">
        <v>81</v>
      </c>
      <c r="B198" s="57"/>
      <c r="C198" s="62" t="s">
        <v>342</v>
      </c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1"/>
      <c r="AD198" s="1"/>
      <c r="AE198" s="1"/>
      <c r="AF198" s="1"/>
    </row>
    <row r="199" spans="1:32" ht="15">
      <c r="A199" s="59" t="s">
        <v>83</v>
      </c>
      <c r="B199" s="60"/>
      <c r="C199" s="61" t="s">
        <v>343</v>
      </c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16"/>
      <c r="AD199" s="16"/>
      <c r="AE199" s="16"/>
      <c r="AF199" s="16"/>
    </row>
    <row r="200" spans="1:32" ht="15">
      <c r="A200" s="56" t="s">
        <v>85</v>
      </c>
      <c r="B200" s="57"/>
      <c r="C200" s="58" t="s">
        <v>344</v>
      </c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1"/>
      <c r="AD200" s="1"/>
      <c r="AE200" s="1"/>
      <c r="AF200" s="1"/>
    </row>
    <row r="201" spans="1:32" ht="15">
      <c r="A201" s="56" t="s">
        <v>87</v>
      </c>
      <c r="B201" s="57"/>
      <c r="C201" s="58" t="s">
        <v>345</v>
      </c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1">
        <v>708969</v>
      </c>
      <c r="AD201" s="1"/>
      <c r="AE201" s="1"/>
      <c r="AF201" s="1">
        <v>708969</v>
      </c>
    </row>
    <row r="202" spans="1:32" ht="15">
      <c r="A202" s="56" t="s">
        <v>89</v>
      </c>
      <c r="B202" s="57"/>
      <c r="C202" s="58" t="s">
        <v>346</v>
      </c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1"/>
      <c r="AD202" s="1"/>
      <c r="AE202" s="1"/>
      <c r="AF202" s="1"/>
    </row>
    <row r="203" spans="1:32" ht="15">
      <c r="A203" s="56" t="s">
        <v>91</v>
      </c>
      <c r="B203" s="57"/>
      <c r="C203" s="58" t="s">
        <v>347</v>
      </c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1"/>
      <c r="AD203" s="1"/>
      <c r="AE203" s="1"/>
      <c r="AF203" s="1"/>
    </row>
    <row r="204" spans="1:32" ht="15">
      <c r="A204" s="56" t="s">
        <v>93</v>
      </c>
      <c r="B204" s="57"/>
      <c r="C204" s="58" t="s">
        <v>348</v>
      </c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1"/>
      <c r="AD204" s="1"/>
      <c r="AE204" s="1"/>
      <c r="AF204" s="1"/>
    </row>
    <row r="205" spans="1:32" ht="15">
      <c r="A205" s="56" t="s">
        <v>95</v>
      </c>
      <c r="B205" s="57"/>
      <c r="C205" s="58" t="s">
        <v>349</v>
      </c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1"/>
      <c r="AD205" s="1"/>
      <c r="AE205" s="1"/>
      <c r="AF205" s="1"/>
    </row>
    <row r="206" spans="1:32" ht="15">
      <c r="A206" s="59" t="s">
        <v>97</v>
      </c>
      <c r="B206" s="60"/>
      <c r="C206" s="61" t="s">
        <v>350</v>
      </c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16"/>
      <c r="AD206" s="16"/>
      <c r="AE206" s="16"/>
      <c r="AF206" s="16"/>
    </row>
    <row r="207" spans="1:32" ht="15">
      <c r="A207" s="56" t="s">
        <v>99</v>
      </c>
      <c r="B207" s="57"/>
      <c r="C207" s="58" t="s">
        <v>351</v>
      </c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1"/>
      <c r="AD207" s="1"/>
      <c r="AE207" s="1"/>
      <c r="AF207" s="1"/>
    </row>
    <row r="208" spans="1:32" ht="15">
      <c r="A208" s="56" t="s">
        <v>101</v>
      </c>
      <c r="B208" s="57"/>
      <c r="C208" s="62" t="s">
        <v>352</v>
      </c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1"/>
      <c r="AD208" s="1"/>
      <c r="AE208" s="1"/>
      <c r="AF208" s="1"/>
    </row>
    <row r="209" spans="1:32" ht="15">
      <c r="A209" s="56" t="s">
        <v>103</v>
      </c>
      <c r="B209" s="57"/>
      <c r="C209" s="58" t="s">
        <v>353</v>
      </c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1"/>
      <c r="AD209" s="1"/>
      <c r="AE209" s="1"/>
      <c r="AF209" s="1"/>
    </row>
    <row r="210" spans="1:32" ht="15">
      <c r="A210" s="56" t="s">
        <v>105</v>
      </c>
      <c r="B210" s="57"/>
      <c r="C210" s="58" t="s">
        <v>354</v>
      </c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1"/>
      <c r="AD210" s="1"/>
      <c r="AE210" s="1"/>
      <c r="AF210" s="1"/>
    </row>
    <row r="211" spans="1:32" ht="15">
      <c r="A211" s="59" t="s">
        <v>107</v>
      </c>
      <c r="B211" s="60"/>
      <c r="C211" s="61" t="s">
        <v>355</v>
      </c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16"/>
      <c r="AD211" s="16"/>
      <c r="AE211" s="16"/>
      <c r="AF211" s="16"/>
    </row>
    <row r="212" spans="1:32" ht="15">
      <c r="A212" s="56" t="s">
        <v>109</v>
      </c>
      <c r="B212" s="57"/>
      <c r="C212" s="62" t="s">
        <v>356</v>
      </c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1"/>
      <c r="AD212" s="1"/>
      <c r="AE212" s="1"/>
      <c r="AF212" s="1"/>
    </row>
    <row r="213" spans="1:32" ht="15">
      <c r="A213" s="59" t="s">
        <v>111</v>
      </c>
      <c r="B213" s="60"/>
      <c r="C213" s="61" t="s">
        <v>357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16"/>
      <c r="AD213" s="16"/>
      <c r="AE213" s="16"/>
      <c r="AF213" s="16"/>
    </row>
    <row r="214" spans="1:32" ht="15.75" customHeight="1">
      <c r="A214" s="53" t="s">
        <v>361</v>
      </c>
      <c r="B214" s="54"/>
      <c r="C214" s="55"/>
      <c r="D214" s="53"/>
      <c r="E214" s="53"/>
      <c r="F214" s="53"/>
      <c r="G214" s="53"/>
      <c r="H214" s="53"/>
      <c r="I214" s="53"/>
      <c r="J214" s="53"/>
      <c r="K214" s="54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6">
        <f>SUM(AC188+AC201)</f>
        <v>70096344</v>
      </c>
      <c r="AD214" s="6">
        <f>SUM(AD188+AD201)</f>
        <v>0</v>
      </c>
      <c r="AE214" s="6">
        <f>SUM(AE188+AE201)</f>
        <v>0</v>
      </c>
      <c r="AF214" s="6">
        <f>SUM(AF188+AF201)</f>
        <v>70096344</v>
      </c>
    </row>
    <row r="216" spans="1:32" ht="15">
      <c r="A216" s="18" t="s">
        <v>362</v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</sheetData>
  <sheetProtection/>
  <mergeCells count="413">
    <mergeCell ref="A13:B13"/>
    <mergeCell ref="C13:AB13"/>
    <mergeCell ref="A14:B14"/>
    <mergeCell ref="C14:AB14"/>
    <mergeCell ref="A4:AF4"/>
    <mergeCell ref="A11:B11"/>
    <mergeCell ref="C11:AB11"/>
    <mergeCell ref="A12:B12"/>
    <mergeCell ref="C12:AB12"/>
    <mergeCell ref="A9:B9"/>
    <mergeCell ref="C9:AB9"/>
    <mergeCell ref="A10:B10"/>
    <mergeCell ref="C10:AB10"/>
    <mergeCell ref="A17:B17"/>
    <mergeCell ref="C17:AB17"/>
    <mergeCell ref="A18:B18"/>
    <mergeCell ref="C18:AB18"/>
    <mergeCell ref="A15:B15"/>
    <mergeCell ref="C15:AB15"/>
    <mergeCell ref="A16:B16"/>
    <mergeCell ref="C16:AB16"/>
    <mergeCell ref="A21:B21"/>
    <mergeCell ref="C21:AB21"/>
    <mergeCell ref="A22:B22"/>
    <mergeCell ref="C22:AB22"/>
    <mergeCell ref="A19:B19"/>
    <mergeCell ref="C19:AB19"/>
    <mergeCell ref="A20:B20"/>
    <mergeCell ref="C20:AB20"/>
    <mergeCell ref="A25:B25"/>
    <mergeCell ref="C25:AB25"/>
    <mergeCell ref="A26:B26"/>
    <mergeCell ref="C26:AB26"/>
    <mergeCell ref="A23:B23"/>
    <mergeCell ref="C23:AB23"/>
    <mergeCell ref="A24:B24"/>
    <mergeCell ref="C24:AB24"/>
    <mergeCell ref="A29:B29"/>
    <mergeCell ref="C29:AB29"/>
    <mergeCell ref="A30:B30"/>
    <mergeCell ref="C30:AB30"/>
    <mergeCell ref="A27:B27"/>
    <mergeCell ref="C27:AB27"/>
    <mergeCell ref="A28:B28"/>
    <mergeCell ref="C28:AB28"/>
    <mergeCell ref="A33:B33"/>
    <mergeCell ref="C33:AB33"/>
    <mergeCell ref="A34:B34"/>
    <mergeCell ref="C34:AB34"/>
    <mergeCell ref="A31:B31"/>
    <mergeCell ref="C31:AB31"/>
    <mergeCell ref="A32:B32"/>
    <mergeCell ref="C32:AB32"/>
    <mergeCell ref="A37:B37"/>
    <mergeCell ref="C37:AB37"/>
    <mergeCell ref="A38:B38"/>
    <mergeCell ref="C38:AB38"/>
    <mergeCell ref="A35:B35"/>
    <mergeCell ref="C35:AB35"/>
    <mergeCell ref="A36:B36"/>
    <mergeCell ref="C36:AB36"/>
    <mergeCell ref="A41:B41"/>
    <mergeCell ref="C41:AB41"/>
    <mergeCell ref="A42:B42"/>
    <mergeCell ref="C42:AB42"/>
    <mergeCell ref="A39:B39"/>
    <mergeCell ref="C39:AB39"/>
    <mergeCell ref="A40:B40"/>
    <mergeCell ref="C40:AB40"/>
    <mergeCell ref="A45:B45"/>
    <mergeCell ref="C45:AB45"/>
    <mergeCell ref="A46:B46"/>
    <mergeCell ref="C46:AB46"/>
    <mergeCell ref="A43:B43"/>
    <mergeCell ref="C43:AB43"/>
    <mergeCell ref="A44:B44"/>
    <mergeCell ref="C44:AB44"/>
    <mergeCell ref="A49:B49"/>
    <mergeCell ref="C49:AB49"/>
    <mergeCell ref="A50:B50"/>
    <mergeCell ref="C50:AB50"/>
    <mergeCell ref="A47:B47"/>
    <mergeCell ref="C47:AB47"/>
    <mergeCell ref="A48:B48"/>
    <mergeCell ref="C48:AB48"/>
    <mergeCell ref="A53:B53"/>
    <mergeCell ref="C53:AB53"/>
    <mergeCell ref="A54:B54"/>
    <mergeCell ref="C54:AB54"/>
    <mergeCell ref="A51:B51"/>
    <mergeCell ref="C51:AB51"/>
    <mergeCell ref="A52:B52"/>
    <mergeCell ref="C52:AB52"/>
    <mergeCell ref="A57:B57"/>
    <mergeCell ref="C57:AB57"/>
    <mergeCell ref="A58:B58"/>
    <mergeCell ref="C58:AB58"/>
    <mergeCell ref="A55:B55"/>
    <mergeCell ref="C55:AB55"/>
    <mergeCell ref="A56:B56"/>
    <mergeCell ref="C56:AB56"/>
    <mergeCell ref="A61:B61"/>
    <mergeCell ref="C61:AB61"/>
    <mergeCell ref="A62:B62"/>
    <mergeCell ref="C62:AB62"/>
    <mergeCell ref="A59:B59"/>
    <mergeCell ref="C59:AB59"/>
    <mergeCell ref="A60:B60"/>
    <mergeCell ref="C60:AB60"/>
    <mergeCell ref="A65:B65"/>
    <mergeCell ref="C65:AB65"/>
    <mergeCell ref="A66:B66"/>
    <mergeCell ref="C66:AB66"/>
    <mergeCell ref="A63:B63"/>
    <mergeCell ref="C63:AB63"/>
    <mergeCell ref="A64:B64"/>
    <mergeCell ref="C64:AB64"/>
    <mergeCell ref="A69:B69"/>
    <mergeCell ref="C69:AB69"/>
    <mergeCell ref="A70:B70"/>
    <mergeCell ref="C70:AB70"/>
    <mergeCell ref="A67:B67"/>
    <mergeCell ref="C67:AB67"/>
    <mergeCell ref="A68:B68"/>
    <mergeCell ref="C68:AB68"/>
    <mergeCell ref="A73:B73"/>
    <mergeCell ref="C73:AB73"/>
    <mergeCell ref="A74:B74"/>
    <mergeCell ref="C74:AB74"/>
    <mergeCell ref="A71:B71"/>
    <mergeCell ref="C71:AB71"/>
    <mergeCell ref="A72:B72"/>
    <mergeCell ref="C72:AB72"/>
    <mergeCell ref="A77:B77"/>
    <mergeCell ref="C77:AB77"/>
    <mergeCell ref="A78:B78"/>
    <mergeCell ref="C78:AB78"/>
    <mergeCell ref="A75:B75"/>
    <mergeCell ref="C75:AB75"/>
    <mergeCell ref="A76:B76"/>
    <mergeCell ref="C76:AB76"/>
    <mergeCell ref="A81:B81"/>
    <mergeCell ref="C81:AB81"/>
    <mergeCell ref="A82:B82"/>
    <mergeCell ref="C82:AB82"/>
    <mergeCell ref="A79:B79"/>
    <mergeCell ref="C79:AB79"/>
    <mergeCell ref="A80:B80"/>
    <mergeCell ref="C80:AB80"/>
    <mergeCell ref="A85:B85"/>
    <mergeCell ref="C85:AB85"/>
    <mergeCell ref="A86:B86"/>
    <mergeCell ref="C86:AB86"/>
    <mergeCell ref="A83:B83"/>
    <mergeCell ref="C83:AB83"/>
    <mergeCell ref="A84:B84"/>
    <mergeCell ref="C84:AB84"/>
    <mergeCell ref="A89:B89"/>
    <mergeCell ref="C89:AB89"/>
    <mergeCell ref="A90:B90"/>
    <mergeCell ref="C90:AB90"/>
    <mergeCell ref="A87:B87"/>
    <mergeCell ref="C87:AB87"/>
    <mergeCell ref="A88:B88"/>
    <mergeCell ref="C88:AB88"/>
    <mergeCell ref="A93:B93"/>
    <mergeCell ref="C93:AB93"/>
    <mergeCell ref="A94:B94"/>
    <mergeCell ref="C94:AB94"/>
    <mergeCell ref="A91:B91"/>
    <mergeCell ref="C91:AB91"/>
    <mergeCell ref="A92:B92"/>
    <mergeCell ref="C92:AB92"/>
    <mergeCell ref="A95:B95"/>
    <mergeCell ref="C95:AB95"/>
    <mergeCell ref="A97:B97"/>
    <mergeCell ref="C97:AB97"/>
    <mergeCell ref="A96:B96"/>
    <mergeCell ref="C96:K96"/>
    <mergeCell ref="A100:B100"/>
    <mergeCell ref="C100:AB100"/>
    <mergeCell ref="A101:B101"/>
    <mergeCell ref="C101:AB101"/>
    <mergeCell ref="A98:B98"/>
    <mergeCell ref="C98:AB98"/>
    <mergeCell ref="A99:B99"/>
    <mergeCell ref="C99:AB99"/>
    <mergeCell ref="A104:B104"/>
    <mergeCell ref="C104:AB104"/>
    <mergeCell ref="A105:B105"/>
    <mergeCell ref="C105:AB105"/>
    <mergeCell ref="A102:B102"/>
    <mergeCell ref="C102:AB102"/>
    <mergeCell ref="A103:B103"/>
    <mergeCell ref="C103:AB103"/>
    <mergeCell ref="A108:B108"/>
    <mergeCell ref="C108:AB108"/>
    <mergeCell ref="A109:B109"/>
    <mergeCell ref="C109:AB109"/>
    <mergeCell ref="A106:B106"/>
    <mergeCell ref="C106:AB106"/>
    <mergeCell ref="A107:B107"/>
    <mergeCell ref="C107:AB107"/>
    <mergeCell ref="A112:B112"/>
    <mergeCell ref="C112:AB112"/>
    <mergeCell ref="A113:B113"/>
    <mergeCell ref="C113:AB113"/>
    <mergeCell ref="A110:B110"/>
    <mergeCell ref="C110:AB110"/>
    <mergeCell ref="A111:B111"/>
    <mergeCell ref="C111:AB111"/>
    <mergeCell ref="A116:B116"/>
    <mergeCell ref="C116:AB116"/>
    <mergeCell ref="A117:B117"/>
    <mergeCell ref="C117:AB117"/>
    <mergeCell ref="A114:B114"/>
    <mergeCell ref="C114:AB114"/>
    <mergeCell ref="A115:B115"/>
    <mergeCell ref="C115:AB115"/>
    <mergeCell ref="A120:B120"/>
    <mergeCell ref="C120:AB120"/>
    <mergeCell ref="A121:B121"/>
    <mergeCell ref="C121:AB121"/>
    <mergeCell ref="A118:B118"/>
    <mergeCell ref="C118:AB118"/>
    <mergeCell ref="A119:B119"/>
    <mergeCell ref="C119:AB119"/>
    <mergeCell ref="A124:B124"/>
    <mergeCell ref="C124:AB124"/>
    <mergeCell ref="A125:B125"/>
    <mergeCell ref="C125:AB125"/>
    <mergeCell ref="A122:B122"/>
    <mergeCell ref="C122:AB122"/>
    <mergeCell ref="A123:B123"/>
    <mergeCell ref="C123:AB123"/>
    <mergeCell ref="A128:B128"/>
    <mergeCell ref="C128:AB128"/>
    <mergeCell ref="A129:B129"/>
    <mergeCell ref="C129:AB129"/>
    <mergeCell ref="A126:B126"/>
    <mergeCell ref="C126:AB126"/>
    <mergeCell ref="A127:B127"/>
    <mergeCell ref="C127:AB127"/>
    <mergeCell ref="A132:B132"/>
    <mergeCell ref="C132:AB132"/>
    <mergeCell ref="A133:B133"/>
    <mergeCell ref="C133:AB133"/>
    <mergeCell ref="A130:B130"/>
    <mergeCell ref="C130:AB130"/>
    <mergeCell ref="A131:B131"/>
    <mergeCell ref="C131:AB131"/>
    <mergeCell ref="A136:B136"/>
    <mergeCell ref="C136:AB136"/>
    <mergeCell ref="A137:B137"/>
    <mergeCell ref="C137:AB137"/>
    <mergeCell ref="A134:B134"/>
    <mergeCell ref="C134:AB134"/>
    <mergeCell ref="A135:B135"/>
    <mergeCell ref="C135:AB135"/>
    <mergeCell ref="A140:B140"/>
    <mergeCell ref="C140:AB140"/>
    <mergeCell ref="A141:B141"/>
    <mergeCell ref="C141:AB141"/>
    <mergeCell ref="A138:B138"/>
    <mergeCell ref="C138:AB138"/>
    <mergeCell ref="A139:B139"/>
    <mergeCell ref="C139:AB139"/>
    <mergeCell ref="A144:B144"/>
    <mergeCell ref="C144:AB144"/>
    <mergeCell ref="A145:B145"/>
    <mergeCell ref="C145:AB145"/>
    <mergeCell ref="A142:B142"/>
    <mergeCell ref="C142:AB142"/>
    <mergeCell ref="A143:B143"/>
    <mergeCell ref="C143:AB143"/>
    <mergeCell ref="A148:B148"/>
    <mergeCell ref="C148:AB148"/>
    <mergeCell ref="A149:B149"/>
    <mergeCell ref="C149:AB149"/>
    <mergeCell ref="A146:B146"/>
    <mergeCell ref="C146:AB146"/>
    <mergeCell ref="A147:B147"/>
    <mergeCell ref="C147:AB147"/>
    <mergeCell ref="A152:B152"/>
    <mergeCell ref="C152:AB152"/>
    <mergeCell ref="A153:B153"/>
    <mergeCell ref="C153:AB153"/>
    <mergeCell ref="A150:B150"/>
    <mergeCell ref="C150:AB150"/>
    <mergeCell ref="A151:B151"/>
    <mergeCell ref="C151:AB151"/>
    <mergeCell ref="A156:B156"/>
    <mergeCell ref="C156:AB156"/>
    <mergeCell ref="A157:B157"/>
    <mergeCell ref="C157:AB157"/>
    <mergeCell ref="A154:B154"/>
    <mergeCell ref="C154:AB154"/>
    <mergeCell ref="A155:B155"/>
    <mergeCell ref="C155:AB155"/>
    <mergeCell ref="A160:B160"/>
    <mergeCell ref="C160:AB160"/>
    <mergeCell ref="A161:B161"/>
    <mergeCell ref="C161:AB161"/>
    <mergeCell ref="A158:B158"/>
    <mergeCell ref="C158:AB158"/>
    <mergeCell ref="A159:B159"/>
    <mergeCell ref="C159:AB159"/>
    <mergeCell ref="A164:B164"/>
    <mergeCell ref="C164:AB164"/>
    <mergeCell ref="A165:B165"/>
    <mergeCell ref="C165:AB165"/>
    <mergeCell ref="A162:B162"/>
    <mergeCell ref="C162:AB162"/>
    <mergeCell ref="A163:B163"/>
    <mergeCell ref="C163:AB163"/>
    <mergeCell ref="A168:B168"/>
    <mergeCell ref="C168:AB168"/>
    <mergeCell ref="A169:B169"/>
    <mergeCell ref="C169:AB169"/>
    <mergeCell ref="A166:B166"/>
    <mergeCell ref="C166:AB166"/>
    <mergeCell ref="A167:B167"/>
    <mergeCell ref="C167:AB167"/>
    <mergeCell ref="A172:B172"/>
    <mergeCell ref="C172:AB172"/>
    <mergeCell ref="A173:B173"/>
    <mergeCell ref="C173:AB173"/>
    <mergeCell ref="A170:B170"/>
    <mergeCell ref="C170:AB170"/>
    <mergeCell ref="A171:B171"/>
    <mergeCell ref="C171:AB171"/>
    <mergeCell ref="A176:B176"/>
    <mergeCell ref="C176:AB176"/>
    <mergeCell ref="A177:B177"/>
    <mergeCell ref="C177:AB177"/>
    <mergeCell ref="A174:B174"/>
    <mergeCell ref="C174:AB174"/>
    <mergeCell ref="A175:B175"/>
    <mergeCell ref="C175:AB175"/>
    <mergeCell ref="A180:B180"/>
    <mergeCell ref="C180:AB180"/>
    <mergeCell ref="A181:B181"/>
    <mergeCell ref="C181:AB181"/>
    <mergeCell ref="A178:B178"/>
    <mergeCell ref="C178:AB178"/>
    <mergeCell ref="A179:B179"/>
    <mergeCell ref="C179:AB179"/>
    <mergeCell ref="A184:B184"/>
    <mergeCell ref="C184:AB184"/>
    <mergeCell ref="A185:B185"/>
    <mergeCell ref="C185:AB185"/>
    <mergeCell ref="A182:B182"/>
    <mergeCell ref="C182:AB182"/>
    <mergeCell ref="A183:B183"/>
    <mergeCell ref="C183:AB183"/>
    <mergeCell ref="A188:B188"/>
    <mergeCell ref="C188:AB188"/>
    <mergeCell ref="A189:B189"/>
    <mergeCell ref="C189:AB189"/>
    <mergeCell ref="A186:B186"/>
    <mergeCell ref="C186:AB186"/>
    <mergeCell ref="A187:B187"/>
    <mergeCell ref="C187:AB187"/>
    <mergeCell ref="A192:B192"/>
    <mergeCell ref="C192:AB192"/>
    <mergeCell ref="A193:B193"/>
    <mergeCell ref="C193:AB193"/>
    <mergeCell ref="A190:B190"/>
    <mergeCell ref="C190:AB190"/>
    <mergeCell ref="A191:B191"/>
    <mergeCell ref="C191:AB191"/>
    <mergeCell ref="A196:B196"/>
    <mergeCell ref="C196:AB196"/>
    <mergeCell ref="A197:B197"/>
    <mergeCell ref="C197:AB197"/>
    <mergeCell ref="A194:B194"/>
    <mergeCell ref="C194:AB194"/>
    <mergeCell ref="A195:B195"/>
    <mergeCell ref="C195:AB195"/>
    <mergeCell ref="A201:B201"/>
    <mergeCell ref="C201:AB201"/>
    <mergeCell ref="A198:B198"/>
    <mergeCell ref="C198:AB198"/>
    <mergeCell ref="A199:B199"/>
    <mergeCell ref="C199:AB199"/>
    <mergeCell ref="A200:B200"/>
    <mergeCell ref="C200:AB200"/>
    <mergeCell ref="A209:B209"/>
    <mergeCell ref="C209:AB209"/>
    <mergeCell ref="A204:B204"/>
    <mergeCell ref="C204:AB204"/>
    <mergeCell ref="A205:B205"/>
    <mergeCell ref="C205:AB205"/>
    <mergeCell ref="A207:B207"/>
    <mergeCell ref="C207:AB207"/>
    <mergeCell ref="A208:B208"/>
    <mergeCell ref="C208:AB208"/>
    <mergeCell ref="A206:B206"/>
    <mergeCell ref="C206:AB206"/>
    <mergeCell ref="A202:B202"/>
    <mergeCell ref="C202:AB202"/>
    <mergeCell ref="A203:B203"/>
    <mergeCell ref="C203:AB203"/>
    <mergeCell ref="A214:B214"/>
    <mergeCell ref="C214:K214"/>
    <mergeCell ref="A210:B210"/>
    <mergeCell ref="C210:AB210"/>
    <mergeCell ref="A211:B211"/>
    <mergeCell ref="C211:AB211"/>
    <mergeCell ref="A213:B213"/>
    <mergeCell ref="C213:AB213"/>
    <mergeCell ref="A212:B212"/>
    <mergeCell ref="C212:AB21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2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.421875" style="0" customWidth="1"/>
    <col min="2" max="2" width="31.140625" style="0" customWidth="1"/>
    <col min="3" max="3" width="14.8515625" style="0" customWidth="1"/>
    <col min="4" max="4" width="7.421875" style="0" bestFit="1" customWidth="1"/>
    <col min="5" max="5" width="17.8515625" style="0" bestFit="1" customWidth="1"/>
    <col min="6" max="6" width="14.140625" style="0" bestFit="1" customWidth="1"/>
    <col min="7" max="7" width="19.28125" style="0" customWidth="1"/>
    <col min="8" max="8" width="21.8515625" style="0" customWidth="1"/>
  </cols>
  <sheetData>
    <row r="1" ht="15">
      <c r="A1" t="s">
        <v>426</v>
      </c>
    </row>
    <row r="2" ht="11.25" customHeight="1">
      <c r="B2" t="s">
        <v>45</v>
      </c>
    </row>
    <row r="3" spans="2:8" ht="30" customHeight="1">
      <c r="B3" s="98"/>
      <c r="C3" s="93"/>
      <c r="D3" s="93"/>
      <c r="E3" s="93"/>
      <c r="F3" s="93"/>
      <c r="G3" s="93"/>
      <c r="H3" s="93"/>
    </row>
    <row r="4" ht="15">
      <c r="H4" s="9" t="s">
        <v>56</v>
      </c>
    </row>
    <row r="5" spans="2:8" ht="1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5">
      <c r="B6" s="4" t="s">
        <v>7</v>
      </c>
      <c r="C6" s="4" t="s">
        <v>364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366</v>
      </c>
    </row>
    <row r="7" spans="2:8" ht="15">
      <c r="B7" s="4"/>
      <c r="C7" s="4" t="s">
        <v>363</v>
      </c>
      <c r="D7" s="4"/>
      <c r="E7" s="4"/>
      <c r="F7" s="4"/>
      <c r="G7" s="4"/>
      <c r="H7" s="4" t="s">
        <v>365</v>
      </c>
    </row>
    <row r="8" spans="2:8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 t="s">
        <v>12</v>
      </c>
    </row>
    <row r="9" spans="2:8" ht="25.5" customHeight="1">
      <c r="B9" s="94" t="s">
        <v>13</v>
      </c>
      <c r="C9" s="94"/>
      <c r="D9" s="94"/>
      <c r="E9" s="94"/>
      <c r="F9" s="94"/>
      <c r="G9" s="94"/>
      <c r="H9" s="94"/>
    </row>
    <row r="10" spans="2:8" ht="45">
      <c r="B10" s="3" t="s">
        <v>15</v>
      </c>
      <c r="C10" s="1"/>
      <c r="D10" s="1"/>
      <c r="E10" s="1"/>
      <c r="F10" s="45">
        <v>1373680</v>
      </c>
      <c r="G10" s="1">
        <v>0</v>
      </c>
      <c r="H10" s="1">
        <f>F10-G10</f>
        <v>1373680</v>
      </c>
    </row>
    <row r="11" spans="2:8" ht="45">
      <c r="B11" s="3" t="s">
        <v>16</v>
      </c>
      <c r="C11" s="1"/>
      <c r="D11" s="1"/>
      <c r="E11" s="1"/>
      <c r="F11" s="45">
        <v>896000</v>
      </c>
      <c r="G11" s="1">
        <v>0</v>
      </c>
      <c r="H11" s="1">
        <f>F11-G11</f>
        <v>896000</v>
      </c>
    </row>
    <row r="12" spans="2:8" ht="45">
      <c r="B12" s="3" t="s">
        <v>17</v>
      </c>
      <c r="C12" s="1"/>
      <c r="D12" s="1"/>
      <c r="E12" s="1"/>
      <c r="F12" s="45">
        <v>285384</v>
      </c>
      <c r="G12" s="1">
        <v>0</v>
      </c>
      <c r="H12" s="1">
        <f>F12-G12</f>
        <v>285384</v>
      </c>
    </row>
    <row r="13" spans="2:8" ht="30">
      <c r="B13" s="3" t="s">
        <v>18</v>
      </c>
      <c r="C13" s="1"/>
      <c r="D13" s="1"/>
      <c r="E13" s="1"/>
      <c r="F13" s="45">
        <v>199760</v>
      </c>
      <c r="G13" s="1">
        <v>0</v>
      </c>
      <c r="H13" s="1">
        <f>F13-G13</f>
        <v>199760</v>
      </c>
    </row>
    <row r="14" spans="2:8" ht="45">
      <c r="B14" s="3" t="s">
        <v>19</v>
      </c>
      <c r="C14" s="1" t="s">
        <v>14</v>
      </c>
      <c r="D14" s="1"/>
      <c r="E14" s="1">
        <v>2700</v>
      </c>
      <c r="F14" s="45">
        <v>5000000</v>
      </c>
      <c r="G14" s="1">
        <v>0</v>
      </c>
      <c r="H14" s="1">
        <f>F14-G14</f>
        <v>5000000</v>
      </c>
    </row>
    <row r="15" spans="2:8" ht="15">
      <c r="B15" s="94" t="s">
        <v>20</v>
      </c>
      <c r="C15" s="94"/>
      <c r="D15" s="94"/>
      <c r="E15" s="94"/>
      <c r="F15" s="94"/>
      <c r="G15" s="94"/>
      <c r="H15" s="94"/>
    </row>
    <row r="16" spans="2:8" ht="45">
      <c r="B16" s="3" t="s">
        <v>21</v>
      </c>
      <c r="C16" s="1"/>
      <c r="D16" s="1"/>
      <c r="E16" s="1"/>
      <c r="F16" s="45">
        <v>3496730</v>
      </c>
      <c r="G16" s="1"/>
      <c r="H16" s="1">
        <f>F16-G16</f>
        <v>3496730</v>
      </c>
    </row>
    <row r="17" spans="2:8" ht="15">
      <c r="B17" s="1" t="s">
        <v>24</v>
      </c>
      <c r="C17" s="1"/>
      <c r="D17" s="1"/>
      <c r="E17" s="1">
        <v>2500000</v>
      </c>
      <c r="F17" s="45">
        <v>2500000</v>
      </c>
      <c r="G17" s="1">
        <v>0</v>
      </c>
      <c r="H17" s="1">
        <f>F17-G17</f>
        <v>2500000</v>
      </c>
    </row>
    <row r="18" spans="2:8" ht="15">
      <c r="B18" s="3" t="s">
        <v>414</v>
      </c>
      <c r="C18" s="1" t="s">
        <v>14</v>
      </c>
      <c r="D18" s="1"/>
      <c r="E18" s="1"/>
      <c r="F18" s="45">
        <v>2791737</v>
      </c>
      <c r="G18" s="1">
        <v>0</v>
      </c>
      <c r="H18" s="1">
        <f>F18-G18</f>
        <v>2791737</v>
      </c>
    </row>
    <row r="19" spans="2:8" ht="15">
      <c r="B19" s="95" t="s">
        <v>22</v>
      </c>
      <c r="C19" s="96"/>
      <c r="D19" s="96"/>
      <c r="E19" s="96"/>
      <c r="F19" s="96"/>
      <c r="G19" s="96"/>
      <c r="H19" s="97"/>
    </row>
    <row r="20" spans="2:8" ht="75">
      <c r="B20" s="3" t="s">
        <v>23</v>
      </c>
      <c r="C20" s="1" t="s">
        <v>14</v>
      </c>
      <c r="D20" s="1">
        <v>220</v>
      </c>
      <c r="E20" s="1">
        <v>1140</v>
      </c>
      <c r="F20" s="45">
        <v>1200000</v>
      </c>
      <c r="G20" s="1">
        <v>0</v>
      </c>
      <c r="H20" s="1">
        <f>F20-G20</f>
        <v>1200000</v>
      </c>
    </row>
    <row r="21" spans="2:8" ht="15">
      <c r="B21" s="5" t="s">
        <v>25</v>
      </c>
      <c r="C21" s="6"/>
      <c r="D21" s="6"/>
      <c r="E21" s="6"/>
      <c r="F21" s="6">
        <f>SUM(+F10+F11+F12+F13+F14+F16+F17+F18+F20)</f>
        <v>17743291</v>
      </c>
      <c r="G21" s="6">
        <f>SUM(G20+G18+G17+G16+G14+G13+G12+G11+G10)</f>
        <v>0</v>
      </c>
      <c r="H21" s="6">
        <f>F21-G21</f>
        <v>17743291</v>
      </c>
    </row>
  </sheetData>
  <sheetProtection/>
  <mergeCells count="4">
    <mergeCell ref="B9:H9"/>
    <mergeCell ref="B15:H15"/>
    <mergeCell ref="B19:H19"/>
    <mergeCell ref="B3:H3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G16"/>
  <sheetViews>
    <sheetView zoomScalePageLayoutView="0" workbookViewId="0" topLeftCell="A1">
      <selection activeCell="D24" sqref="D24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t="s">
        <v>427</v>
      </c>
    </row>
    <row r="3" ht="15">
      <c r="A3" t="s">
        <v>45</v>
      </c>
    </row>
    <row r="6" spans="2:7" ht="15">
      <c r="B6" s="93" t="s">
        <v>48</v>
      </c>
      <c r="C6" s="93"/>
      <c r="D6" s="93"/>
      <c r="E6" s="93"/>
      <c r="F6" s="93"/>
      <c r="G6" s="93"/>
    </row>
    <row r="7" spans="2:7" ht="15">
      <c r="B7" s="93" t="s">
        <v>49</v>
      </c>
      <c r="C7" s="93"/>
      <c r="D7" s="93"/>
      <c r="E7" s="93"/>
      <c r="F7" s="93"/>
      <c r="G7" s="93"/>
    </row>
    <row r="9" ht="15">
      <c r="G9" s="9" t="s">
        <v>55</v>
      </c>
    </row>
    <row r="10" spans="1:7" ht="15">
      <c r="A10" s="11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1"/>
      <c r="B11" s="4" t="s">
        <v>26</v>
      </c>
      <c r="C11" s="4" t="s">
        <v>27</v>
      </c>
      <c r="D11" s="4" t="s">
        <v>50</v>
      </c>
      <c r="E11" s="4" t="s">
        <v>51</v>
      </c>
      <c r="F11" s="4" t="s">
        <v>52</v>
      </c>
      <c r="G11" s="4" t="s">
        <v>53</v>
      </c>
    </row>
    <row r="12" spans="1:7" ht="15">
      <c r="A12" s="11"/>
      <c r="B12" s="1" t="s">
        <v>54</v>
      </c>
      <c r="C12" s="44" t="s">
        <v>419</v>
      </c>
      <c r="D12" s="1">
        <v>3548764</v>
      </c>
      <c r="E12" s="1"/>
      <c r="F12" s="1"/>
      <c r="G12" s="1"/>
    </row>
    <row r="13" spans="1:7" ht="15">
      <c r="A13" s="11"/>
      <c r="B13" s="1" t="s">
        <v>57</v>
      </c>
      <c r="C13" s="1"/>
      <c r="D13" s="1"/>
      <c r="E13" s="1"/>
      <c r="F13" s="1"/>
      <c r="G13" s="1"/>
    </row>
    <row r="14" spans="1:7" ht="15">
      <c r="A14" s="11"/>
      <c r="B14" s="1" t="s">
        <v>58</v>
      </c>
      <c r="C14" s="1"/>
      <c r="D14" s="1"/>
      <c r="E14" s="1"/>
      <c r="F14" s="1"/>
      <c r="G14" s="1"/>
    </row>
    <row r="15" spans="1:7" ht="15">
      <c r="A15" s="11"/>
      <c r="B15" s="1" t="s">
        <v>59</v>
      </c>
      <c r="C15" s="1"/>
      <c r="D15" s="1"/>
      <c r="E15" s="1"/>
      <c r="F15" s="1"/>
      <c r="G15" s="1"/>
    </row>
    <row r="16" spans="3:7" ht="15">
      <c r="C16" s="10" t="s">
        <v>25</v>
      </c>
      <c r="D16" s="10">
        <v>3548764</v>
      </c>
      <c r="E16" s="10"/>
      <c r="F16" s="10">
        <f>SUM(F12:F15)</f>
        <v>0</v>
      </c>
      <c r="G16" s="10"/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G16"/>
  <sheetViews>
    <sheetView zoomScalePageLayoutView="0" workbookViewId="0" topLeftCell="A1">
      <selection activeCell="C25" sqref="C25"/>
    </sheetView>
  </sheetViews>
  <sheetFormatPr defaultColWidth="9.140625" defaultRowHeight="15"/>
  <cols>
    <col min="2" max="2" width="9.421875" style="0" customWidth="1"/>
    <col min="3" max="3" width="24.57421875" style="0" customWidth="1"/>
    <col min="4" max="4" width="9.00390625" style="0" bestFit="1" customWidth="1"/>
    <col min="5" max="5" width="12.8515625" style="0" bestFit="1" customWidth="1"/>
    <col min="6" max="6" width="12.140625" style="0" customWidth="1"/>
    <col min="7" max="7" width="22.140625" style="0" customWidth="1"/>
  </cols>
  <sheetData>
    <row r="2" ht="15">
      <c r="A2" t="s">
        <v>428</v>
      </c>
    </row>
    <row r="3" ht="15">
      <c r="A3" t="s">
        <v>45</v>
      </c>
    </row>
    <row r="6" spans="2:7" ht="15">
      <c r="B6" s="93" t="s">
        <v>48</v>
      </c>
      <c r="C6" s="93"/>
      <c r="D6" s="93"/>
      <c r="E6" s="93"/>
      <c r="F6" s="93"/>
      <c r="G6" s="93"/>
    </row>
    <row r="7" spans="2:7" ht="15">
      <c r="B7" s="93" t="s">
        <v>60</v>
      </c>
      <c r="C7" s="93"/>
      <c r="D7" s="93"/>
      <c r="E7" s="93"/>
      <c r="F7" s="93"/>
      <c r="G7" s="93"/>
    </row>
    <row r="9" ht="15">
      <c r="G9" s="9" t="s">
        <v>55</v>
      </c>
    </row>
    <row r="10" spans="2:7" ht="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7" t="s">
        <v>26</v>
      </c>
      <c r="C11" s="4" t="s">
        <v>27</v>
      </c>
      <c r="D11" s="4" t="s">
        <v>61</v>
      </c>
      <c r="E11" s="4" t="s">
        <v>51</v>
      </c>
      <c r="F11" s="4" t="s">
        <v>62</v>
      </c>
      <c r="G11" s="4" t="s">
        <v>53</v>
      </c>
    </row>
    <row r="12" spans="2:7" ht="15">
      <c r="B12" s="1" t="s">
        <v>29</v>
      </c>
      <c r="C12" s="1" t="s">
        <v>421</v>
      </c>
      <c r="D12" s="1">
        <v>12000000</v>
      </c>
      <c r="E12" s="1"/>
      <c r="F12" s="1"/>
      <c r="G12" s="1"/>
    </row>
    <row r="13" spans="2:7" ht="15">
      <c r="B13" s="1" t="s">
        <v>30</v>
      </c>
      <c r="C13" s="1" t="s">
        <v>422</v>
      </c>
      <c r="D13" s="1">
        <v>5071146</v>
      </c>
      <c r="E13" s="1"/>
      <c r="F13" s="1"/>
      <c r="G13" s="1"/>
    </row>
    <row r="14" spans="2:7" ht="15">
      <c r="B14" s="1" t="s">
        <v>31</v>
      </c>
      <c r="C14" s="1"/>
      <c r="D14" s="1"/>
      <c r="E14" s="1"/>
      <c r="F14" s="1"/>
      <c r="G14" s="1"/>
    </row>
    <row r="15" spans="2:7" ht="15">
      <c r="B15" s="1" t="s">
        <v>32</v>
      </c>
      <c r="C15" s="1"/>
      <c r="D15" s="1"/>
      <c r="E15" s="1"/>
      <c r="F15" s="1"/>
      <c r="G15" s="1"/>
    </row>
    <row r="16" spans="3:7" ht="15">
      <c r="C16" s="10" t="s">
        <v>25</v>
      </c>
      <c r="D16" s="10">
        <f>SUM(D12:D15)</f>
        <v>17071146</v>
      </c>
      <c r="E16" s="10"/>
      <c r="F16" s="10"/>
      <c r="G16" s="10">
        <f>SUM(G12:G15)</f>
        <v>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5:E14"/>
  <sheetViews>
    <sheetView zoomScalePageLayoutView="0" workbookViewId="0" topLeftCell="A4">
      <selection activeCell="D21" sqref="D21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4.7109375" style="0" bestFit="1" customWidth="1"/>
    <col min="5" max="5" width="32.140625" style="0" customWidth="1"/>
  </cols>
  <sheetData>
    <row r="4" ht="16.5" customHeight="1"/>
    <row r="5" ht="15">
      <c r="A5" t="s">
        <v>429</v>
      </c>
    </row>
    <row r="6" spans="2:5" ht="45" customHeight="1">
      <c r="B6" s="98" t="s">
        <v>368</v>
      </c>
      <c r="C6" s="93"/>
      <c r="D6" s="93"/>
      <c r="E6" s="93"/>
    </row>
    <row r="8" ht="15">
      <c r="E8" s="9" t="s">
        <v>14</v>
      </c>
    </row>
    <row r="9" spans="2:5" ht="15">
      <c r="B9" s="1" t="s">
        <v>0</v>
      </c>
      <c r="C9" s="101" t="s">
        <v>1</v>
      </c>
      <c r="D9" s="102"/>
      <c r="E9" s="1" t="s">
        <v>2</v>
      </c>
    </row>
    <row r="10" spans="2:5" ht="15">
      <c r="B10" s="4" t="s">
        <v>27</v>
      </c>
      <c r="C10" s="99" t="s">
        <v>418</v>
      </c>
      <c r="D10" s="100"/>
      <c r="E10" s="4" t="s">
        <v>63</v>
      </c>
    </row>
    <row r="11" spans="2:5" ht="15">
      <c r="B11" s="1"/>
      <c r="C11" s="103" t="s">
        <v>369</v>
      </c>
      <c r="D11" s="104"/>
      <c r="E11" s="1"/>
    </row>
    <row r="12" spans="2:5" ht="15">
      <c r="B12" s="7" t="s">
        <v>64</v>
      </c>
      <c r="C12" s="19">
        <v>1</v>
      </c>
      <c r="D12" s="11"/>
      <c r="E12" s="1">
        <v>1</v>
      </c>
    </row>
    <row r="13" spans="2:5" ht="45.75" customHeight="1">
      <c r="B13" s="8" t="s">
        <v>65</v>
      </c>
      <c r="C13" s="19">
        <v>11</v>
      </c>
      <c r="D13" s="21"/>
      <c r="E13" s="3"/>
    </row>
    <row r="14" spans="2:5" ht="15">
      <c r="B14" s="10" t="s">
        <v>28</v>
      </c>
      <c r="C14" s="10">
        <f>SUM(C12:C13)</f>
        <v>12</v>
      </c>
      <c r="D14" s="20">
        <f>SUM(D12:D13)</f>
        <v>0</v>
      </c>
      <c r="E14" s="12"/>
    </row>
  </sheetData>
  <sheetProtection/>
  <mergeCells count="4">
    <mergeCell ref="C10:D10"/>
    <mergeCell ref="C9:D9"/>
    <mergeCell ref="B6:E6"/>
    <mergeCell ref="C11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R20"/>
  <sheetViews>
    <sheetView zoomScalePageLayoutView="0" workbookViewId="0" topLeftCell="A1">
      <selection activeCell="F27" sqref="F26:F27"/>
    </sheetView>
  </sheetViews>
  <sheetFormatPr defaultColWidth="9.140625" defaultRowHeight="15"/>
  <cols>
    <col min="1" max="1" width="3.00390625" style="22" customWidth="1"/>
    <col min="2" max="2" width="26.8515625" style="22" customWidth="1"/>
    <col min="3" max="3" width="8.140625" style="22" customWidth="1"/>
    <col min="4" max="5" width="8.00390625" style="22" bestFit="1" customWidth="1"/>
    <col min="6" max="6" width="8.140625" style="22" customWidth="1"/>
    <col min="7" max="7" width="8.8515625" style="22" customWidth="1"/>
    <col min="8" max="8" width="9.57421875" style="22" customWidth="1"/>
    <col min="9" max="9" width="7.7109375" style="22" customWidth="1"/>
    <col min="10" max="10" width="9.57421875" style="22" customWidth="1"/>
    <col min="11" max="11" width="8.421875" style="22" customWidth="1"/>
    <col min="12" max="12" width="8.57421875" style="22" customWidth="1"/>
    <col min="13" max="13" width="8.140625" style="22" customWidth="1"/>
    <col min="14" max="14" width="8.28125" style="22" customWidth="1"/>
    <col min="15" max="15" width="9.28125" style="22" customWidth="1"/>
    <col min="16" max="16384" width="9.140625" style="22" customWidth="1"/>
  </cols>
  <sheetData>
    <row r="2" ht="12.75">
      <c r="B2" s="22" t="s">
        <v>430</v>
      </c>
    </row>
    <row r="4" ht="12.75">
      <c r="B4" s="23" t="s">
        <v>370</v>
      </c>
    </row>
    <row r="6" spans="1:18" ht="12.75">
      <c r="A6" s="24" t="s">
        <v>371</v>
      </c>
      <c r="B6" s="25" t="s">
        <v>27</v>
      </c>
      <c r="C6" s="25" t="s">
        <v>372</v>
      </c>
      <c r="D6" s="25" t="s">
        <v>373</v>
      </c>
      <c r="E6" s="25" t="s">
        <v>374</v>
      </c>
      <c r="F6" s="25" t="s">
        <v>375</v>
      </c>
      <c r="G6" s="25" t="s">
        <v>376</v>
      </c>
      <c r="H6" s="25" t="s">
        <v>377</v>
      </c>
      <c r="I6" s="25" t="s">
        <v>378</v>
      </c>
      <c r="J6" s="25" t="s">
        <v>379</v>
      </c>
      <c r="K6" s="25" t="s">
        <v>380</v>
      </c>
      <c r="L6" s="25" t="s">
        <v>381</v>
      </c>
      <c r="M6" s="25" t="s">
        <v>382</v>
      </c>
      <c r="N6" s="25" t="s">
        <v>383</v>
      </c>
      <c r="O6" s="25" t="s">
        <v>28</v>
      </c>
      <c r="Q6" s="26"/>
      <c r="R6" s="26"/>
    </row>
    <row r="7" spans="1:18" ht="12.75">
      <c r="A7" s="24"/>
      <c r="B7" s="27" t="s">
        <v>384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Q7" s="26"/>
      <c r="R7" s="26"/>
    </row>
    <row r="8" spans="1:18" ht="12.75">
      <c r="A8" s="24" t="s">
        <v>29</v>
      </c>
      <c r="B8" s="24" t="s">
        <v>385</v>
      </c>
      <c r="C8" s="24">
        <v>477642</v>
      </c>
      <c r="D8" s="24">
        <v>477641</v>
      </c>
      <c r="E8" s="24">
        <v>477642</v>
      </c>
      <c r="F8" s="24">
        <v>477641</v>
      </c>
      <c r="G8" s="24">
        <v>477642</v>
      </c>
      <c r="H8" s="24">
        <v>477641</v>
      </c>
      <c r="I8" s="24">
        <v>477642</v>
      </c>
      <c r="J8" s="24">
        <v>477641</v>
      </c>
      <c r="K8" s="24">
        <v>477642</v>
      </c>
      <c r="L8" s="24">
        <v>477641</v>
      </c>
      <c r="M8" s="24">
        <v>477642</v>
      </c>
      <c r="N8" s="24">
        <v>477641</v>
      </c>
      <c r="O8" s="24">
        <v>5731700</v>
      </c>
      <c r="Q8" s="26"/>
      <c r="R8" s="26"/>
    </row>
    <row r="9" spans="1:18" ht="12.75">
      <c r="A9" s="24" t="s">
        <v>30</v>
      </c>
      <c r="B9" s="24" t="s">
        <v>386</v>
      </c>
      <c r="C9" s="24">
        <v>3476030</v>
      </c>
      <c r="D9" s="24">
        <v>3476030</v>
      </c>
      <c r="E9" s="24">
        <v>3476030</v>
      </c>
      <c r="F9" s="24">
        <v>3476030</v>
      </c>
      <c r="G9" s="24">
        <v>3476030</v>
      </c>
      <c r="H9" s="24">
        <v>3476030</v>
      </c>
      <c r="I9" s="24">
        <v>3476030</v>
      </c>
      <c r="J9" s="24">
        <v>3476030</v>
      </c>
      <c r="K9" s="24">
        <v>3476030</v>
      </c>
      <c r="L9" s="24">
        <v>3476030</v>
      </c>
      <c r="M9" s="24">
        <v>3476030</v>
      </c>
      <c r="N9" s="24">
        <v>3476030</v>
      </c>
      <c r="O9" s="25">
        <v>41712361</v>
      </c>
      <c r="P9" s="52"/>
      <c r="Q9" s="26"/>
      <c r="R9" s="26"/>
    </row>
    <row r="10" spans="1:18" ht="12.75">
      <c r="A10" s="24" t="s">
        <v>31</v>
      </c>
      <c r="B10" s="24" t="s">
        <v>387</v>
      </c>
      <c r="C10" s="24">
        <v>1342977</v>
      </c>
      <c r="D10" s="24">
        <v>1342977</v>
      </c>
      <c r="E10" s="24">
        <v>1342977</v>
      </c>
      <c r="F10" s="24">
        <v>1342977</v>
      </c>
      <c r="G10" s="24">
        <v>1342977</v>
      </c>
      <c r="H10" s="24">
        <v>1342977</v>
      </c>
      <c r="I10" s="24">
        <v>1342977</v>
      </c>
      <c r="J10" s="24">
        <v>1342977</v>
      </c>
      <c r="K10" s="24">
        <v>1342977</v>
      </c>
      <c r="L10" s="24">
        <v>1342977</v>
      </c>
      <c r="M10" s="24">
        <v>1342977</v>
      </c>
      <c r="N10" s="24">
        <v>1342985</v>
      </c>
      <c r="O10" s="25">
        <v>16115732</v>
      </c>
      <c r="Q10" s="26"/>
      <c r="R10" s="26"/>
    </row>
    <row r="11" spans="1:18" ht="12.75">
      <c r="A11" s="24" t="s">
        <v>32</v>
      </c>
      <c r="B11" s="24" t="s">
        <v>416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>
        <v>0</v>
      </c>
      <c r="P11" s="51"/>
      <c r="Q11" s="26"/>
      <c r="R11" s="26"/>
    </row>
    <row r="12" spans="1:18" ht="12.75">
      <c r="A12" s="24" t="s">
        <v>33</v>
      </c>
      <c r="B12" s="24" t="s">
        <v>388</v>
      </c>
      <c r="C12" s="24"/>
      <c r="D12" s="24"/>
      <c r="E12" s="24">
        <v>1671175</v>
      </c>
      <c r="F12" s="24"/>
      <c r="G12" s="24"/>
      <c r="H12" s="24"/>
      <c r="I12" s="24">
        <v>1671175</v>
      </c>
      <c r="J12" s="24"/>
      <c r="K12" s="24"/>
      <c r="L12" s="24">
        <v>1671175</v>
      </c>
      <c r="M12" s="24"/>
      <c r="N12" s="24"/>
      <c r="O12" s="24">
        <v>5013526</v>
      </c>
      <c r="P12" s="51"/>
      <c r="Q12" s="26"/>
      <c r="R12" s="26"/>
    </row>
    <row r="13" spans="1:18" ht="12.75">
      <c r="A13" s="24"/>
      <c r="B13" s="24" t="s">
        <v>417</v>
      </c>
      <c r="C13" s="24">
        <v>707463</v>
      </c>
      <c r="D13" s="24">
        <v>707463</v>
      </c>
      <c r="E13" s="24">
        <v>707463</v>
      </c>
      <c r="F13" s="24">
        <v>707463</v>
      </c>
      <c r="G13" s="24">
        <v>707463</v>
      </c>
      <c r="H13" s="24">
        <v>707463</v>
      </c>
      <c r="I13" s="24">
        <v>707463</v>
      </c>
      <c r="J13" s="24">
        <v>707463</v>
      </c>
      <c r="K13" s="24">
        <v>707463</v>
      </c>
      <c r="L13" s="24">
        <v>707463</v>
      </c>
      <c r="M13" s="24">
        <v>707463</v>
      </c>
      <c r="N13" s="24">
        <v>707463</v>
      </c>
      <c r="O13" s="24">
        <v>1523025</v>
      </c>
      <c r="Q13" s="26"/>
      <c r="R13" s="26"/>
    </row>
    <row r="14" spans="1:18" ht="12.75">
      <c r="A14" s="24" t="s">
        <v>34</v>
      </c>
      <c r="B14" s="27"/>
      <c r="C14" s="27">
        <f>SUM(C8:C13)</f>
        <v>6004112</v>
      </c>
      <c r="D14" s="27">
        <f aca="true" t="shared" si="0" ref="D14:N14">SUM(D8:D12)</f>
        <v>5296648</v>
      </c>
      <c r="E14" s="27">
        <f t="shared" si="0"/>
        <v>6967824</v>
      </c>
      <c r="F14" s="27">
        <f t="shared" si="0"/>
        <v>5296648</v>
      </c>
      <c r="G14" s="27">
        <f t="shared" si="0"/>
        <v>5296649</v>
      </c>
      <c r="H14" s="27">
        <f t="shared" si="0"/>
        <v>5296648</v>
      </c>
      <c r="I14" s="27">
        <f t="shared" si="0"/>
        <v>6967824</v>
      </c>
      <c r="J14" s="27">
        <f t="shared" si="0"/>
        <v>5296648</v>
      </c>
      <c r="K14" s="27">
        <f t="shared" si="0"/>
        <v>5296649</v>
      </c>
      <c r="L14" s="27">
        <f t="shared" si="0"/>
        <v>6967823</v>
      </c>
      <c r="M14" s="27">
        <f t="shared" si="0"/>
        <v>5296649</v>
      </c>
      <c r="N14" s="27">
        <f t="shared" si="0"/>
        <v>5296656</v>
      </c>
      <c r="O14" s="27">
        <f>SUM(O8:O13)</f>
        <v>70096344</v>
      </c>
      <c r="Q14" s="26"/>
      <c r="R14" s="26"/>
    </row>
    <row r="15" spans="1:18" ht="12.75">
      <c r="A15" s="24"/>
      <c r="B15" s="27" t="s">
        <v>40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Q15" s="26"/>
      <c r="R15" s="26"/>
    </row>
    <row r="16" spans="1:18" ht="12.75">
      <c r="A16" s="24" t="s">
        <v>29</v>
      </c>
      <c r="B16" s="24" t="s">
        <v>389</v>
      </c>
      <c r="C16" s="43">
        <v>4415208</v>
      </c>
      <c r="D16" s="43">
        <v>4415208</v>
      </c>
      <c r="E16" s="43">
        <v>4415208</v>
      </c>
      <c r="F16" s="43">
        <v>4415208</v>
      </c>
      <c r="G16" s="43">
        <v>4415208</v>
      </c>
      <c r="H16" s="43">
        <v>4415208</v>
      </c>
      <c r="I16" s="43">
        <v>4415208</v>
      </c>
      <c r="J16" s="43">
        <v>4415208</v>
      </c>
      <c r="K16" s="43">
        <v>4415208</v>
      </c>
      <c r="L16" s="43">
        <v>4415208</v>
      </c>
      <c r="M16" s="43">
        <v>4415208</v>
      </c>
      <c r="N16" s="43">
        <v>4415208</v>
      </c>
      <c r="O16" s="24">
        <v>52982506</v>
      </c>
      <c r="P16" s="28"/>
      <c r="Q16" s="26"/>
      <c r="R16" s="26"/>
    </row>
    <row r="17" spans="1:18" ht="12.75">
      <c r="A17" s="24" t="s">
        <v>30</v>
      </c>
      <c r="B17" s="24" t="s">
        <v>390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26"/>
      <c r="R17" s="26"/>
    </row>
    <row r="18" spans="1:18" ht="12.75">
      <c r="A18" s="24" t="s">
        <v>31</v>
      </c>
      <c r="B18" s="24" t="s">
        <v>48</v>
      </c>
      <c r="C18" s="24"/>
      <c r="D18" s="24">
        <v>0</v>
      </c>
      <c r="E18" s="24"/>
      <c r="F18" s="24">
        <v>0</v>
      </c>
      <c r="G18" s="24">
        <v>5704613</v>
      </c>
      <c r="H18" s="24">
        <v>5704612</v>
      </c>
      <c r="I18" s="24"/>
      <c r="J18" s="24">
        <v>5704613</v>
      </c>
      <c r="K18" s="24"/>
      <c r="L18" s="24">
        <v>500000</v>
      </c>
      <c r="M18" s="24"/>
      <c r="N18" s="24"/>
      <c r="O18" s="24">
        <v>17113838</v>
      </c>
      <c r="Q18" s="26"/>
      <c r="R18" s="26"/>
    </row>
    <row r="19" spans="1:18" ht="12.75">
      <c r="A19" s="24" t="s">
        <v>32</v>
      </c>
      <c r="B19" s="27" t="s">
        <v>391</v>
      </c>
      <c r="C19" s="27">
        <f aca="true" t="shared" si="1" ref="C19:M19">SUM(C16:C18)</f>
        <v>4415208</v>
      </c>
      <c r="D19" s="27">
        <f t="shared" si="1"/>
        <v>4415208</v>
      </c>
      <c r="E19" s="27">
        <f t="shared" si="1"/>
        <v>4415208</v>
      </c>
      <c r="F19" s="27">
        <f t="shared" si="1"/>
        <v>4415208</v>
      </c>
      <c r="G19" s="27">
        <f t="shared" si="1"/>
        <v>10119821</v>
      </c>
      <c r="H19" s="27">
        <f>SUM(H16:H18)</f>
        <v>10119820</v>
      </c>
      <c r="I19" s="27">
        <f t="shared" si="1"/>
        <v>4415208</v>
      </c>
      <c r="J19" s="27">
        <f t="shared" si="1"/>
        <v>10119821</v>
      </c>
      <c r="K19" s="27">
        <f t="shared" si="1"/>
        <v>4415208</v>
      </c>
      <c r="L19" s="27">
        <f t="shared" si="1"/>
        <v>4915208</v>
      </c>
      <c r="M19" s="27">
        <f t="shared" si="1"/>
        <v>4415208</v>
      </c>
      <c r="N19" s="27"/>
      <c r="O19" s="27">
        <f>SUM(O16:O18)</f>
        <v>70096344</v>
      </c>
      <c r="P19" s="29"/>
      <c r="Q19" s="26"/>
      <c r="R19" s="26"/>
    </row>
    <row r="20" spans="1:18" ht="12.75">
      <c r="A20" s="24"/>
      <c r="B20" s="24" t="s">
        <v>392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Q20" s="26"/>
      <c r="R20" s="26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E23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0.85546875" style="22" customWidth="1"/>
    <col min="2" max="2" width="43.00390625" style="22" customWidth="1"/>
    <col min="3" max="3" width="30.00390625" style="22" customWidth="1"/>
    <col min="4" max="4" width="36.00390625" style="22" customWidth="1"/>
    <col min="5" max="5" width="21.00390625" style="22" customWidth="1"/>
    <col min="6" max="16384" width="9.140625" style="22" customWidth="1"/>
  </cols>
  <sheetData>
    <row r="2" ht="12.75">
      <c r="B2" s="22" t="s">
        <v>431</v>
      </c>
    </row>
    <row r="3" ht="12.75">
      <c r="C3" s="23" t="s">
        <v>393</v>
      </c>
    </row>
    <row r="5" ht="12.75">
      <c r="E5" s="22" t="s">
        <v>55</v>
      </c>
    </row>
    <row r="6" spans="2:5" ht="12.75">
      <c r="B6" s="30" t="s">
        <v>27</v>
      </c>
      <c r="C6" s="30" t="s">
        <v>410</v>
      </c>
      <c r="D6" s="30" t="s">
        <v>27</v>
      </c>
      <c r="E6" s="30" t="s">
        <v>410</v>
      </c>
    </row>
    <row r="7" spans="2:5" ht="12.75">
      <c r="B7" s="105" t="s">
        <v>35</v>
      </c>
      <c r="C7" s="106"/>
      <c r="D7" s="107" t="s">
        <v>37</v>
      </c>
      <c r="E7" s="108"/>
    </row>
    <row r="8" spans="2:5" ht="12.75">
      <c r="B8" s="24" t="s">
        <v>35</v>
      </c>
      <c r="C8" s="24">
        <v>18893291</v>
      </c>
      <c r="D8" s="24" t="s">
        <v>37</v>
      </c>
      <c r="E8" s="24"/>
    </row>
    <row r="9" spans="2:5" ht="12.75">
      <c r="B9" s="24" t="s">
        <v>36</v>
      </c>
      <c r="C9" s="24">
        <v>3567700</v>
      </c>
      <c r="D9" s="24" t="s">
        <v>394</v>
      </c>
      <c r="E9" s="24">
        <v>18471144</v>
      </c>
    </row>
    <row r="10" spans="2:5" ht="12.75">
      <c r="B10" s="24" t="s">
        <v>395</v>
      </c>
      <c r="C10" s="24">
        <v>29164209</v>
      </c>
      <c r="D10" s="24" t="s">
        <v>396</v>
      </c>
      <c r="E10" s="24"/>
    </row>
    <row r="11" spans="2:5" ht="12.75">
      <c r="B11" s="24" t="s">
        <v>47</v>
      </c>
      <c r="C11" s="24">
        <v>0</v>
      </c>
      <c r="D11" s="24" t="s">
        <v>397</v>
      </c>
      <c r="E11" s="24"/>
    </row>
    <row r="12" spans="2:5" ht="12.75">
      <c r="B12" s="24" t="s">
        <v>398</v>
      </c>
      <c r="C12" s="24">
        <v>0</v>
      </c>
      <c r="D12" s="24" t="s">
        <v>39</v>
      </c>
      <c r="E12" s="24"/>
    </row>
    <row r="13" spans="2:5" ht="12.75">
      <c r="B13" s="24" t="s">
        <v>38</v>
      </c>
      <c r="C13" s="24">
        <v>0</v>
      </c>
      <c r="D13" s="24"/>
      <c r="E13" s="24"/>
    </row>
    <row r="14" spans="2:5" ht="12.75">
      <c r="B14" s="27" t="s">
        <v>399</v>
      </c>
      <c r="C14" s="27">
        <f>SUM(C8:C13)</f>
        <v>51625200</v>
      </c>
      <c r="D14" s="27" t="s">
        <v>400</v>
      </c>
      <c r="E14" s="27">
        <f>SUM(E8:E13)</f>
        <v>18471144</v>
      </c>
    </row>
    <row r="15" spans="2:5" ht="12.75">
      <c r="B15" s="107" t="s">
        <v>389</v>
      </c>
      <c r="C15" s="108"/>
      <c r="D15" s="107" t="s">
        <v>48</v>
      </c>
      <c r="E15" s="108"/>
    </row>
    <row r="16" spans="2:5" ht="12.75">
      <c r="B16" s="24" t="s">
        <v>401</v>
      </c>
      <c r="C16" s="24">
        <v>2111775</v>
      </c>
      <c r="D16" s="24" t="s">
        <v>49</v>
      </c>
      <c r="E16" s="24">
        <v>3548764</v>
      </c>
    </row>
    <row r="17" spans="2:5" ht="12.75">
      <c r="B17" s="24" t="s">
        <v>402</v>
      </c>
      <c r="C17" s="24">
        <v>3439596</v>
      </c>
      <c r="D17" s="24" t="s">
        <v>403</v>
      </c>
      <c r="E17" s="24">
        <v>17113838</v>
      </c>
    </row>
    <row r="18" spans="2:5" ht="12.75">
      <c r="B18" s="24" t="s">
        <v>41</v>
      </c>
      <c r="C18" s="24">
        <v>17520358</v>
      </c>
      <c r="D18" s="24" t="s">
        <v>43</v>
      </c>
      <c r="E18" s="24">
        <v>0</v>
      </c>
    </row>
    <row r="19" spans="2:5" ht="12.75">
      <c r="B19" s="24" t="s">
        <v>404</v>
      </c>
      <c r="C19" s="24">
        <v>2520013</v>
      </c>
      <c r="D19" s="24"/>
      <c r="E19" s="24"/>
    </row>
    <row r="20" spans="2:5" ht="12.75">
      <c r="B20" s="24" t="s">
        <v>42</v>
      </c>
      <c r="C20" s="24">
        <v>4842000</v>
      </c>
      <c r="D20" s="24"/>
      <c r="E20" s="24"/>
    </row>
    <row r="21" spans="2:5" ht="12.75">
      <c r="B21" s="24" t="s">
        <v>44</v>
      </c>
      <c r="C21" s="24">
        <v>19000000</v>
      </c>
      <c r="D21" s="24"/>
      <c r="E21" s="24"/>
    </row>
    <row r="22" spans="2:5" ht="12.75">
      <c r="B22" s="27" t="s">
        <v>405</v>
      </c>
      <c r="C22" s="27">
        <f>SUM(C16:C21)</f>
        <v>49433742</v>
      </c>
      <c r="D22" s="27" t="s">
        <v>406</v>
      </c>
      <c r="E22" s="27">
        <f>SUM(E16:E21)</f>
        <v>20662602</v>
      </c>
    </row>
    <row r="23" spans="2:5" ht="12.75">
      <c r="B23" s="27" t="s">
        <v>407</v>
      </c>
      <c r="C23" s="27"/>
      <c r="D23" s="27" t="s">
        <v>408</v>
      </c>
      <c r="E23" s="27"/>
    </row>
  </sheetData>
  <sheetProtection/>
  <mergeCells count="4">
    <mergeCell ref="B7:C7"/>
    <mergeCell ref="D7:E7"/>
    <mergeCell ref="B15:C15"/>
    <mergeCell ref="D15:E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C1:G35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3.7109375" style="22" customWidth="1"/>
    <col min="2" max="2" width="8.00390625" style="22" hidden="1" customWidth="1"/>
    <col min="3" max="3" width="64.140625" style="22" customWidth="1"/>
    <col min="4" max="7" width="14.140625" style="22" bestFit="1" customWidth="1"/>
    <col min="8" max="16384" width="9.140625" style="22" customWidth="1"/>
  </cols>
  <sheetData>
    <row r="1" ht="12.75">
      <c r="C1" s="22" t="s">
        <v>432</v>
      </c>
    </row>
    <row r="2" ht="12.75">
      <c r="C2" s="22" t="s">
        <v>45</v>
      </c>
    </row>
    <row r="3" ht="12.75">
      <c r="C3" s="23" t="s">
        <v>409</v>
      </c>
    </row>
    <row r="5" ht="13.5" thickBot="1"/>
    <row r="6" spans="3:7" ht="12.75">
      <c r="C6" s="31" t="s">
        <v>27</v>
      </c>
      <c r="D6" s="32" t="s">
        <v>410</v>
      </c>
      <c r="E6" s="32" t="s">
        <v>423</v>
      </c>
      <c r="F6" s="32" t="s">
        <v>415</v>
      </c>
      <c r="G6" s="33" t="s">
        <v>424</v>
      </c>
    </row>
    <row r="7" spans="3:7" ht="12.75">
      <c r="C7" s="109" t="s">
        <v>35</v>
      </c>
      <c r="D7" s="110"/>
      <c r="E7" s="110"/>
      <c r="F7" s="110"/>
      <c r="G7" s="111"/>
    </row>
    <row r="8" spans="3:7" ht="12.75">
      <c r="C8" s="34" t="s">
        <v>36</v>
      </c>
      <c r="D8" s="24">
        <v>3567700</v>
      </c>
      <c r="E8" s="24">
        <v>3664000</v>
      </c>
      <c r="F8" s="24">
        <v>3665000</v>
      </c>
      <c r="G8" s="35">
        <v>3666000</v>
      </c>
    </row>
    <row r="9" spans="3:7" ht="12.75">
      <c r="C9" s="34" t="s">
        <v>395</v>
      </c>
      <c r="D9" s="24">
        <v>41712361</v>
      </c>
      <c r="E9" s="24">
        <v>36000</v>
      </c>
      <c r="F9" s="24">
        <v>35000</v>
      </c>
      <c r="G9" s="35">
        <v>36000</v>
      </c>
    </row>
    <row r="10" spans="3:7" ht="12.75">
      <c r="C10" s="34" t="s">
        <v>420</v>
      </c>
      <c r="D10" s="24">
        <v>484978</v>
      </c>
      <c r="E10" s="24">
        <v>0</v>
      </c>
      <c r="F10" s="24">
        <v>0</v>
      </c>
      <c r="G10" s="35">
        <v>0</v>
      </c>
    </row>
    <row r="11" spans="3:7" ht="12.75">
      <c r="C11" s="34" t="s">
        <v>398</v>
      </c>
      <c r="D11" s="24">
        <v>5013526</v>
      </c>
      <c r="E11" s="24">
        <v>1975000</v>
      </c>
      <c r="F11" s="24">
        <v>1976000</v>
      </c>
      <c r="G11" s="35">
        <v>1977700</v>
      </c>
    </row>
    <row r="12" spans="3:7" ht="12.75">
      <c r="C12" s="34" t="s">
        <v>38</v>
      </c>
      <c r="D12" s="24">
        <v>846635</v>
      </c>
      <c r="E12" s="24">
        <v>4000</v>
      </c>
      <c r="F12" s="24">
        <v>4500</v>
      </c>
      <c r="G12" s="35">
        <v>4600</v>
      </c>
    </row>
    <row r="13" spans="3:7" ht="12.75">
      <c r="C13" s="36" t="s">
        <v>399</v>
      </c>
      <c r="D13" s="24">
        <f>SUM(D8:D12)</f>
        <v>51625200</v>
      </c>
      <c r="E13" s="24">
        <f>SUM(E8:E12)</f>
        <v>5679000</v>
      </c>
      <c r="F13" s="24">
        <f>SUM(F8:F12)</f>
        <v>5680500</v>
      </c>
      <c r="G13" s="24">
        <f>SUM(G8:G12)</f>
        <v>5684300</v>
      </c>
    </row>
    <row r="14" spans="3:7" ht="12.75">
      <c r="C14" s="109" t="s">
        <v>37</v>
      </c>
      <c r="D14" s="110"/>
      <c r="E14" s="110"/>
      <c r="F14" s="110"/>
      <c r="G14" s="111"/>
    </row>
    <row r="15" spans="3:7" ht="12.75">
      <c r="C15" s="34" t="s">
        <v>37</v>
      </c>
      <c r="D15" s="24">
        <v>18471144</v>
      </c>
      <c r="E15" s="24">
        <v>800</v>
      </c>
      <c r="F15" s="24">
        <v>850</v>
      </c>
      <c r="G15" s="35">
        <v>860</v>
      </c>
    </row>
    <row r="16" spans="3:7" ht="12.75">
      <c r="C16" s="34" t="s">
        <v>394</v>
      </c>
      <c r="D16" s="24"/>
      <c r="E16" s="24">
        <v>4500</v>
      </c>
      <c r="F16" s="24">
        <v>5000</v>
      </c>
      <c r="G16" s="35">
        <v>5500</v>
      </c>
    </row>
    <row r="17" spans="3:7" ht="12.75">
      <c r="C17" s="34" t="s">
        <v>396</v>
      </c>
      <c r="D17" s="24"/>
      <c r="E17" s="24"/>
      <c r="F17" s="24"/>
      <c r="G17" s="35"/>
    </row>
    <row r="18" spans="3:7" ht="12.75">
      <c r="C18" s="34" t="s">
        <v>397</v>
      </c>
      <c r="D18" s="24"/>
      <c r="E18" s="24"/>
      <c r="F18" s="24"/>
      <c r="G18" s="35"/>
    </row>
    <row r="19" spans="3:7" ht="12.75">
      <c r="C19" s="34" t="s">
        <v>39</v>
      </c>
      <c r="D19" s="24"/>
      <c r="E19" s="24"/>
      <c r="F19" s="24"/>
      <c r="G19" s="35"/>
    </row>
    <row r="20" spans="3:7" ht="12.75">
      <c r="C20" s="36" t="s">
        <v>400</v>
      </c>
      <c r="D20" s="24">
        <f>SUM(D15:D19)</f>
        <v>18471144</v>
      </c>
      <c r="E20" s="24">
        <f>SUM(E15:E19)</f>
        <v>5300</v>
      </c>
      <c r="F20" s="24">
        <f>SUM(F15:F19)</f>
        <v>5850</v>
      </c>
      <c r="G20" s="24">
        <v>6300</v>
      </c>
    </row>
    <row r="21" spans="3:7" ht="12.75">
      <c r="C21" s="37" t="s">
        <v>411</v>
      </c>
      <c r="D21" s="38">
        <f>SUM(D13,D20)</f>
        <v>70096344</v>
      </c>
      <c r="E21" s="38">
        <f>SUM(E13,E20)</f>
        <v>5684300</v>
      </c>
      <c r="F21" s="38">
        <f>SUM(F13,F20)</f>
        <v>5686350</v>
      </c>
      <c r="G21" s="38">
        <f>SUM(G13,G20)</f>
        <v>5690600</v>
      </c>
    </row>
    <row r="22" spans="3:7" ht="12.75">
      <c r="C22" s="109" t="s">
        <v>389</v>
      </c>
      <c r="D22" s="110"/>
      <c r="E22" s="110"/>
      <c r="F22" s="110"/>
      <c r="G22" s="111"/>
    </row>
    <row r="23" spans="3:7" ht="12.75">
      <c r="C23" s="34" t="s">
        <v>401</v>
      </c>
      <c r="D23" s="24">
        <v>21111775</v>
      </c>
      <c r="E23" s="24">
        <v>21680000</v>
      </c>
      <c r="F23" s="24">
        <v>21681000</v>
      </c>
      <c r="G23" s="35">
        <v>22000000</v>
      </c>
    </row>
    <row r="24" spans="3:7" ht="12.75">
      <c r="C24" s="34" t="s">
        <v>402</v>
      </c>
      <c r="D24" s="24">
        <v>3439596</v>
      </c>
      <c r="E24" s="24">
        <v>3517000</v>
      </c>
      <c r="F24" s="24">
        <v>35180000</v>
      </c>
      <c r="G24" s="35">
        <v>3518500</v>
      </c>
    </row>
    <row r="25" spans="3:7" ht="12.75">
      <c r="C25" s="34" t="s">
        <v>41</v>
      </c>
      <c r="D25" s="24">
        <v>17520358</v>
      </c>
      <c r="E25" s="24">
        <v>15700000</v>
      </c>
      <c r="F25" s="24">
        <v>15800000</v>
      </c>
      <c r="G25" s="35">
        <v>15900000</v>
      </c>
    </row>
    <row r="26" spans="3:7" ht="12.75">
      <c r="C26" s="34" t="s">
        <v>404</v>
      </c>
      <c r="D26" s="24">
        <v>2520013</v>
      </c>
      <c r="E26" s="24">
        <v>4235000</v>
      </c>
      <c r="F26" s="24">
        <v>4236000</v>
      </c>
      <c r="G26" s="35">
        <v>4237000</v>
      </c>
    </row>
    <row r="27" spans="3:7" ht="12.75">
      <c r="C27" s="34" t="s">
        <v>42</v>
      </c>
      <c r="D27" s="24">
        <v>4842000</v>
      </c>
      <c r="E27" s="24">
        <v>3169000</v>
      </c>
      <c r="F27" s="24">
        <v>3169500</v>
      </c>
      <c r="G27" s="35">
        <v>3169700</v>
      </c>
    </row>
    <row r="28" spans="3:7" ht="12.75">
      <c r="C28" s="34" t="s">
        <v>44</v>
      </c>
      <c r="D28" s="24"/>
      <c r="E28" s="24">
        <v>4232000</v>
      </c>
      <c r="F28" s="24">
        <v>4232500</v>
      </c>
      <c r="G28" s="35">
        <v>4233000</v>
      </c>
    </row>
    <row r="29" spans="3:7" ht="12.75">
      <c r="C29" s="36" t="s">
        <v>405</v>
      </c>
      <c r="D29" s="24">
        <f>SUM(D23:D28)</f>
        <v>49433742</v>
      </c>
      <c r="E29" s="24">
        <f>SUM(E23:E28)</f>
        <v>52533000</v>
      </c>
      <c r="F29" s="24">
        <f>SUM(F23:F28)</f>
        <v>84299000</v>
      </c>
      <c r="G29" s="24">
        <f>SUM(G23:G28)</f>
        <v>53058200</v>
      </c>
    </row>
    <row r="30" spans="3:7" ht="12.75">
      <c r="C30" s="109" t="s">
        <v>48</v>
      </c>
      <c r="D30" s="110"/>
      <c r="E30" s="110"/>
      <c r="F30" s="110"/>
      <c r="G30" s="111"/>
    </row>
    <row r="31" spans="3:7" ht="12.75">
      <c r="C31" s="34" t="s">
        <v>49</v>
      </c>
      <c r="D31" s="24">
        <v>3548764</v>
      </c>
      <c r="E31" s="24">
        <v>2314000</v>
      </c>
      <c r="F31" s="24">
        <v>2315000</v>
      </c>
      <c r="G31" s="35">
        <v>2316000</v>
      </c>
    </row>
    <row r="32" spans="3:7" ht="12.75">
      <c r="C32" s="34" t="s">
        <v>403</v>
      </c>
      <c r="D32" s="24">
        <v>17113838</v>
      </c>
      <c r="E32" s="24">
        <v>600000</v>
      </c>
      <c r="F32" s="24">
        <v>600000</v>
      </c>
      <c r="G32" s="35">
        <v>600000</v>
      </c>
    </row>
    <row r="33" spans="3:7" ht="12.75">
      <c r="C33" s="34" t="s">
        <v>43</v>
      </c>
      <c r="D33" s="24"/>
      <c r="E33" s="24"/>
      <c r="F33" s="24"/>
      <c r="G33" s="35"/>
    </row>
    <row r="34" spans="3:7" ht="12.75">
      <c r="C34" s="36" t="s">
        <v>412</v>
      </c>
      <c r="D34" s="24">
        <f>SUM(D31:D33)</f>
        <v>20662602</v>
      </c>
      <c r="E34" s="24">
        <f>SUM(E31:E33)</f>
        <v>2914000</v>
      </c>
      <c r="F34" s="24">
        <f>SUM(F31:F33)</f>
        <v>2915000</v>
      </c>
      <c r="G34" s="24">
        <f>SUM(G31:G33)</f>
        <v>2916000</v>
      </c>
    </row>
    <row r="35" spans="3:7" ht="13.5" thickBot="1">
      <c r="C35" s="37" t="s">
        <v>413</v>
      </c>
      <c r="D35" s="39">
        <f>SUM(D29,D34)</f>
        <v>70096344</v>
      </c>
      <c r="E35" s="39">
        <f>SUM(E29,E34)</f>
        <v>55447000</v>
      </c>
      <c r="F35" s="39">
        <f>SUM(F29,F34)</f>
        <v>87214000</v>
      </c>
      <c r="G35" s="39">
        <f>SUM(G29,G34)</f>
        <v>55974200</v>
      </c>
    </row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Ohid001</cp:lastModifiedBy>
  <cp:lastPrinted>2017-03-09T07:26:48Z</cp:lastPrinted>
  <dcterms:created xsi:type="dcterms:W3CDTF">2014-02-10T13:59:11Z</dcterms:created>
  <dcterms:modified xsi:type="dcterms:W3CDTF">2017-03-16T08:00:52Z</dcterms:modified>
  <cp:category/>
  <cp:version/>
  <cp:contentType/>
  <cp:contentStatus/>
</cp:coreProperties>
</file>