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8445" firstSheet="1" activeTab="7"/>
  </bookViews>
  <sheets>
    <sheet name="1.melléklet" sheetId="1" r:id="rId1"/>
    <sheet name="2.1.melléklet" sheetId="2" r:id="rId2"/>
    <sheet name="2.2.melléklet" sheetId="3" r:id="rId3"/>
    <sheet name="3.melléklet" sheetId="5" r:id="rId4"/>
    <sheet name="4.melléklet" sheetId="6" r:id="rId5"/>
    <sheet name="5.1.melléklet" sheetId="10" r:id="rId6"/>
    <sheet name="5.2.melléklet" sheetId="11" r:id="rId7"/>
    <sheet name="6.melléklet" sheetId="12" r:id="rId8"/>
  </sheets>
  <calcPr calcId="125725"/>
</workbook>
</file>

<file path=xl/calcChain.xml><?xml version="1.0" encoding="utf-8"?>
<calcChain xmlns="http://schemas.openxmlformats.org/spreadsheetml/2006/main">
  <c r="C142" i="1"/>
  <c r="C128"/>
  <c r="C9" i="11"/>
  <c r="B14" i="6"/>
  <c r="O20" i="5"/>
  <c r="F11" i="12"/>
  <c r="F10"/>
  <c r="F9"/>
  <c r="F8"/>
  <c r="F12" s="1"/>
  <c r="E28" i="2"/>
  <c r="E18" i="3"/>
  <c r="C135" i="10"/>
  <c r="C92"/>
  <c r="C37"/>
  <c r="C30"/>
  <c r="C9"/>
  <c r="F15" i="5"/>
  <c r="N26"/>
  <c r="M26"/>
  <c r="L26"/>
  <c r="K26"/>
  <c r="J26"/>
  <c r="I26"/>
  <c r="H26"/>
  <c r="G26"/>
  <c r="F26"/>
  <c r="E26"/>
  <c r="D26"/>
  <c r="C26"/>
  <c r="O23"/>
  <c r="O24"/>
  <c r="O25"/>
  <c r="O21"/>
  <c r="O19"/>
  <c r="O18"/>
  <c r="O17"/>
  <c r="N15"/>
  <c r="M15"/>
  <c r="L15"/>
  <c r="K15"/>
  <c r="J15"/>
  <c r="I15"/>
  <c r="H15"/>
  <c r="G15"/>
  <c r="E15"/>
  <c r="D15"/>
  <c r="C15"/>
  <c r="O14"/>
  <c r="O10"/>
  <c r="O7"/>
  <c r="O9"/>
  <c r="O6"/>
  <c r="E19" i="2"/>
  <c r="C19"/>
  <c r="C55" i="11"/>
  <c r="C49"/>
  <c r="C37"/>
  <c r="C30"/>
  <c r="C26"/>
  <c r="C20"/>
  <c r="C36"/>
  <c r="C130" i="10"/>
  <c r="C69"/>
  <c r="C65"/>
  <c r="C54"/>
  <c r="C25" i="3"/>
  <c r="C19"/>
  <c r="C31" s="1"/>
  <c r="C18"/>
  <c r="C160" i="1"/>
  <c r="C112"/>
  <c r="C79"/>
  <c r="C75"/>
  <c r="C67"/>
  <c r="C63"/>
  <c r="C57"/>
  <c r="C52"/>
  <c r="C46"/>
  <c r="C35"/>
  <c r="C28"/>
  <c r="C21"/>
  <c r="C14"/>
  <c r="C7"/>
  <c r="C60" i="11" l="1"/>
  <c r="O26" i="5"/>
  <c r="O15"/>
  <c r="C166" i="1"/>
  <c r="C62"/>
  <c r="C170" s="1"/>
  <c r="C64" i="10"/>
  <c r="C41" i="11"/>
  <c r="C85" i="1"/>
  <c r="C171" s="1"/>
  <c r="C32" i="3"/>
  <c r="C86" i="1" l="1"/>
</calcChain>
</file>

<file path=xl/sharedStrings.xml><?xml version="1.0" encoding="utf-8"?>
<sst xmlns="http://schemas.openxmlformats.org/spreadsheetml/2006/main" count="917" uniqueCount="421">
  <si>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</si>
  <si>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</si>
  <si>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</si>
  <si>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</si>
  <si>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</si>
  <si>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</si>
  <si>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</si>
  <si>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</si>
  <si>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</si>
  <si>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</si>
  <si>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</si>
  <si>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</si>
  <si>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</si>
  <si>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</si>
  <si>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</si>
  <si>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</si>
  <si>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</si>
  <si>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</si>
  <si>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</si>
  <si>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</si>
  <si>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</si>
  <si>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</si>
  <si>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</si>
  <si>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</si>
  <si>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</si>
  <si>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</si>
  <si>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</si>
  <si>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</si>
  <si>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</si>
  <si>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</si>
  <si>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</si>
  <si>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</si>
  <si>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</si>
  <si>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</si>
  <si>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</si>
  <si>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</si>
  <si>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</si>
  <si>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</si>
  <si>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</si>
  <si>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</si>
  <si>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</si>
  <si>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</si>
  <si>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</si>
  <si>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</si>
  <si>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</si>
  <si>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</si>
  <si>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</si>
  <si>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</si>
  <si>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</si>
  <si>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</si>
  <si>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</si>
  <si>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</si>
  <si>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</si>
  <si>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</si>
  <si>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</si>
  <si>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</si>
  <si>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</si>
  <si>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</si>
  <si>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</si>
  <si>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</si>
  <si>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</si>
  <si>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</si>
  <si>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</si>
  <si>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</si>
  <si>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</si>
  <si>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</si>
  <si>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</si>
  <si>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</si>
  <si>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</si>
  <si>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</si>
  <si>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</si>
  <si>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</si>
  <si>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</si>
  <si>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</si>
  <si>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</si>
  <si>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</si>
  <si>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</si>
  <si>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</si>
  <si>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</si>
  <si>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</si>
  <si>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</si>
  <si>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</si>
  <si>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</si>
  <si>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</si>
  <si>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</si>
  <si>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</si>
  <si>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</si>
  <si>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</si>
  <si>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</si>
  <si>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</si>
  <si>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</si>
  <si>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</si>
  <si>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</si>
  <si>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</si>
  <si>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</si>
  <si>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</si>
  <si>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</si>
  <si>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</si>
  <si>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</si>
  <si>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</si>
  <si>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</si>
  <si>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</si>
  <si>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</si>
  <si>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</si>
  <si>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</si>
  <si>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</si>
  <si>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</si>
  <si>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</si>
  <si>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</si>
  <si>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</si>
  <si>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</si>
  <si>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</si>
  <si>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</si>
  <si>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</si>
  <si>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</si>
  <si>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</si>
  <si>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</si>
  <si>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</si>
  <si>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</si>
  <si>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</si>
  <si>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</si>
  <si>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</si>
  <si>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</si>
  <si>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</si>
  <si>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</si>
  <si>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</si>
  <si>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</si>
  <si>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</si>
  <si>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</si>
  <si>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</si>
  <si>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</si>
  <si>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</si>
  <si>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</si>
  <si>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</si>
  <si>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</si>
  <si>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</si>
  <si>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</si>
  <si>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</si>
  <si>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</si>
  <si>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</si>
  <si>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</si>
  <si>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</si>
  <si>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</si>
  <si>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</si>
  <si>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</si>
  <si>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</si>
  <si>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</si>
  <si>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</si>
  <si>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</si>
  <si>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</si>
  <si>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</si>
  <si>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</si>
  <si>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</si>
  <si>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</si>
  <si>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</si>
  <si>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</si>
  <si>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</si>
  <si>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</si>
  <si>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</si>
  <si>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</si>
  <si>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</si>
  <si>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</si>
  <si>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</si>
  <si>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</si>
  <si>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</si>
  <si>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</si>
  <si>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</si>
  <si>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</si>
  <si>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</si>
  <si>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</si>
  <si>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</si>
  <si>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</si>
  <si>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</si>
  <si>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</si>
  <si>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</si>
  <si>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</si>
  <si>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</si>
  <si>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</si>
  <si>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</si>
  <si>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</si>
  <si>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</si>
  <si>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</si>
  <si>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</si>
  <si>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</si>
  <si>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</si>
  <si>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</si>
  <si>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</si>
  <si>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</si>
  <si>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</si>
  <si>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</si>
  <si>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</si>
  <si>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</si>
  <si>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</si>
  <si>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</si>
  <si>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</si>
  <si>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</si>
  <si>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</si>
  <si>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</si>
  <si>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</si>
  <si>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</si>
  <si>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</si>
  <si>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</si>
  <si>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</si>
  <si>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</si>
  <si>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</si>
  <si>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</si>
  <si>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</si>
  <si>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</si>
  <si>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</si>
  <si>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</si>
  <si>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</si>
  <si>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</si>
  <si>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</si>
  <si>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</si>
  <si>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</si>
  <si>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</si>
  <si>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</si>
  <si>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</si>
  <si>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</si>
  <si>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</si>
  <si>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</si>
  <si>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</si>
  <si>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</si>
  <si>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</si>
  <si>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</si>
  <si>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</si>
  <si>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</si>
  <si>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</si>
  <si>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</si>
  <si>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</si>
  <si>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</si>
  <si>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</si>
  <si>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</si>
  <si>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</si>
  <si>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</si>
  <si>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</si>
  <si>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</si>
  <si>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</si>
  <si>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</si>
  <si>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</si>
  <si>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</si>
  <si>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</si>
  <si>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</si>
  <si>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</si>
  <si>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</si>
  <si>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</si>
  <si>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</si>
  <si>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</si>
  <si>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</si>
  <si>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</si>
  <si>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</si>
  <si>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</si>
  <si>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</si>
  <si>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</si>
  <si>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</si>
  <si>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</si>
  <si>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</si>
  <si>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</si>
  <si>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</si>
  <si>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</si>
  <si>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</si>
  <si>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</si>
  <si>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</si>
  <si>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</si>
  <si>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</si>
  <si>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</si>
  <si>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</si>
  <si>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</si>
  <si>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</si>
  <si>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</si>
  <si>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</si>
  <si>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</si>
  <si>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</si>
  <si>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</si>
  <si>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</si>
  <si>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</si>
  <si>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</si>
  <si>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</si>
  <si>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</si>
  <si>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</si>
  <si>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</si>
  <si>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</si>
  <si>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</si>
  <si>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</si>
  <si>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</si>
  <si>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</si>
  <si>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</si>
  <si>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</si>
  <si>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</si>
  <si>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</si>
  <si>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</si>
  <si>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</si>
  <si>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</si>
  <si>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</si>
  <si>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</si>
  <si>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</si>
  <si>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</si>
  <si>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</si>
  <si>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</si>
  <si>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</si>
  <si>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</si>
  <si>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</si>
  <si>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</si>
  <si>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</si>
  <si>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</si>
  <si>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</si>
  <si>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</si>
  <si>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</si>
  <si>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</si>
  <si>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</si>
  <si>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</si>
  <si>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</si>
  <si>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</si>
  <si>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</si>
  <si>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</si>
  <si>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</si>
  <si>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</si>
  <si>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</si>
  <si>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</si>
  <si>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</si>
  <si>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</si>
  <si>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</si>
  <si>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</si>
  <si>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</si>
  <si>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</si>
  <si>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</si>
  <si>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</si>
  <si>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</si>
  <si>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</si>
  <si>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</si>
  <si>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</si>
  <si>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</si>
  <si>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</si>
  <si>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</si>
  <si>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</si>
  <si>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</si>
  <si>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</si>
  <si>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</si>
  <si>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</si>
  <si>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</si>
  <si>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</si>
  <si>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</si>
  <si>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</si>
  <si>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</si>
  <si>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</si>
  <si>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</si>
  <si>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</si>
  <si>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</si>
  <si>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</si>
  <si>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</si>
  <si>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</si>
  <si>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</si>
  <si>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</si>
  <si>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</si>
  <si>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</si>
  <si>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</si>
  <si>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</si>
  <si>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</si>
  <si>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</si>
  <si>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</si>
  <si>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</si>
  <si>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</si>
  <si>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</si>
  <si>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</si>
  <si>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</si>
  <si>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</si>
  <si>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</si>
  <si>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</si>
  <si>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</si>
  <si>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</si>
  <si>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</si>
  <si>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</si>
  <si>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</si>
  <si>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</si>
  <si>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</si>
  <si>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</si>
  <si>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</si>
  <si>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</si>
  <si>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</si>
  <si>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</si>
  <si>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</si>
  <si>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</si>
  <si>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</si>
  <si>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</si>
  <si>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</si>
  <si>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</si>
  <si>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</si>
  <si>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</si>
  <si>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</si>
  <si>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</si>
  <si>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</si>
  <si>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</si>
  <si>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</si>
  <si>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</si>
  <si>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</si>
  <si>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 xml:space="preserve"> forintban</t>
  </si>
  <si>
    <t>2016. évi előirányzat</t>
  </si>
  <si>
    <t>1.melléklet …./2016. (………..) önkormányzati rendelethez</t>
  </si>
  <si>
    <t>1.melléklet …./2016. (……..) önkormányzati rendelethez</t>
  </si>
  <si>
    <t>2.1. melléklet az …./2016. (…....) önkormányzati rendelethez</t>
  </si>
  <si>
    <t xml:space="preserve">  forintban </t>
  </si>
  <si>
    <t>A 2016. évi általános működés és ágazati feladatok támogatásának alakulása jogcímenként</t>
  </si>
  <si>
    <t>2016. évi támogatás összesen</t>
  </si>
  <si>
    <t xml:space="preserve"> forintban </t>
  </si>
  <si>
    <t>8.1. melléklet a ……./2016. (………....) önkormányzati rendelethez</t>
  </si>
  <si>
    <t>8.2. melléklet a …../2016. (……...) önkormányzati rendelethez</t>
  </si>
  <si>
    <t>Államháztartáson belüli megelőlegezés  visszafizetése</t>
  </si>
  <si>
    <t>Előirányzat-felhasználási terv 2016. évre</t>
  </si>
  <si>
    <t>2.2.  melléklet az …../2016. (……..) önkormányzati rendelethez</t>
  </si>
  <si>
    <t>2016</t>
  </si>
  <si>
    <t>2016. év utáni szükséglet
(6=2 - 4 - 5)</t>
  </si>
  <si>
    <t>Tartalék</t>
  </si>
  <si>
    <t>Sátor vásárlás</t>
  </si>
  <si>
    <t xml:space="preserve">Beruházási kiadások előirányzata </t>
  </si>
  <si>
    <t>3.melléklet …./2016. (……..)önkormányzati rendelethez</t>
  </si>
  <si>
    <t>4.melléklet ….../2016. (……..) önkormányzati rendelethez</t>
  </si>
  <si>
    <t>5.1. melléklet a …../2016. (……...) önkormányzati rendelethez</t>
  </si>
  <si>
    <t>5.2. melléklet a …….../2016. (……………...) önkormányzati rendelethez</t>
  </si>
  <si>
    <t>6.melléklet …../2016. (………..) önkormányzati rendelethez</t>
  </si>
  <si>
    <t>Beruházás  megnevezése</t>
  </si>
  <si>
    <t>Felhasználás 2016. XII.31-ig</t>
  </si>
</sst>
</file>

<file path=xl/styles.xml><?xml version="1.0" encoding="utf-8"?>
<styleSheet xmlns="http://schemas.openxmlformats.org/spreadsheetml/2006/main">
  <numFmts count="1">
    <numFmt numFmtId="164" formatCode="#,###"/>
  </numFmts>
  <fonts count="2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vertical="center" indent="1"/>
    </xf>
    <xf numFmtId="164" fontId="6" fillId="0" borderId="3" xfId="2" applyNumberFormat="1" applyFont="1" applyFill="1" applyBorder="1" applyAlignment="1" applyProtection="1">
      <alignment vertical="center"/>
    </xf>
    <xf numFmtId="164" fontId="6" fillId="0" borderId="4" xfId="2" applyNumberFormat="1" applyFont="1" applyFill="1" applyBorder="1" applyAlignment="1" applyProtection="1">
      <alignment vertical="center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6" fillId="0" borderId="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indent="1"/>
    </xf>
    <xf numFmtId="164" fontId="6" fillId="0" borderId="3" xfId="2" applyNumberFormat="1" applyFont="1" applyFill="1" applyBorder="1" applyProtection="1"/>
    <xf numFmtId="164" fontId="6" fillId="0" borderId="4" xfId="2" applyNumberFormat="1" applyFont="1" applyFill="1" applyBorder="1" applyProtection="1"/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4" fillId="0" borderId="0" xfId="0" applyNumberFormat="1" applyFont="1" applyFill="1" applyAlignment="1" applyProtection="1">
      <alignment horizontal="left" vertical="center" wrapText="1"/>
    </xf>
    <xf numFmtId="0" fontId="25" fillId="0" borderId="0" xfId="0" applyFont="1" applyAlignment="1" applyProtection="1">
      <alignment horizontal="right" vertical="top"/>
      <protection locked="0"/>
    </xf>
    <xf numFmtId="0" fontId="5" fillId="0" borderId="53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54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56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6" fillId="0" borderId="2" xfId="0" applyFont="1" applyFill="1" applyBorder="1" applyAlignment="1" applyProtection="1">
      <alignment horizontal="left" vertical="center"/>
    </xf>
    <xf numFmtId="0" fontId="26" fillId="0" borderId="51" xfId="0" applyFont="1" applyFill="1" applyBorder="1" applyAlignment="1" applyProtection="1">
      <alignment vertical="center" wrapText="1"/>
    </xf>
    <xf numFmtId="3" fontId="2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54" xfId="0" applyFont="1" applyFill="1" applyBorder="1" applyAlignment="1" applyProtection="1">
      <alignment horizontal="center" vertical="center" wrapText="1"/>
    </xf>
    <xf numFmtId="49" fontId="5" fillId="0" borderId="55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7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left" wrapText="1" indent="1"/>
    </xf>
    <xf numFmtId="164" fontId="0" fillId="0" borderId="0" xfId="0" applyNumberFormat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164" fontId="13" fillId="0" borderId="0" xfId="0" applyNumberFormat="1" applyFont="1" applyFill="1" applyAlignment="1">
      <alignment horizontal="center" vertical="center" wrapText="1"/>
    </xf>
  </cellXfs>
  <cellStyles count="3">
    <cellStyle name="Normál" xfId="0" builtinId="0"/>
    <cellStyle name="Normál_KVRENMUNKA" xfId="1"/>
    <cellStyle name="Normál_SEGEDLETEK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1"/>
  <sheetViews>
    <sheetView topLeftCell="A76" workbookViewId="0">
      <selection activeCell="C154" sqref="C154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398</v>
      </c>
    </row>
    <row r="3" spans="1:3" ht="20.100000000000001" customHeight="1">
      <c r="A3" s="272" t="s">
        <v>0</v>
      </c>
      <c r="B3" s="272"/>
      <c r="C3" s="272"/>
    </row>
    <row r="4" spans="1:3" ht="20.100000000000001" customHeight="1" thickBot="1">
      <c r="A4" s="271"/>
      <c r="B4" s="271"/>
      <c r="C4" s="1" t="s">
        <v>395</v>
      </c>
    </row>
    <row r="5" spans="1:3" ht="24.95" customHeight="1" thickBot="1">
      <c r="A5" s="2" t="s">
        <v>2</v>
      </c>
      <c r="B5" s="3" t="s">
        <v>3</v>
      </c>
      <c r="C5" s="4" t="s">
        <v>396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4</v>
      </c>
      <c r="B7" s="9" t="s">
        <v>5</v>
      </c>
      <c r="C7" s="10">
        <f>+C8+C9+C10+C11+C12+C13</f>
        <v>88579049</v>
      </c>
    </row>
    <row r="8" spans="1:3" ht="15" customHeight="1">
      <c r="A8" s="11" t="s">
        <v>6</v>
      </c>
      <c r="B8" s="12" t="s">
        <v>7</v>
      </c>
      <c r="C8" s="13">
        <v>45948864</v>
      </c>
    </row>
    <row r="9" spans="1:3" ht="15" customHeight="1">
      <c r="A9" s="14" t="s">
        <v>8</v>
      </c>
      <c r="B9" s="15" t="s">
        <v>9</v>
      </c>
      <c r="C9" s="16">
        <v>21615366</v>
      </c>
    </row>
    <row r="10" spans="1:3" ht="15" customHeight="1">
      <c r="A10" s="14" t="s">
        <v>10</v>
      </c>
      <c r="B10" s="15" t="s">
        <v>11</v>
      </c>
      <c r="C10" s="16">
        <v>19507645</v>
      </c>
    </row>
    <row r="11" spans="1:3" ht="15" customHeight="1">
      <c r="A11" s="14" t="s">
        <v>12</v>
      </c>
      <c r="B11" s="15" t="s">
        <v>13</v>
      </c>
      <c r="C11" s="16">
        <v>1200000</v>
      </c>
    </row>
    <row r="12" spans="1:3" ht="15" customHeight="1">
      <c r="A12" s="14" t="s">
        <v>14</v>
      </c>
      <c r="B12" s="15" t="s">
        <v>15</v>
      </c>
      <c r="C12" s="16">
        <v>307174</v>
      </c>
    </row>
    <row r="13" spans="1:3" ht="15" customHeight="1" thickBot="1">
      <c r="A13" s="17" t="s">
        <v>16</v>
      </c>
      <c r="B13" s="18" t="s">
        <v>17</v>
      </c>
      <c r="C13" s="16"/>
    </row>
    <row r="14" spans="1:3" ht="15" customHeight="1" thickBot="1">
      <c r="A14" s="8" t="s">
        <v>18</v>
      </c>
      <c r="B14" s="19" t="s">
        <v>19</v>
      </c>
      <c r="C14" s="10">
        <f>+C15+C16+C17+C18+C19</f>
        <v>5502000</v>
      </c>
    </row>
    <row r="15" spans="1:3" ht="15" customHeight="1">
      <c r="A15" s="11" t="s">
        <v>20</v>
      </c>
      <c r="B15" s="12" t="s">
        <v>21</v>
      </c>
      <c r="C15" s="13"/>
    </row>
    <row r="16" spans="1:3" ht="15" customHeight="1">
      <c r="A16" s="14" t="s">
        <v>22</v>
      </c>
      <c r="B16" s="15" t="s">
        <v>23</v>
      </c>
      <c r="C16" s="16"/>
    </row>
    <row r="17" spans="1:3" ht="15" customHeight="1">
      <c r="A17" s="14" t="s">
        <v>24</v>
      </c>
      <c r="B17" s="15" t="s">
        <v>25</v>
      </c>
      <c r="C17" s="16"/>
    </row>
    <row r="18" spans="1:3" ht="15" customHeight="1">
      <c r="A18" s="14" t="s">
        <v>26</v>
      </c>
      <c r="B18" s="15" t="s">
        <v>27</v>
      </c>
      <c r="C18" s="16"/>
    </row>
    <row r="19" spans="1:3" ht="15" customHeight="1">
      <c r="A19" s="14" t="s">
        <v>28</v>
      </c>
      <c r="B19" s="15" t="s">
        <v>29</v>
      </c>
      <c r="C19" s="16">
        <v>5502000</v>
      </c>
    </row>
    <row r="20" spans="1:3" ht="15" customHeight="1" thickBot="1">
      <c r="A20" s="17" t="s">
        <v>30</v>
      </c>
      <c r="B20" s="18" t="s">
        <v>31</v>
      </c>
      <c r="C20" s="20"/>
    </row>
    <row r="21" spans="1:3" ht="12" customHeight="1" thickBot="1">
      <c r="A21" s="8" t="s">
        <v>32</v>
      </c>
      <c r="B21" s="9" t="s">
        <v>33</v>
      </c>
      <c r="C21" s="10">
        <f>+C22+C23+C24+C25+C26</f>
        <v>0</v>
      </c>
    </row>
    <row r="22" spans="1:3" ht="12" customHeight="1">
      <c r="A22" s="11" t="s">
        <v>34</v>
      </c>
      <c r="B22" s="12" t="s">
        <v>35</v>
      </c>
      <c r="C22" s="13"/>
    </row>
    <row r="23" spans="1:3" ht="12" customHeight="1">
      <c r="A23" s="14" t="s">
        <v>36</v>
      </c>
      <c r="B23" s="15" t="s">
        <v>37</v>
      </c>
      <c r="C23" s="16"/>
    </row>
    <row r="24" spans="1:3" ht="12" customHeight="1">
      <c r="A24" s="14" t="s">
        <v>38</v>
      </c>
      <c r="B24" s="15" t="s">
        <v>39</v>
      </c>
      <c r="C24" s="16"/>
    </row>
    <row r="25" spans="1:3" ht="12" customHeight="1">
      <c r="A25" s="14" t="s">
        <v>40</v>
      </c>
      <c r="B25" s="15" t="s">
        <v>41</v>
      </c>
      <c r="C25" s="16"/>
    </row>
    <row r="26" spans="1:3" ht="12" customHeight="1">
      <c r="A26" s="14" t="s">
        <v>42</v>
      </c>
      <c r="B26" s="15" t="s">
        <v>43</v>
      </c>
      <c r="C26" s="16"/>
    </row>
    <row r="27" spans="1:3" ht="12" customHeight="1" thickBot="1">
      <c r="A27" s="17" t="s">
        <v>44</v>
      </c>
      <c r="B27" s="18" t="s">
        <v>45</v>
      </c>
      <c r="C27" s="20"/>
    </row>
    <row r="28" spans="1:3" ht="15" customHeight="1" thickBot="1">
      <c r="A28" s="8" t="s">
        <v>46</v>
      </c>
      <c r="B28" s="9" t="s">
        <v>47</v>
      </c>
      <c r="C28" s="21">
        <f>+C29+C32+C33+C34</f>
        <v>10261085</v>
      </c>
    </row>
    <row r="29" spans="1:3" ht="15" customHeight="1">
      <c r="A29" s="11" t="s">
        <v>48</v>
      </c>
      <c r="B29" s="12" t="s">
        <v>49</v>
      </c>
      <c r="C29" s="22">
        <v>8500000</v>
      </c>
    </row>
    <row r="30" spans="1:3" ht="15" customHeight="1">
      <c r="A30" s="14" t="s">
        <v>50</v>
      </c>
      <c r="B30" s="15" t="s">
        <v>51</v>
      </c>
      <c r="C30" s="16">
        <v>500000</v>
      </c>
    </row>
    <row r="31" spans="1:3" ht="15" customHeight="1">
      <c r="A31" s="14" t="s">
        <v>52</v>
      </c>
      <c r="B31" s="15" t="s">
        <v>53</v>
      </c>
      <c r="C31" s="16">
        <v>8000000</v>
      </c>
    </row>
    <row r="32" spans="1:3" ht="15" customHeight="1">
      <c r="A32" s="14" t="s">
        <v>54</v>
      </c>
      <c r="B32" s="15" t="s">
        <v>55</v>
      </c>
      <c r="C32" s="16">
        <v>1690622</v>
      </c>
    </row>
    <row r="33" spans="1:3" ht="15" customHeight="1">
      <c r="A33" s="14" t="s">
        <v>56</v>
      </c>
      <c r="B33" s="15" t="s">
        <v>57</v>
      </c>
      <c r="C33" s="16">
        <v>50000</v>
      </c>
    </row>
    <row r="34" spans="1:3" ht="15" customHeight="1" thickBot="1">
      <c r="A34" s="17" t="s">
        <v>58</v>
      </c>
      <c r="B34" s="18" t="s">
        <v>59</v>
      </c>
      <c r="C34" s="20">
        <v>20463</v>
      </c>
    </row>
    <row r="35" spans="1:3" ht="15" customHeight="1" thickBot="1">
      <c r="A35" s="8" t="s">
        <v>60</v>
      </c>
      <c r="B35" s="9" t="s">
        <v>61</v>
      </c>
      <c r="C35" s="10">
        <f>SUM(C36:C45)</f>
        <v>5831998</v>
      </c>
    </row>
    <row r="36" spans="1:3" ht="15" customHeight="1">
      <c r="A36" s="11" t="s">
        <v>62</v>
      </c>
      <c r="B36" s="12" t="s">
        <v>63</v>
      </c>
      <c r="C36" s="13"/>
    </row>
    <row r="37" spans="1:3" ht="15" customHeight="1">
      <c r="A37" s="14" t="s">
        <v>64</v>
      </c>
      <c r="B37" s="15" t="s">
        <v>65</v>
      </c>
      <c r="C37" s="16">
        <v>1000000</v>
      </c>
    </row>
    <row r="38" spans="1:3" ht="15" customHeight="1">
      <c r="A38" s="14" t="s">
        <v>66</v>
      </c>
      <c r="B38" s="15" t="s">
        <v>67</v>
      </c>
      <c r="C38" s="16"/>
    </row>
    <row r="39" spans="1:3" ht="15" customHeight="1">
      <c r="A39" s="14" t="s">
        <v>68</v>
      </c>
      <c r="B39" s="15" t="s">
        <v>69</v>
      </c>
      <c r="C39" s="16"/>
    </row>
    <row r="40" spans="1:3" ht="15" customHeight="1">
      <c r="A40" s="14" t="s">
        <v>70</v>
      </c>
      <c r="B40" s="15" t="s">
        <v>71</v>
      </c>
      <c r="C40" s="16">
        <v>4515153</v>
      </c>
    </row>
    <row r="41" spans="1:3" ht="15" customHeight="1">
      <c r="A41" s="14" t="s">
        <v>72</v>
      </c>
      <c r="B41" s="15" t="s">
        <v>73</v>
      </c>
      <c r="C41" s="16"/>
    </row>
    <row r="42" spans="1:3" ht="15" customHeight="1">
      <c r="A42" s="14" t="s">
        <v>74</v>
      </c>
      <c r="B42" s="15" t="s">
        <v>75</v>
      </c>
      <c r="C42" s="16"/>
    </row>
    <row r="43" spans="1:3" ht="15" customHeight="1">
      <c r="A43" s="14" t="s">
        <v>76</v>
      </c>
      <c r="B43" s="15" t="s">
        <v>77</v>
      </c>
      <c r="C43" s="16">
        <v>371</v>
      </c>
    </row>
    <row r="44" spans="1:3" ht="15" customHeight="1">
      <c r="A44" s="14" t="s">
        <v>78</v>
      </c>
      <c r="B44" s="15" t="s">
        <v>79</v>
      </c>
      <c r="C44" s="23"/>
    </row>
    <row r="45" spans="1:3" ht="15" customHeight="1" thickBot="1">
      <c r="A45" s="17" t="s">
        <v>80</v>
      </c>
      <c r="B45" s="18" t="s">
        <v>81</v>
      </c>
      <c r="C45" s="24">
        <v>316474</v>
      </c>
    </row>
    <row r="46" spans="1:3" ht="15" customHeight="1" thickBot="1">
      <c r="A46" s="8" t="s">
        <v>82</v>
      </c>
      <c r="B46" s="9" t="s">
        <v>83</v>
      </c>
      <c r="C46" s="10">
        <f>SUM(C47:C51)</f>
        <v>2000000</v>
      </c>
    </row>
    <row r="47" spans="1:3" ht="15" customHeight="1">
      <c r="A47" s="11" t="s">
        <v>84</v>
      </c>
      <c r="B47" s="12" t="s">
        <v>85</v>
      </c>
      <c r="C47" s="25"/>
    </row>
    <row r="48" spans="1:3" ht="15" customHeight="1">
      <c r="A48" s="14" t="s">
        <v>86</v>
      </c>
      <c r="B48" s="15" t="s">
        <v>87</v>
      </c>
      <c r="C48" s="23">
        <v>2000000</v>
      </c>
    </row>
    <row r="49" spans="1:3" ht="15" customHeight="1">
      <c r="A49" s="14" t="s">
        <v>88</v>
      </c>
      <c r="B49" s="15" t="s">
        <v>89</v>
      </c>
      <c r="C49" s="23"/>
    </row>
    <row r="50" spans="1:3" ht="12" customHeight="1">
      <c r="A50" s="14" t="s">
        <v>90</v>
      </c>
      <c r="B50" s="15" t="s">
        <v>91</v>
      </c>
      <c r="C50" s="23"/>
    </row>
    <row r="51" spans="1:3" ht="12" customHeight="1" thickBot="1">
      <c r="A51" s="17" t="s">
        <v>92</v>
      </c>
      <c r="B51" s="18" t="s">
        <v>93</v>
      </c>
      <c r="C51" s="24"/>
    </row>
    <row r="52" spans="1:3" ht="12" customHeight="1" thickBot="1">
      <c r="A52" s="8" t="s">
        <v>94</v>
      </c>
      <c r="B52" s="9" t="s">
        <v>95</v>
      </c>
      <c r="C52" s="10">
        <f>SUM(C53:C55)</f>
        <v>0</v>
      </c>
    </row>
    <row r="53" spans="1:3" ht="12" customHeight="1">
      <c r="A53" s="11" t="s">
        <v>96</v>
      </c>
      <c r="B53" s="12" t="s">
        <v>97</v>
      </c>
      <c r="C53" s="13"/>
    </row>
    <row r="54" spans="1:3" ht="12" customHeight="1">
      <c r="A54" s="14" t="s">
        <v>98</v>
      </c>
      <c r="B54" s="15" t="s">
        <v>99</v>
      </c>
      <c r="C54" s="16"/>
    </row>
    <row r="55" spans="1:3" ht="12" customHeight="1">
      <c r="A55" s="14" t="s">
        <v>100</v>
      </c>
      <c r="B55" s="15" t="s">
        <v>101</v>
      </c>
      <c r="C55" s="16"/>
    </row>
    <row r="56" spans="1:3" ht="12" customHeight="1" thickBot="1">
      <c r="A56" s="17" t="s">
        <v>102</v>
      </c>
      <c r="B56" s="18" t="s">
        <v>103</v>
      </c>
      <c r="C56" s="20"/>
    </row>
    <row r="57" spans="1:3" ht="12" customHeight="1" thickBot="1">
      <c r="A57" s="8" t="s">
        <v>104</v>
      </c>
      <c r="B57" s="19" t="s">
        <v>105</v>
      </c>
      <c r="C57" s="10">
        <f>SUM(C58:C60)</f>
        <v>0</v>
      </c>
    </row>
    <row r="58" spans="1:3" ht="12" customHeight="1">
      <c r="A58" s="11" t="s">
        <v>106</v>
      </c>
      <c r="B58" s="12" t="s">
        <v>107</v>
      </c>
      <c r="C58" s="23"/>
    </row>
    <row r="59" spans="1:3" ht="12" customHeight="1">
      <c r="A59" s="14" t="s">
        <v>108</v>
      </c>
      <c r="B59" s="15" t="s">
        <v>109</v>
      </c>
      <c r="C59" s="23"/>
    </row>
    <row r="60" spans="1:3" ht="12" customHeight="1">
      <c r="A60" s="14" t="s">
        <v>110</v>
      </c>
      <c r="B60" s="15" t="s">
        <v>111</v>
      </c>
      <c r="C60" s="23"/>
    </row>
    <row r="61" spans="1:3" ht="12" customHeight="1" thickBot="1">
      <c r="A61" s="17" t="s">
        <v>112</v>
      </c>
      <c r="B61" s="18" t="s">
        <v>113</v>
      </c>
      <c r="C61" s="23"/>
    </row>
    <row r="62" spans="1:3" ht="15" customHeight="1" thickBot="1">
      <c r="A62" s="8" t="s">
        <v>114</v>
      </c>
      <c r="B62" s="9" t="s">
        <v>115</v>
      </c>
      <c r="C62" s="21">
        <f>+C7+C14+C21+C28+C35+C46+C52+C57</f>
        <v>112174132</v>
      </c>
    </row>
    <row r="63" spans="1:3" ht="15" customHeight="1" thickBot="1">
      <c r="A63" s="26" t="s">
        <v>116</v>
      </c>
      <c r="B63" s="19" t="s">
        <v>117</v>
      </c>
      <c r="C63" s="10">
        <f>SUM(C64:C66)</f>
        <v>0</v>
      </c>
    </row>
    <row r="64" spans="1:3" ht="15" customHeight="1">
      <c r="A64" s="11" t="s">
        <v>118</v>
      </c>
      <c r="B64" s="12" t="s">
        <v>119</v>
      </c>
      <c r="C64" s="23"/>
    </row>
    <row r="65" spans="1:3" ht="15" customHeight="1">
      <c r="A65" s="14" t="s">
        <v>120</v>
      </c>
      <c r="B65" s="15" t="s">
        <v>121</v>
      </c>
      <c r="C65" s="23"/>
    </row>
    <row r="66" spans="1:3" ht="15" customHeight="1" thickBot="1">
      <c r="A66" s="17" t="s">
        <v>122</v>
      </c>
      <c r="B66" s="27" t="s">
        <v>123</v>
      </c>
      <c r="C66" s="23"/>
    </row>
    <row r="67" spans="1:3" ht="15" customHeight="1" thickBot="1">
      <c r="A67" s="26" t="s">
        <v>124</v>
      </c>
      <c r="B67" s="19" t="s">
        <v>125</v>
      </c>
      <c r="C67" s="10">
        <f>SUM(C68:C71)</f>
        <v>0</v>
      </c>
    </row>
    <row r="68" spans="1:3" ht="15" customHeight="1">
      <c r="A68" s="11" t="s">
        <v>126</v>
      </c>
      <c r="B68" s="12" t="s">
        <v>127</v>
      </c>
      <c r="C68" s="23"/>
    </row>
    <row r="69" spans="1:3" ht="15" customHeight="1">
      <c r="A69" s="14" t="s">
        <v>128</v>
      </c>
      <c r="B69" s="15" t="s">
        <v>129</v>
      </c>
      <c r="C69" s="23"/>
    </row>
    <row r="70" spans="1:3" ht="15" customHeight="1">
      <c r="A70" s="14" t="s">
        <v>130</v>
      </c>
      <c r="B70" s="15" t="s">
        <v>131</v>
      </c>
      <c r="C70" s="23"/>
    </row>
    <row r="71" spans="1:3" ht="15" customHeight="1" thickBot="1">
      <c r="A71" s="17" t="s">
        <v>132</v>
      </c>
      <c r="B71" s="18" t="s">
        <v>133</v>
      </c>
      <c r="C71" s="23"/>
    </row>
    <row r="72" spans="1:3" ht="15" customHeight="1" thickBot="1">
      <c r="A72" s="26" t="s">
        <v>134</v>
      </c>
      <c r="B72" s="19" t="s">
        <v>135</v>
      </c>
      <c r="C72" s="10">
        <v>16785660</v>
      </c>
    </row>
    <row r="73" spans="1:3" ht="15" customHeight="1">
      <c r="A73" s="11" t="s">
        <v>136</v>
      </c>
      <c r="B73" s="12" t="s">
        <v>137</v>
      </c>
      <c r="C73" s="23">
        <v>16785660</v>
      </c>
    </row>
    <row r="74" spans="1:3" ht="12" customHeight="1" thickBot="1">
      <c r="A74" s="17" t="s">
        <v>138</v>
      </c>
      <c r="B74" s="18" t="s">
        <v>139</v>
      </c>
      <c r="C74" s="23"/>
    </row>
    <row r="75" spans="1:3" ht="12" customHeight="1" thickBot="1">
      <c r="A75" s="26" t="s">
        <v>140</v>
      </c>
      <c r="B75" s="19" t="s">
        <v>141</v>
      </c>
      <c r="C75" s="10">
        <f>SUM(C76:C78)</f>
        <v>111609</v>
      </c>
    </row>
    <row r="76" spans="1:3" ht="12" customHeight="1">
      <c r="A76" s="11" t="s">
        <v>142</v>
      </c>
      <c r="B76" s="12" t="s">
        <v>143</v>
      </c>
      <c r="C76" s="23">
        <v>111609</v>
      </c>
    </row>
    <row r="77" spans="1:3" ht="12" customHeight="1">
      <c r="A77" s="14" t="s">
        <v>144</v>
      </c>
      <c r="B77" s="15" t="s">
        <v>145</v>
      </c>
      <c r="C77" s="23"/>
    </row>
    <row r="78" spans="1:3" ht="12" customHeight="1" thickBot="1">
      <c r="A78" s="17" t="s">
        <v>146</v>
      </c>
      <c r="B78" s="18" t="s">
        <v>147</v>
      </c>
      <c r="C78" s="23"/>
    </row>
    <row r="79" spans="1:3" ht="12" customHeight="1" thickBot="1">
      <c r="A79" s="26" t="s">
        <v>148</v>
      </c>
      <c r="B79" s="19" t="s">
        <v>149</v>
      </c>
      <c r="C79" s="10">
        <f>SUM(C80:C83)</f>
        <v>0</v>
      </c>
    </row>
    <row r="80" spans="1:3" ht="12" customHeight="1">
      <c r="A80" s="28" t="s">
        <v>150</v>
      </c>
      <c r="B80" s="12" t="s">
        <v>151</v>
      </c>
      <c r="C80" s="23"/>
    </row>
    <row r="81" spans="1:3" ht="12" customHeight="1">
      <c r="A81" s="29" t="s">
        <v>152</v>
      </c>
      <c r="B81" s="15" t="s">
        <v>153</v>
      </c>
      <c r="C81" s="23"/>
    </row>
    <row r="82" spans="1:3" ht="12" customHeight="1">
      <c r="A82" s="29" t="s">
        <v>154</v>
      </c>
      <c r="B82" s="15" t="s">
        <v>155</v>
      </c>
      <c r="C82" s="23"/>
    </row>
    <row r="83" spans="1:3" ht="12" customHeight="1" thickBot="1">
      <c r="A83" s="30" t="s">
        <v>156</v>
      </c>
      <c r="B83" s="18" t="s">
        <v>157</v>
      </c>
      <c r="C83" s="23"/>
    </row>
    <row r="84" spans="1:3" ht="12" customHeight="1" thickBot="1">
      <c r="A84" s="26" t="s">
        <v>158</v>
      </c>
      <c r="B84" s="19" t="s">
        <v>159</v>
      </c>
      <c r="C84" s="31"/>
    </row>
    <row r="85" spans="1:3" ht="15" customHeight="1" thickBot="1">
      <c r="A85" s="26" t="s">
        <v>160</v>
      </c>
      <c r="B85" s="32" t="s">
        <v>161</v>
      </c>
      <c r="C85" s="21">
        <f>+C63+C67+C72+C75+C79+C84</f>
        <v>16897269</v>
      </c>
    </row>
    <row r="86" spans="1:3" ht="15" customHeight="1" thickBot="1">
      <c r="A86" s="33" t="s">
        <v>162</v>
      </c>
      <c r="B86" s="34" t="s">
        <v>163</v>
      </c>
      <c r="C86" s="21">
        <f>+C62+C85</f>
        <v>129071401</v>
      </c>
    </row>
    <row r="87" spans="1:3" ht="15" customHeight="1">
      <c r="A87" s="191"/>
      <c r="B87" s="191"/>
      <c r="C87" s="192"/>
    </row>
    <row r="88" spans="1:3" ht="15" customHeight="1">
      <c r="A88" s="191"/>
      <c r="B88" s="191"/>
      <c r="C88" s="192"/>
    </row>
    <row r="89" spans="1:3" ht="15" customHeight="1">
      <c r="A89" s="191"/>
      <c r="B89" s="191"/>
      <c r="C89" s="192"/>
    </row>
    <row r="90" spans="1:3" ht="15" customHeight="1">
      <c r="A90" s="191"/>
      <c r="B90" s="191"/>
      <c r="C90" s="192"/>
    </row>
    <row r="91" spans="1:3" ht="15" customHeight="1">
      <c r="A91" s="191"/>
      <c r="B91" s="191"/>
      <c r="C91" s="192"/>
    </row>
    <row r="92" spans="1:3" ht="15" customHeight="1">
      <c r="A92" s="191"/>
      <c r="B92" s="191"/>
      <c r="C92" s="192"/>
    </row>
    <row r="93" spans="1:3" ht="15" customHeight="1">
      <c r="A93" s="191"/>
      <c r="B93" s="191"/>
      <c r="C93" s="192"/>
    </row>
    <row r="94" spans="1:3" ht="15" customHeight="1">
      <c r="A94" s="191"/>
      <c r="B94" s="191"/>
      <c r="C94" s="192"/>
    </row>
    <row r="95" spans="1:3" ht="15" customHeight="1">
      <c r="A95" s="191"/>
      <c r="B95" s="191"/>
      <c r="C95" s="192"/>
    </row>
    <row r="96" spans="1:3" ht="15" customHeight="1">
      <c r="A96" s="191"/>
      <c r="B96" s="191"/>
      <c r="C96" s="192"/>
    </row>
    <row r="97" spans="1:3" ht="15" customHeight="1">
      <c r="A97" s="191"/>
      <c r="B97" s="191"/>
      <c r="C97" s="192"/>
    </row>
    <row r="98" spans="1:3" ht="15" customHeight="1">
      <c r="A98" s="191"/>
      <c r="B98" s="191"/>
      <c r="C98" s="192"/>
    </row>
    <row r="99" spans="1:3" ht="15" customHeight="1">
      <c r="A99" s="191"/>
      <c r="B99" s="191"/>
      <c r="C99" s="192"/>
    </row>
    <row r="100" spans="1:3" ht="15" customHeight="1">
      <c r="A100" s="191"/>
      <c r="B100" s="191"/>
      <c r="C100" s="192"/>
    </row>
    <row r="101" spans="1:3" ht="15" customHeight="1">
      <c r="A101" s="191"/>
      <c r="B101" s="191"/>
      <c r="C101" s="192"/>
    </row>
    <row r="102" spans="1:3" ht="15" customHeight="1">
      <c r="A102" s="191"/>
      <c r="B102" s="191"/>
      <c r="C102" s="192"/>
    </row>
    <row r="103" spans="1:3" ht="15" customHeight="1">
      <c r="A103" s="191"/>
      <c r="B103" s="191"/>
      <c r="C103" s="192"/>
    </row>
    <row r="104" spans="1:3" ht="15" customHeight="1">
      <c r="A104" s="191"/>
      <c r="B104" s="191"/>
      <c r="C104" s="192"/>
    </row>
    <row r="105" spans="1:3" ht="15" customHeight="1">
      <c r="A105" s="191"/>
      <c r="B105" s="191"/>
      <c r="C105" s="192"/>
    </row>
    <row r="106" spans="1:3" ht="15" customHeight="1">
      <c r="A106" s="191"/>
      <c r="B106" s="191"/>
      <c r="C106" s="192"/>
    </row>
    <row r="107" spans="1:3" ht="20.100000000000001" customHeight="1">
      <c r="A107" s="35"/>
      <c r="B107" t="s">
        <v>397</v>
      </c>
      <c r="C107" s="36"/>
    </row>
    <row r="108" spans="1:3" ht="20.100000000000001" customHeight="1">
      <c r="A108" s="272" t="s">
        <v>164</v>
      </c>
      <c r="B108" s="272"/>
      <c r="C108" s="272"/>
    </row>
    <row r="109" spans="1:3" ht="20.100000000000001" customHeight="1" thickBot="1">
      <c r="A109" s="273"/>
      <c r="B109" s="273"/>
      <c r="C109" s="37" t="s">
        <v>395</v>
      </c>
    </row>
    <row r="110" spans="1:3" ht="20.100000000000001" customHeight="1" thickBot="1">
      <c r="A110" s="2" t="s">
        <v>2</v>
      </c>
      <c r="B110" s="3" t="s">
        <v>165</v>
      </c>
      <c r="C110" s="4" t="s">
        <v>396</v>
      </c>
    </row>
    <row r="111" spans="1:3" ht="15" customHeight="1" thickBot="1">
      <c r="A111" s="38">
        <v>1</v>
      </c>
      <c r="B111" s="39">
        <v>2</v>
      </c>
      <c r="C111" s="40">
        <v>3</v>
      </c>
    </row>
    <row r="112" spans="1:3" ht="15" customHeight="1" thickBot="1">
      <c r="A112" s="41" t="s">
        <v>4</v>
      </c>
      <c r="B112" s="42" t="s">
        <v>166</v>
      </c>
      <c r="C112" s="43">
        <f>SUM(C113:C117)</f>
        <v>115954438</v>
      </c>
    </row>
    <row r="113" spans="1:3" ht="15" customHeight="1">
      <c r="A113" s="44" t="s">
        <v>6</v>
      </c>
      <c r="B113" s="45" t="s">
        <v>167</v>
      </c>
      <c r="C113" s="46">
        <v>35134892</v>
      </c>
    </row>
    <row r="114" spans="1:3" ht="15" customHeight="1">
      <c r="A114" s="14" t="s">
        <v>8</v>
      </c>
      <c r="B114" s="47" t="s">
        <v>168</v>
      </c>
      <c r="C114" s="16">
        <v>9463542</v>
      </c>
    </row>
    <row r="115" spans="1:3" ht="15" customHeight="1">
      <c r="A115" s="14" t="s">
        <v>10</v>
      </c>
      <c r="B115" s="47" t="s">
        <v>169</v>
      </c>
      <c r="C115" s="20">
        <v>36773554</v>
      </c>
    </row>
    <row r="116" spans="1:3" ht="15" customHeight="1">
      <c r="A116" s="14" t="s">
        <v>12</v>
      </c>
      <c r="B116" s="48" t="s">
        <v>170</v>
      </c>
      <c r="C116" s="20">
        <v>3577790</v>
      </c>
    </row>
    <row r="117" spans="1:3" ht="15" customHeight="1">
      <c r="A117" s="14" t="s">
        <v>171</v>
      </c>
      <c r="B117" s="49" t="s">
        <v>172</v>
      </c>
      <c r="C117" s="20">
        <v>31004660</v>
      </c>
    </row>
    <row r="118" spans="1:3" ht="15" customHeight="1">
      <c r="A118" s="14" t="s">
        <v>16</v>
      </c>
      <c r="B118" s="47" t="s">
        <v>173</v>
      </c>
      <c r="C118" s="20">
        <v>3436333</v>
      </c>
    </row>
    <row r="119" spans="1:3" ht="15" customHeight="1">
      <c r="A119" s="14" t="s">
        <v>174</v>
      </c>
      <c r="B119" s="50" t="s">
        <v>175</v>
      </c>
      <c r="C119" s="20"/>
    </row>
    <row r="120" spans="1:3" ht="15" customHeight="1">
      <c r="A120" s="14" t="s">
        <v>176</v>
      </c>
      <c r="B120" s="51" t="s">
        <v>177</v>
      </c>
      <c r="C120" s="20"/>
    </row>
    <row r="121" spans="1:3" ht="15" customHeight="1">
      <c r="A121" s="14" t="s">
        <v>178</v>
      </c>
      <c r="B121" s="51" t="s">
        <v>179</v>
      </c>
      <c r="C121" s="20"/>
    </row>
    <row r="122" spans="1:3" ht="15" customHeight="1">
      <c r="A122" s="14" t="s">
        <v>180</v>
      </c>
      <c r="B122" s="50" t="s">
        <v>181</v>
      </c>
      <c r="C122" s="20">
        <v>27228327</v>
      </c>
    </row>
    <row r="123" spans="1:3" ht="15" customHeight="1">
      <c r="A123" s="14" t="s">
        <v>182</v>
      </c>
      <c r="B123" s="50" t="s">
        <v>183</v>
      </c>
      <c r="C123" s="20"/>
    </row>
    <row r="124" spans="1:3" ht="15" customHeight="1">
      <c r="A124" s="14" t="s">
        <v>184</v>
      </c>
      <c r="B124" s="51" t="s">
        <v>185</v>
      </c>
      <c r="C124" s="20"/>
    </row>
    <row r="125" spans="1:3" ht="15" customHeight="1">
      <c r="A125" s="52" t="s">
        <v>186</v>
      </c>
      <c r="B125" s="53" t="s">
        <v>187</v>
      </c>
      <c r="C125" s="20"/>
    </row>
    <row r="126" spans="1:3" ht="15" customHeight="1">
      <c r="A126" s="14" t="s">
        <v>188</v>
      </c>
      <c r="B126" s="53" t="s">
        <v>189</v>
      </c>
      <c r="C126" s="20"/>
    </row>
    <row r="127" spans="1:3" ht="15" customHeight="1" thickBot="1">
      <c r="A127" s="54" t="s">
        <v>190</v>
      </c>
      <c r="B127" s="55" t="s">
        <v>191</v>
      </c>
      <c r="C127" s="56">
        <v>340000</v>
      </c>
    </row>
    <row r="128" spans="1:3" ht="15" customHeight="1" thickBot="1">
      <c r="A128" s="8" t="s">
        <v>18</v>
      </c>
      <c r="B128" s="57" t="s">
        <v>192</v>
      </c>
      <c r="C128" s="10">
        <f>SUM(C129:C141)</f>
        <v>6241649</v>
      </c>
    </row>
    <row r="129" spans="1:3" ht="15" customHeight="1">
      <c r="A129" s="11" t="s">
        <v>20</v>
      </c>
      <c r="B129" s="47" t="s">
        <v>193</v>
      </c>
      <c r="C129" s="13">
        <v>1241649</v>
      </c>
    </row>
    <row r="130" spans="1:3" ht="15" customHeight="1">
      <c r="A130" s="11" t="s">
        <v>22</v>
      </c>
      <c r="B130" s="58" t="s">
        <v>194</v>
      </c>
      <c r="C130" s="13"/>
    </row>
    <row r="131" spans="1:3" ht="15" customHeight="1">
      <c r="A131" s="11" t="s">
        <v>24</v>
      </c>
      <c r="B131" s="58" t="s">
        <v>195</v>
      </c>
      <c r="C131" s="16">
        <v>5000000</v>
      </c>
    </row>
    <row r="132" spans="1:3" ht="12" customHeight="1">
      <c r="A132" s="11" t="s">
        <v>26</v>
      </c>
      <c r="B132" s="58" t="s">
        <v>196</v>
      </c>
      <c r="C132" s="59"/>
    </row>
    <row r="133" spans="1:3" ht="12" customHeight="1">
      <c r="A133" s="11" t="s">
        <v>28</v>
      </c>
      <c r="B133" s="60" t="s">
        <v>197</v>
      </c>
      <c r="C133" s="59"/>
    </row>
    <row r="134" spans="1:3" ht="12" customHeight="1">
      <c r="A134" s="11" t="s">
        <v>30</v>
      </c>
      <c r="B134" s="61" t="s">
        <v>198</v>
      </c>
      <c r="C134" s="59"/>
    </row>
    <row r="135" spans="1:3" ht="12" customHeight="1">
      <c r="A135" s="11" t="s">
        <v>199</v>
      </c>
      <c r="B135" s="62" t="s">
        <v>200</v>
      </c>
      <c r="C135" s="59"/>
    </row>
    <row r="136" spans="1:3" ht="12" customHeight="1">
      <c r="A136" s="11" t="s">
        <v>201</v>
      </c>
      <c r="B136" s="51" t="s">
        <v>179</v>
      </c>
      <c r="C136" s="59"/>
    </row>
    <row r="137" spans="1:3" ht="12" customHeight="1">
      <c r="A137" s="11" t="s">
        <v>202</v>
      </c>
      <c r="B137" s="51" t="s">
        <v>203</v>
      </c>
      <c r="C137" s="59"/>
    </row>
    <row r="138" spans="1:3" ht="12" customHeight="1">
      <c r="A138" s="11" t="s">
        <v>204</v>
      </c>
      <c r="B138" s="51" t="s">
        <v>205</v>
      </c>
      <c r="C138" s="59"/>
    </row>
    <row r="139" spans="1:3" ht="12" customHeight="1">
      <c r="A139" s="11" t="s">
        <v>206</v>
      </c>
      <c r="B139" s="51" t="s">
        <v>185</v>
      </c>
      <c r="C139" s="59"/>
    </row>
    <row r="140" spans="1:3" ht="12" customHeight="1">
      <c r="A140" s="11" t="s">
        <v>207</v>
      </c>
      <c r="B140" s="51" t="s">
        <v>208</v>
      </c>
      <c r="C140" s="59"/>
    </row>
    <row r="141" spans="1:3" ht="12" customHeight="1" thickBot="1">
      <c r="A141" s="52" t="s">
        <v>209</v>
      </c>
      <c r="B141" s="51" t="s">
        <v>210</v>
      </c>
      <c r="C141" s="63"/>
    </row>
    <row r="142" spans="1:3" ht="15" customHeight="1" thickBot="1">
      <c r="A142" s="8" t="s">
        <v>32</v>
      </c>
      <c r="B142" s="64" t="s">
        <v>211</v>
      </c>
      <c r="C142" s="10">
        <f>SUM(C143:C144)</f>
        <v>3564854</v>
      </c>
    </row>
    <row r="143" spans="1:3" ht="15" customHeight="1">
      <c r="A143" s="11" t="s">
        <v>34</v>
      </c>
      <c r="B143" s="65" t="s">
        <v>212</v>
      </c>
      <c r="C143" s="13">
        <v>3414854</v>
      </c>
    </row>
    <row r="144" spans="1:3" ht="15" customHeight="1" thickBot="1">
      <c r="A144" s="17" t="s">
        <v>36</v>
      </c>
      <c r="B144" s="58" t="s">
        <v>213</v>
      </c>
      <c r="C144" s="20">
        <v>150000</v>
      </c>
    </row>
    <row r="145" spans="1:3" ht="15" customHeight="1" thickBot="1">
      <c r="A145" s="8" t="s">
        <v>214</v>
      </c>
      <c r="B145" s="64" t="s">
        <v>215</v>
      </c>
      <c r="C145" s="10">
        <v>125760941</v>
      </c>
    </row>
    <row r="146" spans="1:3" ht="15" customHeight="1" thickBot="1">
      <c r="A146" s="8" t="s">
        <v>60</v>
      </c>
      <c r="B146" s="64" t="s">
        <v>216</v>
      </c>
      <c r="C146" s="10"/>
    </row>
    <row r="147" spans="1:3" ht="12" customHeight="1">
      <c r="A147" s="11" t="s">
        <v>62</v>
      </c>
      <c r="B147" s="65" t="s">
        <v>217</v>
      </c>
      <c r="C147" s="59"/>
    </row>
    <row r="148" spans="1:3" ht="12" customHeight="1">
      <c r="A148" s="11" t="s">
        <v>64</v>
      </c>
      <c r="B148" s="65" t="s">
        <v>218</v>
      </c>
      <c r="C148" s="59"/>
    </row>
    <row r="149" spans="1:3" ht="12" customHeight="1" thickBot="1">
      <c r="A149" s="52" t="s">
        <v>66</v>
      </c>
      <c r="B149" s="66" t="s">
        <v>219</v>
      </c>
      <c r="C149" s="59"/>
    </row>
    <row r="150" spans="1:3" ht="12" customHeight="1" thickBot="1">
      <c r="A150" s="8" t="s">
        <v>82</v>
      </c>
      <c r="B150" s="64" t="s">
        <v>220</v>
      </c>
      <c r="C150" s="10"/>
    </row>
    <row r="151" spans="1:3" ht="12" customHeight="1">
      <c r="A151" s="11" t="s">
        <v>84</v>
      </c>
      <c r="B151" s="65" t="s">
        <v>221</v>
      </c>
      <c r="C151" s="59"/>
    </row>
    <row r="152" spans="1:3" ht="12" customHeight="1">
      <c r="A152" s="11" t="s">
        <v>86</v>
      </c>
      <c r="B152" s="65" t="s">
        <v>222</v>
      </c>
      <c r="C152" s="59"/>
    </row>
    <row r="153" spans="1:3" ht="12" customHeight="1">
      <c r="A153" s="11" t="s">
        <v>88</v>
      </c>
      <c r="B153" s="65" t="s">
        <v>223</v>
      </c>
      <c r="C153" s="59"/>
    </row>
    <row r="154" spans="1:3" ht="12" customHeight="1" thickBot="1">
      <c r="A154" s="52" t="s">
        <v>90</v>
      </c>
      <c r="B154" s="66" t="s">
        <v>224</v>
      </c>
      <c r="C154" s="59"/>
    </row>
    <row r="155" spans="1:3" ht="12" customHeight="1" thickBot="1">
      <c r="A155" s="8" t="s">
        <v>225</v>
      </c>
      <c r="B155" s="64" t="s">
        <v>226</v>
      </c>
      <c r="C155" s="21">
        <v>3310460</v>
      </c>
    </row>
    <row r="156" spans="1:3" ht="12" customHeight="1">
      <c r="A156" s="11" t="s">
        <v>96</v>
      </c>
      <c r="B156" s="65" t="s">
        <v>227</v>
      </c>
      <c r="C156" s="59"/>
    </row>
    <row r="157" spans="1:3" ht="12" customHeight="1">
      <c r="A157" s="11" t="s">
        <v>98</v>
      </c>
      <c r="B157" s="65" t="s">
        <v>228</v>
      </c>
      <c r="C157" s="59">
        <v>3310460</v>
      </c>
    </row>
    <row r="158" spans="1:3" ht="12" customHeight="1">
      <c r="A158" s="11" t="s">
        <v>100</v>
      </c>
      <c r="B158" s="65" t="s">
        <v>229</v>
      </c>
      <c r="C158" s="59"/>
    </row>
    <row r="159" spans="1:3" ht="12" customHeight="1" thickBot="1">
      <c r="A159" s="52" t="s">
        <v>102</v>
      </c>
      <c r="B159" s="66" t="s">
        <v>230</v>
      </c>
      <c r="C159" s="59"/>
    </row>
    <row r="160" spans="1:3" ht="12" customHeight="1" thickBot="1">
      <c r="A160" s="8" t="s">
        <v>104</v>
      </c>
      <c r="B160" s="64" t="s">
        <v>231</v>
      </c>
      <c r="C160" s="67">
        <f>+C161+C162+C163+C164</f>
        <v>0</v>
      </c>
    </row>
    <row r="161" spans="1:3" ht="12" customHeight="1">
      <c r="A161" s="11" t="s">
        <v>106</v>
      </c>
      <c r="B161" s="65" t="s">
        <v>232</v>
      </c>
      <c r="C161" s="59"/>
    </row>
    <row r="162" spans="1:3" ht="12" customHeight="1">
      <c r="A162" s="11" t="s">
        <v>108</v>
      </c>
      <c r="B162" s="65" t="s">
        <v>233</v>
      </c>
      <c r="C162" s="59"/>
    </row>
    <row r="163" spans="1:3" ht="12" customHeight="1">
      <c r="A163" s="11" t="s">
        <v>110</v>
      </c>
      <c r="B163" s="65" t="s">
        <v>234</v>
      </c>
      <c r="C163" s="59"/>
    </row>
    <row r="164" spans="1:3" ht="12" customHeight="1" thickBot="1">
      <c r="A164" s="11" t="s">
        <v>112</v>
      </c>
      <c r="B164" s="65" t="s">
        <v>235</v>
      </c>
      <c r="C164" s="59"/>
    </row>
    <row r="165" spans="1:3" ht="12" customHeight="1" thickBot="1">
      <c r="A165" s="8" t="s">
        <v>114</v>
      </c>
      <c r="B165" s="64" t="s">
        <v>236</v>
      </c>
      <c r="C165" s="68">
        <v>3310460</v>
      </c>
    </row>
    <row r="166" spans="1:3" ht="15" customHeight="1" thickBot="1">
      <c r="A166" s="69" t="s">
        <v>237</v>
      </c>
      <c r="B166" s="70" t="s">
        <v>238</v>
      </c>
      <c r="C166" s="68">
        <f>+C145+C165</f>
        <v>129071401</v>
      </c>
    </row>
    <row r="167" spans="1:3" ht="20.100000000000001" customHeight="1">
      <c r="A167" s="71"/>
      <c r="B167" s="71"/>
      <c r="C167" s="72"/>
    </row>
    <row r="168" spans="1:3" ht="20.100000000000001" customHeight="1">
      <c r="A168" s="274" t="s">
        <v>239</v>
      </c>
      <c r="B168" s="274"/>
      <c r="C168" s="274"/>
    </row>
    <row r="169" spans="1:3" ht="20.100000000000001" customHeight="1" thickBot="1">
      <c r="A169" s="271" t="s">
        <v>240</v>
      </c>
      <c r="B169" s="271"/>
      <c r="C169" s="1" t="s">
        <v>1</v>
      </c>
    </row>
    <row r="170" spans="1:3" ht="20.100000000000001" customHeight="1" thickBot="1">
      <c r="A170" s="8">
        <v>1</v>
      </c>
      <c r="B170" s="57" t="s">
        <v>241</v>
      </c>
      <c r="C170" s="10">
        <f>+C62-C145</f>
        <v>-13586809</v>
      </c>
    </row>
    <row r="171" spans="1:3" ht="20.100000000000001" customHeight="1" thickBot="1">
      <c r="A171" s="8" t="s">
        <v>18</v>
      </c>
      <c r="B171" s="57" t="s">
        <v>242</v>
      </c>
      <c r="C171" s="10">
        <f>+C85-C165</f>
        <v>13586809</v>
      </c>
    </row>
  </sheetData>
  <mergeCells count="6">
    <mergeCell ref="A169:B169"/>
    <mergeCell ref="A3:C3"/>
    <mergeCell ref="A4:B4"/>
    <mergeCell ref="A108:C108"/>
    <mergeCell ref="A109:B109"/>
    <mergeCell ref="A168:C16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E29" sqref="E29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>
      <c r="B1" t="s">
        <v>399</v>
      </c>
    </row>
    <row r="2" spans="1:6" ht="30" customHeight="1">
      <c r="A2" s="73"/>
      <c r="B2" s="74" t="s">
        <v>243</v>
      </c>
      <c r="C2" s="75"/>
      <c r="D2" s="75"/>
      <c r="E2" s="75"/>
      <c r="F2" s="275"/>
    </row>
    <row r="3" spans="1:6" ht="20.100000000000001" customHeight="1" thickBot="1">
      <c r="A3" s="73"/>
      <c r="B3" s="76"/>
      <c r="C3" s="73"/>
      <c r="D3" s="73"/>
      <c r="E3" s="77" t="s">
        <v>400</v>
      </c>
      <c r="F3" s="275"/>
    </row>
    <row r="4" spans="1:6" ht="20.100000000000001" customHeight="1" thickBot="1">
      <c r="A4" s="276" t="s">
        <v>2</v>
      </c>
      <c r="B4" s="78" t="s">
        <v>244</v>
      </c>
      <c r="C4" s="79"/>
      <c r="D4" s="78" t="s">
        <v>245</v>
      </c>
      <c r="E4" s="80"/>
      <c r="F4" s="275"/>
    </row>
    <row r="5" spans="1:6" ht="20.100000000000001" customHeight="1" thickBot="1">
      <c r="A5" s="277"/>
      <c r="B5" s="81" t="s">
        <v>246</v>
      </c>
      <c r="C5" s="82" t="s">
        <v>396</v>
      </c>
      <c r="D5" s="81" t="s">
        <v>246</v>
      </c>
      <c r="E5" s="83" t="s">
        <v>396</v>
      </c>
      <c r="F5" s="275"/>
    </row>
    <row r="6" spans="1:6" ht="20.100000000000001" customHeight="1" thickBot="1">
      <c r="A6" s="84">
        <v>1</v>
      </c>
      <c r="B6" s="85">
        <v>2</v>
      </c>
      <c r="C6" s="86" t="s">
        <v>32</v>
      </c>
      <c r="D6" s="85" t="s">
        <v>214</v>
      </c>
      <c r="E6" s="87" t="s">
        <v>60</v>
      </c>
      <c r="F6" s="275"/>
    </row>
    <row r="7" spans="1:6" ht="15" customHeight="1">
      <c r="A7" s="88" t="s">
        <v>4</v>
      </c>
      <c r="B7" s="89" t="s">
        <v>247</v>
      </c>
      <c r="C7" s="90">
        <v>88579049</v>
      </c>
      <c r="D7" s="89" t="s">
        <v>248</v>
      </c>
      <c r="E7" s="91">
        <v>9458392</v>
      </c>
      <c r="F7" s="275"/>
    </row>
    <row r="8" spans="1:6" ht="15" customHeight="1">
      <c r="A8" s="92" t="s">
        <v>18</v>
      </c>
      <c r="B8" s="93" t="s">
        <v>249</v>
      </c>
      <c r="C8" s="94">
        <v>5502000</v>
      </c>
      <c r="D8" s="93" t="s">
        <v>168</v>
      </c>
      <c r="E8" s="95">
        <v>2518047</v>
      </c>
      <c r="F8" s="275"/>
    </row>
    <row r="9" spans="1:6" ht="15" customHeight="1">
      <c r="A9" s="92" t="s">
        <v>32</v>
      </c>
      <c r="B9" s="93" t="s">
        <v>250</v>
      </c>
      <c r="C9" s="94"/>
      <c r="D9" s="93" t="s">
        <v>251</v>
      </c>
      <c r="E9" s="95">
        <v>30560546</v>
      </c>
      <c r="F9" s="275"/>
    </row>
    <row r="10" spans="1:6" ht="15" customHeight="1">
      <c r="A10" s="92" t="s">
        <v>214</v>
      </c>
      <c r="B10" s="93" t="s">
        <v>252</v>
      </c>
      <c r="C10" s="94">
        <v>10261085</v>
      </c>
      <c r="D10" s="93" t="s">
        <v>170</v>
      </c>
      <c r="E10" s="95">
        <v>3577790</v>
      </c>
      <c r="F10" s="275"/>
    </row>
    <row r="11" spans="1:6" ht="15" customHeight="1">
      <c r="A11" s="92" t="s">
        <v>60</v>
      </c>
      <c r="B11" s="96" t="s">
        <v>253</v>
      </c>
      <c r="C11" s="94"/>
      <c r="D11" s="93" t="s">
        <v>172</v>
      </c>
      <c r="E11" s="95">
        <v>31004660</v>
      </c>
      <c r="F11" s="275"/>
    </row>
    <row r="12" spans="1:6" ht="15" customHeight="1">
      <c r="A12" s="92" t="s">
        <v>82</v>
      </c>
      <c r="B12" s="93" t="s">
        <v>254</v>
      </c>
      <c r="C12" s="97"/>
      <c r="D12" s="93" t="s">
        <v>255</v>
      </c>
      <c r="E12" s="95">
        <v>3564854</v>
      </c>
      <c r="F12" s="275"/>
    </row>
    <row r="13" spans="1:6" ht="15" customHeight="1">
      <c r="A13" s="92" t="s">
        <v>225</v>
      </c>
      <c r="B13" s="93" t="s">
        <v>81</v>
      </c>
      <c r="C13" s="94">
        <v>5830055</v>
      </c>
      <c r="D13" s="98"/>
      <c r="E13" s="95"/>
      <c r="F13" s="275"/>
    </row>
    <row r="14" spans="1:6" ht="12" customHeight="1">
      <c r="A14" s="92" t="s">
        <v>104</v>
      </c>
      <c r="B14" s="98"/>
      <c r="C14" s="94"/>
      <c r="D14" s="98"/>
      <c r="E14" s="95"/>
      <c r="F14" s="275"/>
    </row>
    <row r="15" spans="1:6" ht="12" customHeight="1">
      <c r="A15" s="92" t="s">
        <v>114</v>
      </c>
      <c r="B15" s="99"/>
      <c r="C15" s="97"/>
      <c r="D15" s="98"/>
      <c r="E15" s="95"/>
      <c r="F15" s="275"/>
    </row>
    <row r="16" spans="1:6" ht="12" customHeight="1">
      <c r="A16" s="92" t="s">
        <v>237</v>
      </c>
      <c r="B16" s="98"/>
      <c r="C16" s="94"/>
      <c r="D16" s="98"/>
      <c r="E16" s="95"/>
      <c r="F16" s="275"/>
    </row>
    <row r="17" spans="1:6" ht="12" customHeight="1">
      <c r="A17" s="92" t="s">
        <v>256</v>
      </c>
      <c r="B17" s="98"/>
      <c r="C17" s="94"/>
      <c r="D17" s="98"/>
      <c r="E17" s="95"/>
      <c r="F17" s="275"/>
    </row>
    <row r="18" spans="1:6" ht="12" customHeight="1" thickBot="1">
      <c r="A18" s="92" t="s">
        <v>257</v>
      </c>
      <c r="B18" s="100"/>
      <c r="C18" s="101"/>
      <c r="D18" s="98"/>
      <c r="E18" s="102"/>
      <c r="F18" s="275"/>
    </row>
    <row r="19" spans="1:6" ht="20.100000000000001" customHeight="1" thickBot="1">
      <c r="A19" s="103" t="s">
        <v>258</v>
      </c>
      <c r="B19" s="104" t="s">
        <v>259</v>
      </c>
      <c r="C19" s="105">
        <f>SUM(C7:C13)</f>
        <v>110172189</v>
      </c>
      <c r="D19" s="104" t="s">
        <v>260</v>
      </c>
      <c r="E19" s="106">
        <f>SUM(E7:E12)</f>
        <v>80684289</v>
      </c>
      <c r="F19" s="275"/>
    </row>
    <row r="20" spans="1:6" ht="15" customHeight="1">
      <c r="A20" s="107" t="s">
        <v>261</v>
      </c>
      <c r="B20" s="108" t="s">
        <v>262</v>
      </c>
      <c r="C20" s="109"/>
      <c r="D20" s="110" t="s">
        <v>263</v>
      </c>
      <c r="E20" s="111"/>
      <c r="F20" s="275"/>
    </row>
    <row r="21" spans="1:6" ht="15" customHeight="1">
      <c r="A21" s="112" t="s">
        <v>264</v>
      </c>
      <c r="B21" s="110" t="s">
        <v>265</v>
      </c>
      <c r="C21" s="113"/>
      <c r="D21" s="110" t="s">
        <v>266</v>
      </c>
      <c r="E21" s="114"/>
      <c r="F21" s="275"/>
    </row>
    <row r="22" spans="1:6" ht="15" customHeight="1">
      <c r="A22" s="112" t="s">
        <v>267</v>
      </c>
      <c r="B22" s="110" t="s">
        <v>268</v>
      </c>
      <c r="C22" s="113"/>
      <c r="D22" s="110" t="s">
        <v>269</v>
      </c>
      <c r="E22" s="114"/>
      <c r="F22" s="275"/>
    </row>
    <row r="23" spans="1:6" ht="15" customHeight="1">
      <c r="A23" s="112" t="s">
        <v>270</v>
      </c>
      <c r="B23" s="110" t="s">
        <v>271</v>
      </c>
      <c r="C23" s="113"/>
      <c r="D23" s="110" t="s">
        <v>272</v>
      </c>
      <c r="E23" s="114"/>
      <c r="F23" s="275"/>
    </row>
    <row r="24" spans="1:6" ht="15" customHeight="1">
      <c r="A24" s="112" t="s">
        <v>273</v>
      </c>
      <c r="B24" s="110" t="s">
        <v>274</v>
      </c>
      <c r="C24" s="113"/>
      <c r="D24" s="108" t="s">
        <v>275</v>
      </c>
      <c r="E24" s="114"/>
      <c r="F24" s="275"/>
    </row>
    <row r="25" spans="1:6" ht="15" customHeight="1">
      <c r="A25" s="112" t="s">
        <v>276</v>
      </c>
      <c r="B25" s="110" t="s">
        <v>277</v>
      </c>
      <c r="C25" s="115"/>
      <c r="D25" s="110" t="s">
        <v>278</v>
      </c>
      <c r="E25" s="114"/>
      <c r="F25" s="275"/>
    </row>
    <row r="26" spans="1:6" ht="15" customHeight="1">
      <c r="A26" s="107" t="s">
        <v>279</v>
      </c>
      <c r="B26" s="108" t="s">
        <v>280</v>
      </c>
      <c r="C26" s="116"/>
      <c r="D26" s="89" t="s">
        <v>406</v>
      </c>
      <c r="E26" s="111">
        <v>3310460</v>
      </c>
      <c r="F26" s="275"/>
    </row>
    <row r="27" spans="1:6" ht="15" customHeight="1" thickBot="1">
      <c r="A27" s="112" t="s">
        <v>282</v>
      </c>
      <c r="B27" s="110" t="s">
        <v>283</v>
      </c>
      <c r="C27" s="113"/>
      <c r="D27" s="98" t="s">
        <v>365</v>
      </c>
      <c r="E27" s="114">
        <v>38005295</v>
      </c>
      <c r="F27" s="275"/>
    </row>
    <row r="28" spans="1:6" ht="15" customHeight="1" thickBot="1">
      <c r="A28" s="103" t="s">
        <v>284</v>
      </c>
      <c r="B28" s="104" t="s">
        <v>285</v>
      </c>
      <c r="C28" s="105"/>
      <c r="D28" s="104" t="s">
        <v>286</v>
      </c>
      <c r="E28" s="106">
        <f>SUM(E26:E27)</f>
        <v>41315755</v>
      </c>
      <c r="F28" s="275"/>
    </row>
    <row r="29" spans="1:6" ht="15" customHeight="1" thickBot="1">
      <c r="A29" s="103" t="s">
        <v>287</v>
      </c>
      <c r="B29" s="117" t="s">
        <v>288</v>
      </c>
      <c r="C29" s="118">
        <v>110172189</v>
      </c>
      <c r="D29" s="117" t="s">
        <v>289</v>
      </c>
      <c r="E29" s="118">
        <v>122000044</v>
      </c>
      <c r="F29" s="275"/>
    </row>
    <row r="30" spans="1:6" ht="15" customHeight="1" thickBot="1">
      <c r="A30" s="103" t="s">
        <v>290</v>
      </c>
      <c r="B30" s="117" t="s">
        <v>291</v>
      </c>
      <c r="C30" s="118"/>
      <c r="D30" s="117" t="s">
        <v>292</v>
      </c>
      <c r="E30" s="118"/>
      <c r="F30" s="275"/>
    </row>
    <row r="31" spans="1:6" ht="15" customHeight="1" thickBot="1">
      <c r="A31" s="103" t="s">
        <v>293</v>
      </c>
      <c r="B31" s="117" t="s">
        <v>294</v>
      </c>
      <c r="C31" s="118"/>
      <c r="D31" s="117" t="s">
        <v>295</v>
      </c>
      <c r="E31" s="118"/>
      <c r="F31" s="275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E33" sqref="E33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>
      <c r="B1" t="s">
        <v>408</v>
      </c>
    </row>
    <row r="2" spans="1:6" ht="35.1" customHeight="1">
      <c r="A2" s="73"/>
      <c r="B2" s="74" t="s">
        <v>296</v>
      </c>
      <c r="C2" s="75"/>
      <c r="D2" s="75"/>
      <c r="E2" s="75"/>
      <c r="F2" s="275"/>
    </row>
    <row r="3" spans="1:6" ht="15" customHeight="1" thickBot="1">
      <c r="A3" s="73"/>
      <c r="B3" s="76"/>
      <c r="C3" s="73"/>
      <c r="D3" s="73"/>
      <c r="E3" s="77" t="s">
        <v>400</v>
      </c>
      <c r="F3" s="275"/>
    </row>
    <row r="4" spans="1:6" ht="20.100000000000001" customHeight="1" thickBot="1">
      <c r="A4" s="278" t="s">
        <v>2</v>
      </c>
      <c r="B4" s="78" t="s">
        <v>244</v>
      </c>
      <c r="C4" s="79"/>
      <c r="D4" s="78" t="s">
        <v>245</v>
      </c>
      <c r="E4" s="80"/>
      <c r="F4" s="275"/>
    </row>
    <row r="5" spans="1:6" ht="20.100000000000001" customHeight="1" thickBot="1">
      <c r="A5" s="279"/>
      <c r="B5" s="81" t="s">
        <v>246</v>
      </c>
      <c r="C5" s="82" t="s">
        <v>396</v>
      </c>
      <c r="D5" s="81" t="s">
        <v>246</v>
      </c>
      <c r="E5" s="82" t="s">
        <v>396</v>
      </c>
      <c r="F5" s="275"/>
    </row>
    <row r="6" spans="1:6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275"/>
    </row>
    <row r="7" spans="1:6" ht="15" customHeight="1">
      <c r="A7" s="88" t="s">
        <v>4</v>
      </c>
      <c r="B7" s="89" t="s">
        <v>297</v>
      </c>
      <c r="C7" s="90"/>
      <c r="D7" s="89" t="s">
        <v>193</v>
      </c>
      <c r="E7" s="91">
        <v>875000</v>
      </c>
      <c r="F7" s="275"/>
    </row>
    <row r="8" spans="1:6" ht="15" customHeight="1">
      <c r="A8" s="92" t="s">
        <v>18</v>
      </c>
      <c r="B8" s="93" t="s">
        <v>298</v>
      </c>
      <c r="C8" s="94"/>
      <c r="D8" s="93" t="s">
        <v>299</v>
      </c>
      <c r="E8" s="95"/>
      <c r="F8" s="275"/>
    </row>
    <row r="9" spans="1:6" ht="15" customHeight="1">
      <c r="A9" s="92" t="s">
        <v>32</v>
      </c>
      <c r="B9" s="93" t="s">
        <v>300</v>
      </c>
      <c r="C9" s="94"/>
      <c r="D9" s="93" t="s">
        <v>195</v>
      </c>
      <c r="E9" s="95">
        <v>5000000</v>
      </c>
      <c r="F9" s="275"/>
    </row>
    <row r="10" spans="1:6" ht="15" customHeight="1">
      <c r="A10" s="92" t="s">
        <v>214</v>
      </c>
      <c r="B10" s="93" t="s">
        <v>301</v>
      </c>
      <c r="C10" s="94"/>
      <c r="D10" s="93" t="s">
        <v>302</v>
      </c>
      <c r="E10" s="95"/>
      <c r="F10" s="275"/>
    </row>
    <row r="11" spans="1:6" ht="15" customHeight="1">
      <c r="A11" s="92" t="s">
        <v>60</v>
      </c>
      <c r="B11" s="93" t="s">
        <v>303</v>
      </c>
      <c r="C11" s="94"/>
      <c r="D11" s="93" t="s">
        <v>197</v>
      </c>
      <c r="E11" s="95"/>
      <c r="F11" s="275"/>
    </row>
    <row r="12" spans="1:6" ht="15" customHeight="1">
      <c r="A12" s="92" t="s">
        <v>82</v>
      </c>
      <c r="B12" s="93" t="s">
        <v>304</v>
      </c>
      <c r="C12" s="97"/>
      <c r="D12" s="98"/>
      <c r="E12" s="95"/>
      <c r="F12" s="275"/>
    </row>
    <row r="13" spans="1:6" ht="12" customHeight="1">
      <c r="A13" s="92" t="s">
        <v>225</v>
      </c>
      <c r="B13" s="98"/>
      <c r="C13" s="94"/>
      <c r="D13" s="98"/>
      <c r="E13" s="95"/>
      <c r="F13" s="275"/>
    </row>
    <row r="14" spans="1:6" ht="12" customHeight="1">
      <c r="A14" s="92" t="s">
        <v>104</v>
      </c>
      <c r="B14" s="98"/>
      <c r="C14" s="94"/>
      <c r="D14" s="98"/>
      <c r="E14" s="95"/>
      <c r="F14" s="275"/>
    </row>
    <row r="15" spans="1:6" ht="12" customHeight="1">
      <c r="A15" s="92" t="s">
        <v>114</v>
      </c>
      <c r="B15" s="98"/>
      <c r="C15" s="97"/>
      <c r="D15" s="98"/>
      <c r="E15" s="95"/>
      <c r="F15" s="275"/>
    </row>
    <row r="16" spans="1:6" ht="12" customHeight="1">
      <c r="A16" s="92" t="s">
        <v>237</v>
      </c>
      <c r="B16" s="98"/>
      <c r="C16" s="97"/>
      <c r="D16" s="98"/>
      <c r="E16" s="95"/>
      <c r="F16" s="275"/>
    </row>
    <row r="17" spans="1:6" ht="12" customHeight="1" thickBot="1">
      <c r="A17" s="119" t="s">
        <v>256</v>
      </c>
      <c r="B17" s="120"/>
      <c r="C17" s="121"/>
      <c r="D17" s="122" t="s">
        <v>255</v>
      </c>
      <c r="E17" s="123"/>
      <c r="F17" s="275"/>
    </row>
    <row r="18" spans="1:6" ht="20.100000000000001" customHeight="1" thickBot="1">
      <c r="A18" s="103" t="s">
        <v>257</v>
      </c>
      <c r="B18" s="104" t="s">
        <v>305</v>
      </c>
      <c r="C18" s="105">
        <f>+C7+C9+C10+C12+C13+C14+C15+C16+C17</f>
        <v>0</v>
      </c>
      <c r="D18" s="104" t="s">
        <v>306</v>
      </c>
      <c r="E18" s="106">
        <f>SUM(E7:E14)</f>
        <v>5875000</v>
      </c>
      <c r="F18" s="275"/>
    </row>
    <row r="19" spans="1:6" ht="12" customHeight="1">
      <c r="A19" s="88" t="s">
        <v>258</v>
      </c>
      <c r="B19" s="124" t="s">
        <v>307</v>
      </c>
      <c r="C19" s="125">
        <f>+C20+C21+C22+C23+C24</f>
        <v>15702855</v>
      </c>
      <c r="D19" s="110" t="s">
        <v>263</v>
      </c>
      <c r="E19" s="126"/>
      <c r="F19" s="275"/>
    </row>
    <row r="20" spans="1:6" ht="12" customHeight="1">
      <c r="A20" s="92" t="s">
        <v>261</v>
      </c>
      <c r="B20" s="127" t="s">
        <v>308</v>
      </c>
      <c r="C20" s="113">
        <v>15591246</v>
      </c>
      <c r="D20" s="110" t="s">
        <v>309</v>
      </c>
      <c r="E20" s="114"/>
      <c r="F20" s="275"/>
    </row>
    <row r="21" spans="1:6" ht="12" customHeight="1">
      <c r="A21" s="88" t="s">
        <v>264</v>
      </c>
      <c r="B21" s="127" t="s">
        <v>310</v>
      </c>
      <c r="C21" s="113"/>
      <c r="D21" s="110" t="s">
        <v>269</v>
      </c>
      <c r="E21" s="114"/>
      <c r="F21" s="275"/>
    </row>
    <row r="22" spans="1:6" ht="12" customHeight="1">
      <c r="A22" s="92" t="s">
        <v>267</v>
      </c>
      <c r="B22" s="127" t="s">
        <v>311</v>
      </c>
      <c r="C22" s="113"/>
      <c r="D22" s="110" t="s">
        <v>272</v>
      </c>
      <c r="E22" s="114"/>
      <c r="F22" s="275"/>
    </row>
    <row r="23" spans="1:6" ht="12" customHeight="1">
      <c r="A23" s="88" t="s">
        <v>270</v>
      </c>
      <c r="B23" s="127" t="s">
        <v>312</v>
      </c>
      <c r="C23" s="113"/>
      <c r="D23" s="108" t="s">
        <v>275</v>
      </c>
      <c r="E23" s="114"/>
      <c r="F23" s="275"/>
    </row>
    <row r="24" spans="1:6" ht="12" customHeight="1">
      <c r="A24" s="92" t="s">
        <v>273</v>
      </c>
      <c r="B24" s="128" t="s">
        <v>143</v>
      </c>
      <c r="C24" s="113">
        <v>111609</v>
      </c>
      <c r="D24" s="110" t="s">
        <v>313</v>
      </c>
      <c r="E24" s="114"/>
      <c r="F24" s="275"/>
    </row>
    <row r="25" spans="1:6" ht="12" customHeight="1">
      <c r="A25" s="88" t="s">
        <v>276</v>
      </c>
      <c r="B25" s="129" t="s">
        <v>314</v>
      </c>
      <c r="C25" s="115">
        <f>+C26+C27+C28+C29+C30</f>
        <v>0</v>
      </c>
      <c r="D25" s="130" t="s">
        <v>281</v>
      </c>
      <c r="E25" s="114"/>
      <c r="F25" s="275"/>
    </row>
    <row r="26" spans="1:6" ht="12" customHeight="1">
      <c r="A26" s="92" t="s">
        <v>279</v>
      </c>
      <c r="B26" s="128" t="s">
        <v>315</v>
      </c>
      <c r="C26" s="113"/>
      <c r="D26" s="130" t="s">
        <v>316</v>
      </c>
      <c r="E26" s="114"/>
      <c r="F26" s="275"/>
    </row>
    <row r="27" spans="1:6" ht="12" customHeight="1">
      <c r="A27" s="88" t="s">
        <v>282</v>
      </c>
      <c r="B27" s="128" t="s">
        <v>317</v>
      </c>
      <c r="C27" s="113"/>
      <c r="D27" s="131"/>
      <c r="E27" s="114"/>
      <c r="F27" s="275"/>
    </row>
    <row r="28" spans="1:6" ht="12" customHeight="1">
      <c r="A28" s="92" t="s">
        <v>284</v>
      </c>
      <c r="B28" s="127" t="s">
        <v>318</v>
      </c>
      <c r="C28" s="113"/>
      <c r="D28" s="132"/>
      <c r="E28" s="114"/>
      <c r="F28" s="275"/>
    </row>
    <row r="29" spans="1:6" ht="12" customHeight="1">
      <c r="A29" s="88" t="s">
        <v>287</v>
      </c>
      <c r="B29" s="133" t="s">
        <v>319</v>
      </c>
      <c r="C29" s="113"/>
      <c r="D29" s="98"/>
      <c r="E29" s="114"/>
      <c r="F29" s="275"/>
    </row>
    <row r="30" spans="1:6" ht="12" customHeight="1" thickBot="1">
      <c r="A30" s="92" t="s">
        <v>290</v>
      </c>
      <c r="B30" s="134" t="s">
        <v>320</v>
      </c>
      <c r="C30" s="113"/>
      <c r="D30" s="132"/>
      <c r="E30" s="114"/>
      <c r="F30" s="275"/>
    </row>
    <row r="31" spans="1:6" ht="20.100000000000001" customHeight="1" thickBot="1">
      <c r="A31" s="103" t="s">
        <v>293</v>
      </c>
      <c r="B31" s="104" t="s">
        <v>321</v>
      </c>
      <c r="C31" s="105">
        <f>+C19+C25</f>
        <v>15702855</v>
      </c>
      <c r="D31" s="104" t="s">
        <v>322</v>
      </c>
      <c r="E31" s="106"/>
      <c r="F31" s="275"/>
    </row>
    <row r="32" spans="1:6" ht="20.100000000000001" customHeight="1" thickBot="1">
      <c r="A32" s="103" t="s">
        <v>323</v>
      </c>
      <c r="B32" s="117" t="s">
        <v>324</v>
      </c>
      <c r="C32" s="118">
        <f>+C18+C31</f>
        <v>15702855</v>
      </c>
      <c r="D32" s="117" t="s">
        <v>325</v>
      </c>
      <c r="E32" s="118">
        <v>5875000</v>
      </c>
      <c r="F32" s="275"/>
    </row>
    <row r="33" spans="1:6" ht="15" customHeight="1" thickBot="1">
      <c r="A33" s="103" t="s">
        <v>326</v>
      </c>
      <c r="B33" s="117" t="s">
        <v>291</v>
      </c>
      <c r="C33" s="118"/>
      <c r="D33" s="117" t="s">
        <v>292</v>
      </c>
      <c r="E33" s="118"/>
      <c r="F33" s="275"/>
    </row>
    <row r="34" spans="1:6" ht="15" customHeight="1" thickBot="1">
      <c r="A34" s="103" t="s">
        <v>327</v>
      </c>
      <c r="B34" s="117" t="s">
        <v>294</v>
      </c>
      <c r="C34" s="118"/>
      <c r="D34" s="117" t="s">
        <v>295</v>
      </c>
      <c r="E34" s="118"/>
      <c r="F34" s="275"/>
    </row>
    <row r="35" spans="1:6" ht="20.100000000000001" customHeight="1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2" sqref="A2:O2"/>
    </sheetView>
  </sheetViews>
  <sheetFormatPr defaultRowHeight="1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>
      <c r="B1" t="s">
        <v>414</v>
      </c>
    </row>
    <row r="2" spans="1:15" ht="20.100000000000001" customHeight="1">
      <c r="A2" s="280" t="s">
        <v>407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</row>
    <row r="3" spans="1:15" ht="20.100000000000001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395</v>
      </c>
    </row>
    <row r="4" spans="1:15" ht="20.100000000000001" customHeight="1" thickBot="1">
      <c r="A4" s="154" t="s">
        <v>330</v>
      </c>
      <c r="B4" s="155" t="s">
        <v>246</v>
      </c>
      <c r="C4" s="155" t="s">
        <v>331</v>
      </c>
      <c r="D4" s="155" t="s">
        <v>332</v>
      </c>
      <c r="E4" s="155" t="s">
        <v>333</v>
      </c>
      <c r="F4" s="155" t="s">
        <v>334</v>
      </c>
      <c r="G4" s="155" t="s">
        <v>335</v>
      </c>
      <c r="H4" s="155" t="s">
        <v>336</v>
      </c>
      <c r="I4" s="155" t="s">
        <v>337</v>
      </c>
      <c r="J4" s="155" t="s">
        <v>338</v>
      </c>
      <c r="K4" s="155" t="s">
        <v>339</v>
      </c>
      <c r="L4" s="155" t="s">
        <v>340</v>
      </c>
      <c r="M4" s="155" t="s">
        <v>341</v>
      </c>
      <c r="N4" s="155" t="s">
        <v>342</v>
      </c>
      <c r="O4" s="156" t="s">
        <v>343</v>
      </c>
    </row>
    <row r="5" spans="1:15" ht="20.100000000000001" customHeight="1" thickBot="1">
      <c r="A5" s="157" t="s">
        <v>4</v>
      </c>
      <c r="B5" s="282" t="s">
        <v>244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4"/>
    </row>
    <row r="6" spans="1:15" ht="20.100000000000001" customHeight="1">
      <c r="A6" s="158" t="s">
        <v>18</v>
      </c>
      <c r="B6" s="159" t="s">
        <v>247</v>
      </c>
      <c r="C6" s="160">
        <v>7356000</v>
      </c>
      <c r="D6" s="160">
        <v>7356000</v>
      </c>
      <c r="E6" s="160">
        <v>7356000</v>
      </c>
      <c r="F6" s="160">
        <v>7356000</v>
      </c>
      <c r="G6" s="160">
        <v>7356000</v>
      </c>
      <c r="H6" s="160">
        <v>7356000</v>
      </c>
      <c r="I6" s="160">
        <v>7356000</v>
      </c>
      <c r="J6" s="160">
        <v>7456000</v>
      </c>
      <c r="K6" s="160">
        <v>7456000</v>
      </c>
      <c r="L6" s="160">
        <v>7463174</v>
      </c>
      <c r="M6" s="160">
        <v>7356000</v>
      </c>
      <c r="N6" s="160">
        <v>7355875</v>
      </c>
      <c r="O6" s="161">
        <f>SUM(C6:N6)</f>
        <v>88579049</v>
      </c>
    </row>
    <row r="7" spans="1:15" ht="20.100000000000001" customHeight="1">
      <c r="A7" s="162" t="s">
        <v>32</v>
      </c>
      <c r="B7" s="163" t="s">
        <v>344</v>
      </c>
      <c r="C7" s="164">
        <v>459000</v>
      </c>
      <c r="D7" s="164">
        <v>459000</v>
      </c>
      <c r="E7" s="164">
        <v>459000</v>
      </c>
      <c r="F7" s="164">
        <v>459000</v>
      </c>
      <c r="G7" s="164">
        <v>459000</v>
      </c>
      <c r="H7" s="164">
        <v>459000</v>
      </c>
      <c r="I7" s="164">
        <v>459000</v>
      </c>
      <c r="J7" s="164">
        <v>459000</v>
      </c>
      <c r="K7" s="164">
        <v>459000</v>
      </c>
      <c r="L7" s="164">
        <v>459000</v>
      </c>
      <c r="M7" s="164">
        <v>459000</v>
      </c>
      <c r="N7" s="164">
        <v>453000</v>
      </c>
      <c r="O7" s="165">
        <f>SUM(C7:N7)</f>
        <v>5502000</v>
      </c>
    </row>
    <row r="8" spans="1:15" ht="20.100000000000001" customHeight="1">
      <c r="A8" s="162" t="s">
        <v>214</v>
      </c>
      <c r="B8" s="166" t="s">
        <v>345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>
      <c r="A9" s="162" t="s">
        <v>60</v>
      </c>
      <c r="B9" s="169" t="s">
        <v>252</v>
      </c>
      <c r="C9" s="164">
        <v>829000</v>
      </c>
      <c r="D9" s="164">
        <v>829000</v>
      </c>
      <c r="E9" s="164">
        <v>1000000</v>
      </c>
      <c r="F9" s="164">
        <v>829000</v>
      </c>
      <c r="G9" s="164">
        <v>829000</v>
      </c>
      <c r="H9" s="164">
        <v>829000</v>
      </c>
      <c r="I9" s="164">
        <v>829000</v>
      </c>
      <c r="J9" s="164">
        <v>829000</v>
      </c>
      <c r="K9" s="164">
        <v>969085</v>
      </c>
      <c r="L9" s="164">
        <v>829000</v>
      </c>
      <c r="M9" s="164">
        <v>829000</v>
      </c>
      <c r="N9" s="164">
        <v>831000</v>
      </c>
      <c r="O9" s="165">
        <f>SUM(C9:N9)</f>
        <v>10261085</v>
      </c>
    </row>
    <row r="10" spans="1:15" ht="20.100000000000001" customHeight="1">
      <c r="A10" s="162" t="s">
        <v>82</v>
      </c>
      <c r="B10" s="169" t="s">
        <v>346</v>
      </c>
      <c r="C10" s="164">
        <v>314902</v>
      </c>
      <c r="D10" s="164">
        <v>600000</v>
      </c>
      <c r="E10" s="164">
        <v>600000</v>
      </c>
      <c r="F10" s="164">
        <v>600000</v>
      </c>
      <c r="G10" s="164">
        <v>600000</v>
      </c>
      <c r="H10" s="164">
        <v>400000</v>
      </c>
      <c r="I10" s="164">
        <v>400000</v>
      </c>
      <c r="J10" s="164">
        <v>400000</v>
      </c>
      <c r="K10" s="164">
        <v>600000</v>
      </c>
      <c r="L10" s="164">
        <v>600000</v>
      </c>
      <c r="M10" s="164">
        <v>315153</v>
      </c>
      <c r="N10" s="164">
        <v>400000</v>
      </c>
      <c r="O10" s="165">
        <f>SUM(C10:N10)</f>
        <v>5830055</v>
      </c>
    </row>
    <row r="11" spans="1:15" ht="15" customHeight="1">
      <c r="A11" s="162" t="s">
        <v>225</v>
      </c>
      <c r="B11" s="169" t="s">
        <v>300</v>
      </c>
      <c r="C11" s="164"/>
      <c r="D11" s="164"/>
      <c r="E11" s="164"/>
      <c r="F11" s="164"/>
      <c r="G11" s="164"/>
      <c r="H11" s="164">
        <v>2000000</v>
      </c>
      <c r="I11" s="164"/>
      <c r="J11" s="164"/>
      <c r="K11" s="164"/>
      <c r="L11" s="164"/>
      <c r="M11" s="164"/>
      <c r="N11" s="164"/>
      <c r="O11" s="165">
        <v>2000000</v>
      </c>
    </row>
    <row r="12" spans="1:15" ht="15" customHeight="1">
      <c r="A12" s="162" t="s">
        <v>104</v>
      </c>
      <c r="B12" s="169" t="s">
        <v>253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</row>
    <row r="13" spans="1:15" ht="15" customHeight="1">
      <c r="A13" s="162" t="s">
        <v>114</v>
      </c>
      <c r="B13" s="163" t="s">
        <v>347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</row>
    <row r="14" spans="1:15" ht="20.100000000000001" customHeight="1" thickBot="1">
      <c r="A14" s="162" t="s">
        <v>237</v>
      </c>
      <c r="B14" s="169" t="s">
        <v>348</v>
      </c>
      <c r="C14" s="164">
        <v>3570000</v>
      </c>
      <c r="D14" s="164">
        <v>370000</v>
      </c>
      <c r="E14" s="164">
        <v>370000</v>
      </c>
      <c r="F14" s="164">
        <v>1370000</v>
      </c>
      <c r="G14" s="164">
        <v>1370000</v>
      </c>
      <c r="H14" s="164">
        <v>1370000</v>
      </c>
      <c r="I14" s="164">
        <v>1368000</v>
      </c>
      <c r="J14" s="164">
        <v>1317000</v>
      </c>
      <c r="K14" s="164">
        <v>1366000</v>
      </c>
      <c r="L14" s="164">
        <v>1370000</v>
      </c>
      <c r="M14" s="164">
        <v>1376000</v>
      </c>
      <c r="N14" s="164">
        <v>485855</v>
      </c>
      <c r="O14" s="165">
        <f>SUM(C14:N14)</f>
        <v>15702855</v>
      </c>
    </row>
    <row r="15" spans="1:15" ht="20.100000000000001" customHeight="1" thickBot="1">
      <c r="A15" s="157" t="s">
        <v>256</v>
      </c>
      <c r="B15" s="170" t="s">
        <v>349</v>
      </c>
      <c r="C15" s="171">
        <f t="shared" ref="C15:O15" si="0">SUM(C6:C14)</f>
        <v>12528902</v>
      </c>
      <c r="D15" s="171">
        <f t="shared" si="0"/>
        <v>9614000</v>
      </c>
      <c r="E15" s="171">
        <f t="shared" si="0"/>
        <v>9785000</v>
      </c>
      <c r="F15" s="171">
        <f t="shared" si="0"/>
        <v>10614000</v>
      </c>
      <c r="G15" s="171">
        <f t="shared" si="0"/>
        <v>10614000</v>
      </c>
      <c r="H15" s="171">
        <f t="shared" si="0"/>
        <v>12414000</v>
      </c>
      <c r="I15" s="171">
        <f t="shared" si="0"/>
        <v>10412000</v>
      </c>
      <c r="J15" s="171">
        <f t="shared" si="0"/>
        <v>10461000</v>
      </c>
      <c r="K15" s="171">
        <f t="shared" si="0"/>
        <v>10850085</v>
      </c>
      <c r="L15" s="171">
        <f t="shared" si="0"/>
        <v>10721174</v>
      </c>
      <c r="M15" s="171">
        <f t="shared" si="0"/>
        <v>10335153</v>
      </c>
      <c r="N15" s="171">
        <f t="shared" si="0"/>
        <v>9525730</v>
      </c>
      <c r="O15" s="172">
        <f t="shared" si="0"/>
        <v>127875044</v>
      </c>
    </row>
    <row r="16" spans="1:15" ht="20.100000000000001" customHeight="1" thickBot="1">
      <c r="A16" s="157" t="s">
        <v>257</v>
      </c>
      <c r="B16" s="282" t="s">
        <v>245</v>
      </c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4"/>
    </row>
    <row r="17" spans="1:15" ht="20.100000000000001" customHeight="1">
      <c r="A17" s="173" t="s">
        <v>258</v>
      </c>
      <c r="B17" s="174" t="s">
        <v>248</v>
      </c>
      <c r="C17" s="167">
        <v>776000</v>
      </c>
      <c r="D17" s="167">
        <v>776000</v>
      </c>
      <c r="E17" s="167">
        <v>776000</v>
      </c>
      <c r="F17" s="167">
        <v>780000</v>
      </c>
      <c r="G17" s="167">
        <v>780000</v>
      </c>
      <c r="H17" s="167">
        <v>780000</v>
      </c>
      <c r="I17" s="167">
        <v>780000</v>
      </c>
      <c r="J17" s="167">
        <v>890392</v>
      </c>
      <c r="K17" s="167">
        <v>780000</v>
      </c>
      <c r="L17" s="167">
        <v>780000</v>
      </c>
      <c r="M17" s="167">
        <v>780000</v>
      </c>
      <c r="N17" s="167">
        <v>780000</v>
      </c>
      <c r="O17" s="168">
        <f>SUM(C17:N17)</f>
        <v>9458392</v>
      </c>
    </row>
    <row r="18" spans="1:15" ht="20.100000000000001" customHeight="1">
      <c r="A18" s="162" t="s">
        <v>261</v>
      </c>
      <c r="B18" s="163" t="s">
        <v>168</v>
      </c>
      <c r="C18" s="164">
        <v>209000</v>
      </c>
      <c r="D18" s="164">
        <v>209000</v>
      </c>
      <c r="E18" s="164">
        <v>209000</v>
      </c>
      <c r="F18" s="164">
        <v>209000</v>
      </c>
      <c r="G18" s="164">
        <v>209000</v>
      </c>
      <c r="H18" s="164">
        <v>209000</v>
      </c>
      <c r="I18" s="164">
        <v>216047</v>
      </c>
      <c r="J18" s="164">
        <v>209000</v>
      </c>
      <c r="K18" s="164">
        <v>209000</v>
      </c>
      <c r="L18" s="164">
        <v>209000</v>
      </c>
      <c r="M18" s="164">
        <v>209000</v>
      </c>
      <c r="N18" s="164">
        <v>212000</v>
      </c>
      <c r="O18" s="165">
        <f>SUM(C18:N18)</f>
        <v>2518047</v>
      </c>
    </row>
    <row r="19" spans="1:15" ht="20.100000000000001" customHeight="1">
      <c r="A19" s="162" t="s">
        <v>264</v>
      </c>
      <c r="B19" s="169" t="s">
        <v>169</v>
      </c>
      <c r="C19" s="164">
        <v>3477000</v>
      </c>
      <c r="D19" s="164">
        <v>2277000</v>
      </c>
      <c r="E19" s="164">
        <v>4308046</v>
      </c>
      <c r="F19" s="164">
        <v>2277000</v>
      </c>
      <c r="G19" s="164">
        <v>2277000</v>
      </c>
      <c r="H19" s="164">
        <v>2277000</v>
      </c>
      <c r="I19" s="164">
        <v>2277000</v>
      </c>
      <c r="J19" s="164">
        <v>2277000</v>
      </c>
      <c r="K19" s="164">
        <v>2277000</v>
      </c>
      <c r="L19" s="164">
        <v>2277000</v>
      </c>
      <c r="M19" s="164">
        <v>2277000</v>
      </c>
      <c r="N19" s="164">
        <v>2282500</v>
      </c>
      <c r="O19" s="165">
        <f>SUM(C19:N19)</f>
        <v>30560546</v>
      </c>
    </row>
    <row r="20" spans="1:15" ht="20.100000000000001" customHeight="1">
      <c r="A20" s="162" t="s">
        <v>267</v>
      </c>
      <c r="B20" s="169" t="s">
        <v>170</v>
      </c>
      <c r="C20" s="164">
        <v>217000</v>
      </c>
      <c r="D20" s="164">
        <v>217000</v>
      </c>
      <c r="E20" s="164">
        <v>294790</v>
      </c>
      <c r="F20" s="164">
        <v>317000</v>
      </c>
      <c r="G20" s="164">
        <v>317000</v>
      </c>
      <c r="H20" s="164">
        <v>317000</v>
      </c>
      <c r="I20" s="164">
        <v>317000</v>
      </c>
      <c r="J20" s="164">
        <v>317000</v>
      </c>
      <c r="K20" s="164">
        <v>317000</v>
      </c>
      <c r="L20" s="164">
        <v>317000</v>
      </c>
      <c r="M20" s="164">
        <v>317000</v>
      </c>
      <c r="N20" s="164">
        <v>313000</v>
      </c>
      <c r="O20" s="165">
        <f>SUM(C20:N20)</f>
        <v>3577790</v>
      </c>
    </row>
    <row r="21" spans="1:15" ht="20.100000000000001" customHeight="1">
      <c r="A21" s="162" t="s">
        <v>270</v>
      </c>
      <c r="B21" s="169" t="s">
        <v>350</v>
      </c>
      <c r="C21" s="164">
        <v>2461500</v>
      </c>
      <c r="D21" s="164">
        <v>2461500</v>
      </c>
      <c r="E21" s="164">
        <v>2461500</v>
      </c>
      <c r="F21" s="164">
        <v>2461500</v>
      </c>
      <c r="G21" s="164">
        <v>2461500</v>
      </c>
      <c r="H21" s="164">
        <v>2761500</v>
      </c>
      <c r="I21" s="164">
        <v>2761500</v>
      </c>
      <c r="J21" s="164">
        <v>2761500</v>
      </c>
      <c r="K21" s="164">
        <v>2761500</v>
      </c>
      <c r="L21" s="164">
        <v>2728164</v>
      </c>
      <c r="M21" s="164">
        <v>2461500</v>
      </c>
      <c r="N21" s="164">
        <v>2461496</v>
      </c>
      <c r="O21" s="165">
        <f>SUM(C21:N21)</f>
        <v>31004660</v>
      </c>
    </row>
    <row r="22" spans="1:15" ht="20.100000000000001" customHeight="1">
      <c r="A22" s="162" t="s">
        <v>273</v>
      </c>
      <c r="B22" s="169" t="s">
        <v>193</v>
      </c>
      <c r="C22" s="164"/>
      <c r="D22" s="164"/>
      <c r="E22" s="164"/>
      <c r="F22" s="164"/>
      <c r="G22" s="164"/>
      <c r="H22" s="164"/>
      <c r="I22" s="164">
        <v>875000</v>
      </c>
      <c r="J22" s="164"/>
      <c r="K22" s="164"/>
      <c r="L22" s="164"/>
      <c r="M22" s="164"/>
      <c r="N22" s="164"/>
      <c r="O22" s="165">
        <v>875000</v>
      </c>
    </row>
    <row r="23" spans="1:15" ht="20.100000000000001" customHeight="1">
      <c r="A23" s="162" t="s">
        <v>276</v>
      </c>
      <c r="B23" s="163" t="s">
        <v>195</v>
      </c>
      <c r="C23" s="164"/>
      <c r="D23" s="164"/>
      <c r="E23" s="164"/>
      <c r="F23" s="164">
        <v>1000000</v>
      </c>
      <c r="G23" s="164">
        <v>1000000</v>
      </c>
      <c r="H23" s="164">
        <v>1000000</v>
      </c>
      <c r="I23" s="164">
        <v>1000000</v>
      </c>
      <c r="J23" s="164">
        <v>1000000</v>
      </c>
      <c r="K23" s="164"/>
      <c r="L23" s="164"/>
      <c r="M23" s="164"/>
      <c r="N23" s="164"/>
      <c r="O23" s="165">
        <f>SUM(C23:N23)</f>
        <v>5000000</v>
      </c>
    </row>
    <row r="24" spans="1:15" ht="20.100000000000001" customHeight="1">
      <c r="A24" s="162" t="s">
        <v>279</v>
      </c>
      <c r="B24" s="169" t="s">
        <v>411</v>
      </c>
      <c r="C24" s="164">
        <v>118000</v>
      </c>
      <c r="D24" s="164">
        <v>118000</v>
      </c>
      <c r="E24" s="164">
        <v>118000</v>
      </c>
      <c r="F24" s="164">
        <v>118000</v>
      </c>
      <c r="G24" s="164">
        <v>118000</v>
      </c>
      <c r="H24" s="164">
        <v>118000</v>
      </c>
      <c r="I24" s="164">
        <v>2018000</v>
      </c>
      <c r="J24" s="164">
        <v>318000</v>
      </c>
      <c r="K24" s="164">
        <v>166854</v>
      </c>
      <c r="L24" s="164">
        <v>118000</v>
      </c>
      <c r="M24" s="164">
        <v>118000</v>
      </c>
      <c r="N24" s="164">
        <v>118000</v>
      </c>
      <c r="O24" s="165">
        <f>SUM(C24:N24)</f>
        <v>3564854</v>
      </c>
    </row>
    <row r="25" spans="1:15" ht="20.100000000000001" customHeight="1" thickBot="1">
      <c r="A25" s="162" t="s">
        <v>282</v>
      </c>
      <c r="B25" s="169" t="s">
        <v>351</v>
      </c>
      <c r="C25" s="164">
        <v>6348126</v>
      </c>
      <c r="D25" s="164">
        <v>3375604</v>
      </c>
      <c r="E25" s="164">
        <v>3200000</v>
      </c>
      <c r="F25" s="164">
        <v>3200000</v>
      </c>
      <c r="G25" s="164">
        <v>3150000</v>
      </c>
      <c r="H25" s="164">
        <v>3150000</v>
      </c>
      <c r="I25" s="164">
        <v>3150000</v>
      </c>
      <c r="J25" s="164">
        <v>3150000</v>
      </c>
      <c r="K25" s="164">
        <v>3150000</v>
      </c>
      <c r="L25" s="164">
        <v>3150000</v>
      </c>
      <c r="M25" s="164">
        <v>3150000</v>
      </c>
      <c r="N25" s="164">
        <v>3142025</v>
      </c>
      <c r="O25" s="165">
        <f>SUM(C25:N25)</f>
        <v>41315755</v>
      </c>
    </row>
    <row r="26" spans="1:15" ht="20.100000000000001" customHeight="1" thickBot="1">
      <c r="A26" s="175" t="s">
        <v>284</v>
      </c>
      <c r="B26" s="170" t="s">
        <v>352</v>
      </c>
      <c r="C26" s="171">
        <f t="shared" ref="C26:O26" si="1">SUM(C17:C25)</f>
        <v>13606626</v>
      </c>
      <c r="D26" s="171">
        <f t="shared" si="1"/>
        <v>9434104</v>
      </c>
      <c r="E26" s="171">
        <f t="shared" si="1"/>
        <v>11367336</v>
      </c>
      <c r="F26" s="171">
        <f t="shared" si="1"/>
        <v>10362500</v>
      </c>
      <c r="G26" s="171">
        <f t="shared" si="1"/>
        <v>10312500</v>
      </c>
      <c r="H26" s="171">
        <f t="shared" si="1"/>
        <v>10612500</v>
      </c>
      <c r="I26" s="171">
        <f t="shared" si="1"/>
        <v>13394547</v>
      </c>
      <c r="J26" s="171">
        <f t="shared" si="1"/>
        <v>10922892</v>
      </c>
      <c r="K26" s="171">
        <f t="shared" si="1"/>
        <v>9661354</v>
      </c>
      <c r="L26" s="171">
        <f t="shared" si="1"/>
        <v>9579164</v>
      </c>
      <c r="M26" s="171">
        <f t="shared" si="1"/>
        <v>9312500</v>
      </c>
      <c r="N26" s="171">
        <f t="shared" si="1"/>
        <v>9309021</v>
      </c>
      <c r="O26" s="172">
        <f t="shared" si="1"/>
        <v>127875044</v>
      </c>
    </row>
    <row r="27" spans="1:15" ht="20.100000000000001" customHeight="1" thickBot="1">
      <c r="A27" s="175" t="s">
        <v>287</v>
      </c>
      <c r="B27" s="176" t="s">
        <v>353</v>
      </c>
      <c r="C27" s="177">
        <v>7374</v>
      </c>
      <c r="D27" s="177">
        <v>5500</v>
      </c>
      <c r="E27" s="177">
        <v>5500</v>
      </c>
      <c r="F27" s="177">
        <v>5500</v>
      </c>
      <c r="G27" s="177">
        <v>5500</v>
      </c>
      <c r="H27" s="177">
        <v>5500</v>
      </c>
      <c r="I27" s="177">
        <v>3500</v>
      </c>
      <c r="J27" s="177">
        <v>-47500</v>
      </c>
      <c r="K27" s="177">
        <v>1500</v>
      </c>
      <c r="L27" s="177">
        <v>5500</v>
      </c>
      <c r="M27" s="177">
        <v>1500</v>
      </c>
      <c r="N27" s="177">
        <v>626</v>
      </c>
      <c r="O27" s="178">
        <v>0</v>
      </c>
    </row>
    <row r="31" spans="1:15">
      <c r="K31" s="270"/>
    </row>
  </sheetData>
  <mergeCells count="3">
    <mergeCell ref="A2:O2"/>
    <mergeCell ref="B5:O5"/>
    <mergeCell ref="B16:O16"/>
  </mergeCells>
  <pageMargins left="0.23622047244094491" right="0.23622047244094491" top="0.59055118110236227" bottom="0.59055118110236227" header="0.31496062992125984" footer="0.31496062992125984"/>
  <pageSetup paperSize="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A25" sqref="A25"/>
    </sheetView>
  </sheetViews>
  <sheetFormatPr defaultRowHeight="15"/>
  <cols>
    <col min="1" max="1" width="52" customWidth="1"/>
    <col min="2" max="2" width="29.42578125" customWidth="1"/>
  </cols>
  <sheetData>
    <row r="1" spans="1:2">
      <c r="A1" t="s">
        <v>415</v>
      </c>
    </row>
    <row r="4" spans="1:2" ht="20.100000000000001" customHeight="1">
      <c r="A4" s="285" t="s">
        <v>401</v>
      </c>
      <c r="B4" s="285"/>
    </row>
    <row r="5" spans="1:2" ht="20.100000000000001" customHeight="1" thickBot="1">
      <c r="A5" s="179"/>
      <c r="B5" s="180" t="s">
        <v>354</v>
      </c>
    </row>
    <row r="6" spans="1:2" ht="20.100000000000001" customHeight="1" thickBot="1">
      <c r="A6" s="181" t="s">
        <v>355</v>
      </c>
      <c r="B6" s="182" t="s">
        <v>402</v>
      </c>
    </row>
    <row r="7" spans="1:2" ht="20.100000000000001" customHeight="1" thickBot="1">
      <c r="A7" s="183">
        <v>1</v>
      </c>
      <c r="B7" s="184">
        <v>2</v>
      </c>
    </row>
    <row r="8" spans="1:2" ht="20.100000000000001" customHeight="1">
      <c r="A8" s="185" t="s">
        <v>7</v>
      </c>
      <c r="B8" s="186">
        <v>45948864</v>
      </c>
    </row>
    <row r="9" spans="1:2" ht="20.100000000000001" customHeight="1">
      <c r="A9" s="187" t="s">
        <v>356</v>
      </c>
      <c r="B9" s="186">
        <v>21615366</v>
      </c>
    </row>
    <row r="10" spans="1:2" ht="20.100000000000001" customHeight="1">
      <c r="A10" s="187" t="s">
        <v>357</v>
      </c>
      <c r="B10" s="186">
        <v>19507645</v>
      </c>
    </row>
    <row r="11" spans="1:2" ht="20.100000000000001" customHeight="1">
      <c r="A11" s="187" t="s">
        <v>358</v>
      </c>
      <c r="B11" s="186">
        <v>1200000</v>
      </c>
    </row>
    <row r="12" spans="1:2" ht="20.100000000000001" customHeight="1">
      <c r="A12" s="187" t="s">
        <v>15</v>
      </c>
      <c r="B12" s="186">
        <v>307174</v>
      </c>
    </row>
    <row r="13" spans="1:2" ht="20.100000000000001" customHeight="1" thickBot="1">
      <c r="A13" s="188"/>
      <c r="B13" s="186"/>
    </row>
    <row r="14" spans="1:2" ht="20.100000000000001" customHeight="1" thickBot="1">
      <c r="A14" s="189" t="s">
        <v>343</v>
      </c>
      <c r="B14" s="190">
        <f>SUM(B8:B12)</f>
        <v>88579049</v>
      </c>
    </row>
  </sheetData>
  <mergeCells count="1">
    <mergeCell ref="A4:B4"/>
  </mergeCells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149"/>
  <sheetViews>
    <sheetView workbookViewId="0">
      <selection activeCell="H6" sqref="H6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>
      <c r="A2" s="193"/>
      <c r="B2" s="266"/>
      <c r="C2" s="194" t="s">
        <v>416</v>
      </c>
    </row>
    <row r="3" spans="1:3" ht="20.100000000000001" customHeight="1">
      <c r="A3" s="195" t="s">
        <v>246</v>
      </c>
      <c r="B3" s="196" t="s">
        <v>393</v>
      </c>
      <c r="C3" s="197"/>
    </row>
    <row r="4" spans="1:3" ht="20.100000000000001" customHeight="1" thickBot="1">
      <c r="A4" s="198"/>
      <c r="B4" s="199" t="s">
        <v>359</v>
      </c>
      <c r="C4" s="200"/>
    </row>
    <row r="5" spans="1:3" ht="20.100000000000001" customHeight="1" thickBot="1">
      <c r="A5" s="201"/>
      <c r="B5" s="201"/>
      <c r="C5" s="202" t="s">
        <v>395</v>
      </c>
    </row>
    <row r="6" spans="1:3" ht="20.100000000000001" customHeight="1" thickBot="1">
      <c r="A6" s="203" t="s">
        <v>360</v>
      </c>
      <c r="B6" s="204" t="s">
        <v>361</v>
      </c>
      <c r="C6" s="205" t="s">
        <v>362</v>
      </c>
    </row>
    <row r="7" spans="1:3" ht="20.100000000000001" customHeight="1" thickBot="1">
      <c r="A7" s="206">
        <v>1</v>
      </c>
      <c r="B7" s="207">
        <v>2</v>
      </c>
      <c r="C7" s="208">
        <v>3</v>
      </c>
    </row>
    <row r="8" spans="1:3" ht="20.100000000000001" customHeight="1" thickBot="1">
      <c r="A8" s="209"/>
      <c r="B8" s="210" t="s">
        <v>244</v>
      </c>
      <c r="C8" s="211"/>
    </row>
    <row r="9" spans="1:3" ht="20.100000000000001" customHeight="1" thickBot="1">
      <c r="A9" s="38" t="s">
        <v>4</v>
      </c>
      <c r="B9" s="9" t="s">
        <v>5</v>
      </c>
      <c r="C9" s="10">
        <f>SUM(C10:C14)</f>
        <v>88579049</v>
      </c>
    </row>
    <row r="10" spans="1:3" ht="20.100000000000001" customHeight="1">
      <c r="A10" s="212" t="s">
        <v>6</v>
      </c>
      <c r="B10" s="12" t="s">
        <v>7</v>
      </c>
      <c r="C10" s="13">
        <v>45948864</v>
      </c>
    </row>
    <row r="11" spans="1:3" ht="20.100000000000001" customHeight="1">
      <c r="A11" s="213" t="s">
        <v>8</v>
      </c>
      <c r="B11" s="15" t="s">
        <v>9</v>
      </c>
      <c r="C11" s="16">
        <v>21615366</v>
      </c>
    </row>
    <row r="12" spans="1:3" ht="20.100000000000001" customHeight="1">
      <c r="A12" s="213" t="s">
        <v>10</v>
      </c>
      <c r="B12" s="15" t="s">
        <v>11</v>
      </c>
      <c r="C12" s="16">
        <v>19507645</v>
      </c>
    </row>
    <row r="13" spans="1:3" ht="20.100000000000001" customHeight="1">
      <c r="A13" s="213" t="s">
        <v>12</v>
      </c>
      <c r="B13" s="15" t="s">
        <v>13</v>
      </c>
      <c r="C13" s="16">
        <v>1200000</v>
      </c>
    </row>
    <row r="14" spans="1:3" ht="20.100000000000001" customHeight="1">
      <c r="A14" s="213" t="s">
        <v>14</v>
      </c>
      <c r="B14" s="15" t="s">
        <v>15</v>
      </c>
      <c r="C14" s="214">
        <v>307174</v>
      </c>
    </row>
    <row r="15" spans="1:3" ht="20.100000000000001" customHeight="1" thickBot="1">
      <c r="A15" s="215" t="s">
        <v>16</v>
      </c>
      <c r="B15" s="18" t="s">
        <v>17</v>
      </c>
      <c r="C15" s="216"/>
    </row>
    <row r="16" spans="1:3" ht="20.100000000000001" customHeight="1" thickBot="1">
      <c r="A16" s="38" t="s">
        <v>18</v>
      </c>
      <c r="B16" s="19" t="s">
        <v>19</v>
      </c>
      <c r="C16" s="10">
        <v>5502000</v>
      </c>
    </row>
    <row r="17" spans="1:3" ht="20.100000000000001" customHeight="1">
      <c r="A17" s="212" t="s">
        <v>20</v>
      </c>
      <c r="B17" s="12" t="s">
        <v>21</v>
      </c>
      <c r="C17" s="13"/>
    </row>
    <row r="18" spans="1:3" ht="20.100000000000001" customHeight="1">
      <c r="A18" s="213" t="s">
        <v>22</v>
      </c>
      <c r="B18" s="15" t="s">
        <v>23</v>
      </c>
      <c r="C18" s="16"/>
    </row>
    <row r="19" spans="1:3" ht="20.100000000000001" customHeight="1">
      <c r="A19" s="213" t="s">
        <v>24</v>
      </c>
      <c r="B19" s="15" t="s">
        <v>25</v>
      </c>
      <c r="C19" s="16"/>
    </row>
    <row r="20" spans="1:3" ht="20.100000000000001" customHeight="1">
      <c r="A20" s="213" t="s">
        <v>26</v>
      </c>
      <c r="B20" s="15" t="s">
        <v>27</v>
      </c>
      <c r="C20" s="16"/>
    </row>
    <row r="21" spans="1:3" ht="20.100000000000001" customHeight="1">
      <c r="A21" s="213" t="s">
        <v>28</v>
      </c>
      <c r="B21" s="15" t="s">
        <v>29</v>
      </c>
      <c r="C21" s="16">
        <v>5502000</v>
      </c>
    </row>
    <row r="22" spans="1:3" ht="15" customHeight="1" thickBot="1">
      <c r="A22" s="215" t="s">
        <v>30</v>
      </c>
      <c r="B22" s="18" t="s">
        <v>31</v>
      </c>
      <c r="C22" s="20"/>
    </row>
    <row r="23" spans="1:3" ht="15" customHeight="1" thickBot="1">
      <c r="A23" s="38" t="s">
        <v>32</v>
      </c>
      <c r="B23" s="9" t="s">
        <v>33</v>
      </c>
      <c r="C23" s="10"/>
    </row>
    <row r="24" spans="1:3" ht="15" customHeight="1">
      <c r="A24" s="212" t="s">
        <v>34</v>
      </c>
      <c r="B24" s="12" t="s">
        <v>35</v>
      </c>
      <c r="C24" s="13"/>
    </row>
    <row r="25" spans="1:3" ht="15" customHeight="1">
      <c r="A25" s="213" t="s">
        <v>36</v>
      </c>
      <c r="B25" s="15" t="s">
        <v>37</v>
      </c>
      <c r="C25" s="16"/>
    </row>
    <row r="26" spans="1:3" ht="15" customHeight="1">
      <c r="A26" s="213" t="s">
        <v>38</v>
      </c>
      <c r="B26" s="15" t="s">
        <v>39</v>
      </c>
      <c r="C26" s="16"/>
    </row>
    <row r="27" spans="1:3" ht="15" customHeight="1">
      <c r="A27" s="213" t="s">
        <v>40</v>
      </c>
      <c r="B27" s="15" t="s">
        <v>41</v>
      </c>
      <c r="C27" s="16"/>
    </row>
    <row r="28" spans="1:3" ht="15" customHeight="1">
      <c r="A28" s="213" t="s">
        <v>42</v>
      </c>
      <c r="B28" s="15" t="s">
        <v>43</v>
      </c>
      <c r="C28" s="16"/>
    </row>
    <row r="29" spans="1:3" ht="15" customHeight="1" thickBot="1">
      <c r="A29" s="215" t="s">
        <v>44</v>
      </c>
      <c r="B29" s="18" t="s">
        <v>45</v>
      </c>
      <c r="C29" s="20"/>
    </row>
    <row r="30" spans="1:3" ht="20.100000000000001" customHeight="1" thickBot="1">
      <c r="A30" s="38" t="s">
        <v>46</v>
      </c>
      <c r="B30" s="9" t="s">
        <v>47</v>
      </c>
      <c r="C30" s="21">
        <f>SUM(C32:C36)</f>
        <v>10261085</v>
      </c>
    </row>
    <row r="31" spans="1:3" ht="20.100000000000001" customHeight="1">
      <c r="A31" s="212" t="s">
        <v>48</v>
      </c>
      <c r="B31" s="12" t="s">
        <v>49</v>
      </c>
      <c r="C31" s="22"/>
    </row>
    <row r="32" spans="1:3" ht="20.100000000000001" customHeight="1">
      <c r="A32" s="213" t="s">
        <v>50</v>
      </c>
      <c r="B32" s="15" t="s">
        <v>51</v>
      </c>
      <c r="C32" s="16">
        <v>500000</v>
      </c>
    </row>
    <row r="33" spans="1:3" ht="20.100000000000001" customHeight="1">
      <c r="A33" s="213" t="s">
        <v>52</v>
      </c>
      <c r="B33" s="15" t="s">
        <v>53</v>
      </c>
      <c r="C33" s="16">
        <v>8000000</v>
      </c>
    </row>
    <row r="34" spans="1:3" ht="20.100000000000001" customHeight="1">
      <c r="A34" s="213" t="s">
        <v>54</v>
      </c>
      <c r="B34" s="15" t="s">
        <v>55</v>
      </c>
      <c r="C34" s="16">
        <v>1690622</v>
      </c>
    </row>
    <row r="35" spans="1:3" ht="20.100000000000001" customHeight="1">
      <c r="A35" s="213" t="s">
        <v>56</v>
      </c>
      <c r="B35" s="15" t="s">
        <v>57</v>
      </c>
      <c r="C35" s="16">
        <v>50000</v>
      </c>
    </row>
    <row r="36" spans="1:3" ht="20.100000000000001" customHeight="1" thickBot="1">
      <c r="A36" s="215" t="s">
        <v>58</v>
      </c>
      <c r="B36" s="18" t="s">
        <v>59</v>
      </c>
      <c r="C36" s="20">
        <v>20463</v>
      </c>
    </row>
    <row r="37" spans="1:3" ht="20.100000000000001" customHeight="1" thickBot="1">
      <c r="A37" s="38" t="s">
        <v>60</v>
      </c>
      <c r="B37" s="9" t="s">
        <v>61</v>
      </c>
      <c r="C37" s="10">
        <f>SUM(C39:C47)</f>
        <v>5830055</v>
      </c>
    </row>
    <row r="38" spans="1:3" ht="15" customHeight="1">
      <c r="A38" s="212" t="s">
        <v>62</v>
      </c>
      <c r="B38" s="12" t="s">
        <v>63</v>
      </c>
      <c r="C38" s="13"/>
    </row>
    <row r="39" spans="1:3" ht="15" customHeight="1">
      <c r="A39" s="213" t="s">
        <v>64</v>
      </c>
      <c r="B39" s="15" t="s">
        <v>65</v>
      </c>
      <c r="C39" s="16">
        <v>1000000</v>
      </c>
    </row>
    <row r="40" spans="1:3" ht="15" customHeight="1">
      <c r="A40" s="213" t="s">
        <v>66</v>
      </c>
      <c r="B40" s="15" t="s">
        <v>67</v>
      </c>
      <c r="C40" s="16"/>
    </row>
    <row r="41" spans="1:3" ht="20.100000000000001" customHeight="1">
      <c r="A41" s="213" t="s">
        <v>68</v>
      </c>
      <c r="B41" s="15" t="s">
        <v>69</v>
      </c>
      <c r="C41" s="16"/>
    </row>
    <row r="42" spans="1:3" ht="20.100000000000001" customHeight="1">
      <c r="A42" s="213" t="s">
        <v>70</v>
      </c>
      <c r="B42" s="15" t="s">
        <v>71</v>
      </c>
      <c r="C42" s="16">
        <v>4515153</v>
      </c>
    </row>
    <row r="43" spans="1:3" ht="20.100000000000001" customHeight="1">
      <c r="A43" s="213" t="s">
        <v>72</v>
      </c>
      <c r="B43" s="15" t="s">
        <v>73</v>
      </c>
      <c r="C43" s="16"/>
    </row>
    <row r="44" spans="1:3" ht="20.100000000000001" customHeight="1">
      <c r="A44" s="213" t="s">
        <v>74</v>
      </c>
      <c r="B44" s="15" t="s">
        <v>75</v>
      </c>
      <c r="C44" s="16"/>
    </row>
    <row r="45" spans="1:3" ht="20.100000000000001" customHeight="1">
      <c r="A45" s="213" t="s">
        <v>76</v>
      </c>
      <c r="B45" s="15" t="s">
        <v>77</v>
      </c>
      <c r="C45" s="16">
        <v>345</v>
      </c>
    </row>
    <row r="46" spans="1:3" ht="15" customHeight="1">
      <c r="A46" s="213" t="s">
        <v>78</v>
      </c>
      <c r="B46" s="15" t="s">
        <v>79</v>
      </c>
      <c r="C46" s="23"/>
    </row>
    <row r="47" spans="1:3" ht="15" customHeight="1" thickBot="1">
      <c r="A47" s="215" t="s">
        <v>80</v>
      </c>
      <c r="B47" s="18" t="s">
        <v>81</v>
      </c>
      <c r="C47" s="24">
        <v>314557</v>
      </c>
    </row>
    <row r="48" spans="1:3" ht="15" customHeight="1" thickBot="1">
      <c r="A48" s="38" t="s">
        <v>82</v>
      </c>
      <c r="B48" s="9" t="s">
        <v>83</v>
      </c>
      <c r="C48" s="10">
        <v>2000000</v>
      </c>
    </row>
    <row r="49" spans="1:3" ht="15" customHeight="1">
      <c r="A49" s="212" t="s">
        <v>84</v>
      </c>
      <c r="B49" s="12" t="s">
        <v>85</v>
      </c>
      <c r="C49" s="25"/>
    </row>
    <row r="50" spans="1:3" ht="15" customHeight="1">
      <c r="A50" s="213" t="s">
        <v>86</v>
      </c>
      <c r="B50" s="15" t="s">
        <v>87</v>
      </c>
      <c r="C50" s="23">
        <v>2000000</v>
      </c>
    </row>
    <row r="51" spans="1:3" ht="15" customHeight="1">
      <c r="A51" s="213" t="s">
        <v>88</v>
      </c>
      <c r="B51" s="15" t="s">
        <v>89</v>
      </c>
      <c r="C51" s="23"/>
    </row>
    <row r="52" spans="1:3" ht="15" customHeight="1">
      <c r="A52" s="213" t="s">
        <v>90</v>
      </c>
      <c r="B52" s="15" t="s">
        <v>91</v>
      </c>
      <c r="C52" s="23"/>
    </row>
    <row r="53" spans="1:3" ht="15" customHeight="1" thickBot="1">
      <c r="A53" s="215" t="s">
        <v>92</v>
      </c>
      <c r="B53" s="18" t="s">
        <v>93</v>
      </c>
      <c r="C53" s="24"/>
    </row>
    <row r="54" spans="1:3" ht="15" customHeight="1" thickBot="1">
      <c r="A54" s="38" t="s">
        <v>94</v>
      </c>
      <c r="B54" s="9" t="s">
        <v>95</v>
      </c>
      <c r="C54" s="10">
        <f>SUM(C55:C57)</f>
        <v>0</v>
      </c>
    </row>
    <row r="55" spans="1:3" ht="15" customHeight="1">
      <c r="A55" s="212" t="s">
        <v>96</v>
      </c>
      <c r="B55" s="12" t="s">
        <v>97</v>
      </c>
      <c r="C55" s="13"/>
    </row>
    <row r="56" spans="1:3" ht="15" customHeight="1">
      <c r="A56" s="213" t="s">
        <v>98</v>
      </c>
      <c r="B56" s="15" t="s">
        <v>99</v>
      </c>
      <c r="C56" s="16"/>
    </row>
    <row r="57" spans="1:3" ht="15" customHeight="1">
      <c r="A57" s="213" t="s">
        <v>100</v>
      </c>
      <c r="B57" s="15" t="s">
        <v>101</v>
      </c>
      <c r="C57" s="16"/>
    </row>
    <row r="58" spans="1:3" ht="15" customHeight="1" thickBot="1">
      <c r="A58" s="215" t="s">
        <v>102</v>
      </c>
      <c r="B58" s="18" t="s">
        <v>103</v>
      </c>
      <c r="C58" s="20"/>
    </row>
    <row r="59" spans="1:3" ht="15" customHeight="1" thickBot="1">
      <c r="A59" s="38" t="s">
        <v>104</v>
      </c>
      <c r="B59" s="19" t="s">
        <v>105</v>
      </c>
      <c r="C59" s="10"/>
    </row>
    <row r="60" spans="1:3" ht="15" customHeight="1">
      <c r="A60" s="212" t="s">
        <v>106</v>
      </c>
      <c r="B60" s="12" t="s">
        <v>107</v>
      </c>
      <c r="C60" s="23"/>
    </row>
    <row r="61" spans="1:3" ht="15" customHeight="1">
      <c r="A61" s="213" t="s">
        <v>108</v>
      </c>
      <c r="B61" s="15" t="s">
        <v>109</v>
      </c>
      <c r="C61" s="23"/>
    </row>
    <row r="62" spans="1:3" ht="15" customHeight="1">
      <c r="A62" s="213" t="s">
        <v>110</v>
      </c>
      <c r="B62" s="15" t="s">
        <v>111</v>
      </c>
      <c r="C62" s="23"/>
    </row>
    <row r="63" spans="1:3" ht="15" customHeight="1" thickBot="1">
      <c r="A63" s="215" t="s">
        <v>112</v>
      </c>
      <c r="B63" s="18" t="s">
        <v>113</v>
      </c>
      <c r="C63" s="23"/>
    </row>
    <row r="64" spans="1:3" ht="20.100000000000001" customHeight="1" thickBot="1">
      <c r="A64" s="38" t="s">
        <v>114</v>
      </c>
      <c r="B64" s="9" t="s">
        <v>115</v>
      </c>
      <c r="C64" s="21">
        <f>+C9+C16+C23+C30+C37+C48+C54+C59</f>
        <v>112172189</v>
      </c>
    </row>
    <row r="65" spans="1:3" ht="15" customHeight="1" thickBot="1">
      <c r="A65" s="217" t="s">
        <v>363</v>
      </c>
      <c r="B65" s="19" t="s">
        <v>117</v>
      </c>
      <c r="C65" s="10">
        <f>SUM(C66:C68)</f>
        <v>0</v>
      </c>
    </row>
    <row r="66" spans="1:3" ht="15" customHeight="1">
      <c r="A66" s="212" t="s">
        <v>118</v>
      </c>
      <c r="B66" s="12" t="s">
        <v>119</v>
      </c>
      <c r="C66" s="23"/>
    </row>
    <row r="67" spans="1:3" ht="15" customHeight="1">
      <c r="A67" s="213" t="s">
        <v>120</v>
      </c>
      <c r="B67" s="15" t="s">
        <v>121</v>
      </c>
      <c r="C67" s="23"/>
    </row>
    <row r="68" spans="1:3" ht="15" customHeight="1" thickBot="1">
      <c r="A68" s="215" t="s">
        <v>122</v>
      </c>
      <c r="B68" s="27" t="s">
        <v>123</v>
      </c>
      <c r="C68" s="23"/>
    </row>
    <row r="69" spans="1:3" ht="15" customHeight="1" thickBot="1">
      <c r="A69" s="217" t="s">
        <v>124</v>
      </c>
      <c r="B69" s="19" t="s">
        <v>125</v>
      </c>
      <c r="C69" s="10">
        <f>SUM(C70:C73)</f>
        <v>0</v>
      </c>
    </row>
    <row r="70" spans="1:3" ht="15" customHeight="1">
      <c r="A70" s="212" t="s">
        <v>126</v>
      </c>
      <c r="B70" s="12" t="s">
        <v>127</v>
      </c>
      <c r="C70" s="23"/>
    </row>
    <row r="71" spans="1:3" ht="15" customHeight="1">
      <c r="A71" s="213" t="s">
        <v>128</v>
      </c>
      <c r="B71" s="15" t="s">
        <v>129</v>
      </c>
      <c r="C71" s="23"/>
    </row>
    <row r="72" spans="1:3" ht="15" customHeight="1">
      <c r="A72" s="213" t="s">
        <v>130</v>
      </c>
      <c r="B72" s="15" t="s">
        <v>131</v>
      </c>
      <c r="C72" s="23"/>
    </row>
    <row r="73" spans="1:3" ht="15" customHeight="1" thickBot="1">
      <c r="A73" s="215" t="s">
        <v>132</v>
      </c>
      <c r="B73" s="18" t="s">
        <v>133</v>
      </c>
      <c r="C73" s="23"/>
    </row>
    <row r="74" spans="1:3" ht="20.100000000000001" customHeight="1" thickBot="1">
      <c r="A74" s="217" t="s">
        <v>134</v>
      </c>
      <c r="B74" s="19" t="s">
        <v>135</v>
      </c>
      <c r="C74" s="10">
        <v>15591246</v>
      </c>
    </row>
    <row r="75" spans="1:3" ht="14.1" customHeight="1">
      <c r="A75" s="212" t="s">
        <v>136</v>
      </c>
      <c r="B75" s="12" t="s">
        <v>137</v>
      </c>
      <c r="C75" s="23">
        <v>15591246</v>
      </c>
    </row>
    <row r="76" spans="1:3" ht="14.1" customHeight="1" thickBot="1">
      <c r="A76" s="215" t="s">
        <v>138</v>
      </c>
      <c r="B76" s="18" t="s">
        <v>139</v>
      </c>
      <c r="C76" s="23"/>
    </row>
    <row r="77" spans="1:3" ht="14.1" customHeight="1" thickBot="1">
      <c r="A77" s="217" t="s">
        <v>140</v>
      </c>
      <c r="B77" s="19" t="s">
        <v>141</v>
      </c>
      <c r="C77" s="10">
        <v>111609</v>
      </c>
    </row>
    <row r="78" spans="1:3" ht="14.1" customHeight="1">
      <c r="A78" s="212" t="s">
        <v>142</v>
      </c>
      <c r="B78" s="12" t="s">
        <v>143</v>
      </c>
      <c r="C78" s="23">
        <v>111609</v>
      </c>
    </row>
    <row r="79" spans="1:3" ht="14.1" customHeight="1">
      <c r="A79" s="213" t="s">
        <v>144</v>
      </c>
      <c r="B79" s="15" t="s">
        <v>145</v>
      </c>
      <c r="C79" s="23"/>
    </row>
    <row r="80" spans="1:3" ht="14.1" customHeight="1" thickBot="1">
      <c r="A80" s="215" t="s">
        <v>146</v>
      </c>
      <c r="B80" s="18" t="s">
        <v>147</v>
      </c>
      <c r="C80" s="23"/>
    </row>
    <row r="81" spans="1:3" ht="14.1" customHeight="1" thickBot="1">
      <c r="A81" s="217" t="s">
        <v>148</v>
      </c>
      <c r="B81" s="19" t="s">
        <v>149</v>
      </c>
      <c r="C81" s="10"/>
    </row>
    <row r="82" spans="1:3" ht="14.1" customHeight="1">
      <c r="A82" s="218" t="s">
        <v>150</v>
      </c>
      <c r="B82" s="12" t="s">
        <v>151</v>
      </c>
      <c r="C82" s="23"/>
    </row>
    <row r="83" spans="1:3" ht="14.1" customHeight="1">
      <c r="A83" s="219" t="s">
        <v>152</v>
      </c>
      <c r="B83" s="15" t="s">
        <v>153</v>
      </c>
      <c r="C83" s="23"/>
    </row>
    <row r="84" spans="1:3" ht="14.1" customHeight="1">
      <c r="A84" s="219" t="s">
        <v>154</v>
      </c>
      <c r="B84" s="15" t="s">
        <v>155</v>
      </c>
      <c r="C84" s="23"/>
    </row>
    <row r="85" spans="1:3" ht="14.1" customHeight="1" thickBot="1">
      <c r="A85" s="220" t="s">
        <v>156</v>
      </c>
      <c r="B85" s="18" t="s">
        <v>157</v>
      </c>
      <c r="C85" s="23"/>
    </row>
    <row r="86" spans="1:3" ht="14.1" customHeight="1" thickBot="1">
      <c r="A86" s="217" t="s">
        <v>158</v>
      </c>
      <c r="B86" s="19" t="s">
        <v>159</v>
      </c>
      <c r="C86" s="31"/>
    </row>
    <row r="87" spans="1:3" ht="20.100000000000001" customHeight="1" thickBot="1">
      <c r="A87" s="217" t="s">
        <v>160</v>
      </c>
      <c r="B87" s="32" t="s">
        <v>161</v>
      </c>
      <c r="C87" s="21">
        <v>15702855</v>
      </c>
    </row>
    <row r="88" spans="1:3" ht="20.100000000000001" customHeight="1" thickBot="1">
      <c r="A88" s="221" t="s">
        <v>162</v>
      </c>
      <c r="B88" s="34" t="s">
        <v>364</v>
      </c>
      <c r="C88" s="21">
        <v>127875044</v>
      </c>
    </row>
    <row r="89" spans="1:3" ht="20.100000000000001" customHeight="1">
      <c r="A89" s="222"/>
      <c r="B89" s="223"/>
      <c r="C89" s="224"/>
    </row>
    <row r="90" spans="1:3" ht="20.100000000000001" customHeight="1" thickBot="1">
      <c r="A90" s="225"/>
      <c r="B90" s="266"/>
      <c r="C90" s="194" t="s">
        <v>404</v>
      </c>
    </row>
    <row r="91" spans="1:3" ht="20.100000000000001" customHeight="1" thickBot="1">
      <c r="A91" s="227"/>
      <c r="B91" s="228" t="s">
        <v>245</v>
      </c>
      <c r="C91" s="229"/>
    </row>
    <row r="92" spans="1:3" ht="20.100000000000001" customHeight="1" thickBot="1">
      <c r="A92" s="5" t="s">
        <v>4</v>
      </c>
      <c r="B92" s="42" t="s">
        <v>166</v>
      </c>
      <c r="C92" s="43">
        <f>SUM(C93:C97)</f>
        <v>77119435</v>
      </c>
    </row>
    <row r="93" spans="1:3" ht="20.100000000000001" customHeight="1">
      <c r="A93" s="230" t="s">
        <v>6</v>
      </c>
      <c r="B93" s="45" t="s">
        <v>167</v>
      </c>
      <c r="C93" s="46">
        <v>9458392</v>
      </c>
    </row>
    <row r="94" spans="1:3" ht="20.100000000000001" customHeight="1">
      <c r="A94" s="213" t="s">
        <v>8</v>
      </c>
      <c r="B94" s="47" t="s">
        <v>168</v>
      </c>
      <c r="C94" s="16">
        <v>2518047</v>
      </c>
    </row>
    <row r="95" spans="1:3" ht="20.100000000000001" customHeight="1">
      <c r="A95" s="213" t="s">
        <v>10</v>
      </c>
      <c r="B95" s="47" t="s">
        <v>169</v>
      </c>
      <c r="C95" s="20">
        <v>30560546</v>
      </c>
    </row>
    <row r="96" spans="1:3" ht="20.100000000000001" customHeight="1">
      <c r="A96" s="213" t="s">
        <v>12</v>
      </c>
      <c r="B96" s="48" t="s">
        <v>170</v>
      </c>
      <c r="C96" s="20">
        <v>3577790</v>
      </c>
    </row>
    <row r="97" spans="1:3" ht="20.100000000000001" customHeight="1">
      <c r="A97" s="213" t="s">
        <v>171</v>
      </c>
      <c r="B97" s="49" t="s">
        <v>172</v>
      </c>
      <c r="C97" s="20">
        <v>31004660</v>
      </c>
    </row>
    <row r="98" spans="1:3" ht="20.100000000000001" customHeight="1">
      <c r="A98" s="213" t="s">
        <v>16</v>
      </c>
      <c r="B98" s="47" t="s">
        <v>173</v>
      </c>
      <c r="C98" s="20">
        <v>3436333</v>
      </c>
    </row>
    <row r="99" spans="1:3" ht="12" customHeight="1">
      <c r="A99" s="213" t="s">
        <v>174</v>
      </c>
      <c r="B99" s="50" t="s">
        <v>175</v>
      </c>
      <c r="C99" s="20"/>
    </row>
    <row r="100" spans="1:3" ht="12" customHeight="1">
      <c r="A100" s="213" t="s">
        <v>176</v>
      </c>
      <c r="B100" s="51" t="s">
        <v>177</v>
      </c>
      <c r="C100" s="20"/>
    </row>
    <row r="101" spans="1:3" ht="12" customHeight="1">
      <c r="A101" s="213" t="s">
        <v>178</v>
      </c>
      <c r="B101" s="51" t="s">
        <v>179</v>
      </c>
      <c r="C101" s="20"/>
    </row>
    <row r="102" spans="1:3" ht="20.100000000000001" customHeight="1">
      <c r="A102" s="213" t="s">
        <v>180</v>
      </c>
      <c r="B102" s="50" t="s">
        <v>181</v>
      </c>
      <c r="C102" s="20">
        <v>27228327</v>
      </c>
    </row>
    <row r="103" spans="1:3" ht="12" customHeight="1">
      <c r="A103" s="213" t="s">
        <v>182</v>
      </c>
      <c r="B103" s="50" t="s">
        <v>183</v>
      </c>
      <c r="C103" s="20"/>
    </row>
    <row r="104" spans="1:3" ht="12" customHeight="1">
      <c r="A104" s="213" t="s">
        <v>184</v>
      </c>
      <c r="B104" s="51" t="s">
        <v>185</v>
      </c>
      <c r="C104" s="20"/>
    </row>
    <row r="105" spans="1:3" ht="12" customHeight="1">
      <c r="A105" s="231" t="s">
        <v>186</v>
      </c>
      <c r="B105" s="53" t="s">
        <v>187</v>
      </c>
      <c r="C105" s="20"/>
    </row>
    <row r="106" spans="1:3" ht="12" customHeight="1">
      <c r="A106" s="213" t="s">
        <v>188</v>
      </c>
      <c r="B106" s="53" t="s">
        <v>189</v>
      </c>
      <c r="C106" s="20"/>
    </row>
    <row r="107" spans="1:3" ht="20.100000000000001" customHeight="1" thickBot="1">
      <c r="A107" s="232" t="s">
        <v>190</v>
      </c>
      <c r="B107" s="55" t="s">
        <v>191</v>
      </c>
      <c r="C107" s="56">
        <v>340000</v>
      </c>
    </row>
    <row r="108" spans="1:3" ht="20.100000000000001" customHeight="1" thickBot="1">
      <c r="A108" s="38" t="s">
        <v>18</v>
      </c>
      <c r="B108" s="57" t="s">
        <v>192</v>
      </c>
      <c r="C108" s="10">
        <v>5875000</v>
      </c>
    </row>
    <row r="109" spans="1:3" ht="12" customHeight="1">
      <c r="A109" s="212" t="s">
        <v>20</v>
      </c>
      <c r="B109" s="47" t="s">
        <v>193</v>
      </c>
      <c r="C109" s="13">
        <v>875000</v>
      </c>
    </row>
    <row r="110" spans="1:3" ht="12" customHeight="1">
      <c r="A110" s="212" t="s">
        <v>22</v>
      </c>
      <c r="B110" s="58" t="s">
        <v>194</v>
      </c>
      <c r="C110" s="13"/>
    </row>
    <row r="111" spans="1:3" ht="20.100000000000001" customHeight="1">
      <c r="A111" s="212" t="s">
        <v>24</v>
      </c>
      <c r="B111" s="58" t="s">
        <v>195</v>
      </c>
      <c r="C111" s="16">
        <v>5000000</v>
      </c>
    </row>
    <row r="112" spans="1:3" ht="12" customHeight="1">
      <c r="A112" s="212" t="s">
        <v>26</v>
      </c>
      <c r="B112" s="58" t="s">
        <v>196</v>
      </c>
      <c r="C112" s="59"/>
    </row>
    <row r="113" spans="1:3" ht="12" customHeight="1">
      <c r="A113" s="212" t="s">
        <v>28</v>
      </c>
      <c r="B113" s="60" t="s">
        <v>197</v>
      </c>
      <c r="C113" s="59"/>
    </row>
    <row r="114" spans="1:3" ht="12" customHeight="1">
      <c r="A114" s="212" t="s">
        <v>30</v>
      </c>
      <c r="B114" s="61" t="s">
        <v>198</v>
      </c>
      <c r="C114" s="59"/>
    </row>
    <row r="115" spans="1:3" ht="12" customHeight="1">
      <c r="A115" s="212" t="s">
        <v>199</v>
      </c>
      <c r="B115" s="62" t="s">
        <v>200</v>
      </c>
      <c r="C115" s="59"/>
    </row>
    <row r="116" spans="1:3" ht="12" customHeight="1">
      <c r="A116" s="212" t="s">
        <v>201</v>
      </c>
      <c r="B116" s="51" t="s">
        <v>179</v>
      </c>
      <c r="C116" s="59"/>
    </row>
    <row r="117" spans="1:3" ht="12" customHeight="1">
      <c r="A117" s="212" t="s">
        <v>202</v>
      </c>
      <c r="B117" s="51" t="s">
        <v>203</v>
      </c>
      <c r="C117" s="59"/>
    </row>
    <row r="118" spans="1:3" ht="12" customHeight="1">
      <c r="A118" s="212" t="s">
        <v>204</v>
      </c>
      <c r="B118" s="51" t="s">
        <v>205</v>
      </c>
      <c r="C118" s="59"/>
    </row>
    <row r="119" spans="1:3" ht="12" customHeight="1">
      <c r="A119" s="212" t="s">
        <v>206</v>
      </c>
      <c r="B119" s="51" t="s">
        <v>185</v>
      </c>
      <c r="C119" s="59"/>
    </row>
    <row r="120" spans="1:3" ht="12" customHeight="1">
      <c r="A120" s="212" t="s">
        <v>207</v>
      </c>
      <c r="B120" s="51" t="s">
        <v>208</v>
      </c>
      <c r="C120" s="59"/>
    </row>
    <row r="121" spans="1:3" ht="12" customHeight="1" thickBot="1">
      <c r="A121" s="231" t="s">
        <v>209</v>
      </c>
      <c r="B121" s="51" t="s">
        <v>210</v>
      </c>
      <c r="C121" s="63"/>
    </row>
    <row r="122" spans="1:3" ht="20.100000000000001" customHeight="1" thickBot="1">
      <c r="A122" s="38" t="s">
        <v>32</v>
      </c>
      <c r="B122" s="64" t="s">
        <v>211</v>
      </c>
      <c r="C122" s="10">
        <v>3564854</v>
      </c>
    </row>
    <row r="123" spans="1:3" ht="20.100000000000001" customHeight="1">
      <c r="A123" s="212" t="s">
        <v>34</v>
      </c>
      <c r="B123" s="65" t="s">
        <v>212</v>
      </c>
      <c r="C123" s="13">
        <v>3414854</v>
      </c>
    </row>
    <row r="124" spans="1:3" ht="20.100000000000001" customHeight="1" thickBot="1">
      <c r="A124" s="215" t="s">
        <v>36</v>
      </c>
      <c r="B124" s="58" t="s">
        <v>213</v>
      </c>
      <c r="C124" s="20">
        <v>150000</v>
      </c>
    </row>
    <row r="125" spans="1:3" ht="20.100000000000001" customHeight="1" thickBot="1">
      <c r="A125" s="38" t="s">
        <v>214</v>
      </c>
      <c r="B125" s="64" t="s">
        <v>215</v>
      </c>
      <c r="C125" s="10">
        <v>86559289</v>
      </c>
    </row>
    <row r="126" spans="1:3" ht="12" customHeight="1" thickBot="1">
      <c r="A126" s="38" t="s">
        <v>60</v>
      </c>
      <c r="B126" s="64" t="s">
        <v>216</v>
      </c>
      <c r="C126" s="10"/>
    </row>
    <row r="127" spans="1:3" ht="12" customHeight="1">
      <c r="A127" s="212" t="s">
        <v>62</v>
      </c>
      <c r="B127" s="65" t="s">
        <v>217</v>
      </c>
      <c r="C127" s="59"/>
    </row>
    <row r="128" spans="1:3" ht="12" customHeight="1">
      <c r="A128" s="212" t="s">
        <v>64</v>
      </c>
      <c r="B128" s="65" t="s">
        <v>218</v>
      </c>
      <c r="C128" s="59"/>
    </row>
    <row r="129" spans="1:3" ht="12" customHeight="1" thickBot="1">
      <c r="A129" s="231" t="s">
        <v>66</v>
      </c>
      <c r="B129" s="66" t="s">
        <v>219</v>
      </c>
      <c r="C129" s="59"/>
    </row>
    <row r="130" spans="1:3" ht="12" customHeight="1" thickBot="1">
      <c r="A130" s="38" t="s">
        <v>82</v>
      </c>
      <c r="B130" s="64" t="s">
        <v>220</v>
      </c>
      <c r="C130" s="10">
        <f>+C131+C132+C133+C134</f>
        <v>0</v>
      </c>
    </row>
    <row r="131" spans="1:3" ht="12" customHeight="1">
      <c r="A131" s="212" t="s">
        <v>84</v>
      </c>
      <c r="B131" s="65" t="s">
        <v>221</v>
      </c>
      <c r="C131" s="59"/>
    </row>
    <row r="132" spans="1:3" ht="12" customHeight="1">
      <c r="A132" s="212" t="s">
        <v>86</v>
      </c>
      <c r="B132" s="65" t="s">
        <v>222</v>
      </c>
      <c r="C132" s="59"/>
    </row>
    <row r="133" spans="1:3" ht="12" customHeight="1">
      <c r="A133" s="212" t="s">
        <v>88</v>
      </c>
      <c r="B133" s="65" t="s">
        <v>223</v>
      </c>
      <c r="C133" s="59"/>
    </row>
    <row r="134" spans="1:3" ht="12" customHeight="1" thickBot="1">
      <c r="A134" s="231" t="s">
        <v>90</v>
      </c>
      <c r="B134" s="66" t="s">
        <v>224</v>
      </c>
      <c r="C134" s="59"/>
    </row>
    <row r="135" spans="1:3" ht="20.100000000000001" customHeight="1" thickBot="1">
      <c r="A135" s="38" t="s">
        <v>225</v>
      </c>
      <c r="B135" s="64" t="s">
        <v>226</v>
      </c>
      <c r="C135" s="21">
        <f>SUM(C137:C139)</f>
        <v>41315755</v>
      </c>
    </row>
    <row r="136" spans="1:3" ht="15" customHeight="1">
      <c r="A136" s="212" t="s">
        <v>96</v>
      </c>
      <c r="B136" s="65" t="s">
        <v>227</v>
      </c>
      <c r="C136" s="59"/>
    </row>
    <row r="137" spans="1:3" ht="15" customHeight="1">
      <c r="A137" s="212" t="s">
        <v>98</v>
      </c>
      <c r="B137" s="65" t="s">
        <v>228</v>
      </c>
      <c r="C137" s="59">
        <v>3310460</v>
      </c>
    </row>
    <row r="138" spans="1:3" ht="15" customHeight="1">
      <c r="A138" s="212" t="s">
        <v>100</v>
      </c>
      <c r="B138" s="65" t="s">
        <v>229</v>
      </c>
      <c r="C138" s="59"/>
    </row>
    <row r="139" spans="1:3" ht="20.100000000000001" customHeight="1" thickBot="1">
      <c r="A139" s="231" t="s">
        <v>102</v>
      </c>
      <c r="B139" s="66" t="s">
        <v>365</v>
      </c>
      <c r="C139" s="59">
        <v>38005295</v>
      </c>
    </row>
    <row r="140" spans="1:3" ht="12" customHeight="1" thickBot="1">
      <c r="A140" s="38" t="s">
        <v>104</v>
      </c>
      <c r="B140" s="64" t="s">
        <v>231</v>
      </c>
      <c r="C140" s="67"/>
    </row>
    <row r="141" spans="1:3" ht="12" customHeight="1">
      <c r="A141" s="212" t="s">
        <v>106</v>
      </c>
      <c r="B141" s="65" t="s">
        <v>232</v>
      </c>
      <c r="C141" s="59"/>
    </row>
    <row r="142" spans="1:3" ht="12" customHeight="1">
      <c r="A142" s="212" t="s">
        <v>108</v>
      </c>
      <c r="B142" s="65" t="s">
        <v>233</v>
      </c>
      <c r="C142" s="59"/>
    </row>
    <row r="143" spans="1:3" ht="12" customHeight="1">
      <c r="A143" s="212" t="s">
        <v>110</v>
      </c>
      <c r="B143" s="65" t="s">
        <v>234</v>
      </c>
      <c r="C143" s="59"/>
    </row>
    <row r="144" spans="1:3" ht="12" customHeight="1" thickBot="1">
      <c r="A144" s="212" t="s">
        <v>112</v>
      </c>
      <c r="B144" s="65" t="s">
        <v>235</v>
      </c>
      <c r="C144" s="59"/>
    </row>
    <row r="145" spans="1:3" ht="20.100000000000001" customHeight="1" thickBot="1">
      <c r="A145" s="38" t="s">
        <v>114</v>
      </c>
      <c r="B145" s="64" t="s">
        <v>236</v>
      </c>
      <c r="C145" s="68">
        <v>41315755</v>
      </c>
    </row>
    <row r="146" spans="1:3" ht="20.100000000000001" customHeight="1" thickBot="1">
      <c r="A146" s="233" t="s">
        <v>237</v>
      </c>
      <c r="B146" s="70" t="s">
        <v>238</v>
      </c>
      <c r="C146" s="68">
        <v>127875044</v>
      </c>
    </row>
    <row r="147" spans="1:3" ht="20.100000000000001" customHeight="1" thickBot="1">
      <c r="A147" s="234"/>
      <c r="B147" s="235"/>
      <c r="C147" s="236"/>
    </row>
    <row r="148" spans="1:3" ht="20.100000000000001" customHeight="1" thickBot="1">
      <c r="A148" s="237" t="s">
        <v>366</v>
      </c>
      <c r="B148" s="238"/>
      <c r="C148" s="239">
        <v>3</v>
      </c>
    </row>
    <row r="149" spans="1:3" ht="20.100000000000001" customHeight="1" thickBot="1">
      <c r="A149" s="237" t="s">
        <v>367</v>
      </c>
      <c r="B149" s="238"/>
      <c r="C149" s="239">
        <v>1</v>
      </c>
    </row>
  </sheetData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3"/>
  <sheetViews>
    <sheetView workbookViewId="0">
      <selection activeCell="D27" sqref="D27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267"/>
      <c r="B1" s="194" t="s">
        <v>417</v>
      </c>
    </row>
    <row r="2" spans="1:3" ht="15.75" thickBot="1"/>
    <row r="3" spans="1:3" ht="24.95" customHeight="1">
      <c r="A3" s="195" t="s">
        <v>368</v>
      </c>
      <c r="B3" s="196" t="s">
        <v>394</v>
      </c>
      <c r="C3" s="240"/>
    </row>
    <row r="4" spans="1:3" ht="20.100000000000001" customHeight="1" thickBot="1">
      <c r="A4" s="241"/>
      <c r="B4" s="199" t="s">
        <v>359</v>
      </c>
      <c r="C4" s="242"/>
    </row>
    <row r="5" spans="1:3" ht="20.100000000000001" customHeight="1" thickBot="1">
      <c r="A5" s="201"/>
      <c r="B5" s="201"/>
      <c r="C5" s="202" t="s">
        <v>403</v>
      </c>
    </row>
    <row r="6" spans="1:3" ht="20.100000000000001" customHeight="1" thickBot="1">
      <c r="A6" s="203" t="s">
        <v>360</v>
      </c>
      <c r="B6" s="204" t="s">
        <v>361</v>
      </c>
      <c r="C6" s="243" t="s">
        <v>362</v>
      </c>
    </row>
    <row r="7" spans="1:3" ht="20.100000000000001" customHeight="1" thickBot="1">
      <c r="A7" s="206">
        <v>1</v>
      </c>
      <c r="B7" s="207">
        <v>2</v>
      </c>
      <c r="C7" s="208">
        <v>3</v>
      </c>
    </row>
    <row r="8" spans="1:3" ht="20.100000000000001" customHeight="1" thickBot="1">
      <c r="A8" s="209"/>
      <c r="B8" s="210" t="s">
        <v>244</v>
      </c>
      <c r="C8" s="244"/>
    </row>
    <row r="9" spans="1:3" ht="15" customHeight="1" thickBot="1">
      <c r="A9" s="206" t="s">
        <v>4</v>
      </c>
      <c r="B9" s="245" t="s">
        <v>369</v>
      </c>
      <c r="C9" s="106">
        <f>SUM(C10:C19)</f>
        <v>1943</v>
      </c>
    </row>
    <row r="10" spans="1:3" ht="15" customHeight="1">
      <c r="A10" s="246" t="s">
        <v>6</v>
      </c>
      <c r="B10" s="45" t="s">
        <v>63</v>
      </c>
      <c r="C10" s="247"/>
    </row>
    <row r="11" spans="1:3" ht="15" customHeight="1">
      <c r="A11" s="248" t="s">
        <v>8</v>
      </c>
      <c r="B11" s="47" t="s">
        <v>65</v>
      </c>
      <c r="C11" s="95"/>
    </row>
    <row r="12" spans="1:3" ht="15" customHeight="1">
      <c r="A12" s="248" t="s">
        <v>10</v>
      </c>
      <c r="B12" s="47" t="s">
        <v>67</v>
      </c>
      <c r="C12" s="95"/>
    </row>
    <row r="13" spans="1:3" ht="15" customHeight="1">
      <c r="A13" s="248" t="s">
        <v>12</v>
      </c>
      <c r="B13" s="47" t="s">
        <v>69</v>
      </c>
      <c r="C13" s="95"/>
    </row>
    <row r="14" spans="1:3" ht="15" customHeight="1">
      <c r="A14" s="248" t="s">
        <v>14</v>
      </c>
      <c r="B14" s="47" t="s">
        <v>71</v>
      </c>
      <c r="C14" s="95"/>
    </row>
    <row r="15" spans="1:3" ht="15" customHeight="1">
      <c r="A15" s="248" t="s">
        <v>16</v>
      </c>
      <c r="B15" s="47" t="s">
        <v>370</v>
      </c>
      <c r="C15" s="95"/>
    </row>
    <row r="16" spans="1:3" ht="15" customHeight="1">
      <c r="A16" s="248" t="s">
        <v>174</v>
      </c>
      <c r="B16" s="66" t="s">
        <v>371</v>
      </c>
      <c r="C16" s="95"/>
    </row>
    <row r="17" spans="1:3" ht="15" customHeight="1">
      <c r="A17" s="248" t="s">
        <v>176</v>
      </c>
      <c r="B17" s="47" t="s">
        <v>77</v>
      </c>
      <c r="C17" s="123">
        <v>26</v>
      </c>
    </row>
    <row r="18" spans="1:3" ht="15" customHeight="1">
      <c r="A18" s="248" t="s">
        <v>178</v>
      </c>
      <c r="B18" s="47" t="s">
        <v>79</v>
      </c>
      <c r="C18" s="95"/>
    </row>
    <row r="19" spans="1:3" ht="15" customHeight="1" thickBot="1">
      <c r="A19" s="248" t="s">
        <v>180</v>
      </c>
      <c r="B19" s="66" t="s">
        <v>81</v>
      </c>
      <c r="C19" s="102">
        <v>1917</v>
      </c>
    </row>
    <row r="20" spans="1:3" ht="15" customHeight="1" thickBot="1">
      <c r="A20" s="206" t="s">
        <v>18</v>
      </c>
      <c r="B20" s="245" t="s">
        <v>372</v>
      </c>
      <c r="C20" s="106">
        <f>SUM(C21:C23)</f>
        <v>0</v>
      </c>
    </row>
    <row r="21" spans="1:3" ht="15" customHeight="1">
      <c r="A21" s="248" t="s">
        <v>20</v>
      </c>
      <c r="B21" s="65" t="s">
        <v>21</v>
      </c>
      <c r="C21" s="95"/>
    </row>
    <row r="22" spans="1:3" ht="15" customHeight="1">
      <c r="A22" s="248" t="s">
        <v>22</v>
      </c>
      <c r="B22" s="47" t="s">
        <v>373</v>
      </c>
      <c r="C22" s="95"/>
    </row>
    <row r="23" spans="1:3" ht="15" customHeight="1">
      <c r="A23" s="248" t="s">
        <v>24</v>
      </c>
      <c r="B23" s="47" t="s">
        <v>374</v>
      </c>
      <c r="C23" s="95"/>
    </row>
    <row r="24" spans="1:3" ht="15" customHeight="1" thickBot="1">
      <c r="A24" s="248" t="s">
        <v>26</v>
      </c>
      <c r="B24" s="47" t="s">
        <v>375</v>
      </c>
      <c r="C24" s="95"/>
    </row>
    <row r="25" spans="1:3" ht="15" customHeight="1" thickBot="1">
      <c r="A25" s="249" t="s">
        <v>32</v>
      </c>
      <c r="B25" s="64" t="s">
        <v>252</v>
      </c>
      <c r="C25" s="250"/>
    </row>
    <row r="26" spans="1:3" ht="15" customHeight="1" thickBot="1">
      <c r="A26" s="249" t="s">
        <v>214</v>
      </c>
      <c r="B26" s="64" t="s">
        <v>376</v>
      </c>
      <c r="C26" s="106">
        <f>+C27+C28</f>
        <v>0</v>
      </c>
    </row>
    <row r="27" spans="1:3" ht="15" customHeight="1">
      <c r="A27" s="251" t="s">
        <v>48</v>
      </c>
      <c r="B27" s="252" t="s">
        <v>373</v>
      </c>
      <c r="C27" s="126"/>
    </row>
    <row r="28" spans="1:3" ht="15" customHeight="1">
      <c r="A28" s="251" t="s">
        <v>54</v>
      </c>
      <c r="B28" s="253" t="s">
        <v>377</v>
      </c>
      <c r="C28" s="111"/>
    </row>
    <row r="29" spans="1:3" ht="15" customHeight="1" thickBot="1">
      <c r="A29" s="248" t="s">
        <v>56</v>
      </c>
      <c r="B29" s="254" t="s">
        <v>378</v>
      </c>
      <c r="C29" s="255"/>
    </row>
    <row r="30" spans="1:3" ht="15" customHeight="1" thickBot="1">
      <c r="A30" s="249" t="s">
        <v>60</v>
      </c>
      <c r="B30" s="64" t="s">
        <v>379</v>
      </c>
      <c r="C30" s="106">
        <f>+C31+C32+C33</f>
        <v>0</v>
      </c>
    </row>
    <row r="31" spans="1:3" ht="15" customHeight="1">
      <c r="A31" s="251" t="s">
        <v>62</v>
      </c>
      <c r="B31" s="252" t="s">
        <v>85</v>
      </c>
      <c r="C31" s="126"/>
    </row>
    <row r="32" spans="1:3" ht="15" customHeight="1">
      <c r="A32" s="251" t="s">
        <v>64</v>
      </c>
      <c r="B32" s="253" t="s">
        <v>87</v>
      </c>
      <c r="C32" s="111"/>
    </row>
    <row r="33" spans="1:3" ht="15" customHeight="1" thickBot="1">
      <c r="A33" s="248" t="s">
        <v>66</v>
      </c>
      <c r="B33" s="256" t="s">
        <v>89</v>
      </c>
      <c r="C33" s="255"/>
    </row>
    <row r="34" spans="1:3" ht="15" customHeight="1" thickBot="1">
      <c r="A34" s="249" t="s">
        <v>82</v>
      </c>
      <c r="B34" s="64" t="s">
        <v>253</v>
      </c>
      <c r="C34" s="250"/>
    </row>
    <row r="35" spans="1:3" ht="15" customHeight="1" thickBot="1">
      <c r="A35" s="249" t="s">
        <v>225</v>
      </c>
      <c r="B35" s="64" t="s">
        <v>347</v>
      </c>
      <c r="C35" s="257"/>
    </row>
    <row r="36" spans="1:3" ht="15" customHeight="1" thickBot="1">
      <c r="A36" s="206" t="s">
        <v>104</v>
      </c>
      <c r="B36" s="64" t="s">
        <v>380</v>
      </c>
      <c r="C36" s="258">
        <f>+C9+C20+C25+C26+C30+C34+C35</f>
        <v>1943</v>
      </c>
    </row>
    <row r="37" spans="1:3" ht="20.100000000000001" customHeight="1" thickBot="1">
      <c r="A37" s="259" t="s">
        <v>114</v>
      </c>
      <c r="B37" s="64" t="s">
        <v>381</v>
      </c>
      <c r="C37" s="258">
        <f>+C38+C39+C40</f>
        <v>39199709</v>
      </c>
    </row>
    <row r="38" spans="1:3" ht="20.100000000000001" customHeight="1">
      <c r="A38" s="251" t="s">
        <v>382</v>
      </c>
      <c r="B38" s="252" t="s">
        <v>308</v>
      </c>
      <c r="C38" s="126">
        <v>1194414</v>
      </c>
    </row>
    <row r="39" spans="1:3" ht="20.100000000000001" customHeight="1">
      <c r="A39" s="251" t="s">
        <v>383</v>
      </c>
      <c r="B39" s="253" t="s">
        <v>384</v>
      </c>
      <c r="C39" s="111"/>
    </row>
    <row r="40" spans="1:3" ht="20.100000000000001" customHeight="1" thickBot="1">
      <c r="A40" s="248" t="s">
        <v>385</v>
      </c>
      <c r="B40" s="256" t="s">
        <v>386</v>
      </c>
      <c r="C40" s="255">
        <v>38005295</v>
      </c>
    </row>
    <row r="41" spans="1:3" ht="20.100000000000001" customHeight="1" thickBot="1">
      <c r="A41" s="259" t="s">
        <v>237</v>
      </c>
      <c r="B41" s="260" t="s">
        <v>387</v>
      </c>
      <c r="C41" s="229">
        <f>+C36+C37</f>
        <v>39201652</v>
      </c>
    </row>
    <row r="42" spans="1:3" ht="20.100000000000001" customHeight="1">
      <c r="A42" s="268"/>
      <c r="B42" s="269"/>
      <c r="C42" s="224"/>
    </row>
    <row r="43" spans="1:3" ht="20.100000000000001" customHeight="1">
      <c r="A43" s="268"/>
      <c r="B43" s="269"/>
      <c r="C43" s="224"/>
    </row>
    <row r="44" spans="1:3" ht="20.100000000000001" customHeight="1">
      <c r="A44" s="268"/>
      <c r="B44" s="269"/>
      <c r="C44" s="224"/>
    </row>
    <row r="45" spans="1:3" ht="20.100000000000001" customHeight="1">
      <c r="A45" s="268"/>
      <c r="B45" s="269"/>
      <c r="C45" s="224"/>
    </row>
    <row r="46" spans="1:3" ht="20.100000000000001" customHeight="1">
      <c r="A46" s="222"/>
      <c r="B46" s="223"/>
      <c r="C46" s="224"/>
    </row>
    <row r="47" spans="1:3" ht="20.100000000000001" customHeight="1" thickBot="1">
      <c r="B47" s="194" t="s">
        <v>405</v>
      </c>
      <c r="C47" s="226"/>
    </row>
    <row r="48" spans="1:3" ht="20.100000000000001" customHeight="1" thickBot="1">
      <c r="A48" s="227"/>
      <c r="B48" s="228" t="s">
        <v>245</v>
      </c>
      <c r="C48" s="229"/>
    </row>
    <row r="49" spans="1:3" ht="20.100000000000001" customHeight="1" thickBot="1">
      <c r="A49" s="249" t="s">
        <v>4</v>
      </c>
      <c r="B49" s="64" t="s">
        <v>388</v>
      </c>
      <c r="C49" s="106">
        <f>SUM(C50:C54)</f>
        <v>38835003</v>
      </c>
    </row>
    <row r="50" spans="1:3" ht="20.100000000000001" customHeight="1">
      <c r="A50" s="248" t="s">
        <v>6</v>
      </c>
      <c r="B50" s="65" t="s">
        <v>167</v>
      </c>
      <c r="C50" s="126">
        <v>25676500</v>
      </c>
    </row>
    <row r="51" spans="1:3" ht="20.100000000000001" customHeight="1">
      <c r="A51" s="248" t="s">
        <v>8</v>
      </c>
      <c r="B51" s="47" t="s">
        <v>168</v>
      </c>
      <c r="C51" s="114">
        <v>6945495</v>
      </c>
    </row>
    <row r="52" spans="1:3" ht="20.100000000000001" customHeight="1">
      <c r="A52" s="248" t="s">
        <v>10</v>
      </c>
      <c r="B52" s="47" t="s">
        <v>169</v>
      </c>
      <c r="C52" s="114">
        <v>6213008</v>
      </c>
    </row>
    <row r="53" spans="1:3" ht="20.100000000000001" customHeight="1">
      <c r="A53" s="248" t="s">
        <v>12</v>
      </c>
      <c r="B53" s="47" t="s">
        <v>170</v>
      </c>
      <c r="C53" s="114"/>
    </row>
    <row r="54" spans="1:3" ht="20.100000000000001" customHeight="1" thickBot="1">
      <c r="A54" s="248" t="s">
        <v>14</v>
      </c>
      <c r="B54" s="47" t="s">
        <v>172</v>
      </c>
      <c r="C54" s="114"/>
    </row>
    <row r="55" spans="1:3" ht="20.100000000000001" customHeight="1" thickBot="1">
      <c r="A55" s="249" t="s">
        <v>18</v>
      </c>
      <c r="B55" s="64" t="s">
        <v>389</v>
      </c>
      <c r="C55" s="106">
        <f>SUM(C56:C58)</f>
        <v>366649</v>
      </c>
    </row>
    <row r="56" spans="1:3" ht="20.100000000000001" customHeight="1">
      <c r="A56" s="248" t="s">
        <v>20</v>
      </c>
      <c r="B56" s="65" t="s">
        <v>193</v>
      </c>
      <c r="C56" s="126">
        <v>366649</v>
      </c>
    </row>
    <row r="57" spans="1:3" ht="20.100000000000001" customHeight="1">
      <c r="A57" s="248" t="s">
        <v>22</v>
      </c>
      <c r="B57" s="47" t="s">
        <v>195</v>
      </c>
      <c r="C57" s="114"/>
    </row>
    <row r="58" spans="1:3" ht="20.100000000000001" customHeight="1">
      <c r="A58" s="248" t="s">
        <v>24</v>
      </c>
      <c r="B58" s="47" t="s">
        <v>390</v>
      </c>
      <c r="C58" s="114"/>
    </row>
    <row r="59" spans="1:3" ht="20.100000000000001" customHeight="1" thickBot="1">
      <c r="A59" s="248" t="s">
        <v>26</v>
      </c>
      <c r="B59" s="47" t="s">
        <v>391</v>
      </c>
      <c r="C59" s="114"/>
    </row>
    <row r="60" spans="1:3" ht="20.100000000000001" customHeight="1" thickBot="1">
      <c r="A60" s="249" t="s">
        <v>32</v>
      </c>
      <c r="B60" s="261" t="s">
        <v>392</v>
      </c>
      <c r="C60" s="262">
        <f>+C49+C55</f>
        <v>39201652</v>
      </c>
    </row>
    <row r="61" spans="1:3" ht="20.100000000000001" customHeight="1" thickBot="1">
      <c r="A61" s="263"/>
      <c r="B61" s="264"/>
      <c r="C61" s="265"/>
    </row>
    <row r="62" spans="1:3" ht="20.100000000000001" customHeight="1" thickBot="1">
      <c r="A62" s="237" t="s">
        <v>366</v>
      </c>
      <c r="B62" s="238"/>
      <c r="C62" s="239">
        <v>9</v>
      </c>
    </row>
    <row r="63" spans="1:3" ht="20.100000000000001" customHeight="1" thickBot="1">
      <c r="A63" s="237" t="s">
        <v>367</v>
      </c>
      <c r="B63" s="238"/>
      <c r="C63" s="239">
        <v>0</v>
      </c>
    </row>
  </sheetData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F12"/>
  <sheetViews>
    <sheetView tabSelected="1" workbookViewId="0">
      <selection activeCell="K27" sqref="K27"/>
    </sheetView>
  </sheetViews>
  <sheetFormatPr defaultRowHeight="15"/>
  <cols>
    <col min="1" max="1" width="16.7109375" customWidth="1"/>
    <col min="2" max="2" width="20.42578125" customWidth="1"/>
    <col min="3" max="3" width="11.5703125" customWidth="1"/>
    <col min="5" max="5" width="10" customWidth="1"/>
    <col min="6" max="6" width="11.85546875" customWidth="1"/>
  </cols>
  <sheetData>
    <row r="3" spans="1:6">
      <c r="A3" t="s">
        <v>418</v>
      </c>
    </row>
    <row r="4" spans="1:6" ht="15.75">
      <c r="A4" s="286" t="s">
        <v>413</v>
      </c>
      <c r="B4" s="286"/>
      <c r="C4" s="286"/>
      <c r="D4" s="286"/>
      <c r="E4" s="286"/>
      <c r="F4" s="286"/>
    </row>
    <row r="5" spans="1:6" ht="15.75" thickBot="1">
      <c r="A5" s="76"/>
      <c r="B5" s="73"/>
      <c r="C5" s="73"/>
      <c r="D5" s="73"/>
      <c r="E5" s="73"/>
      <c r="F5" s="135" t="s">
        <v>400</v>
      </c>
    </row>
    <row r="6" spans="1:6" ht="36.75" thickBot="1">
      <c r="A6" s="81" t="s">
        <v>419</v>
      </c>
      <c r="B6" s="82" t="s">
        <v>328</v>
      </c>
      <c r="C6" s="82" t="s">
        <v>329</v>
      </c>
      <c r="D6" s="82" t="s">
        <v>420</v>
      </c>
      <c r="E6" s="82" t="s">
        <v>396</v>
      </c>
      <c r="F6" s="83" t="s">
        <v>410</v>
      </c>
    </row>
    <row r="7" spans="1:6" ht="15.75" thickBot="1">
      <c r="A7" s="136">
        <v>1</v>
      </c>
      <c r="B7" s="137">
        <v>2</v>
      </c>
      <c r="C7" s="137">
        <v>3</v>
      </c>
      <c r="D7" s="137">
        <v>4</v>
      </c>
      <c r="E7" s="137">
        <v>5</v>
      </c>
      <c r="F7" s="138">
        <v>6</v>
      </c>
    </row>
    <row r="8" spans="1:6">
      <c r="A8" s="139" t="s">
        <v>412</v>
      </c>
      <c r="B8" s="140">
        <v>875000</v>
      </c>
      <c r="C8" s="141" t="s">
        <v>409</v>
      </c>
      <c r="D8" s="140"/>
      <c r="E8" s="140">
        <v>875000</v>
      </c>
      <c r="F8" s="142">
        <f t="shared" ref="F8:F11" si="0">B8-D8-E8</f>
        <v>0</v>
      </c>
    </row>
    <row r="9" spans="1:6">
      <c r="A9" s="139"/>
      <c r="B9" s="140"/>
      <c r="C9" s="141"/>
      <c r="D9" s="140"/>
      <c r="E9" s="140"/>
      <c r="F9" s="142">
        <f t="shared" si="0"/>
        <v>0</v>
      </c>
    </row>
    <row r="10" spans="1:6">
      <c r="A10" s="139"/>
      <c r="B10" s="140"/>
      <c r="C10" s="141"/>
      <c r="D10" s="140"/>
      <c r="E10" s="140"/>
      <c r="F10" s="142">
        <f t="shared" si="0"/>
        <v>0</v>
      </c>
    </row>
    <row r="11" spans="1:6" ht="15.75" thickBot="1">
      <c r="A11" s="143"/>
      <c r="B11" s="144"/>
      <c r="C11" s="145"/>
      <c r="D11" s="144"/>
      <c r="E11" s="144"/>
      <c r="F11" s="146">
        <f t="shared" si="0"/>
        <v>0</v>
      </c>
    </row>
    <row r="12" spans="1:6" ht="15.75" thickBot="1">
      <c r="A12" s="147"/>
      <c r="B12" s="148">
        <v>875000</v>
      </c>
      <c r="C12" s="149"/>
      <c r="D12" s="148"/>
      <c r="E12" s="148">
        <v>875000</v>
      </c>
      <c r="F12" s="150">
        <f>SUM(F8:F11)</f>
        <v>0</v>
      </c>
    </row>
  </sheetData>
  <mergeCells count="1"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1.melléklet</vt:lpstr>
      <vt:lpstr>2.1.melléklet</vt:lpstr>
      <vt:lpstr>2.2.melléklet</vt:lpstr>
      <vt:lpstr>3.melléklet</vt:lpstr>
      <vt:lpstr>4.melléklet</vt:lpstr>
      <vt:lpstr>5.1.melléklet</vt:lpstr>
      <vt:lpstr>5.2.melléklet</vt:lpstr>
      <vt:lpstr>6.melléklet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Iroda-1111</cp:lastModifiedBy>
  <cp:lastPrinted>2016-07-18T06:08:31Z</cp:lastPrinted>
  <dcterms:created xsi:type="dcterms:W3CDTF">2015-02-09T13:00:12Z</dcterms:created>
  <dcterms:modified xsi:type="dcterms:W3CDTF">2016-07-18T09:31:06Z</dcterms:modified>
</cp:coreProperties>
</file>