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<sst xmlns="http://schemas.openxmlformats.org/spreadsheetml/2006/main" count="75" uniqueCount="68">
  <si>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</si>
  <si>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</si>
  <si>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</si>
  <si>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</si>
  <si>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</si>
  <si>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</si>
  <si>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</si>
  <si>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</si>
  <si>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</si>
  <si>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</si>
  <si>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</si>
  <si>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</si>
  <si>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</si>
  <si>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</si>
  <si>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</si>
  <si>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</si>
  <si>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</si>
  <si>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</si>
  <si>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</si>
  <si>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</si>
  <si>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</si>
  <si>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</si>
  <si>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</si>
  <si>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</si>
  <si>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</si>
  <si>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</si>
  <si>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</si>
  <si>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14.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</si>
  <si>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</si>
  <si>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</si>
  <si>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</si>
  <si>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</si>
  <si>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</si>
  <si>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</si>
  <si>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</si>
  <si>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</si>
  <si>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</si>
  <si>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</si>
  <si>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</si>
  <si>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</si>
  <si>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</si>
  <si>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>Forgatási célú belföldi, külföldi értékpapírok vásárlása</t>
  </si>
  <si>
    <t>20.</t>
  </si>
  <si>
    <t xml:space="preserve">   Likviditási célú hitelek, kölcsönök felvétele</t>
  </si>
  <si>
    <t xml:space="preserve">   Értékpapírok bevételei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</si>
  <si>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</si>
  <si>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</si>
  <si>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</si>
  <si>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</si>
  <si>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</si>
  <si>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Államháztartáson belüli megelőlegezése</t>
  </si>
  <si>
    <t>2018. évi előirányzat</t>
  </si>
  <si>
    <t>Pári Község Önkormányzata</t>
  </si>
  <si>
    <t xml:space="preserve"> Forintban!</t>
  </si>
  <si>
    <t>Költségvetési bevételek összesen (1.+2.+4.+5.+7.)</t>
  </si>
  <si>
    <t>Költségvetési kiadások összesen (1.+...+7.)</t>
  </si>
  <si>
    <t>8.</t>
  </si>
  <si>
    <t>9.</t>
  </si>
  <si>
    <t>Működési célú finanszírozási bevételek összesen (9.+19.)</t>
  </si>
  <si>
    <t>10.</t>
  </si>
  <si>
    <t>Hiány belső finanszírozásának bevételei (10.+…+13. )</t>
  </si>
  <si>
    <t>Működési célú finanszírozási kiadások összesen (9.+...+16.)</t>
  </si>
  <si>
    <t xml:space="preserve">Hiány külső finanszírozásának bevételei (15.+16.) </t>
  </si>
  <si>
    <t>BEVÉTEL ÖSSZESEN (8.+17.)</t>
  </si>
  <si>
    <t>KIADÁSOK ÖSSZESEN (8.+17.)</t>
  </si>
  <si>
    <t>Módosítás 05.22.</t>
  </si>
  <si>
    <t>Módosítás  
09.18.</t>
  </si>
  <si>
    <t>Módosítás
 09.18.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</si>
</sst>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i/>
      <sz val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Continuous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horizontal="right" vertical="center"/>
      <protection/>
    </xf>
    <xf numFmtId="164" fontId="0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2" fillId="0" borderId="20" xfId="0" applyNumberFormat="1" applyFont="1" applyFill="1" applyBorder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22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23" xfId="0" applyNumberFormat="1" applyFont="1" applyFill="1" applyBorder="1" applyAlignment="1" applyProtection="1">
      <alignment horizontal="center" vertical="center" wrapText="1"/>
      <protection/>
    </xf>
    <xf numFmtId="164" fontId="22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0" applyNumberFormat="1" applyFont="1" applyFill="1" applyBorder="1" applyAlignment="1" applyProtection="1">
      <alignment horizontal="center" vertical="center" wrapTex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Continuous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ill="1" applyBorder="1" applyAlignment="1" applyProtection="1">
      <alignment horizontal="left" vertical="center" wrapText="1"/>
      <protection/>
    </xf>
    <xf numFmtId="164" fontId="0" fillId="0" borderId="28" xfId="0" applyNumberFormat="1" applyFont="1" applyFill="1" applyBorder="1" applyAlignment="1" applyProtection="1">
      <alignment horizontal="left" vertical="center" wrapText="1"/>
      <protection/>
    </xf>
    <xf numFmtId="164" fontId="0" fillId="0" borderId="23" xfId="0" applyNumberFormat="1" applyFont="1" applyFill="1" applyBorder="1" applyAlignment="1" applyProtection="1">
      <alignment horizontal="left" vertical="center" wrapText="1"/>
      <protection/>
    </xf>
    <xf numFmtId="164" fontId="0" fillId="0" borderId="13" xfId="0" applyNumberFormat="1" applyFont="1" applyFill="1" applyBorder="1" applyAlignment="1" applyProtection="1">
      <alignment horizontal="left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/>
      <protection/>
    </xf>
    <xf numFmtId="164" fontId="0" fillId="0" borderId="18" xfId="0" applyNumberFormat="1" applyFont="1" applyFill="1" applyBorder="1" applyAlignment="1" applyProtection="1">
      <alignment horizontal="left" vertical="center" wrapText="1"/>
      <protection/>
    </xf>
    <xf numFmtId="164" fontId="22" fillId="0" borderId="10" xfId="0" applyNumberFormat="1" applyFont="1" applyFill="1" applyBorder="1" applyAlignment="1" applyProtection="1">
      <alignment horizontal="left" vertical="center" wrapText="1"/>
      <protection/>
    </xf>
    <xf numFmtId="164" fontId="21" fillId="0" borderId="15" xfId="0" applyNumberFormat="1" applyFont="1" applyFill="1" applyBorder="1" applyAlignment="1" applyProtection="1">
      <alignment horizontal="left" vertical="center" wrapText="1"/>
      <protection/>
    </xf>
    <xf numFmtId="164" fontId="22" fillId="0" borderId="29" xfId="0" applyNumberFormat="1" applyFont="1" applyFill="1" applyBorder="1" applyAlignment="1" applyProtection="1">
      <alignment horizontal="center" vertical="center" wrapText="1"/>
      <protection/>
    </xf>
    <xf numFmtId="164" fontId="22" fillId="0" borderId="19" xfId="0" applyNumberFormat="1" applyFont="1" applyFill="1" applyBorder="1" applyAlignment="1" applyProtection="1">
      <alignment horizontal="center" vertical="center" wrapText="1"/>
      <protection/>
    </xf>
    <xf numFmtId="164" fontId="24" fillId="0" borderId="30" xfId="0" applyNumberFormat="1" applyFont="1" applyFill="1" applyBorder="1" applyAlignment="1" applyProtection="1">
      <alignment horizontal="center" vertical="center" wrapText="1"/>
      <protection/>
    </xf>
    <xf numFmtId="164" fontId="22" fillId="0" borderId="11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31" xfId="0" applyNumberFormat="1" applyFont="1" applyFill="1" applyBorder="1" applyAlignment="1" applyProtection="1">
      <alignment horizontal="center" vertical="center" wrapText="1"/>
      <protection/>
    </xf>
    <xf numFmtId="164" fontId="21" fillId="0" borderId="32" xfId="0" applyNumberFormat="1" applyFont="1" applyFill="1" applyBorder="1" applyAlignment="1" applyProtection="1">
      <alignment horizontal="left" vertical="center" wrapText="1"/>
      <protection/>
    </xf>
    <xf numFmtId="164" fontId="0" fillId="0" borderId="21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center" vertical="center" wrapText="1"/>
      <protection/>
    </xf>
    <xf numFmtId="164" fontId="0" fillId="0" borderId="34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6"/>
  <sheetViews>
    <sheetView tabSelected="1" zoomScale="130" zoomScaleNormal="130" zoomScaleSheetLayoutView="100" workbookViewId="0" topLeftCell="A4">
      <selection activeCell="E19" sqref="E19"/>
    </sheetView>
  </sheetViews>
  <sheetFormatPr defaultColWidth="9.00390625" defaultRowHeight="12.75"/>
  <cols>
    <col min="1" max="1" width="6.875" style="1" customWidth="1"/>
    <col min="2" max="2" width="41.625" style="4" customWidth="1"/>
    <col min="3" max="3" width="13.00390625" style="1" bestFit="1" customWidth="1"/>
    <col min="4" max="4" width="11.875" style="1" bestFit="1" customWidth="1"/>
    <col min="5" max="5" width="13.00390625" style="1" bestFit="1" customWidth="1"/>
    <col min="6" max="6" width="12.625" style="1" bestFit="1" customWidth="1"/>
    <col min="7" max="7" width="13.00390625" style="1" bestFit="1" customWidth="1"/>
    <col min="8" max="8" width="42.125" style="1" customWidth="1"/>
    <col min="9" max="9" width="13.00390625" style="1" bestFit="1" customWidth="1"/>
    <col min="10" max="10" width="12.625" style="1" bestFit="1" customWidth="1"/>
    <col min="11" max="13" width="13.00390625" style="1" bestFit="1" customWidth="1"/>
    <col min="14" max="16384" width="9.375" style="1" customWidth="1"/>
  </cols>
  <sheetData>
    <row r="1" spans="2:12" ht="39.75" customHeight="1">
      <c r="B1" s="2" t="s">
        <v>49</v>
      </c>
      <c r="C1" s="3"/>
      <c r="D1" s="3"/>
      <c r="E1" s="3"/>
      <c r="F1" s="3"/>
      <c r="G1" s="3"/>
      <c r="H1" s="41"/>
      <c r="I1" s="3"/>
      <c r="J1" s="3"/>
      <c r="K1" s="3"/>
      <c r="L1" s="3"/>
    </row>
    <row r="2" spans="2:13" ht="16.5" thickBot="1">
      <c r="B2" s="19" t="s">
        <v>52</v>
      </c>
      <c r="I2" s="20"/>
      <c r="J2" s="20"/>
      <c r="L2" s="20"/>
      <c r="M2" s="24" t="s">
        <v>53</v>
      </c>
    </row>
    <row r="3" spans="1:13" ht="13.5" thickBot="1">
      <c r="A3" s="54" t="s">
        <v>0</v>
      </c>
      <c r="B3" s="7" t="s">
        <v>1</v>
      </c>
      <c r="C3" s="7"/>
      <c r="D3" s="7"/>
      <c r="E3" s="7"/>
      <c r="F3" s="7"/>
      <c r="G3" s="26"/>
      <c r="H3" s="57" t="s">
        <v>2</v>
      </c>
      <c r="I3" s="58"/>
      <c r="J3" s="58"/>
      <c r="K3" s="58"/>
      <c r="L3" s="58"/>
      <c r="M3" s="59"/>
    </row>
    <row r="4" spans="1:13" s="5" customFormat="1" ht="26.25" thickBot="1">
      <c r="A4" s="55"/>
      <c r="B4" s="9" t="s">
        <v>3</v>
      </c>
      <c r="C4" s="9" t="s">
        <v>51</v>
      </c>
      <c r="D4" s="9" t="s">
        <v>65</v>
      </c>
      <c r="E4" s="9" t="s">
        <v>51</v>
      </c>
      <c r="F4" s="9" t="s">
        <v>66</v>
      </c>
      <c r="G4" s="33" t="s">
        <v>51</v>
      </c>
      <c r="H4" s="22" t="s">
        <v>3</v>
      </c>
      <c r="I4" s="40" t="s">
        <v>51</v>
      </c>
      <c r="J4" s="40" t="s">
        <v>65</v>
      </c>
      <c r="K4" s="40" t="s">
        <v>51</v>
      </c>
      <c r="L4" s="40" t="s">
        <v>67</v>
      </c>
      <c r="M4" s="23" t="s">
        <v>51</v>
      </c>
    </row>
    <row r="5" spans="1:13" s="6" customFormat="1" ht="13.5" thickBot="1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33">
        <v>7</v>
      </c>
      <c r="H5" s="8">
        <v>8</v>
      </c>
      <c r="I5" s="9">
        <v>9</v>
      </c>
      <c r="J5" s="9">
        <v>10</v>
      </c>
      <c r="K5" s="9">
        <v>11</v>
      </c>
      <c r="L5" s="9">
        <v>12</v>
      </c>
      <c r="M5" s="10">
        <v>13</v>
      </c>
    </row>
    <row r="6" spans="1:13" ht="12.75">
      <c r="A6" s="27" t="s">
        <v>7</v>
      </c>
      <c r="B6" s="49" t="s">
        <v>8</v>
      </c>
      <c r="C6" s="11">
        <v>24561300</v>
      </c>
      <c r="D6" s="11"/>
      <c r="E6" s="11">
        <f>+C6+D6</f>
        <v>24561300</v>
      </c>
      <c r="F6" s="11">
        <v>3132820</v>
      </c>
      <c r="G6" s="34">
        <f>+E6+F6</f>
        <v>27694120</v>
      </c>
      <c r="H6" s="42" t="s">
        <v>9</v>
      </c>
      <c r="I6" s="11">
        <v>17990673</v>
      </c>
      <c r="J6" s="11">
        <v>5475</v>
      </c>
      <c r="K6" s="11">
        <f aca="true" t="shared" si="0" ref="K6:K11">+I6+J6</f>
        <v>17996148</v>
      </c>
      <c r="L6" s="11">
        <v>15240375</v>
      </c>
      <c r="M6" s="12">
        <f aca="true" t="shared" si="1" ref="M6:M11">+K6+L6</f>
        <v>33236523</v>
      </c>
    </row>
    <row r="7" spans="1:13" ht="25.5">
      <c r="A7" s="25" t="s">
        <v>10</v>
      </c>
      <c r="B7" s="50" t="s">
        <v>11</v>
      </c>
      <c r="C7" s="13">
        <v>13267050</v>
      </c>
      <c r="D7" s="13">
        <v>1232194</v>
      </c>
      <c r="E7" s="11">
        <f aca="true" t="shared" si="2" ref="E7:E12">+C7+D7</f>
        <v>14499244</v>
      </c>
      <c r="F7" s="13">
        <v>2782065</v>
      </c>
      <c r="G7" s="34">
        <f aca="true" t="shared" si="3" ref="G7:G12">+E7+F7</f>
        <v>17281309</v>
      </c>
      <c r="H7" s="43" t="s">
        <v>12</v>
      </c>
      <c r="I7" s="13">
        <v>2450185</v>
      </c>
      <c r="J7" s="13">
        <v>-120562</v>
      </c>
      <c r="K7" s="11">
        <f t="shared" si="0"/>
        <v>2329623</v>
      </c>
      <c r="L7" s="13">
        <v>3085250</v>
      </c>
      <c r="M7" s="12">
        <f t="shared" si="1"/>
        <v>5414873</v>
      </c>
    </row>
    <row r="8" spans="1:14" ht="12.75">
      <c r="A8" s="25" t="s">
        <v>4</v>
      </c>
      <c r="B8" s="50" t="s">
        <v>13</v>
      </c>
      <c r="C8" s="13"/>
      <c r="D8" s="13"/>
      <c r="E8" s="11">
        <f t="shared" si="2"/>
        <v>0</v>
      </c>
      <c r="F8" s="13"/>
      <c r="G8" s="34">
        <f t="shared" si="3"/>
        <v>0</v>
      </c>
      <c r="H8" s="43" t="s">
        <v>14</v>
      </c>
      <c r="I8" s="13">
        <v>14978143</v>
      </c>
      <c r="J8" s="13"/>
      <c r="K8" s="11">
        <f t="shared" si="0"/>
        <v>14978143</v>
      </c>
      <c r="L8" s="13">
        <v>30000</v>
      </c>
      <c r="M8" s="12">
        <f t="shared" si="1"/>
        <v>15008143</v>
      </c>
      <c r="N8" s="21"/>
    </row>
    <row r="9" spans="1:13" ht="12.75">
      <c r="A9" s="25" t="s">
        <v>5</v>
      </c>
      <c r="B9" s="50" t="s">
        <v>15</v>
      </c>
      <c r="C9" s="13">
        <v>5808000</v>
      </c>
      <c r="D9" s="13"/>
      <c r="E9" s="11">
        <f t="shared" si="2"/>
        <v>5808000</v>
      </c>
      <c r="F9" s="13"/>
      <c r="G9" s="34">
        <f t="shared" si="3"/>
        <v>5808000</v>
      </c>
      <c r="H9" s="43" t="s">
        <v>16</v>
      </c>
      <c r="I9" s="13">
        <v>2101000</v>
      </c>
      <c r="J9" s="13"/>
      <c r="K9" s="11">
        <f t="shared" si="0"/>
        <v>2101000</v>
      </c>
      <c r="L9" s="13">
        <v>3088600</v>
      </c>
      <c r="M9" s="12">
        <f t="shared" si="1"/>
        <v>5189600</v>
      </c>
    </row>
    <row r="10" spans="1:13" ht="12.75">
      <c r="A10" s="25" t="s">
        <v>6</v>
      </c>
      <c r="B10" s="51" t="s">
        <v>17</v>
      </c>
      <c r="C10" s="13"/>
      <c r="D10" s="13"/>
      <c r="E10" s="11">
        <f t="shared" si="2"/>
        <v>0</v>
      </c>
      <c r="F10" s="13"/>
      <c r="G10" s="34">
        <f t="shared" si="3"/>
        <v>0</v>
      </c>
      <c r="H10" s="43" t="s">
        <v>18</v>
      </c>
      <c r="I10" s="13">
        <v>11570999</v>
      </c>
      <c r="J10" s="13">
        <v>2599112</v>
      </c>
      <c r="K10" s="11">
        <f t="shared" si="0"/>
        <v>14170111</v>
      </c>
      <c r="L10" s="13">
        <v>-1309112</v>
      </c>
      <c r="M10" s="12">
        <f t="shared" si="1"/>
        <v>12860999</v>
      </c>
    </row>
    <row r="11" spans="1:13" ht="12.75">
      <c r="A11" s="25" t="s">
        <v>19</v>
      </c>
      <c r="B11" s="50" t="s">
        <v>20</v>
      </c>
      <c r="C11" s="13"/>
      <c r="D11" s="13"/>
      <c r="E11" s="13">
        <f t="shared" si="2"/>
        <v>0</v>
      </c>
      <c r="F11" s="13"/>
      <c r="G11" s="35">
        <f t="shared" si="3"/>
        <v>0</v>
      </c>
      <c r="H11" s="43" t="s">
        <v>21</v>
      </c>
      <c r="I11" s="13">
        <v>18974180</v>
      </c>
      <c r="J11" s="13">
        <v>-1251831</v>
      </c>
      <c r="K11" s="11">
        <f t="shared" si="0"/>
        <v>17722349</v>
      </c>
      <c r="L11" s="13">
        <v>-8677051</v>
      </c>
      <c r="M11" s="12">
        <f t="shared" si="1"/>
        <v>9045298</v>
      </c>
    </row>
    <row r="12" spans="1:13" ht="13.5" thickBot="1">
      <c r="A12" s="25" t="s">
        <v>22</v>
      </c>
      <c r="B12" s="50" t="s">
        <v>23</v>
      </c>
      <c r="C12" s="13">
        <v>2312353</v>
      </c>
      <c r="D12" s="13"/>
      <c r="E12" s="11">
        <f t="shared" si="2"/>
        <v>2312353</v>
      </c>
      <c r="F12" s="13">
        <v>1461707</v>
      </c>
      <c r="G12" s="34">
        <f t="shared" si="3"/>
        <v>3774060</v>
      </c>
      <c r="H12" s="44"/>
      <c r="I12" s="13"/>
      <c r="J12" s="13"/>
      <c r="K12" s="13"/>
      <c r="L12" s="13"/>
      <c r="M12" s="14"/>
    </row>
    <row r="13" spans="1:13" ht="26.25" thickBot="1">
      <c r="A13" s="8" t="s">
        <v>56</v>
      </c>
      <c r="B13" s="52" t="s">
        <v>54</v>
      </c>
      <c r="C13" s="15">
        <f>+C6+C7+C9+C10+C11+C12</f>
        <v>45948703</v>
      </c>
      <c r="D13" s="15">
        <f>SUM(D7:D12)</f>
        <v>1232194</v>
      </c>
      <c r="E13" s="15">
        <f>SUM(E6:E12)</f>
        <v>47180897</v>
      </c>
      <c r="F13" s="15">
        <f>SUM(F7:F12)</f>
        <v>4243772</v>
      </c>
      <c r="G13" s="28">
        <f>SUM(G6:G12)</f>
        <v>54557489</v>
      </c>
      <c r="H13" s="45" t="s">
        <v>55</v>
      </c>
      <c r="I13" s="15">
        <f>SUM(I6:I12)</f>
        <v>68065180</v>
      </c>
      <c r="J13" s="15">
        <f>SUM(J6:J12)</f>
        <v>1232194</v>
      </c>
      <c r="K13" s="15">
        <f>SUM(K6:K12)</f>
        <v>69297374</v>
      </c>
      <c r="L13" s="15">
        <f>SUM(L6:L12)</f>
        <v>11458062</v>
      </c>
      <c r="M13" s="16">
        <f>SUM(M6:M12)</f>
        <v>80755436</v>
      </c>
    </row>
    <row r="14" spans="1:13" ht="25.5">
      <c r="A14" s="60" t="s">
        <v>57</v>
      </c>
      <c r="B14" s="61" t="s">
        <v>60</v>
      </c>
      <c r="C14" s="29">
        <v>2502339</v>
      </c>
      <c r="D14" s="29"/>
      <c r="E14" s="29">
        <f>+C14+D14</f>
        <v>2502339</v>
      </c>
      <c r="F14" s="29">
        <f>SUM(F15:F18)</f>
        <v>776458</v>
      </c>
      <c r="G14" s="36">
        <f>+E14+F14</f>
        <v>3278797</v>
      </c>
      <c r="H14" s="46" t="s">
        <v>50</v>
      </c>
      <c r="I14" s="18">
        <v>977052</v>
      </c>
      <c r="J14" s="18"/>
      <c r="K14" s="18">
        <v>977052</v>
      </c>
      <c r="L14" s="18"/>
      <c r="M14" s="17">
        <v>977052</v>
      </c>
    </row>
    <row r="15" spans="1:13" ht="12.75">
      <c r="A15" s="62" t="s">
        <v>59</v>
      </c>
      <c r="B15" s="50" t="s">
        <v>29</v>
      </c>
      <c r="C15" s="30">
        <v>2502339</v>
      </c>
      <c r="D15" s="30"/>
      <c r="E15" s="30">
        <f>+C15+D15</f>
        <v>2502339</v>
      </c>
      <c r="F15" s="30">
        <v>776458</v>
      </c>
      <c r="G15" s="37">
        <f>+E15+F15</f>
        <v>3278797</v>
      </c>
      <c r="H15" s="43" t="s">
        <v>30</v>
      </c>
      <c r="I15" s="13"/>
      <c r="J15" s="13"/>
      <c r="K15" s="13"/>
      <c r="L15" s="13"/>
      <c r="M15" s="14"/>
    </row>
    <row r="16" spans="1:13" ht="12.75">
      <c r="A16" s="62" t="s">
        <v>24</v>
      </c>
      <c r="B16" s="50" t="s">
        <v>32</v>
      </c>
      <c r="C16" s="30"/>
      <c r="D16" s="30"/>
      <c r="E16" s="30"/>
      <c r="F16" s="30"/>
      <c r="G16" s="37"/>
      <c r="H16" s="43" t="s">
        <v>33</v>
      </c>
      <c r="I16" s="13"/>
      <c r="J16" s="13"/>
      <c r="K16" s="13"/>
      <c r="L16" s="13"/>
      <c r="M16" s="14"/>
    </row>
    <row r="17" spans="1:13" ht="12.75">
      <c r="A17" s="62" t="s">
        <v>25</v>
      </c>
      <c r="B17" s="50" t="s">
        <v>35</v>
      </c>
      <c r="C17" s="30"/>
      <c r="D17" s="30"/>
      <c r="E17" s="30"/>
      <c r="F17" s="30"/>
      <c r="G17" s="37"/>
      <c r="H17" s="43" t="s">
        <v>36</v>
      </c>
      <c r="I17" s="13"/>
      <c r="J17" s="13"/>
      <c r="K17" s="13"/>
      <c r="L17" s="13"/>
      <c r="M17" s="14"/>
    </row>
    <row r="18" spans="1:13" ht="12.75">
      <c r="A18" s="62" t="s">
        <v>26</v>
      </c>
      <c r="B18" s="50" t="s">
        <v>38</v>
      </c>
      <c r="C18" s="30"/>
      <c r="D18" s="31"/>
      <c r="E18" s="31"/>
      <c r="F18" s="31"/>
      <c r="G18" s="38"/>
      <c r="H18" s="47" t="s">
        <v>39</v>
      </c>
      <c r="I18" s="13"/>
      <c r="J18" s="13"/>
      <c r="K18" s="13"/>
      <c r="L18" s="13"/>
      <c r="M18" s="14"/>
    </row>
    <row r="19" spans="1:13" ht="25.5">
      <c r="A19" s="62" t="s">
        <v>27</v>
      </c>
      <c r="B19" s="53" t="s">
        <v>62</v>
      </c>
      <c r="C19" s="32">
        <v>24167838</v>
      </c>
      <c r="D19" s="32"/>
      <c r="E19" s="32">
        <f>+C19+D19</f>
        <v>24167838</v>
      </c>
      <c r="F19" s="32">
        <f>SUM(F20:F21)</f>
        <v>-3247850</v>
      </c>
      <c r="G19" s="39">
        <f>+E19+F19</f>
        <v>20919988</v>
      </c>
      <c r="H19" s="43" t="s">
        <v>41</v>
      </c>
      <c r="I19" s="13"/>
      <c r="J19" s="13"/>
      <c r="K19" s="13"/>
      <c r="L19" s="13"/>
      <c r="M19" s="14"/>
    </row>
    <row r="20" spans="1:13" ht="12.75">
      <c r="A20" s="62" t="s">
        <v>28</v>
      </c>
      <c r="B20" s="50" t="s">
        <v>43</v>
      </c>
      <c r="C20" s="31"/>
      <c r="D20" s="31"/>
      <c r="E20" s="31"/>
      <c r="F20" s="31"/>
      <c r="G20" s="38"/>
      <c r="H20" s="48"/>
      <c r="I20" s="18"/>
      <c r="J20" s="18"/>
      <c r="K20" s="18"/>
      <c r="L20" s="18"/>
      <c r="M20" s="17"/>
    </row>
    <row r="21" spans="1:13" ht="13.5" thickBot="1">
      <c r="A21" s="63" t="s">
        <v>31</v>
      </c>
      <c r="B21" s="64" t="s">
        <v>44</v>
      </c>
      <c r="C21" s="30">
        <v>24167838</v>
      </c>
      <c r="D21" s="30"/>
      <c r="E21" s="30">
        <f>+C21+D21</f>
        <v>24167838</v>
      </c>
      <c r="F21" s="30">
        <v>-3247850</v>
      </c>
      <c r="G21" s="37">
        <f>+E21+F21</f>
        <v>20919988</v>
      </c>
      <c r="H21" s="44"/>
      <c r="I21" s="13"/>
      <c r="J21" s="13"/>
      <c r="K21" s="13"/>
      <c r="L21" s="13"/>
      <c r="M21" s="14"/>
    </row>
    <row r="22" spans="1:13" ht="26.25" thickBot="1">
      <c r="A22" s="8" t="s">
        <v>34</v>
      </c>
      <c r="B22" s="52" t="s">
        <v>58</v>
      </c>
      <c r="C22" s="15">
        <f>+C14+C19</f>
        <v>26670177</v>
      </c>
      <c r="D22" s="15">
        <f>SUM(D14:D21)</f>
        <v>0</v>
      </c>
      <c r="E22" s="15">
        <f>+E14+E19</f>
        <v>26670177</v>
      </c>
      <c r="F22" s="15">
        <f>SUM(F14:F21)</f>
        <v>-4942784</v>
      </c>
      <c r="G22" s="28">
        <f>+G14+G19</f>
        <v>24198785</v>
      </c>
      <c r="H22" s="45" t="s">
        <v>61</v>
      </c>
      <c r="I22" s="15">
        <f>+I14+I15+I16+I17+I18+I19+I20</f>
        <v>977052</v>
      </c>
      <c r="J22" s="15">
        <f>+J14+J15+J16+J17+J18+J19+J20</f>
        <v>0</v>
      </c>
      <c r="K22" s="15">
        <f>+K14+K15+K16+K17+K18+K19+K20</f>
        <v>977052</v>
      </c>
      <c r="L22" s="15">
        <f>+L14+L15+L16+L17+L18+L19+L20</f>
        <v>0</v>
      </c>
      <c r="M22" s="16">
        <f>+M14+M15+M16+M17+M18+M19+M20</f>
        <v>977052</v>
      </c>
    </row>
    <row r="23" spans="1:13" ht="13.5" thickBot="1">
      <c r="A23" s="8" t="s">
        <v>37</v>
      </c>
      <c r="B23" s="52" t="s">
        <v>63</v>
      </c>
      <c r="C23" s="15">
        <f>+C13+C22</f>
        <v>72618880</v>
      </c>
      <c r="D23" s="15">
        <f>+D22+D13</f>
        <v>1232194</v>
      </c>
      <c r="E23" s="15">
        <f>+E22+E13</f>
        <v>73851074</v>
      </c>
      <c r="F23" s="15">
        <f>+F22+F13</f>
        <v>-699012</v>
      </c>
      <c r="G23" s="28">
        <f>+G22+G13</f>
        <v>78756274</v>
      </c>
      <c r="H23" s="45" t="s">
        <v>64</v>
      </c>
      <c r="I23" s="15">
        <f>+I13+I22</f>
        <v>69042232</v>
      </c>
      <c r="J23" s="15">
        <f>+J13+J22</f>
        <v>1232194</v>
      </c>
      <c r="K23" s="15">
        <f>+K13+K22</f>
        <v>70274426</v>
      </c>
      <c r="L23" s="15">
        <f>+L13+L22</f>
        <v>11458062</v>
      </c>
      <c r="M23" s="16">
        <f>+M13+M22</f>
        <v>81732488</v>
      </c>
    </row>
    <row r="24" spans="1:13" ht="13.5" thickBot="1">
      <c r="A24" s="8" t="s">
        <v>40</v>
      </c>
      <c r="B24" s="52" t="s">
        <v>45</v>
      </c>
      <c r="C24" s="15"/>
      <c r="D24" s="15"/>
      <c r="E24" s="15"/>
      <c r="F24" s="15"/>
      <c r="G24" s="28"/>
      <c r="H24" s="45" t="s">
        <v>46</v>
      </c>
      <c r="I24" s="15"/>
      <c r="J24" s="15"/>
      <c r="K24" s="15"/>
      <c r="L24" s="15"/>
      <c r="M24" s="16"/>
    </row>
    <row r="25" spans="1:13" ht="13.5" thickBot="1">
      <c r="A25" s="8" t="s">
        <v>42</v>
      </c>
      <c r="B25" s="52" t="s">
        <v>47</v>
      </c>
      <c r="C25" s="15">
        <f>IF(C13+C14-I23&lt;0,I23-(C13+C14),"-")</f>
        <v>20591190</v>
      </c>
      <c r="D25" s="15"/>
      <c r="E25" s="15"/>
      <c r="F25" s="15"/>
      <c r="G25" s="28"/>
      <c r="H25" s="45" t="s">
        <v>48</v>
      </c>
      <c r="I25" s="15"/>
      <c r="J25" s="15"/>
      <c r="K25" s="15">
        <v>3576648</v>
      </c>
      <c r="L25" s="15"/>
      <c r="M25" s="16">
        <f>G23-M23</f>
        <v>-2976214</v>
      </c>
    </row>
    <row r="26" spans="2:8" ht="18.75">
      <c r="B26" s="56"/>
      <c r="C26" s="56"/>
      <c r="D26" s="56"/>
      <c r="E26" s="56"/>
      <c r="F26" s="56"/>
      <c r="G26" s="56"/>
      <c r="H26" s="56"/>
    </row>
  </sheetData>
  <sheetProtection/>
  <mergeCells count="3">
    <mergeCell ref="A3:A4"/>
    <mergeCell ref="B26:H26"/>
    <mergeCell ref="H3:M3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70" r:id="rId1"/>
  <headerFooter alignWithMargins="0">
    <oddHeader xml:space="preserve">&amp;R&amp;"Times New Roman CE,Félkövér dőlt"&amp;11 1. sz.melléklet </oddHeader>
  </headerFooter>
  <ignoredErrors>
    <ignoredError sqref="E6 E7:E8 E9:E12 E21 E15 K6:K7 K8:K11" unlockedFormula="1"/>
    <ignoredError sqref="E13 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ASP_2</cp:lastModifiedBy>
  <cp:lastPrinted>2018-09-27T08:06:00Z</cp:lastPrinted>
  <dcterms:created xsi:type="dcterms:W3CDTF">2014-02-06T13:24:42Z</dcterms:created>
  <dcterms:modified xsi:type="dcterms:W3CDTF">2018-09-27T08:06:05Z</dcterms:modified>
  <cp:category/>
  <cp:version/>
  <cp:contentType/>
  <cp:contentStatus/>
</cp:coreProperties>
</file>