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</externalReference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<sst xmlns="http://schemas.openxmlformats.org/spreadsheetml/2006/main" count="426" uniqueCount="415">
  <si>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2016. évi költségvetése</t>
  </si>
  <si>
    <t>Bevételek (Ft)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</si>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</sst>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225;bl&#225;k_15.rendhez%20m&#225;so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vett"/>
      <sheetName val="szociális kiadások"/>
      <sheetName val="finanszírozás"/>
      <sheetName val="beruházások felújítások"/>
      <sheetName val="létszám"/>
      <sheetName val="átadott"/>
      <sheetName val="helyi adók (2)"/>
    </sheetNames>
    <sheetDataSet>
      <sheetData sheetId="7">
        <row r="74">
          <cell r="D74">
            <v>28496000</v>
          </cell>
          <cell r="E74">
            <v>56932000</v>
          </cell>
        </row>
        <row r="97">
          <cell r="C97">
            <v>66840255</v>
          </cell>
          <cell r="D97">
            <v>0</v>
          </cell>
          <cell r="E97">
            <v>0</v>
          </cell>
          <cell r="F97">
            <v>66840255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3" sqref="A3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506415000</v>
      </c>
      <c r="D19" s="39"/>
      <c r="E19" s="39">
        <v>30834000</v>
      </c>
      <c r="F19" s="13">
        <f>SUM(C19:E19)</f>
        <v>537249000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7107000</v>
      </c>
      <c r="D23" s="39">
        <v>15438000</v>
      </c>
      <c r="E23" s="39">
        <v>300000</v>
      </c>
      <c r="F23" s="13">
        <f>SUM(C23:E23)</f>
        <v>22845000</v>
      </c>
    </row>
    <row r="24" spans="1:6" ht="15">
      <c r="A24" s="40" t="s">
        <v>223</v>
      </c>
      <c r="B24" s="41" t="s">
        <v>224</v>
      </c>
      <c r="C24" s="12">
        <f>SUM(C19:C23)</f>
        <v>513522000</v>
      </c>
      <c r="D24" s="12">
        <f>SUM(D23)</f>
        <v>15438000</v>
      </c>
      <c r="E24" s="12">
        <f>SUM(E19:E23)</f>
        <v>31134000</v>
      </c>
      <c r="F24" s="12">
        <f>SUM(C24:E24)</f>
        <v>560094000</v>
      </c>
    </row>
    <row r="25" spans="1:6" ht="15">
      <c r="A25" s="14" t="s">
        <v>225</v>
      </c>
      <c r="B25" s="41" t="s">
        <v>226</v>
      </c>
      <c r="C25" s="12">
        <v>118646000</v>
      </c>
      <c r="D25" s="12">
        <v>4168000</v>
      </c>
      <c r="E25" s="12">
        <v>8936000</v>
      </c>
      <c r="F25" s="12">
        <f>SUM(C25:E25)</f>
        <v>131750000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51366000</v>
      </c>
      <c r="D29" s="39">
        <v>800000</v>
      </c>
      <c r="E29" s="39">
        <v>1122000</v>
      </c>
      <c r="F29" s="13">
        <f>SUM(C29:E29)</f>
        <v>53288000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7052000</v>
      </c>
      <c r="D32" s="39"/>
      <c r="E32" s="39">
        <v>515000</v>
      </c>
      <c r="F32" s="13">
        <f>SUM(C32:E32)</f>
        <v>7567000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329096278</v>
      </c>
      <c r="D40" s="39"/>
      <c r="E40" s="39">
        <v>11886000</v>
      </c>
      <c r="F40" s="13">
        <f>SUM(C40:E40)</f>
        <v>340982278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1405000</v>
      </c>
      <c r="D43" s="39"/>
      <c r="E43" s="39">
        <v>125000</v>
      </c>
      <c r="F43" s="13">
        <f>SUM(C43:E43)</f>
        <v>1530000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111750594</v>
      </c>
      <c r="D49" s="39"/>
      <c r="E49" s="39">
        <v>3214000</v>
      </c>
      <c r="F49" s="13">
        <f>SUM(C49:E49)</f>
        <v>114964594</v>
      </c>
    </row>
    <row r="50" spans="1:6" ht="15">
      <c r="A50" s="14" t="s">
        <v>275</v>
      </c>
      <c r="B50" s="41" t="s">
        <v>276</v>
      </c>
      <c r="C50" s="12">
        <f>SUM(C29:C49)</f>
        <v>500669872</v>
      </c>
      <c r="D50" s="12">
        <f>SUM(D29:D49)</f>
        <v>800000</v>
      </c>
      <c r="E50" s="12">
        <f>SUM(E29:E49)</f>
        <v>16862000</v>
      </c>
      <c r="F50" s="12">
        <f>SUM(F29:F49)</f>
        <v>518331872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49033060</v>
      </c>
      <c r="D59" s="12"/>
      <c r="E59" s="12"/>
      <c r="F59" s="12">
        <f>SUM(C59:E59)</f>
        <v>49033060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>
        <v>110330287</v>
      </c>
      <c r="D61" s="39"/>
      <c r="E61" s="39"/>
      <c r="F61" s="13">
        <f>SUM(C61:E61)</f>
        <v>110330287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199811000</v>
      </c>
      <c r="D65" s="39"/>
      <c r="E65" s="39"/>
      <c r="F65" s="13">
        <f>SUM(C65:E65)</f>
        <v>199811000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40652000</v>
      </c>
      <c r="D70" s="39">
        <v>8090000</v>
      </c>
      <c r="E70" s="39"/>
      <c r="F70" s="13">
        <f>SUM(C70:E70)</f>
        <v>48742000</v>
      </c>
    </row>
    <row r="71" spans="1:6" ht="15">
      <c r="A71" s="45" t="s">
        <v>317</v>
      </c>
      <c r="B71" s="36" t="s">
        <v>318</v>
      </c>
      <c r="C71" s="39">
        <v>2805000</v>
      </c>
      <c r="D71" s="39"/>
      <c r="E71" s="39"/>
      <c r="F71" s="13">
        <f>SUM(C71:E71)</f>
        <v>2805000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353598287</v>
      </c>
      <c r="D73" s="12">
        <f>SUM(D60:D72)</f>
        <v>8090000</v>
      </c>
      <c r="E73" s="12"/>
      <c r="F73" s="12">
        <f>SUM(F60:F72)</f>
        <v>361688287</v>
      </c>
    </row>
    <row r="74" spans="1:6" ht="15.75">
      <c r="A74" s="19" t="s">
        <v>93</v>
      </c>
      <c r="B74" s="46"/>
      <c r="C74" s="12">
        <f>C73+C59+C50+C25+C24</f>
        <v>1535469219</v>
      </c>
      <c r="D74" s="12">
        <f>D73+D59+D50+D25+D24</f>
        <v>28496000</v>
      </c>
      <c r="E74" s="12">
        <f>E73+E59+E50+E25+E24</f>
        <v>56932000</v>
      </c>
      <c r="F74" s="12">
        <f>F73+F59+F50+F25+F24</f>
        <v>1620897219</v>
      </c>
    </row>
    <row r="75" spans="1:6" ht="15">
      <c r="A75" s="47" t="s">
        <v>322</v>
      </c>
      <c r="B75" s="36" t="s">
        <v>323</v>
      </c>
      <c r="C75" s="39">
        <v>500000</v>
      </c>
      <c r="D75" s="39"/>
      <c r="E75" s="39"/>
      <c r="F75" s="13">
        <f aca="true" t="shared" si="0" ref="F75:F81">SUM(C75:E75)</f>
        <v>500000</v>
      </c>
    </row>
    <row r="76" spans="1:6" ht="15">
      <c r="A76" s="47" t="s">
        <v>324</v>
      </c>
      <c r="B76" s="36" t="s">
        <v>325</v>
      </c>
      <c r="C76" s="39">
        <v>42627000</v>
      </c>
      <c r="D76" s="39"/>
      <c r="E76" s="39"/>
      <c r="F76" s="13">
        <f t="shared" si="0"/>
        <v>42627000</v>
      </c>
    </row>
    <row r="77" spans="1:6" ht="15">
      <c r="A77" s="47" t="s">
        <v>326</v>
      </c>
      <c r="B77" s="36" t="s">
        <v>327</v>
      </c>
      <c r="C77" s="39">
        <v>1501000</v>
      </c>
      <c r="D77" s="39"/>
      <c r="E77" s="39"/>
      <c r="F77" s="13">
        <f t="shared" si="0"/>
        <v>1501000</v>
      </c>
    </row>
    <row r="78" spans="1:6" ht="15">
      <c r="A78" s="47" t="s">
        <v>328</v>
      </c>
      <c r="B78" s="36" t="s">
        <v>329</v>
      </c>
      <c r="C78" s="39">
        <v>5172000</v>
      </c>
      <c r="D78" s="39"/>
      <c r="E78" s="39"/>
      <c r="F78" s="13">
        <f t="shared" si="0"/>
        <v>5172000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13435000</v>
      </c>
      <c r="D81" s="39"/>
      <c r="E81" s="39"/>
      <c r="F81" s="13">
        <f t="shared" si="0"/>
        <v>13435000</v>
      </c>
    </row>
    <row r="82" spans="1:6" ht="15">
      <c r="A82" s="15" t="s">
        <v>336</v>
      </c>
      <c r="B82" s="41" t="s">
        <v>337</v>
      </c>
      <c r="C82" s="12">
        <f>SUM(C75:C81)</f>
        <v>63235000</v>
      </c>
      <c r="D82" s="12"/>
      <c r="E82" s="12"/>
      <c r="F82" s="12">
        <f>SUM(F75:F81)</f>
        <v>63235000</v>
      </c>
    </row>
    <row r="83" spans="1:6" ht="15">
      <c r="A83" s="17" t="s">
        <v>338</v>
      </c>
      <c r="B83" s="36" t="s">
        <v>339</v>
      </c>
      <c r="C83" s="39">
        <v>2839000</v>
      </c>
      <c r="D83" s="39"/>
      <c r="E83" s="39"/>
      <c r="F83" s="13">
        <f>SUM(C83:E83)</f>
        <v>2839000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/>
    </row>
    <row r="85" spans="1:6" ht="15">
      <c r="A85" s="17" t="s">
        <v>342</v>
      </c>
      <c r="B85" s="36" t="s">
        <v>343</v>
      </c>
      <c r="C85" s="39"/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v>766255</v>
      </c>
      <c r="D86" s="39"/>
      <c r="E86" s="39"/>
      <c r="F86" s="13">
        <f>SUM(C86:E86)</f>
        <v>766255</v>
      </c>
    </row>
    <row r="87" spans="1:6" ht="15">
      <c r="A87" s="18" t="s">
        <v>346</v>
      </c>
      <c r="B87" s="41" t="s">
        <v>347</v>
      </c>
      <c r="C87" s="12">
        <f>SUM(C83:C86)</f>
        <v>3605255</v>
      </c>
      <c r="D87" s="12"/>
      <c r="E87" s="12"/>
      <c r="F87" s="12">
        <f>SUM(F83:F86)</f>
        <v>3605255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66840255</v>
      </c>
      <c r="D97" s="39">
        <f>D96+D87+D82</f>
        <v>0</v>
      </c>
      <c r="E97" s="39">
        <f>E96+E87+E82</f>
        <v>0</v>
      </c>
      <c r="F97" s="12">
        <f>F96+F87+F82</f>
        <v>66840255</v>
      </c>
    </row>
    <row r="98" spans="1:6" ht="15.75">
      <c r="A98" s="22" t="s">
        <v>366</v>
      </c>
      <c r="B98" s="48" t="s">
        <v>367</v>
      </c>
      <c r="C98" s="12">
        <f>C96+C87+C82+C73+C59+C50+C25+C24</f>
        <v>1602309474</v>
      </c>
      <c r="D98" s="12">
        <f>D73+D50+D25+D24</f>
        <v>28496000</v>
      </c>
      <c r="E98" s="12">
        <f>E50+E25+E24</f>
        <v>56932000</v>
      </c>
      <c r="F98" s="12">
        <f>F96+F87+F82+F73+F59+F50+F25+F24</f>
        <v>1687737474</v>
      </c>
    </row>
    <row r="99" spans="1:25" ht="15">
      <c r="A99" s="17" t="s">
        <v>368</v>
      </c>
      <c r="B99" s="9" t="s">
        <v>369</v>
      </c>
      <c r="C99" s="49">
        <v>6704000</v>
      </c>
      <c r="D99" s="49"/>
      <c r="E99" s="49"/>
      <c r="F99" s="49">
        <f>SUM(C99:E99)</f>
        <v>6704000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>
        <f>SUM(C99:C101)</f>
        <v>6704000</v>
      </c>
      <c r="D102" s="52"/>
      <c r="E102" s="52"/>
      <c r="F102" s="52">
        <f>SUM(F99:F101)</f>
        <v>6704000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5">
      <c r="A109" s="25" t="s">
        <v>388</v>
      </c>
      <c r="B109" s="9" t="s">
        <v>389</v>
      </c>
      <c r="C109" s="54">
        <v>29595723</v>
      </c>
      <c r="D109" s="54"/>
      <c r="E109" s="54"/>
      <c r="F109" s="54">
        <f>SUM(C109:E109)</f>
        <v>29595723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6">
        <f>SUM(C110:E110)</f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5">
      <c r="A114" s="58" t="s">
        <v>398</v>
      </c>
      <c r="B114" s="14" t="s">
        <v>399</v>
      </c>
      <c r="C114" s="56">
        <f>SUM(C102+C109)</f>
        <v>36299723</v>
      </c>
      <c r="D114" s="56"/>
      <c r="E114" s="56"/>
      <c r="F114" s="56">
        <f>SUM(C114:E114)</f>
        <v>36299723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6">
        <f>C114+C119</f>
        <v>36299723</v>
      </c>
      <c r="D121" s="56">
        <f>D114+D119</f>
        <v>0</v>
      </c>
      <c r="E121" s="56">
        <f>E114+E119</f>
        <v>0</v>
      </c>
      <c r="F121" s="56">
        <f>F114+F119</f>
        <v>36299723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.75">
      <c r="A122" s="30" t="s">
        <v>414</v>
      </c>
      <c r="B122" s="31"/>
      <c r="C122" s="59">
        <f>SUM(C98+C121)</f>
        <v>1638609197</v>
      </c>
      <c r="D122" s="59">
        <f>SUM(D98+D121)</f>
        <v>28496000</v>
      </c>
      <c r="E122" s="59">
        <f>SUM(E98+E121)</f>
        <v>56932000</v>
      </c>
      <c r="F122" s="59">
        <f>SUM(F98+F121)</f>
        <v>1724037197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3/2016(VI. 24.)önkormányzati rendelethez*</oddHeader>
    <oddFooter>&amp;LMódosította: 15/2016. (VI. 23.)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3" sqref="A3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847180760</v>
      </c>
      <c r="D12" s="12"/>
      <c r="E12" s="12"/>
      <c r="F12" s="12">
        <f>SUM(C12:E12)</f>
        <v>847180760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256183000</v>
      </c>
      <c r="D17" s="13"/>
      <c r="E17" s="13"/>
      <c r="F17" s="13">
        <f>SUM(C17:E17)</f>
        <v>256183000</v>
      </c>
    </row>
    <row r="18" spans="1:6" ht="15" customHeight="1">
      <c r="A18" s="14" t="s">
        <v>33</v>
      </c>
      <c r="B18" s="15" t="s">
        <v>34</v>
      </c>
      <c r="C18" s="12">
        <f>SUM(C12:C17)</f>
        <v>1103363760</v>
      </c>
      <c r="D18" s="12"/>
      <c r="E18" s="12"/>
      <c r="F18" s="12">
        <f>SUM(F12:F17)</f>
        <v>1103363760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205008000</v>
      </c>
      <c r="D25" s="13">
        <v>28496000</v>
      </c>
      <c r="E25" s="13">
        <v>6496000</v>
      </c>
      <c r="F25" s="13">
        <f>SUM(C25:E25)</f>
        <v>240000000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2000000</v>
      </c>
      <c r="D29" s="13"/>
      <c r="E29" s="13"/>
      <c r="F29" s="13">
        <f>SUM(C29:E29)</f>
        <v>2000000</v>
      </c>
    </row>
    <row r="30" spans="1:6" ht="15" customHeight="1">
      <c r="A30" s="10" t="s">
        <v>57</v>
      </c>
      <c r="B30" s="11" t="s">
        <v>58</v>
      </c>
      <c r="C30" s="16">
        <f>SUM(C25:C29)</f>
        <v>243008000</v>
      </c>
      <c r="D30" s="16">
        <f>SUM(D25:D29)</f>
        <v>28496000</v>
      </c>
      <c r="E30" s="16">
        <f>SUM(E25:E29)</f>
        <v>6496000</v>
      </c>
      <c r="F30" s="16">
        <f>SUM(F25:F29)</f>
        <v>278000000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248508000</v>
      </c>
      <c r="D32" s="12">
        <f>SUM(D30:D31)</f>
        <v>28496000</v>
      </c>
      <c r="E32" s="12">
        <f>SUM(E30:E31)</f>
        <v>6496000</v>
      </c>
      <c r="F32" s="12">
        <f>SUM(F30:F31)</f>
        <v>283500000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112129300</v>
      </c>
      <c r="D43" s="12"/>
      <c r="E43" s="12"/>
      <c r="F43" s="12">
        <f>SUM(C43:E43)</f>
        <v>112129300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1464001060</v>
      </c>
      <c r="D48" s="12">
        <f>D47+D43+D32+D18</f>
        <v>28496000</v>
      </c>
      <c r="E48" s="12">
        <f>E43+E32+E18</f>
        <v>6496000</v>
      </c>
      <c r="F48" s="12">
        <f>F47+F43+F32+F18</f>
        <v>1498993060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10799000</v>
      </c>
      <c r="D56" s="13"/>
      <c r="E56" s="13"/>
      <c r="F56" s="13">
        <f>SUM(C56:E56)</f>
        <v>10799000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10799000</v>
      </c>
      <c r="D60" s="12"/>
      <c r="E60" s="12"/>
      <c r="F60" s="12">
        <f>SUM(F55:F59)</f>
        <v>10799000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10799000</v>
      </c>
      <c r="D65" s="12">
        <f>D64+D60+D54</f>
        <v>0</v>
      </c>
      <c r="E65" s="12">
        <f>E64+E60+E54</f>
        <v>0</v>
      </c>
      <c r="F65" s="12">
        <f>F64+F60+F54</f>
        <v>10799000</v>
      </c>
    </row>
    <row r="66" spans="1:6" ht="15.75">
      <c r="A66" s="21" t="s">
        <v>127</v>
      </c>
      <c r="B66" s="22" t="s">
        <v>128</v>
      </c>
      <c r="C66" s="12">
        <f>C64+C47+C60+C43+C32+C18+C54</f>
        <v>1474800060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1509792060</v>
      </c>
    </row>
    <row r="67" spans="1:6" ht="15.75">
      <c r="A67" s="23" t="s">
        <v>129</v>
      </c>
      <c r="B67" s="24"/>
      <c r="C67" s="13">
        <v>-46522</v>
      </c>
      <c r="D67" s="13">
        <f>D48-'[1]kiadások működés önk+költs.szer'!D74</f>
        <v>0</v>
      </c>
      <c r="E67" s="13">
        <f>E48-'[1]kiadások működés önk+költs.szer'!E74</f>
        <v>-50436000</v>
      </c>
      <c r="F67" s="13">
        <f>SUM(C67:E67)</f>
        <v>-50482522</v>
      </c>
    </row>
    <row r="68" spans="1:6" ht="15.75">
      <c r="A68" s="23" t="s">
        <v>130</v>
      </c>
      <c r="B68" s="24"/>
      <c r="C68" s="13">
        <f>C65-'[1]kiadások működés önk+költs.szer'!C97</f>
        <v>-56041255</v>
      </c>
      <c r="D68" s="13">
        <f>D65-'[1]kiadások működés önk+költs.szer'!D97</f>
        <v>0</v>
      </c>
      <c r="E68" s="13">
        <f>E65-'[1]kiadások működés önk+költs.szer'!E97</f>
        <v>0</v>
      </c>
      <c r="F68" s="13">
        <f>F65-'[1]kiadások működés önk+költs.szer'!F97</f>
        <v>-56041255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164245137</v>
      </c>
      <c r="D82" s="13"/>
      <c r="E82" s="13"/>
      <c r="F82" s="13">
        <f>SUM(C82:E82)</f>
        <v>164245137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SUM(C72:C87)</f>
        <v>214245137</v>
      </c>
      <c r="D88" s="12">
        <f>SUM(D72:D87)</f>
        <v>0</v>
      </c>
      <c r="E88" s="12">
        <f>SUM(E72:E87)</f>
        <v>0</v>
      </c>
      <c r="F88" s="12">
        <f>SUM(C88:E88)</f>
        <v>214245137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214245137</v>
      </c>
      <c r="D95" s="12">
        <f>SUM(D72:D94)</f>
        <v>0</v>
      </c>
      <c r="E95" s="12">
        <f>SUM(E72:E94)</f>
        <v>0</v>
      </c>
      <c r="F95" s="12">
        <f>SUM(C95:E95)</f>
        <v>214245137</v>
      </c>
    </row>
    <row r="96" spans="1:6" ht="15.75">
      <c r="A96" s="30" t="s">
        <v>183</v>
      </c>
      <c r="B96" s="31"/>
      <c r="C96" s="12">
        <f>C66+C95</f>
        <v>1689045197</v>
      </c>
      <c r="D96" s="12">
        <f>D95+D66</f>
        <v>28496000</v>
      </c>
      <c r="E96" s="12">
        <f>E95+E66</f>
        <v>6496000</v>
      </c>
      <c r="F96" s="12">
        <f>F95+F66</f>
        <v>1724037197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15/2016.(VI. 23.)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2016-06-28T06:14:57Z</dcterms:created>
  <dcterms:modified xsi:type="dcterms:W3CDTF">2016-06-28T12:10:27Z</dcterms:modified>
  <cp:category/>
  <cp:version/>
  <cp:contentType/>
  <cp:contentStatus/>
</cp:coreProperties>
</file>