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5.1. sz. mell VK " sheetId="1" r:id="rId1"/>
  </sheets>
  <externalReferences>
    <externalReference r:id="rId2"/>
  </externalReferences>
  <definedNames>
    <definedName name="_xlnm.Print_Titles" localSheetId="0">'9.5.1. sz. mell VK '!$2:$7</definedName>
  </definedNames>
  <calcPr calcId="145621"/>
</workbook>
</file>

<file path=xl/calcChain.xml><?xml version="1.0" encoding="utf-8"?>
<calcChain xmlns="http://schemas.openxmlformats.org/spreadsheetml/2006/main">
  <c r="C61" i="1" l="1"/>
  <c r="C55" i="1"/>
  <c r="C53" i="1"/>
  <c r="C50" i="1"/>
  <c r="C49" i="1"/>
  <c r="C48" i="1"/>
  <c r="C47" i="1"/>
  <c r="C59" i="1" s="1"/>
  <c r="C42" i="1"/>
  <c r="C39" i="1" s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<sst xmlns="http://schemas.openxmlformats.org/spreadsheetml/2006/main" count="113" uniqueCount="99">
  <si>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</si>
  <si>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</si>
  <si>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</si>
  <si>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</si>
  <si>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</si>
  <si>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</si>
  <si>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</si>
  <si>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</si>
  <si>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</si>
  <si>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</si>
  <si>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</si>
  <si>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</si>
  <si>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</si>
  <si>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</si>
  <si>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</si>
  <si>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</si>
  <si>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</si>
  <si>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</si>
  <si>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</si>
  <si>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</si>
  <si>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</si>
  <si>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</si>
  <si>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</si>
  <si>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</si>
  <si>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</si>
  <si>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</si>
  <si>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</si>
  <si>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</si>
  <si>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</si>
  <si>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</si>
  <si>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</si>
  <si>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</si>
  <si>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</si>
  <si>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</si>
  <si>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</si>
  <si>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</si>
  <si>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</si>
  <si>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</si>
  <si>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</si>
  <si>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</si>
  <si>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</si>
  <si>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</si>
  <si>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</si>
  <si>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</si>
  <si>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</si>
  <si>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</si>
  <si>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</si>
  <si>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</si>
  <si>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</si>
  <si>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</si>
  <si>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</si>
  <si>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</si>
  <si>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</si>
  <si>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</si>
  <si>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</si>
  <si>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</si>
  <si>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</si>
  <si>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</si>
  <si>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</si>
  <si>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</si>
  <si>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</si>
  <si>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</si>
  <si>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</si>
  <si>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</si>
  <si>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</si>
  <si>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</si>
  <si>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</si>
  <si>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</si>
  <si>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</si>
  <si>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</si>
  <si>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</si>
  <si>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</si>
  <si>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</si>
  <si>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</si>
  <si>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</si>
  <si>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</si>
  <si>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</si>
  <si>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</si>
  <si>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</si>
  <si>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</si>
  <si>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</si>
  <si>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</si>
  <si>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</si>
  <si>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</si>
  <si>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</si>
  <si>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</si>
  <si>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</si>
  <si>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</si>
  <si>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</si>
  <si>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</si>
  <si>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</si>
  <si>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</si>
  <si>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</si>
  <si>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</si>
  <si>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</si>
  <si>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</si>
  <si>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</si>
  <si>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</si>
  <si>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 xml:space="preserve">Pályázati forrás terhére foglalkoztatható létszám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</si>
</sst>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Fill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Fill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0" xfId="0" applyNumberFormat="1" applyFont="1" applyFill="1" applyAlignment="1" applyProtection="1">
      <alignment vertical="center" wrapText="1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0" xfId="0" applyNumberFormat="1" applyFont="1" applyFill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/>
  <dimension ref="A1:F62"/>
  <sheetViews>
    <sheetView tabSelected="1" zoomScaleNormal="100" workbookViewId="0">
      <selection activeCell="A2" sqref="A2"/>
    </sheetView>
  </sheetViews>
  <sheetFormatPr defaultRowHeight="12.75" x14ac:dyDescent="0.2"/>
  <cols>
    <col min="1" max="1" width="13.83203125" style="71" customWidth="1"/>
    <col min="2" max="2" width="79.1640625" style="2" customWidth="1"/>
    <col min="3" max="3" width="25" style="81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ht="12.75" customHeight="1" x14ac:dyDescent="0.2">
      <c r="A1" s="1" t="str">
        <f>CONCATENATE("20. melléklet"," ",[1]ALAPADATOK!A7," ",[1]ALAPADATOK!B7," ",[1]ALAPADATOK!C7," ",[1]ALAPADATOK!D7," ",[1]ALAPADATOK!E7," ",[1]ALAPADATOK!F7," ",[1]ALAPADATOK!G7," ",[1]ALAPADATOK!H7)</f>
        <v>20. melléklet a 4 / 2021. ( III.25.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66375872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25515233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1270000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>
        <v>23682732</v>
      </c>
    </row>
    <row r="15" spans="1:3" s="29" customFormat="1" ht="12" customHeight="1" x14ac:dyDescent="0.2">
      <c r="A15" s="33" t="s">
        <v>26</v>
      </c>
      <c r="B15" s="34" t="s">
        <v>27</v>
      </c>
      <c r="C15" s="35">
        <v>6457815</v>
      </c>
    </row>
    <row r="16" spans="1:3" s="29" customFormat="1" ht="12" customHeight="1" x14ac:dyDescent="0.2">
      <c r="A16" s="33" t="s">
        <v>28</v>
      </c>
      <c r="B16" s="36" t="s">
        <v>29</v>
      </c>
      <c r="C16" s="35">
        <v>9450092</v>
      </c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9" customFormat="1" ht="12" customHeight="1" x14ac:dyDescent="0.2">
      <c r="A18" s="33" t="s">
        <v>32</v>
      </c>
      <c r="B18" s="34" t="s">
        <v>33</v>
      </c>
      <c r="C18" s="38"/>
    </row>
    <row r="19" spans="1:3" s="39" customFormat="1" ht="12" customHeight="1" x14ac:dyDescent="0.2">
      <c r="A19" s="33" t="s">
        <v>34</v>
      </c>
      <c r="B19" s="34" t="s">
        <v>35</v>
      </c>
      <c r="C19" s="40"/>
    </row>
    <row r="20" spans="1:3" s="39" customFormat="1" ht="12" customHeight="1" thickBot="1" x14ac:dyDescent="0.25">
      <c r="A20" s="33" t="s">
        <v>36</v>
      </c>
      <c r="B20" s="36" t="s">
        <v>37</v>
      </c>
      <c r="C20" s="40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9" customFormat="1" ht="12" customHeight="1" x14ac:dyDescent="0.2">
      <c r="A22" s="33" t="s">
        <v>40</v>
      </c>
      <c r="B22" s="41" t="s">
        <v>41</v>
      </c>
      <c r="C22" s="42"/>
    </row>
    <row r="23" spans="1:3" s="39" customFormat="1" ht="12" customHeight="1" x14ac:dyDescent="0.2">
      <c r="A23" s="33" t="s">
        <v>42</v>
      </c>
      <c r="B23" s="34" t="s">
        <v>43</v>
      </c>
      <c r="C23" s="38"/>
    </row>
    <row r="24" spans="1:3" s="39" customFormat="1" ht="12" customHeight="1" x14ac:dyDescent="0.2">
      <c r="A24" s="33" t="s">
        <v>44</v>
      </c>
      <c r="B24" s="34" t="s">
        <v>45</v>
      </c>
      <c r="C24" s="38"/>
    </row>
    <row r="25" spans="1:3" s="39" customFormat="1" ht="12" customHeight="1" thickBot="1" x14ac:dyDescent="0.25">
      <c r="A25" s="33" t="s">
        <v>46</v>
      </c>
      <c r="B25" s="34" t="s">
        <v>47</v>
      </c>
      <c r="C25" s="38"/>
    </row>
    <row r="26" spans="1:3" s="39" customFormat="1" ht="12" customHeight="1" thickBot="1" x14ac:dyDescent="0.25">
      <c r="A26" s="43" t="s">
        <v>48</v>
      </c>
      <c r="B26" s="44" t="s">
        <v>49</v>
      </c>
      <c r="C26" s="45"/>
    </row>
    <row r="27" spans="1:3" s="39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9" customFormat="1" ht="12" customHeight="1" x14ac:dyDescent="0.2">
      <c r="A28" s="46" t="s">
        <v>52</v>
      </c>
      <c r="B28" s="47" t="s">
        <v>53</v>
      </c>
      <c r="C28" s="48"/>
    </row>
    <row r="29" spans="1:3" s="39" customFormat="1" ht="12" customHeight="1" x14ac:dyDescent="0.2">
      <c r="A29" s="46" t="s">
        <v>54</v>
      </c>
      <c r="B29" s="47" t="s">
        <v>43</v>
      </c>
      <c r="C29" s="42"/>
    </row>
    <row r="30" spans="1:3" s="39" customFormat="1" ht="12" customHeight="1" x14ac:dyDescent="0.2">
      <c r="A30" s="46" t="s">
        <v>55</v>
      </c>
      <c r="B30" s="49" t="s">
        <v>56</v>
      </c>
      <c r="C30" s="42"/>
    </row>
    <row r="31" spans="1:3" s="39" customFormat="1" ht="12" customHeight="1" thickBot="1" x14ac:dyDescent="0.25">
      <c r="A31" s="33" t="s">
        <v>57</v>
      </c>
      <c r="B31" s="50" t="s">
        <v>58</v>
      </c>
      <c r="C31" s="51"/>
    </row>
    <row r="32" spans="1:3" s="39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9" customFormat="1" ht="12" customHeight="1" x14ac:dyDescent="0.2">
      <c r="A33" s="46" t="s">
        <v>61</v>
      </c>
      <c r="B33" s="47" t="s">
        <v>62</v>
      </c>
      <c r="C33" s="48"/>
    </row>
    <row r="34" spans="1:3" s="39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66375872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3">
        <f>+C40+C41+C42</f>
        <v>160764441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913769</v>
      </c>
    </row>
    <row r="41" spans="1:3" s="39" customFormat="1" ht="12" customHeight="1" x14ac:dyDescent="0.2">
      <c r="A41" s="46" t="s">
        <v>77</v>
      </c>
      <c r="B41" s="49" t="s">
        <v>78</v>
      </c>
      <c r="C41" s="37"/>
    </row>
    <row r="42" spans="1:3" s="39" customFormat="1" ht="15" customHeight="1" thickBot="1" x14ac:dyDescent="0.25">
      <c r="A42" s="33" t="s">
        <v>79</v>
      </c>
      <c r="B42" s="50" t="s">
        <v>80</v>
      </c>
      <c r="C42" s="55">
        <f>166233753-6383081</f>
        <v>159850672</v>
      </c>
    </row>
    <row r="43" spans="1:3" s="39" customFormat="1" ht="15" customHeight="1" thickBot="1" x14ac:dyDescent="0.25">
      <c r="A43" s="54" t="s">
        <v>81</v>
      </c>
      <c r="B43" s="56" t="s">
        <v>82</v>
      </c>
      <c r="C43" s="57">
        <f>+C38+C39</f>
        <v>227140313</v>
      </c>
    </row>
    <row r="44" spans="1:3" x14ac:dyDescent="0.2">
      <c r="A44" s="58"/>
      <c r="B44" s="59"/>
      <c r="C44" s="60"/>
    </row>
    <row r="45" spans="1:3" s="23" customFormat="1" ht="16.5" customHeight="1" thickBot="1" x14ac:dyDescent="0.25">
      <c r="A45" s="61"/>
      <c r="B45" s="62"/>
      <c r="C45" s="63"/>
    </row>
    <row r="46" spans="1:3" s="66" customFormat="1" ht="12" customHeight="1" thickBot="1" x14ac:dyDescent="0.25">
      <c r="A46" s="64"/>
      <c r="B46" s="65" t="s">
        <v>83</v>
      </c>
      <c r="C46" s="57"/>
    </row>
    <row r="47" spans="1:3" ht="12" customHeight="1" thickBot="1" x14ac:dyDescent="0.25">
      <c r="A47" s="43" t="s">
        <v>14</v>
      </c>
      <c r="B47" s="44" t="s">
        <v>84</v>
      </c>
      <c r="C47" s="28">
        <f>SUM(C48:C52)</f>
        <v>227140313</v>
      </c>
    </row>
    <row r="48" spans="1:3" ht="12" customHeight="1" x14ac:dyDescent="0.2">
      <c r="A48" s="33" t="s">
        <v>16</v>
      </c>
      <c r="B48" s="41" t="s">
        <v>85</v>
      </c>
      <c r="C48" s="67">
        <f>71998629-3504528</f>
        <v>68494101</v>
      </c>
    </row>
    <row r="49" spans="1:6" ht="12" customHeight="1" x14ac:dyDescent="0.2">
      <c r="A49" s="33" t="s">
        <v>18</v>
      </c>
      <c r="B49" s="34" t="s">
        <v>86</v>
      </c>
      <c r="C49" s="68">
        <f>11651828-543202</f>
        <v>11108626</v>
      </c>
    </row>
    <row r="50" spans="1:6" ht="12" customHeight="1" x14ac:dyDescent="0.2">
      <c r="A50" s="33" t="s">
        <v>20</v>
      </c>
      <c r="B50" s="34" t="s">
        <v>87</v>
      </c>
      <c r="C50" s="68">
        <f>149872937-2335351</f>
        <v>147537586</v>
      </c>
    </row>
    <row r="51" spans="1:6" ht="12" customHeight="1" x14ac:dyDescent="0.2">
      <c r="A51" s="33" t="s">
        <v>22</v>
      </c>
      <c r="B51" s="34" t="s">
        <v>88</v>
      </c>
      <c r="C51" s="38"/>
    </row>
    <row r="52" spans="1:6" ht="12" customHeight="1" thickBot="1" x14ac:dyDescent="0.25">
      <c r="A52" s="33" t="s">
        <v>24</v>
      </c>
      <c r="B52" s="34" t="s">
        <v>89</v>
      </c>
      <c r="C52" s="38"/>
    </row>
    <row r="53" spans="1:6" s="66" customFormat="1" ht="12" customHeight="1" thickBot="1" x14ac:dyDescent="0.25">
      <c r="A53" s="43" t="s">
        <v>38</v>
      </c>
      <c r="B53" s="44" t="s">
        <v>90</v>
      </c>
      <c r="C53" s="28">
        <f>SUM(C54:C56)</f>
        <v>0</v>
      </c>
    </row>
    <row r="54" spans="1:6" ht="12" customHeight="1" x14ac:dyDescent="0.2">
      <c r="A54" s="33" t="s">
        <v>40</v>
      </c>
      <c r="B54" s="41" t="s">
        <v>91</v>
      </c>
      <c r="C54" s="67"/>
    </row>
    <row r="55" spans="1:6" ht="12" customHeight="1" x14ac:dyDescent="0.2">
      <c r="A55" s="33" t="s">
        <v>42</v>
      </c>
      <c r="B55" s="34" t="s">
        <v>92</v>
      </c>
      <c r="C55" s="38">
        <f>600000-600000</f>
        <v>0</v>
      </c>
    </row>
    <row r="56" spans="1:6" ht="12" customHeight="1" x14ac:dyDescent="0.2">
      <c r="A56" s="33" t="s">
        <v>44</v>
      </c>
      <c r="B56" s="34" t="s">
        <v>93</v>
      </c>
      <c r="C56" s="38"/>
    </row>
    <row r="57" spans="1:6" ht="15" customHeight="1" thickBot="1" x14ac:dyDescent="0.25">
      <c r="A57" s="33" t="s">
        <v>46</v>
      </c>
      <c r="B57" s="34" t="s">
        <v>94</v>
      </c>
      <c r="C57" s="38"/>
    </row>
    <row r="58" spans="1:6" ht="13.5" thickBot="1" x14ac:dyDescent="0.25">
      <c r="A58" s="43" t="s">
        <v>48</v>
      </c>
      <c r="B58" s="44" t="s">
        <v>95</v>
      </c>
      <c r="C58" s="45"/>
    </row>
    <row r="59" spans="1:6" ht="15" customHeight="1" thickBot="1" x14ac:dyDescent="0.25">
      <c r="A59" s="43" t="s">
        <v>50</v>
      </c>
      <c r="B59" s="69" t="s">
        <v>96</v>
      </c>
      <c r="C59" s="70">
        <f>+C47+C53+C58</f>
        <v>227140313</v>
      </c>
    </row>
    <row r="60" spans="1:6" ht="14.25" customHeight="1" thickBot="1" x14ac:dyDescent="0.25">
      <c r="C60" s="72"/>
    </row>
    <row r="61" spans="1:6" x14ac:dyDescent="0.2">
      <c r="A61" s="73" t="s">
        <v>97</v>
      </c>
      <c r="B61" s="74"/>
      <c r="C61" s="75">
        <f>22.5-1.33</f>
        <v>21.17</v>
      </c>
      <c r="E61" s="76"/>
      <c r="F61" s="76"/>
    </row>
    <row r="62" spans="1:6" ht="13.5" customHeight="1" thickBot="1" x14ac:dyDescent="0.25">
      <c r="A62" s="77" t="s">
        <v>98</v>
      </c>
      <c r="B62" s="78"/>
      <c r="C62" s="79"/>
      <c r="E62" s="80"/>
      <c r="F62" s="80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2021-03-26T09:42:01Z</dcterms:created>
  <dcterms:modified xsi:type="dcterms:W3CDTF">2021-03-26T09:42:02Z</dcterms:modified>
</cp:coreProperties>
</file>