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1. melléklet" sheetId="1" r:id="rId1"/>
    <sheet name="2. melléklet" sheetId="2" r:id="rId2"/>
    <sheet name="3. melléklet" sheetId="3" r:id="rId3"/>
    <sheet name="4. melléklet" sheetId="4" r:id="rId4"/>
    <sheet name="7. melléklet" sheetId="5" r:id="rId5"/>
    <sheet name="7. mellékelt" sheetId="6" state="hidden" r:id="rId6"/>
  </sheets>
  <definedNames/>
  <calcPr fullCalcOnLoad="1"/>
</workbook>
</file>

<file path=xl/sharedStrings.xml><?xml version="1.0" encoding="utf-8"?>
<sst xmlns="http://schemas.openxmlformats.org/spreadsheetml/2006/main" count="532" uniqueCount="376">
  <si>
    <t>Ssz.</t>
  </si>
  <si>
    <t>Megnevezés</t>
  </si>
  <si>
    <t>Összesen</t>
  </si>
  <si>
    <t>A</t>
  </si>
  <si>
    <t>BEVÉTELEK</t>
  </si>
  <si>
    <t>B</t>
  </si>
  <si>
    <t>KIADÁSOK</t>
  </si>
  <si>
    <t>Közhatalmi bevételek</t>
  </si>
  <si>
    <t>Intézményi működési bevételek</t>
  </si>
  <si>
    <t>Támogatásértékű működési bevételek</t>
  </si>
  <si>
    <t>Támogatások</t>
  </si>
  <si>
    <t>Felhalmozási bevétel</t>
  </si>
  <si>
    <t>Támogatásértékű felhalmozási bevételek</t>
  </si>
  <si>
    <t>VIII.</t>
  </si>
  <si>
    <t>I.</t>
  </si>
  <si>
    <t>II.</t>
  </si>
  <si>
    <t>IV.</t>
  </si>
  <si>
    <t>V.</t>
  </si>
  <si>
    <t>VI.</t>
  </si>
  <si>
    <t>VII.</t>
  </si>
  <si>
    <t>III.</t>
  </si>
  <si>
    <t>KIADÁSOK ÖSSZESEN</t>
  </si>
  <si>
    <t>BEVÉTELEK ÖSSZESEN</t>
  </si>
  <si>
    <t>BEVÉTELEK MINDÖSSZESEN</t>
  </si>
  <si>
    <t>Személyi juttatások</t>
  </si>
  <si>
    <t>Dologi kiadások</t>
  </si>
  <si>
    <t>Ellátottak pénzbeli juttatásai</t>
  </si>
  <si>
    <t>Egyéb működési kiadások</t>
  </si>
  <si>
    <t>Intézményi beruházás</t>
  </si>
  <si>
    <t>Felújítás</t>
  </si>
  <si>
    <t>Kormányzati beruházás</t>
  </si>
  <si>
    <t>IX.</t>
  </si>
  <si>
    <t>Lakástámogatás</t>
  </si>
  <si>
    <t>X.</t>
  </si>
  <si>
    <t>Lakásépítés</t>
  </si>
  <si>
    <t>XI.</t>
  </si>
  <si>
    <t>Egyéb felhalmozási kiadás</t>
  </si>
  <si>
    <t>XII.</t>
  </si>
  <si>
    <t>XIII.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</si>
  <si>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</si>
  <si>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</si>
  <si>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</si>
  <si>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</si>
  <si>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</si>
  <si>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</si>
  <si>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</si>
  <si>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Felhalmozási célú pe. átvétel ÁH-n kivülről</t>
  </si>
  <si>
    <t>Működési célú pe. átvétel ÁH-n kivülről</t>
  </si>
  <si>
    <t>adatok ezer Ft-ban</t>
  </si>
  <si>
    <t>Támogatási kölcsönök nyújtása, törlesztése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</si>
  <si>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</si>
  <si>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</si>
  <si>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bevétel</t>
  </si>
  <si>
    <t>Felhalmozási célú finanszírozási bevétel</t>
  </si>
  <si>
    <t>Működési célú finanszírozási kiadás</t>
  </si>
  <si>
    <t>Felhalmozási célú finanszírozási kiadás</t>
  </si>
  <si>
    <t>XIV.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</si>
  <si>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</si>
  <si>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</si>
  <si>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</si>
  <si>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</si>
  <si>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Központosított előirányzatok</t>
  </si>
  <si>
    <t>Egyéb központi támogatás</t>
  </si>
  <si>
    <t>helyi önkormányzatoktól és költségvetési szerveiktől</t>
  </si>
  <si>
    <t>központi költségvetési szervtől</t>
  </si>
  <si>
    <t>Működési célú pénzeszköz átvétel</t>
  </si>
  <si>
    <t>MŰKÖDÉSI CÉLÚ BEVÉTELEK</t>
  </si>
  <si>
    <t>FELHALMOZÁSI CÉLÚ BEVÉTELEK</t>
  </si>
  <si>
    <t>Vis maior támogatás</t>
  </si>
  <si>
    <t>Címzett támogatás</t>
  </si>
  <si>
    <t>Céltámogatás</t>
  </si>
  <si>
    <t>Felhalmozási célú pénzeszköz átvétel</t>
  </si>
  <si>
    <t>2. sz. melléklet</t>
  </si>
  <si>
    <t>A/IV.</t>
  </si>
  <si>
    <t>A/V.</t>
  </si>
  <si>
    <t>A/VI.</t>
  </si>
  <si>
    <t>B/V.</t>
  </si>
  <si>
    <t>B/XI.</t>
  </si>
  <si>
    <t>4. sz. melléklet</t>
  </si>
  <si>
    <t>FELÚJÍTÁSOK</t>
  </si>
  <si>
    <t>INTÉZMÉNYI BERUHÁZÁSOK</t>
  </si>
  <si>
    <t>B/VI.</t>
  </si>
  <si>
    <t>B/VII.</t>
  </si>
  <si>
    <t>B/VIII.</t>
  </si>
  <si>
    <t>forrás ezer Ft-ban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</si>
  <si>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</si>
  <si>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</si>
  <si>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</si>
  <si>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</si>
  <si>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</si>
  <si>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</si>
  <si>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</si>
  <si>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</si>
  <si>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</si>
  <si>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</si>
  <si>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</si>
  <si>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</si>
  <si>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</si>
  <si>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</si>
  <si>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</si>
  <si>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</si>
  <si>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</si>
  <si>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</si>
  <si>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</si>
  <si>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Támogatási kölcsön igénybev., visszatér.</t>
  </si>
  <si>
    <t>A/II.</t>
  </si>
  <si>
    <t>Szolgáltatások ellenértéke</t>
  </si>
  <si>
    <t>II.2.</t>
  </si>
  <si>
    <t>A/III.</t>
  </si>
  <si>
    <t>Felhalmozási célú saját bevételek</t>
  </si>
  <si>
    <t>III.1.</t>
  </si>
  <si>
    <t>Tárgyi eszközök, immateriális javak értékesítése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</si>
  <si>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</si>
  <si>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</si>
  <si>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</si>
  <si>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Felhalmozási célú tartalék, céltartalék</t>
  </si>
  <si>
    <t>nem releváns</t>
  </si>
  <si>
    <t>1. sz. melléklet</t>
  </si>
  <si>
    <t>fejezeti kezelésű előirányzattól</t>
  </si>
  <si>
    <t>2014. évi eredeti előirányzat</t>
  </si>
  <si>
    <t>eredeti előirányzatból</t>
  </si>
  <si>
    <t>kötelező feladatok</t>
  </si>
  <si>
    <t>önként vállalt feladatok</t>
  </si>
  <si>
    <t>2014. évi eredeti előirányzat összesen</t>
  </si>
  <si>
    <t>Munkaadókat terhelő járulékok és szoc. hozzájárulási adó</t>
  </si>
  <si>
    <t>A/I.</t>
  </si>
  <si>
    <t>I.1.</t>
  </si>
  <si>
    <t>II.1.</t>
  </si>
  <si>
    <t>Illetékek</t>
  </si>
  <si>
    <t>Helyi adók</t>
  </si>
  <si>
    <t>Magánszemélyek kommunális adója</t>
  </si>
  <si>
    <t>II.2.1.</t>
  </si>
  <si>
    <t>II.2.2.</t>
  </si>
  <si>
    <t>II.2.3.</t>
  </si>
  <si>
    <t>Idegenforgalmi adó tartózkodás utáni</t>
  </si>
  <si>
    <t>Iparűzési adó</t>
  </si>
  <si>
    <t>II.3.</t>
  </si>
  <si>
    <t>Átengedett központi adók</t>
  </si>
  <si>
    <t>II.3.1.</t>
  </si>
  <si>
    <t>Gépjárműadó 40 %-a</t>
  </si>
  <si>
    <t>II.4.</t>
  </si>
  <si>
    <t>Bírságok, pótlékok és egyéb sajátos bevételek</t>
  </si>
  <si>
    <t>Helyi önkormányzatok működésének általános támogatása</t>
  </si>
  <si>
    <t>IV. 1.1</t>
  </si>
  <si>
    <t>Település-üzemeltetéshez kapcsolódó feladatellátás támogatása</t>
  </si>
  <si>
    <t>Egyéb önkormányzati feladatok támogatása</t>
  </si>
  <si>
    <t>Egyes köznevelési és gyermekétkeztetési feladatok támogatása</t>
  </si>
  <si>
    <t>Szociális és gyermekjóléti feladatok támogatása</t>
  </si>
  <si>
    <t>IV.3.1.</t>
  </si>
  <si>
    <t>Hozzájárulás pénzbeli szociális ellátásokhoz</t>
  </si>
  <si>
    <t>IV.3.2.</t>
  </si>
  <si>
    <t>Falugondnoki szolgáltatás</t>
  </si>
  <si>
    <t>IV.3.3.</t>
  </si>
  <si>
    <t>Egyes jövedelempótlő támogatások kiegészítése</t>
  </si>
  <si>
    <t>Kulturális feladatok támogatása</t>
  </si>
  <si>
    <t>IV.4.1.</t>
  </si>
  <si>
    <t>Nyilvános könyvtári és közművelődési feladatok támogatása</t>
  </si>
  <si>
    <t>IV.5.1</t>
  </si>
  <si>
    <t>Üdülőhelyi feladatok támogatása</t>
  </si>
  <si>
    <t>A/VIII.</t>
  </si>
  <si>
    <t>Pénzforgalom nélküli bevételek</t>
  </si>
  <si>
    <t>Előző évi pénzmaradvány működési igénybevétele</t>
  </si>
  <si>
    <t>A/IX.</t>
  </si>
  <si>
    <t>Likvid hitel felvétele</t>
  </si>
  <si>
    <t>Rövid lejáratú hitel felvétele</t>
  </si>
  <si>
    <t>Egyéb finanszírozás bevételei</t>
  </si>
  <si>
    <t>MŰKÖDÉSI BEVÉTELEK ÖSSZESEN</t>
  </si>
  <si>
    <t xml:space="preserve">MŰKÖDÉSI HIÁNY </t>
  </si>
  <si>
    <t>A/VII.</t>
  </si>
  <si>
    <t>Támogatási kölcsönök igénybevétele, visszatérülése</t>
  </si>
  <si>
    <t>MŰKÖDÉSI CÉLÚ KIADÁSOK</t>
  </si>
  <si>
    <t>B/I.</t>
  </si>
  <si>
    <t>B/II.</t>
  </si>
  <si>
    <t>Munkaadót terhelő járulékok és szociális hozzájárulási adó</t>
  </si>
  <si>
    <t>B/III.</t>
  </si>
  <si>
    <t>B/IV.</t>
  </si>
  <si>
    <t>Rendszeres szociális segély</t>
  </si>
  <si>
    <t>Foglalkoztatást helyettesítő támogatás</t>
  </si>
  <si>
    <t>Normatív lakásfenntartási támogatás</t>
  </si>
  <si>
    <t>Önkormányzati rendeletben megállapított segélyek</t>
  </si>
  <si>
    <t>Átmeneti segély</t>
  </si>
  <si>
    <t>Temetési segély</t>
  </si>
  <si>
    <t>Önkormányzat által biztosított támogatások</t>
  </si>
  <si>
    <t>Beiskolázási támogatás</t>
  </si>
  <si>
    <t>IV.1.</t>
  </si>
  <si>
    <t>IV.4.2.</t>
  </si>
  <si>
    <t>IV.5.1.</t>
  </si>
  <si>
    <t>Támogatásértékű működési kiadás</t>
  </si>
  <si>
    <t>V.2.</t>
  </si>
  <si>
    <t xml:space="preserve">Működési célú pénzeszköz átadás </t>
  </si>
  <si>
    <t>B/XII.</t>
  </si>
  <si>
    <t>Pénzforgalom nélküli kiadások</t>
  </si>
  <si>
    <t>B/XIII.</t>
  </si>
  <si>
    <t>B/XIV.</t>
  </si>
  <si>
    <t>Likvid hitel törlesztése</t>
  </si>
  <si>
    <t>Rövid lejáratú hitel törlesztése</t>
  </si>
  <si>
    <t>Egyéb finanszírozás kiadásai</t>
  </si>
  <si>
    <t>MŰKÖDÉSI KIADÁSOK ÖSSZESEN</t>
  </si>
  <si>
    <t>MŰKÖDÉSI TÖBBLET</t>
  </si>
  <si>
    <t>3. számú melléklet</t>
  </si>
  <si>
    <t>Pénzügyi befektetések bevételei</t>
  </si>
  <si>
    <t>Osztalék- és hozambevétel</t>
  </si>
  <si>
    <t>Tartós részesedések értékesítése</t>
  </si>
  <si>
    <t>Felhalmozási célú kamatbevétel</t>
  </si>
  <si>
    <t>Felhalmozási célú árfolyamnyereség</t>
  </si>
  <si>
    <t>IV.2.</t>
  </si>
  <si>
    <t>IV.3.</t>
  </si>
  <si>
    <t>IV.4.</t>
  </si>
  <si>
    <t>IV.5.</t>
  </si>
  <si>
    <t>IV.6.</t>
  </si>
  <si>
    <t>V.1.</t>
  </si>
  <si>
    <t>V.3.</t>
  </si>
  <si>
    <t>VIII.1.</t>
  </si>
  <si>
    <t>IX.1.</t>
  </si>
  <si>
    <t>IX.2.</t>
  </si>
  <si>
    <t>IX.3.</t>
  </si>
  <si>
    <t>IX.4.</t>
  </si>
  <si>
    <t>XIII.1.</t>
  </si>
  <si>
    <t>III.2.</t>
  </si>
  <si>
    <t>III.2.1.</t>
  </si>
  <si>
    <t>III.2.2.</t>
  </si>
  <si>
    <t>III.2.3.</t>
  </si>
  <si>
    <t>III.2.4.</t>
  </si>
  <si>
    <t>III.3.</t>
  </si>
  <si>
    <t>Önkormányzat sajátos felhalmozási és tőke bevételei</t>
  </si>
  <si>
    <t>III.3.1.</t>
  </si>
  <si>
    <t>III.3.2.</t>
  </si>
  <si>
    <t>III.3.3.</t>
  </si>
  <si>
    <t>III.3.4.</t>
  </si>
  <si>
    <t>III.3.5.</t>
  </si>
  <si>
    <t>III.3.6.</t>
  </si>
  <si>
    <t>Önkormányzati lakások, lakótelkek értékesítése</t>
  </si>
  <si>
    <t>Privatizációból származó bevétel</t>
  </si>
  <si>
    <t>Vállalatértékesítésből származó bevétel</t>
  </si>
  <si>
    <t>Vagyoni értékű jog értékesítéséből származó bevétel</t>
  </si>
  <si>
    <t>Vadászati jog értékesítéséből származó bevétel</t>
  </si>
  <si>
    <t>Önkormányzati vagyon üzemeltetéséből, koncesszióból szárm.bev.</t>
  </si>
  <si>
    <t>IV.7.</t>
  </si>
  <si>
    <t>Előző évi pénzmaradvány felhalmozási igénybevétele</t>
  </si>
  <si>
    <t>Működési célú finanszírozási bevételek</t>
  </si>
  <si>
    <t>Felhalmozási célú finanszírozási bevételek</t>
  </si>
  <si>
    <t>FELHALMOZÁSI BEVÉTELEK ÖSSZESEN</t>
  </si>
  <si>
    <t xml:space="preserve">FELHALMOZÁSI HIÁNY </t>
  </si>
  <si>
    <t>FELHALMOZÁSI KIADÁSOK</t>
  </si>
  <si>
    <t>B/IX.</t>
  </si>
  <si>
    <t>B/X.</t>
  </si>
  <si>
    <t>Egyéb felhalmozási kiadások</t>
  </si>
  <si>
    <t>XI.1.</t>
  </si>
  <si>
    <t>Támogatásértékű felhalmozási kiadás</t>
  </si>
  <si>
    <t>XI.2.</t>
  </si>
  <si>
    <t xml:space="preserve">Felhalmozási célú pénzeszköz átadás </t>
  </si>
  <si>
    <t>Felhalmozási tartalék, céltartalék</t>
  </si>
  <si>
    <t>Működési célú finanszírozási kiadások</t>
  </si>
  <si>
    <t>Felhalmozási célú finanszírozási kiadások</t>
  </si>
  <si>
    <t>FELHALMOZÁSI KIADÁSOK ÖSSZESEN</t>
  </si>
  <si>
    <t>A fenti előirányzatokból 2014. költségvetési év azon fejlesztési céljai, amelyek megvalósításához a Stabilitási tv. 3. § (1) bekezdése szerinti adósságot keletkeztető ügylet megkötése válik vagy válhat szükségessé</t>
  </si>
  <si>
    <t>EGYÉB FELHALMOZÁSI KIADÁS</t>
  </si>
  <si>
    <t>Forgatási célú értékpapír értékesítés bevétele</t>
  </si>
  <si>
    <t>Forgatási célú értékpapír vásárlás</t>
  </si>
  <si>
    <t>Támogatást megelőlegező hitel felvétele</t>
  </si>
  <si>
    <t>Befektetési célú értékpapír bevétele</t>
  </si>
  <si>
    <t>Támogatást megelőlegező hiteltörlesztés</t>
  </si>
  <si>
    <t>Befektetési célú értékpapír vásárlás</t>
  </si>
  <si>
    <t>FELHALMOZÁSI TÖBBLET</t>
  </si>
  <si>
    <t>Talajterhelési díj</t>
  </si>
  <si>
    <t>II.2.4.</t>
  </si>
  <si>
    <t>Helyi önkormányzatoktól és költségvetési szerveiktől</t>
  </si>
  <si>
    <t>Téli átmeneti közfoglalkoztatás támogatása</t>
  </si>
  <si>
    <t>Őrségi Vízrendezési és Talajvédelmi Társulat</t>
  </si>
  <si>
    <t>Orvosi ügyelet</t>
  </si>
  <si>
    <t>Fizioterápia</t>
  </si>
  <si>
    <t>Őrségi Többcélú Kistérségi Társulás</t>
  </si>
  <si>
    <t>Zalamenti és Őrségi Önkormányzatok Szociális és Gyermekjóléti Társulása</t>
  </si>
  <si>
    <t>NYD Regionális Hulladékgazdálkodási Önkormányzati Társulás</t>
  </si>
  <si>
    <t>Bursa ösztöndíj</t>
  </si>
  <si>
    <t>V.1.1.</t>
  </si>
  <si>
    <t>V.2.1.</t>
  </si>
  <si>
    <t>V.1.2.</t>
  </si>
  <si>
    <t>V.1.3.</t>
  </si>
  <si>
    <t>V.1.4.</t>
  </si>
  <si>
    <t>V.1.5.</t>
  </si>
  <si>
    <t>V.1.6.</t>
  </si>
  <si>
    <t>V.2.2.</t>
  </si>
  <si>
    <t>V.2.3.</t>
  </si>
  <si>
    <t>Elkülönített állami pénzalapokból</t>
  </si>
  <si>
    <t>IV.3.4.</t>
  </si>
  <si>
    <t>Kistelepülések szociális feladatainak támogatása</t>
  </si>
  <si>
    <t>I.2.</t>
  </si>
  <si>
    <t>Bérleti díjak</t>
  </si>
  <si>
    <t>IKSZT működési támogatása</t>
  </si>
  <si>
    <t>Kirendeltség finanszírozás</t>
  </si>
  <si>
    <t>OEP-től</t>
  </si>
  <si>
    <t>Védőnői szolgálat finanszírozás</t>
  </si>
  <si>
    <t>Központi költségvetési szervtől</t>
  </si>
  <si>
    <t>Kormányhivatal ügyfélfogadás finanszírozás</t>
  </si>
  <si>
    <t>V.3.1.</t>
  </si>
  <si>
    <t>V.4.</t>
  </si>
  <si>
    <t>V.4.1.</t>
  </si>
  <si>
    <t>Továbbszámlázott (közvetített szolgáltatások) bevételei</t>
  </si>
  <si>
    <t>IV.5.2.</t>
  </si>
  <si>
    <t>Gyermekszületési támogatás</t>
  </si>
  <si>
    <t>IV.5.3.</t>
  </si>
  <si>
    <t>Pöttömsziget Óvoda és Egységes Óvoda-Bölcsőde normatíva</t>
  </si>
  <si>
    <t>Pöttömsziget Óvoda és Egységes Óvoda-Bölcsőde önkorm. fin.</t>
  </si>
  <si>
    <t>V.1.7.</t>
  </si>
  <si>
    <t>Egyesületek, civil szervezetek részére képzett támogatás</t>
  </si>
  <si>
    <t>Csatorna rekonstrukció</t>
  </si>
  <si>
    <t>Közösségi Ház konditerem felújításához pályázati önerő</t>
  </si>
  <si>
    <t>Dávidházi temető kerítés teljeskörű felújítása (festés, mázolás)</t>
  </si>
  <si>
    <t>Bajánházi és Dávidházi temetőben fedett tér járólapozása</t>
  </si>
  <si>
    <t>Dávidházi Kerka híd felújítása</t>
  </si>
  <si>
    <t>Művelődési Ház nagytermének parkettázása</t>
  </si>
  <si>
    <t>Sportöltöző WC blokkjának felújítása</t>
  </si>
  <si>
    <t xml:space="preserve">2014. évi módosított előirányzat </t>
  </si>
  <si>
    <t xml:space="preserve">V.3. </t>
  </si>
  <si>
    <t xml:space="preserve">Elvonások és befizetések </t>
  </si>
  <si>
    <t xml:space="preserve">Betegséggel kapcsolatos ellátás </t>
  </si>
  <si>
    <t xml:space="preserve">2014 évi módosított előirányzat </t>
  </si>
  <si>
    <t>2014 módosított előirányzat</t>
  </si>
  <si>
    <t>Bajánházi temetőkapu felújítása</t>
  </si>
  <si>
    <t>IV.5.2</t>
  </si>
  <si>
    <t>IV.5.3</t>
  </si>
  <si>
    <t>Külterületi lakosok támogatása</t>
  </si>
  <si>
    <t>Bérkompenzáció</t>
  </si>
  <si>
    <t>IV.5.4</t>
  </si>
  <si>
    <t>Határátkelőhelyek fenntartása</t>
  </si>
  <si>
    <t>IV. 1.2</t>
  </si>
  <si>
    <t>hozzájárulás pénzbeli szociális ellátásokhoz beszámítás után</t>
  </si>
  <si>
    <t>IV. 1.3</t>
  </si>
  <si>
    <t>IV.2.1.</t>
  </si>
  <si>
    <t>IV.2.2.</t>
  </si>
  <si>
    <t>Köznevelési feladatok</t>
  </si>
  <si>
    <t>Gyermekétkeztetés támogatása</t>
  </si>
  <si>
    <t>módosított előirányzatból</t>
  </si>
  <si>
    <t xml:space="preserve">2014 módosított előirányzat </t>
  </si>
  <si>
    <t>2014. évi  módosított előirányzat</t>
  </si>
  <si>
    <t xml:space="preserve">2.oldal </t>
  </si>
  <si>
    <t>BAJÁNSENYE KÖZSÉG ÖNKORMÁNYZATA
2014. ÉVI MÓDOSÍTOTT BEVÉTELEI ÉS KIADÁSAI KIEMELT ELŐIRÁNYZATONKÉNT ELLÁTANDÓ FELADATOK SZERINTI BONTÁSBAN 1.oldal</t>
  </si>
  <si>
    <t>10/2014. (VI.10) költségvetési rendelethez</t>
  </si>
  <si>
    <t>BAJÁNSENYE KÖZSÉG ÖNKORMÁNYZATA
2014. ÉVI MÓDOSÍTOTT  MŰKÖDÉSI BEVÉTELEI ÉS KIADÁSAI KIEMELT ELŐIRÁNYZATONKÉNT</t>
  </si>
  <si>
    <t>BAJÁNSENYE KÖZSÉG ÖNKORMÁNYZATA
2014. ÉVI MÓDOSÍTOTT FELHALMOZÁSI BEVÉTELEI ÉS KIADÁSAI KIEMELT ELŐIRÁNYZATONKÉNT</t>
  </si>
  <si>
    <t>10/2014.(VI.10.) költségvetési rendelethez</t>
  </si>
  <si>
    <t>BAJÁNSENYE KÖZSÉG ÖNKORMÁNYZATA
2014. ÉVI MÓDOSÍTOTT BERUHÁZÁSI ÉS FELÚJÍTÁSI KIADÁSAI FELADATONKÉNT/CÉLONKÉNT</t>
  </si>
  <si>
    <t>l.3.</t>
  </si>
  <si>
    <t xml:space="preserve">Kamat bevételek </t>
  </si>
  <si>
    <t>l.4.</t>
  </si>
  <si>
    <t>I.5.</t>
  </si>
  <si>
    <t xml:space="preserve">Egyéb müködési bevételek </t>
  </si>
  <si>
    <t xml:space="preserve">Kistérségi start munkprogram </t>
  </si>
  <si>
    <t>V.5.</t>
  </si>
  <si>
    <t xml:space="preserve">Társulásoktól </t>
  </si>
  <si>
    <t>V.5.1.</t>
  </si>
  <si>
    <t xml:space="preserve">kistérségi autóbusz eladása </t>
  </si>
  <si>
    <t>V.1.8.</t>
  </si>
  <si>
    <t xml:space="preserve">Központi költségvetési szervnek Bursa </t>
  </si>
  <si>
    <t xml:space="preserve">Pöttömsziget Óvoda  2013 évi elszámolás </t>
  </si>
  <si>
    <t xml:space="preserve">Pöttömsziget Óvoda 2013 évi étkezés normatíva </t>
  </si>
  <si>
    <t xml:space="preserve">FUJI fényképezőgép </t>
  </si>
  <si>
    <t xml:space="preserve">Motoros fűkasza </t>
  </si>
  <si>
    <t xml:space="preserve">TD51 fűnyiró </t>
  </si>
  <si>
    <t xml:space="preserve">Kompresszor </t>
  </si>
  <si>
    <t>Paravánok+ talp beszerzése a közösségi házba</t>
  </si>
  <si>
    <t>7. számú melléklet</t>
  </si>
  <si>
    <t>BAJÁNSENYE KÖZSÉG ÖNKORMÁNYZATA
ADÓSSÁGOT KELETKEZTETŐ ÜGYLETEKBŐL FENNÁLLÓ KÖTELEZETTSÉGEI</t>
  </si>
  <si>
    <t>Az államháztartásról szóló 2011. évi CXCV. törvény 29/A. §, valamint Magyarország stabilitásáról szóló CXCIV. törvény 45. § (1) bekezdés a) pontja alapján</t>
  </si>
  <si>
    <t>Az Önkormányzat Stabilitási törvény 3. § (1) bekezdés szerinti adósságot keletkeztető ügyletből származó tárgyévi összes fizetési kötelezettsége, az adósságot keletkeztető ügylet futamidejének végéig egyik évben sem haladja meg az Önkormányzat adott évi saját bevételeinek 50%-át.</t>
  </si>
  <si>
    <t>2016.</t>
  </si>
  <si>
    <t>2017.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</si>
  <si>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</si>
  <si>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</si>
  <si>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</si>
  <si>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</si>
  <si>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 xml:space="preserve">Egyéb támogatás természetben nyújtott téritési díj,tanulóbérlet </t>
  </si>
  <si>
    <t>V.1.3.1.</t>
  </si>
  <si>
    <t>Orvosi ügyelet 2013 évi elszámolás</t>
  </si>
  <si>
    <t>12/2014.(IX.08.) költségvetési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</si>
</sst>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name val="Arial"/>
      <family val="0"/>
    </font>
    <font>
      <sz val="11"/>
      <color indexed="9"/>
      <name val="Calibri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6" borderId="7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8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8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31" borderId="19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31" borderId="10" xfId="0" applyFont="1" applyFill="1" applyBorder="1" applyAlignment="1">
      <alignment wrapText="1"/>
    </xf>
    <xf numFmtId="3" fontId="6" fillId="31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6" fillId="31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29" xfId="0" applyFont="1" applyBorder="1" applyAlignment="1">
      <alignment/>
    </xf>
    <xf numFmtId="0" fontId="6" fillId="31" borderId="13" xfId="0" applyFont="1" applyFill="1" applyBorder="1" applyAlignment="1">
      <alignment wrapText="1"/>
    </xf>
    <xf numFmtId="3" fontId="6" fillId="31" borderId="13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6" fillId="31" borderId="19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6" fillId="0" borderId="27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6" fillId="0" borderId="32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5" fillId="0" borderId="32" xfId="0" applyFont="1" applyBorder="1" applyAlignment="1">
      <alignment horizontal="left"/>
    </xf>
    <xf numFmtId="0" fontId="5" fillId="0" borderId="24" xfId="0" applyFont="1" applyBorder="1" applyAlignment="1">
      <alignment wrapText="1"/>
    </xf>
    <xf numFmtId="0" fontId="5" fillId="0" borderId="32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6" fillId="0" borderId="31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24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right"/>
    </xf>
    <xf numFmtId="0" fontId="7" fillId="0" borderId="19" xfId="0" applyFont="1" applyFill="1" applyBorder="1" applyAlignment="1">
      <alignment wrapText="1"/>
    </xf>
    <xf numFmtId="0" fontId="6" fillId="0" borderId="31" xfId="0" applyFont="1" applyBorder="1" applyAlignment="1">
      <alignment/>
    </xf>
    <xf numFmtId="0" fontId="6" fillId="31" borderId="13" xfId="0" applyFont="1" applyFill="1" applyBorder="1" applyAlignment="1">
      <alignment/>
    </xf>
    <xf numFmtId="0" fontId="6" fillId="31" borderId="19" xfId="0" applyFont="1" applyFill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0" borderId="33" xfId="0" applyFont="1" applyBorder="1" applyAlignment="1">
      <alignment wrapText="1"/>
    </xf>
    <xf numFmtId="3" fontId="5" fillId="0" borderId="33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5" fillId="0" borderId="38" xfId="0" applyFont="1" applyBorder="1" applyAlignment="1">
      <alignment wrapText="1"/>
    </xf>
    <xf numFmtId="3" fontId="5" fillId="0" borderId="38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3" fontId="6" fillId="0" borderId="26" xfId="0" applyNumberFormat="1" applyFont="1" applyBorder="1" applyAlignment="1">
      <alignment/>
    </xf>
    <xf numFmtId="0" fontId="6" fillId="0" borderId="33" xfId="0" applyFont="1" applyBorder="1" applyAlignment="1">
      <alignment wrapText="1"/>
    </xf>
    <xf numFmtId="3" fontId="6" fillId="0" borderId="33" xfId="0" applyNumberFormat="1" applyFont="1" applyBorder="1" applyAlignment="1">
      <alignment/>
    </xf>
    <xf numFmtId="0" fontId="6" fillId="0" borderId="32" xfId="0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5" fillId="0" borderId="40" xfId="0" applyFont="1" applyBorder="1" applyAlignment="1">
      <alignment wrapText="1"/>
    </xf>
    <xf numFmtId="3" fontId="5" fillId="0" borderId="40" xfId="0" applyNumberFormat="1" applyFont="1" applyBorder="1" applyAlignment="1">
      <alignment/>
    </xf>
    <xf numFmtId="0" fontId="6" fillId="0" borderId="37" xfId="0" applyFont="1" applyBorder="1" applyAlignment="1">
      <alignment vertical="center"/>
    </xf>
    <xf numFmtId="0" fontId="5" fillId="0" borderId="3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33" xfId="0" applyFont="1" applyFill="1" applyBorder="1" applyAlignment="1">
      <alignment wrapText="1"/>
    </xf>
    <xf numFmtId="0" fontId="5" fillId="0" borderId="30" xfId="0" applyFont="1" applyBorder="1" applyAlignment="1">
      <alignment horizontal="left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wrapText="1"/>
    </xf>
    <xf numFmtId="0" fontId="5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28" xfId="0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10" xfId="0" applyFont="1" applyFill="1" applyBorder="1" applyAlignment="1">
      <alignment wrapText="1"/>
    </xf>
    <xf numFmtId="0" fontId="5" fillId="0" borderId="31" xfId="0" applyFont="1" applyBorder="1" applyAlignment="1">
      <alignment horizontal="right"/>
    </xf>
    <xf numFmtId="0" fontId="6" fillId="0" borderId="27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3" fontId="5" fillId="0" borderId="23" xfId="0" applyNumberFormat="1" applyFont="1" applyBorder="1" applyAlignment="1">
      <alignment horizontal="right"/>
    </xf>
    <xf numFmtId="3" fontId="6" fillId="0" borderId="45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7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7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3" fontId="5" fillId="0" borderId="45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3" fontId="6" fillId="0" borderId="4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3" fontId="7" fillId="0" borderId="42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4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/>
    </xf>
    <xf numFmtId="3" fontId="6" fillId="31" borderId="22" xfId="0" applyNumberFormat="1" applyFont="1" applyFill="1" applyBorder="1" applyAlignment="1">
      <alignment/>
    </xf>
    <xf numFmtId="3" fontId="5" fillId="0" borderId="42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6" fillId="31" borderId="23" xfId="0" applyFont="1" applyFill="1" applyBorder="1" applyAlignment="1">
      <alignment/>
    </xf>
    <xf numFmtId="0" fontId="6" fillId="31" borderId="42" xfId="0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38" xfId="0" applyFont="1" applyBorder="1" applyAlignment="1">
      <alignment horizontal="center" wrapText="1"/>
    </xf>
    <xf numFmtId="0" fontId="5" fillId="0" borderId="50" xfId="0" applyFont="1" applyBorder="1" applyAlignment="1">
      <alignment wrapText="1"/>
    </xf>
    <xf numFmtId="0" fontId="5" fillId="0" borderId="33" xfId="0" applyFont="1" applyBorder="1" applyAlignment="1">
      <alignment/>
    </xf>
    <xf numFmtId="0" fontId="6" fillId="0" borderId="48" xfId="0" applyFont="1" applyBorder="1" applyAlignment="1">
      <alignment/>
    </xf>
    <xf numFmtId="0" fontId="6" fillId="32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6" fillId="31" borderId="13" xfId="0" applyFont="1" applyFill="1" applyBorder="1" applyAlignment="1">
      <alignment vertical="center"/>
    </xf>
    <xf numFmtId="0" fontId="6" fillId="31" borderId="19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5" fillId="0" borderId="40" xfId="0" applyFont="1" applyBorder="1" applyAlignment="1">
      <alignment/>
    </xf>
    <xf numFmtId="0" fontId="5" fillId="0" borderId="4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3" fontId="6" fillId="0" borderId="42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0" fontId="5" fillId="0" borderId="39" xfId="0" applyFont="1" applyBorder="1" applyAlignment="1">
      <alignment horizontal="left"/>
    </xf>
    <xf numFmtId="3" fontId="5" fillId="0" borderId="36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53" xfId="0" applyFont="1" applyBorder="1" applyAlignment="1">
      <alignment wrapText="1"/>
    </xf>
    <xf numFmtId="0" fontId="5" fillId="0" borderId="50" xfId="0" applyFont="1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6" fillId="0" borderId="13" xfId="0" applyFont="1" applyBorder="1" applyAlignment="1">
      <alignment horizontal="center"/>
    </xf>
    <xf numFmtId="3" fontId="6" fillId="0" borderId="54" xfId="0" applyNumberFormat="1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6" fillId="0" borderId="58" xfId="0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0" fontId="6" fillId="0" borderId="2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63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5" fillId="0" borderId="63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11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3" sqref="A3:M3"/>
    </sheetView>
  </sheetViews>
  <sheetFormatPr defaultColWidth="9.140625" defaultRowHeight="12.75"/>
  <cols>
    <col min="1" max="1" width="5.140625" style="0" customWidth="1"/>
    <col min="2" max="2" width="40.7109375" style="0" customWidth="1"/>
    <col min="3" max="3" width="14.8515625" style="0" customWidth="1"/>
    <col min="4" max="4" width="12.7109375" style="0" customWidth="1"/>
    <col min="5" max="5" width="12.00390625" style="0" customWidth="1"/>
    <col min="6" max="6" width="13.140625" style="0" customWidth="1"/>
    <col min="7" max="7" width="13.8515625" style="0" customWidth="1"/>
    <col min="8" max="8" width="13.00390625" style="0" customWidth="1"/>
    <col min="9" max="9" width="4.28125" style="0" customWidth="1"/>
    <col min="10" max="10" width="39.140625" style="0" customWidth="1"/>
    <col min="11" max="11" width="10.7109375" style="0" customWidth="1"/>
    <col min="12" max="12" width="11.57421875" style="0" customWidth="1"/>
    <col min="13" max="13" width="10.28125" style="0" hidden="1" customWidth="1"/>
    <col min="14" max="14" width="11.421875" style="0" customWidth="1"/>
    <col min="15" max="15" width="11.57421875" style="0" customWidth="1"/>
    <col min="16" max="16" width="13.7109375" style="0" customWidth="1"/>
  </cols>
  <sheetData>
    <row r="1" spans="1:13" ht="12.75">
      <c r="A1" s="38"/>
      <c r="K1" s="25"/>
      <c r="M1" s="25" t="s">
        <v>117</v>
      </c>
    </row>
    <row r="2" spans="1:13" ht="15" customHeight="1">
      <c r="A2" s="275" t="s">
        <v>375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4" ht="30" customHeight="1">
      <c r="A3" s="276" t="s">
        <v>337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38" t="s">
        <v>336</v>
      </c>
    </row>
    <row r="4" spans="1:16" ht="13.5" thickBot="1">
      <c r="A4" s="19"/>
      <c r="B4" s="19"/>
      <c r="C4" s="19"/>
      <c r="D4" s="19"/>
      <c r="E4" s="19"/>
      <c r="F4" s="221"/>
      <c r="G4" s="221"/>
      <c r="H4" s="221"/>
      <c r="I4" s="19"/>
      <c r="J4" s="19"/>
      <c r="K4" s="25"/>
      <c r="M4" s="25" t="s">
        <v>48</v>
      </c>
      <c r="N4" s="173"/>
      <c r="O4" s="173"/>
      <c r="P4" s="173"/>
    </row>
    <row r="5" spans="1:16" ht="12.75" customHeight="1" thickTop="1">
      <c r="A5" s="261" t="s">
        <v>0</v>
      </c>
      <c r="B5" s="263" t="s">
        <v>1</v>
      </c>
      <c r="C5" s="265" t="s">
        <v>123</v>
      </c>
      <c r="D5" s="273" t="s">
        <v>120</v>
      </c>
      <c r="E5" s="274"/>
      <c r="F5" s="266" t="s">
        <v>318</v>
      </c>
      <c r="G5" s="273" t="s">
        <v>333</v>
      </c>
      <c r="H5" s="279"/>
      <c r="I5" s="263" t="s">
        <v>0</v>
      </c>
      <c r="J5" s="263" t="s">
        <v>1</v>
      </c>
      <c r="K5" s="265" t="s">
        <v>123</v>
      </c>
      <c r="L5" s="273" t="s">
        <v>120</v>
      </c>
      <c r="M5" s="274"/>
      <c r="N5" s="266" t="s">
        <v>318</v>
      </c>
      <c r="O5" s="271" t="s">
        <v>333</v>
      </c>
      <c r="P5" s="272"/>
    </row>
    <row r="6" spans="1:16" ht="39" customHeight="1" thickBot="1">
      <c r="A6" s="262"/>
      <c r="B6" s="264"/>
      <c r="C6" s="266"/>
      <c r="D6" s="87" t="s">
        <v>121</v>
      </c>
      <c r="E6" s="206" t="s">
        <v>122</v>
      </c>
      <c r="F6" s="270"/>
      <c r="G6" s="229" t="s">
        <v>121</v>
      </c>
      <c r="H6" s="211" t="s">
        <v>122</v>
      </c>
      <c r="I6" s="264"/>
      <c r="J6" s="278"/>
      <c r="K6" s="266"/>
      <c r="L6" s="87" t="s">
        <v>121</v>
      </c>
      <c r="M6" s="206" t="s">
        <v>122</v>
      </c>
      <c r="N6" s="270"/>
      <c r="O6" s="205" t="s">
        <v>121</v>
      </c>
      <c r="P6" s="211" t="s">
        <v>122</v>
      </c>
    </row>
    <row r="7" spans="1:16" ht="13.5" thickTop="1">
      <c r="A7" s="88" t="s">
        <v>3</v>
      </c>
      <c r="B7" s="89" t="s">
        <v>4</v>
      </c>
      <c r="C7" s="90"/>
      <c r="D7" s="90"/>
      <c r="E7" s="207"/>
      <c r="F7" s="26"/>
      <c r="G7" s="26"/>
      <c r="H7" s="26"/>
      <c r="I7" s="89" t="s">
        <v>5</v>
      </c>
      <c r="J7" s="89" t="s">
        <v>6</v>
      </c>
      <c r="K7" s="90"/>
      <c r="L7" s="91"/>
      <c r="M7" s="212"/>
      <c r="N7" s="1"/>
      <c r="O7" s="1"/>
      <c r="P7" s="1"/>
    </row>
    <row r="8" spans="1:16" ht="12.75">
      <c r="A8" s="44" t="s">
        <v>14</v>
      </c>
      <c r="B8" s="21" t="s">
        <v>8</v>
      </c>
      <c r="C8" s="22">
        <v>3515</v>
      </c>
      <c r="D8" s="22">
        <v>2500</v>
      </c>
      <c r="E8" s="156">
        <v>1015</v>
      </c>
      <c r="F8" s="22">
        <v>3998</v>
      </c>
      <c r="G8" s="22">
        <v>2500</v>
      </c>
      <c r="H8" s="22">
        <v>1498</v>
      </c>
      <c r="I8" s="26" t="s">
        <v>14</v>
      </c>
      <c r="J8" s="21" t="s">
        <v>24</v>
      </c>
      <c r="K8" s="22">
        <v>11069</v>
      </c>
      <c r="L8" s="26">
        <v>11069</v>
      </c>
      <c r="M8" s="27">
        <v>0</v>
      </c>
      <c r="N8" s="26">
        <v>13733</v>
      </c>
      <c r="O8" s="26">
        <v>13733</v>
      </c>
      <c r="P8" s="26">
        <v>0</v>
      </c>
    </row>
    <row r="9" spans="1:16" ht="12.75" customHeight="1">
      <c r="A9" s="44" t="s">
        <v>15</v>
      </c>
      <c r="B9" s="21" t="s">
        <v>7</v>
      </c>
      <c r="C9" s="22">
        <v>14450</v>
      </c>
      <c r="D9" s="22">
        <v>13275</v>
      </c>
      <c r="E9" s="156">
        <v>1175</v>
      </c>
      <c r="F9" s="22">
        <v>14461</v>
      </c>
      <c r="G9" s="22">
        <v>13286</v>
      </c>
      <c r="H9" s="22">
        <v>1175</v>
      </c>
      <c r="I9" s="26" t="s">
        <v>15</v>
      </c>
      <c r="J9" s="21" t="s">
        <v>124</v>
      </c>
      <c r="K9" s="22">
        <v>2765</v>
      </c>
      <c r="L9" s="26">
        <v>2765</v>
      </c>
      <c r="M9" s="27">
        <v>0</v>
      </c>
      <c r="N9" s="26">
        <v>2555</v>
      </c>
      <c r="O9" s="26">
        <v>2555</v>
      </c>
      <c r="P9" s="26">
        <v>0</v>
      </c>
    </row>
    <row r="10" spans="1:16" ht="12.75">
      <c r="A10" s="44" t="s">
        <v>16</v>
      </c>
      <c r="B10" s="21" t="s">
        <v>10</v>
      </c>
      <c r="C10" s="22">
        <v>43819</v>
      </c>
      <c r="D10" s="22">
        <v>43819</v>
      </c>
      <c r="E10" s="156">
        <v>0</v>
      </c>
      <c r="F10" s="22">
        <v>47068</v>
      </c>
      <c r="G10" s="22">
        <v>47068</v>
      </c>
      <c r="H10" s="22">
        <v>0</v>
      </c>
      <c r="I10" s="26" t="s">
        <v>20</v>
      </c>
      <c r="J10" s="21" t="s">
        <v>25</v>
      </c>
      <c r="K10" s="22">
        <v>16067</v>
      </c>
      <c r="L10" s="26">
        <v>15267</v>
      </c>
      <c r="M10" s="27">
        <v>800</v>
      </c>
      <c r="N10" s="26">
        <v>18413</v>
      </c>
      <c r="O10" s="26">
        <v>17264</v>
      </c>
      <c r="P10" s="26">
        <v>1149</v>
      </c>
    </row>
    <row r="11" spans="1:16" ht="12.75">
      <c r="A11" s="44" t="s">
        <v>17</v>
      </c>
      <c r="B11" s="21" t="s">
        <v>9</v>
      </c>
      <c r="C11" s="22">
        <v>4974</v>
      </c>
      <c r="D11" s="22">
        <v>4314</v>
      </c>
      <c r="E11" s="156">
        <v>660</v>
      </c>
      <c r="F11" s="22">
        <v>8649</v>
      </c>
      <c r="G11" s="22">
        <v>7989</v>
      </c>
      <c r="H11" s="22">
        <v>660</v>
      </c>
      <c r="I11" s="26" t="s">
        <v>16</v>
      </c>
      <c r="J11" s="21" t="s">
        <v>26</v>
      </c>
      <c r="K11" s="22">
        <v>2500</v>
      </c>
      <c r="L11" s="26">
        <v>1700</v>
      </c>
      <c r="M11" s="27">
        <v>800</v>
      </c>
      <c r="N11" s="26">
        <v>3002</v>
      </c>
      <c r="O11" s="26">
        <v>2068</v>
      </c>
      <c r="P11" s="26">
        <v>934</v>
      </c>
    </row>
    <row r="12" spans="1:16" ht="12.75">
      <c r="A12" s="44" t="s">
        <v>18</v>
      </c>
      <c r="B12" s="21" t="s">
        <v>47</v>
      </c>
      <c r="C12" s="22">
        <v>0</v>
      </c>
      <c r="D12" s="22">
        <v>0</v>
      </c>
      <c r="E12" s="156">
        <v>0</v>
      </c>
      <c r="F12" s="22">
        <v>0</v>
      </c>
      <c r="G12" s="22">
        <v>0</v>
      </c>
      <c r="H12" s="22">
        <v>0</v>
      </c>
      <c r="I12" s="26" t="s">
        <v>17</v>
      </c>
      <c r="J12" s="21" t="s">
        <v>27</v>
      </c>
      <c r="K12" s="22">
        <v>34810</v>
      </c>
      <c r="L12" s="26">
        <v>33560</v>
      </c>
      <c r="M12" s="27">
        <v>1250</v>
      </c>
      <c r="N12" s="26">
        <v>39462</v>
      </c>
      <c r="O12" s="26">
        <v>38212</v>
      </c>
      <c r="P12" s="26">
        <v>1250</v>
      </c>
    </row>
    <row r="13" spans="1:16" ht="12.75">
      <c r="A13" s="44" t="s">
        <v>19</v>
      </c>
      <c r="B13" s="21" t="s">
        <v>104</v>
      </c>
      <c r="C13" s="22">
        <v>0</v>
      </c>
      <c r="D13" s="22">
        <v>0</v>
      </c>
      <c r="E13" s="156">
        <v>0</v>
      </c>
      <c r="F13" s="22">
        <v>0</v>
      </c>
      <c r="G13" s="22">
        <v>0</v>
      </c>
      <c r="H13" s="22">
        <v>0</v>
      </c>
      <c r="I13" s="26" t="s">
        <v>37</v>
      </c>
      <c r="J13" s="21" t="s">
        <v>49</v>
      </c>
      <c r="K13" s="22">
        <v>0</v>
      </c>
      <c r="L13" s="26">
        <v>0</v>
      </c>
      <c r="M13" s="27">
        <v>0</v>
      </c>
      <c r="N13" s="26">
        <v>0</v>
      </c>
      <c r="O13" s="26">
        <v>0</v>
      </c>
      <c r="P13" s="26">
        <v>0</v>
      </c>
    </row>
    <row r="14" spans="1:16" ht="12.75">
      <c r="A14" s="45"/>
      <c r="B14" s="39"/>
      <c r="C14" s="40"/>
      <c r="D14" s="40"/>
      <c r="E14" s="208"/>
      <c r="F14" s="40"/>
      <c r="G14" s="40"/>
      <c r="H14" s="40"/>
      <c r="I14" s="26" t="s">
        <v>38</v>
      </c>
      <c r="J14" s="21" t="s">
        <v>103</v>
      </c>
      <c r="K14" s="22">
        <v>4172</v>
      </c>
      <c r="L14" s="26">
        <v>4172</v>
      </c>
      <c r="M14" s="27">
        <v>0</v>
      </c>
      <c r="N14" s="26">
        <v>2172</v>
      </c>
      <c r="O14" s="26">
        <v>2172</v>
      </c>
      <c r="P14" s="26">
        <v>0</v>
      </c>
    </row>
    <row r="15" spans="1:16" ht="13.5" thickBot="1">
      <c r="A15" s="46"/>
      <c r="B15" s="92" t="s">
        <v>41</v>
      </c>
      <c r="C15" s="93">
        <f aca="true" t="shared" si="0" ref="C15:H15">SUM(C8:C14)</f>
        <v>66758</v>
      </c>
      <c r="D15" s="93">
        <f t="shared" si="0"/>
        <v>63908</v>
      </c>
      <c r="E15" s="188">
        <f t="shared" si="0"/>
        <v>2850</v>
      </c>
      <c r="F15" s="188">
        <f t="shared" si="0"/>
        <v>74176</v>
      </c>
      <c r="G15" s="188">
        <f t="shared" si="0"/>
        <v>70843</v>
      </c>
      <c r="H15" s="93">
        <f t="shared" si="0"/>
        <v>3333</v>
      </c>
      <c r="I15" s="220"/>
      <c r="J15" s="92" t="s">
        <v>39</v>
      </c>
      <c r="K15" s="93">
        <f aca="true" t="shared" si="1" ref="K15:P15">K8+K9+K10+K11+K12+K14</f>
        <v>71383</v>
      </c>
      <c r="L15" s="93">
        <f t="shared" si="1"/>
        <v>68533</v>
      </c>
      <c r="M15" s="188">
        <f t="shared" si="1"/>
        <v>2850</v>
      </c>
      <c r="N15" s="188">
        <f t="shared" si="1"/>
        <v>79337</v>
      </c>
      <c r="O15" s="188">
        <f t="shared" si="1"/>
        <v>76004</v>
      </c>
      <c r="P15" s="188">
        <f t="shared" si="1"/>
        <v>3333</v>
      </c>
    </row>
    <row r="16" spans="1:16" ht="13.5" thickTop="1">
      <c r="A16" s="84" t="s">
        <v>20</v>
      </c>
      <c r="B16" s="47" t="s">
        <v>11</v>
      </c>
      <c r="C16" s="35">
        <v>2400</v>
      </c>
      <c r="D16" s="35">
        <v>2400</v>
      </c>
      <c r="E16" s="177">
        <v>0</v>
      </c>
      <c r="F16" s="22">
        <v>2400</v>
      </c>
      <c r="G16" s="22">
        <v>2400</v>
      </c>
      <c r="H16" s="22">
        <v>0</v>
      </c>
      <c r="I16" s="20" t="s">
        <v>18</v>
      </c>
      <c r="J16" s="47" t="s">
        <v>28</v>
      </c>
      <c r="K16" s="35">
        <v>0</v>
      </c>
      <c r="L16" s="20">
        <v>0</v>
      </c>
      <c r="M16" s="28">
        <v>0</v>
      </c>
      <c r="N16" s="20">
        <v>747</v>
      </c>
      <c r="O16" s="20">
        <v>747</v>
      </c>
      <c r="P16" s="20">
        <v>0</v>
      </c>
    </row>
    <row r="17" spans="1:16" ht="12.75">
      <c r="A17" s="44" t="s">
        <v>16</v>
      </c>
      <c r="B17" s="21" t="s">
        <v>10</v>
      </c>
      <c r="C17" s="22">
        <v>0</v>
      </c>
      <c r="D17" s="22">
        <v>0</v>
      </c>
      <c r="E17" s="156">
        <v>0</v>
      </c>
      <c r="F17" s="22">
        <v>0</v>
      </c>
      <c r="G17" s="22">
        <v>0</v>
      </c>
      <c r="H17" s="22">
        <v>0</v>
      </c>
      <c r="I17" s="26" t="s">
        <v>19</v>
      </c>
      <c r="J17" s="21" t="s">
        <v>29</v>
      </c>
      <c r="K17" s="22">
        <v>4130</v>
      </c>
      <c r="L17" s="26">
        <v>4130</v>
      </c>
      <c r="M17" s="27">
        <v>0</v>
      </c>
      <c r="N17" s="26">
        <v>5698</v>
      </c>
      <c r="O17" s="26">
        <v>5698</v>
      </c>
      <c r="P17" s="26">
        <v>0</v>
      </c>
    </row>
    <row r="18" spans="1:16" ht="12.75">
      <c r="A18" s="44" t="s">
        <v>17</v>
      </c>
      <c r="B18" s="21" t="s">
        <v>12</v>
      </c>
      <c r="C18" s="22">
        <v>0</v>
      </c>
      <c r="D18" s="22">
        <v>0</v>
      </c>
      <c r="E18" s="156">
        <v>0</v>
      </c>
      <c r="F18" s="22">
        <v>0</v>
      </c>
      <c r="G18" s="22">
        <v>0</v>
      </c>
      <c r="H18" s="22">
        <v>0</v>
      </c>
      <c r="I18" s="26" t="s">
        <v>13</v>
      </c>
      <c r="J18" s="21" t="s">
        <v>30</v>
      </c>
      <c r="K18" s="22">
        <v>0</v>
      </c>
      <c r="L18" s="26">
        <v>0</v>
      </c>
      <c r="M18" s="27">
        <v>0</v>
      </c>
      <c r="N18" s="26">
        <v>0</v>
      </c>
      <c r="O18" s="26">
        <v>0</v>
      </c>
      <c r="P18" s="26">
        <v>0</v>
      </c>
    </row>
    <row r="19" spans="1:16" ht="12.75">
      <c r="A19" s="44" t="s">
        <v>18</v>
      </c>
      <c r="B19" s="21" t="s">
        <v>46</v>
      </c>
      <c r="C19" s="22">
        <v>0</v>
      </c>
      <c r="D19" s="22">
        <v>0</v>
      </c>
      <c r="E19" s="156">
        <v>0</v>
      </c>
      <c r="F19" s="22">
        <v>190</v>
      </c>
      <c r="G19" s="22">
        <v>190</v>
      </c>
      <c r="H19" s="22">
        <v>0</v>
      </c>
      <c r="I19" s="26" t="s">
        <v>31</v>
      </c>
      <c r="J19" s="21" t="s">
        <v>32</v>
      </c>
      <c r="K19" s="22">
        <v>0</v>
      </c>
      <c r="L19" s="26">
        <v>0</v>
      </c>
      <c r="M19" s="27">
        <v>0</v>
      </c>
      <c r="N19" s="26">
        <v>0</v>
      </c>
      <c r="O19" s="26">
        <v>0</v>
      </c>
      <c r="P19" s="26">
        <v>0</v>
      </c>
    </row>
    <row r="20" spans="1:16" ht="12.75">
      <c r="A20" s="44" t="s">
        <v>19</v>
      </c>
      <c r="B20" s="21" t="s">
        <v>104</v>
      </c>
      <c r="C20" s="22">
        <v>0</v>
      </c>
      <c r="D20" s="22">
        <v>0</v>
      </c>
      <c r="E20" s="156">
        <v>0</v>
      </c>
      <c r="F20" s="22">
        <v>0</v>
      </c>
      <c r="G20" s="22">
        <v>0</v>
      </c>
      <c r="H20" s="22">
        <v>0</v>
      </c>
      <c r="I20" s="26" t="s">
        <v>33</v>
      </c>
      <c r="J20" s="21" t="s">
        <v>34</v>
      </c>
      <c r="K20" s="22">
        <v>0</v>
      </c>
      <c r="L20" s="26">
        <v>0</v>
      </c>
      <c r="M20" s="27">
        <v>0</v>
      </c>
      <c r="N20" s="26">
        <v>0</v>
      </c>
      <c r="O20" s="26">
        <v>0</v>
      </c>
      <c r="P20" s="26">
        <v>0</v>
      </c>
    </row>
    <row r="21" spans="1:16" ht="12.75">
      <c r="A21" s="45"/>
      <c r="B21" s="39"/>
      <c r="C21" s="40"/>
      <c r="D21" s="40"/>
      <c r="E21" s="208"/>
      <c r="F21" s="40"/>
      <c r="G21" s="40"/>
      <c r="H21" s="40"/>
      <c r="I21" s="26" t="s">
        <v>35</v>
      </c>
      <c r="J21" s="21" t="s">
        <v>36</v>
      </c>
      <c r="K21" s="22">
        <v>270</v>
      </c>
      <c r="L21" s="26">
        <v>270</v>
      </c>
      <c r="M21" s="27">
        <v>0</v>
      </c>
      <c r="N21" s="26">
        <v>270</v>
      </c>
      <c r="O21" s="26">
        <v>270</v>
      </c>
      <c r="P21" s="26">
        <v>0</v>
      </c>
    </row>
    <row r="22" spans="1:16" ht="12.75">
      <c r="A22" s="45"/>
      <c r="B22" s="39"/>
      <c r="C22" s="40"/>
      <c r="D22" s="40"/>
      <c r="E22" s="208"/>
      <c r="F22" s="40"/>
      <c r="G22" s="40"/>
      <c r="H22" s="40"/>
      <c r="I22" s="26" t="s">
        <v>37</v>
      </c>
      <c r="J22" s="21" t="s">
        <v>49</v>
      </c>
      <c r="K22" s="22">
        <v>0</v>
      </c>
      <c r="L22" s="26">
        <v>0</v>
      </c>
      <c r="M22" s="27">
        <v>0</v>
      </c>
      <c r="N22" s="26">
        <v>0</v>
      </c>
      <c r="O22" s="26">
        <v>0</v>
      </c>
      <c r="P22" s="26">
        <v>0</v>
      </c>
    </row>
    <row r="23" spans="1:16" ht="12.75">
      <c r="A23" s="45"/>
      <c r="B23" s="39"/>
      <c r="C23" s="40"/>
      <c r="D23" s="40"/>
      <c r="E23" s="208"/>
      <c r="F23" s="40"/>
      <c r="G23" s="40"/>
      <c r="H23" s="40"/>
      <c r="I23" s="26" t="s">
        <v>38</v>
      </c>
      <c r="J23" s="21" t="s">
        <v>115</v>
      </c>
      <c r="K23" s="22">
        <v>0</v>
      </c>
      <c r="L23" s="26">
        <v>0</v>
      </c>
      <c r="M23" s="27">
        <v>0</v>
      </c>
      <c r="N23" s="26">
        <v>0</v>
      </c>
      <c r="O23" s="26">
        <v>0</v>
      </c>
      <c r="P23" s="26">
        <v>0</v>
      </c>
    </row>
    <row r="24" spans="1:16" ht="13.5" thickBot="1">
      <c r="A24" s="78"/>
      <c r="B24" s="94" t="s">
        <v>42</v>
      </c>
      <c r="C24" s="95">
        <f aca="true" t="shared" si="2" ref="C24:H24">SUM(C16:C23)</f>
        <v>2400</v>
      </c>
      <c r="D24" s="95">
        <f t="shared" si="2"/>
        <v>2400</v>
      </c>
      <c r="E24" s="209">
        <f t="shared" si="2"/>
        <v>0</v>
      </c>
      <c r="F24" s="209">
        <f t="shared" si="2"/>
        <v>2590</v>
      </c>
      <c r="G24" s="209">
        <f t="shared" si="2"/>
        <v>2590</v>
      </c>
      <c r="H24" s="95">
        <f t="shared" si="2"/>
        <v>0</v>
      </c>
      <c r="I24" s="223"/>
      <c r="J24" s="94" t="s">
        <v>40</v>
      </c>
      <c r="K24" s="95">
        <f aca="true" t="shared" si="3" ref="K24:P24">SUM(K16:K23)</f>
        <v>4400</v>
      </c>
      <c r="L24" s="95">
        <f t="shared" si="3"/>
        <v>4400</v>
      </c>
      <c r="M24" s="209">
        <f t="shared" si="3"/>
        <v>0</v>
      </c>
      <c r="N24" s="209">
        <f t="shared" si="3"/>
        <v>6715</v>
      </c>
      <c r="O24" s="209">
        <f t="shared" si="3"/>
        <v>6715</v>
      </c>
      <c r="P24" s="209">
        <f t="shared" si="3"/>
        <v>0</v>
      </c>
    </row>
    <row r="25" spans="1:16" ht="15" customHeight="1" thickBot="1" thickTop="1">
      <c r="A25" s="96"/>
      <c r="B25" s="97" t="s">
        <v>22</v>
      </c>
      <c r="C25" s="98">
        <f aca="true" t="shared" si="4" ref="C25:H25">C15+C24</f>
        <v>69158</v>
      </c>
      <c r="D25" s="98">
        <f t="shared" si="4"/>
        <v>66308</v>
      </c>
      <c r="E25" s="158">
        <f t="shared" si="4"/>
        <v>2850</v>
      </c>
      <c r="F25" s="158">
        <f t="shared" si="4"/>
        <v>76766</v>
      </c>
      <c r="G25" s="158">
        <f t="shared" si="4"/>
        <v>73433</v>
      </c>
      <c r="H25" s="98">
        <f t="shared" si="4"/>
        <v>3333</v>
      </c>
      <c r="I25" s="123"/>
      <c r="J25" s="97" t="s">
        <v>21</v>
      </c>
      <c r="K25" s="98">
        <f aca="true" t="shared" si="5" ref="K25:P25">K15+K24</f>
        <v>75783</v>
      </c>
      <c r="L25" s="98">
        <f t="shared" si="5"/>
        <v>72933</v>
      </c>
      <c r="M25" s="158">
        <f t="shared" si="5"/>
        <v>2850</v>
      </c>
      <c r="N25" s="158">
        <f t="shared" si="5"/>
        <v>86052</v>
      </c>
      <c r="O25" s="158">
        <f t="shared" si="5"/>
        <v>82719</v>
      </c>
      <c r="P25" s="158">
        <f t="shared" si="5"/>
        <v>3333</v>
      </c>
    </row>
    <row r="26" spans="1:16" ht="28.5" customHeight="1" thickBot="1" thickTop="1">
      <c r="A26" s="96"/>
      <c r="B26" s="97" t="s">
        <v>45</v>
      </c>
      <c r="C26" s="98">
        <f aca="true" t="shared" si="6" ref="C26:H26">IF(K25&gt;C25,C25-K25,0)</f>
        <v>-6625</v>
      </c>
      <c r="D26" s="98">
        <f t="shared" si="6"/>
        <v>-6625</v>
      </c>
      <c r="E26" s="158">
        <f t="shared" si="6"/>
        <v>0</v>
      </c>
      <c r="F26" s="158">
        <f t="shared" si="6"/>
        <v>-9286</v>
      </c>
      <c r="G26" s="158">
        <f t="shared" si="6"/>
        <v>-9286</v>
      </c>
      <c r="H26" s="98">
        <f t="shared" si="6"/>
        <v>0</v>
      </c>
      <c r="I26" s="123"/>
      <c r="J26" s="97" t="s">
        <v>44</v>
      </c>
      <c r="K26" s="98">
        <f aca="true" t="shared" si="7" ref="K26:P26">IF(C25&gt;K25,C25-K25,0)</f>
        <v>0</v>
      </c>
      <c r="L26" s="98">
        <f t="shared" si="7"/>
        <v>0</v>
      </c>
      <c r="M26" s="158">
        <f t="shared" si="7"/>
        <v>0</v>
      </c>
      <c r="N26" s="158">
        <f t="shared" si="7"/>
        <v>0</v>
      </c>
      <c r="O26" s="158">
        <f t="shared" si="7"/>
        <v>0</v>
      </c>
      <c r="P26" s="158">
        <f t="shared" si="7"/>
        <v>0</v>
      </c>
    </row>
    <row r="27" spans="1:16" ht="26.25" thickTop="1">
      <c r="A27" s="269" t="s">
        <v>13</v>
      </c>
      <c r="B27" s="47" t="s">
        <v>50</v>
      </c>
      <c r="C27" s="35">
        <v>4625</v>
      </c>
      <c r="D27" s="35">
        <v>4625</v>
      </c>
      <c r="E27" s="177">
        <v>0</v>
      </c>
      <c r="F27" s="22">
        <v>4626</v>
      </c>
      <c r="G27" s="22">
        <v>4626</v>
      </c>
      <c r="H27" s="22">
        <v>0</v>
      </c>
      <c r="I27" s="224"/>
      <c r="J27" s="49"/>
      <c r="K27" s="50"/>
      <c r="L27" s="85"/>
      <c r="M27" s="213"/>
      <c r="N27" s="222"/>
      <c r="O27" s="222"/>
      <c r="P27" s="222"/>
    </row>
    <row r="28" spans="1:16" ht="26.25" thickBot="1">
      <c r="A28" s="269"/>
      <c r="B28" s="23" t="s">
        <v>51</v>
      </c>
      <c r="C28" s="51">
        <v>2000</v>
      </c>
      <c r="D28" s="51">
        <v>2000</v>
      </c>
      <c r="E28" s="180">
        <v>0</v>
      </c>
      <c r="F28" s="22">
        <v>2000</v>
      </c>
      <c r="G28" s="22">
        <v>2000</v>
      </c>
      <c r="H28" s="22">
        <v>0</v>
      </c>
      <c r="I28" s="225"/>
      <c r="J28" s="24"/>
      <c r="K28" s="52"/>
      <c r="L28" s="86"/>
      <c r="M28" s="214"/>
      <c r="N28" s="222"/>
      <c r="O28" s="222"/>
      <c r="P28" s="222"/>
    </row>
    <row r="29" spans="1:16" ht="13.5" thickTop="1">
      <c r="A29" s="267" t="s">
        <v>31</v>
      </c>
      <c r="B29" s="99" t="s">
        <v>52</v>
      </c>
      <c r="C29" s="100">
        <v>0</v>
      </c>
      <c r="D29" s="100">
        <v>0</v>
      </c>
      <c r="E29" s="210">
        <v>0</v>
      </c>
      <c r="F29" s="22">
        <v>2660</v>
      </c>
      <c r="G29" s="22">
        <v>2660</v>
      </c>
      <c r="H29" s="22">
        <v>0</v>
      </c>
      <c r="I29" s="259" t="s">
        <v>56</v>
      </c>
      <c r="J29" s="99" t="s">
        <v>54</v>
      </c>
      <c r="K29" s="100">
        <v>0</v>
      </c>
      <c r="L29" s="90">
        <v>0</v>
      </c>
      <c r="M29" s="207">
        <v>0</v>
      </c>
      <c r="N29" s="26">
        <v>0</v>
      </c>
      <c r="O29" s="26">
        <v>0</v>
      </c>
      <c r="P29" s="26">
        <v>0</v>
      </c>
    </row>
    <row r="30" spans="1:16" ht="13.5" thickBot="1">
      <c r="A30" s="268"/>
      <c r="B30" s="101" t="s">
        <v>53</v>
      </c>
      <c r="C30" s="102">
        <v>0</v>
      </c>
      <c r="D30" s="102">
        <v>0</v>
      </c>
      <c r="E30" s="161">
        <v>0</v>
      </c>
      <c r="F30" s="22">
        <v>0</v>
      </c>
      <c r="G30" s="22">
        <v>0</v>
      </c>
      <c r="H30" s="22">
        <v>0</v>
      </c>
      <c r="I30" s="260"/>
      <c r="J30" s="101" t="s">
        <v>55</v>
      </c>
      <c r="K30" s="102">
        <v>0</v>
      </c>
      <c r="L30" s="76">
        <v>0</v>
      </c>
      <c r="M30" s="181">
        <v>0</v>
      </c>
      <c r="N30" s="76">
        <v>0</v>
      </c>
      <c r="O30" s="76">
        <v>0</v>
      </c>
      <c r="P30" s="76">
        <v>0</v>
      </c>
    </row>
    <row r="31" spans="1:16" ht="15" customHeight="1" thickBot="1" thickTop="1">
      <c r="A31" s="103"/>
      <c r="B31" s="67" t="s">
        <v>57</v>
      </c>
      <c r="C31" s="104">
        <f aca="true" t="shared" si="8" ref="C31:H31">C15+C27+C29</f>
        <v>71383</v>
      </c>
      <c r="D31" s="104">
        <f t="shared" si="8"/>
        <v>68533</v>
      </c>
      <c r="E31" s="159">
        <f t="shared" si="8"/>
        <v>2850</v>
      </c>
      <c r="F31" s="159">
        <f t="shared" si="8"/>
        <v>81462</v>
      </c>
      <c r="G31" s="159">
        <f t="shared" si="8"/>
        <v>78129</v>
      </c>
      <c r="H31" s="104">
        <f t="shared" si="8"/>
        <v>3333</v>
      </c>
      <c r="I31" s="226"/>
      <c r="J31" s="67" t="s">
        <v>59</v>
      </c>
      <c r="K31" s="104">
        <f aca="true" t="shared" si="9" ref="K31:P31">K15+K27+K29</f>
        <v>71383</v>
      </c>
      <c r="L31" s="104">
        <f t="shared" si="9"/>
        <v>68533</v>
      </c>
      <c r="M31" s="159">
        <f t="shared" si="9"/>
        <v>2850</v>
      </c>
      <c r="N31" s="159">
        <f t="shared" si="9"/>
        <v>79337</v>
      </c>
      <c r="O31" s="159">
        <f t="shared" si="9"/>
        <v>76004</v>
      </c>
      <c r="P31" s="159">
        <f t="shared" si="9"/>
        <v>3333</v>
      </c>
    </row>
    <row r="32" spans="1:16" ht="15" customHeight="1" thickBot="1" thickTop="1">
      <c r="A32" s="108"/>
      <c r="B32" s="97" t="s">
        <v>58</v>
      </c>
      <c r="C32" s="98">
        <f aca="true" t="shared" si="10" ref="C32:H32">C24+C28+C30</f>
        <v>4400</v>
      </c>
      <c r="D32" s="98">
        <f t="shared" si="10"/>
        <v>4400</v>
      </c>
      <c r="E32" s="158">
        <f t="shared" si="10"/>
        <v>0</v>
      </c>
      <c r="F32" s="158">
        <f t="shared" si="10"/>
        <v>4590</v>
      </c>
      <c r="G32" s="158">
        <f t="shared" si="10"/>
        <v>4590</v>
      </c>
      <c r="H32" s="98">
        <f t="shared" si="10"/>
        <v>0</v>
      </c>
      <c r="I32" s="227"/>
      <c r="J32" s="97" t="s">
        <v>60</v>
      </c>
      <c r="K32" s="98">
        <f aca="true" t="shared" si="11" ref="K32:P32">K24+K28+K30</f>
        <v>4400</v>
      </c>
      <c r="L32" s="98">
        <f t="shared" si="11"/>
        <v>4400</v>
      </c>
      <c r="M32" s="158">
        <f t="shared" si="11"/>
        <v>0</v>
      </c>
      <c r="N32" s="158">
        <f t="shared" si="11"/>
        <v>6715</v>
      </c>
      <c r="O32" s="158">
        <f t="shared" si="11"/>
        <v>6715</v>
      </c>
      <c r="P32" s="158">
        <f t="shared" si="11"/>
        <v>0</v>
      </c>
    </row>
    <row r="33" spans="1:16" ht="15" customHeight="1" thickBot="1" thickTop="1">
      <c r="A33" s="105"/>
      <c r="B33" s="106" t="s">
        <v>23</v>
      </c>
      <c r="C33" s="107">
        <f aca="true" t="shared" si="12" ref="C33:H33">SUM(C31:C32)</f>
        <v>75783</v>
      </c>
      <c r="D33" s="107">
        <f t="shared" si="12"/>
        <v>72933</v>
      </c>
      <c r="E33" s="171">
        <f t="shared" si="12"/>
        <v>2850</v>
      </c>
      <c r="F33" s="171">
        <f t="shared" si="12"/>
        <v>86052</v>
      </c>
      <c r="G33" s="171">
        <f t="shared" si="12"/>
        <v>82719</v>
      </c>
      <c r="H33" s="107">
        <f t="shared" si="12"/>
        <v>3333</v>
      </c>
      <c r="I33" s="228"/>
      <c r="J33" s="106" t="s">
        <v>43</v>
      </c>
      <c r="K33" s="107">
        <f aca="true" t="shared" si="13" ref="K33:P33">SUM(K31:K32)</f>
        <v>75783</v>
      </c>
      <c r="L33" s="107">
        <f t="shared" si="13"/>
        <v>72933</v>
      </c>
      <c r="M33" s="171">
        <f t="shared" si="13"/>
        <v>2850</v>
      </c>
      <c r="N33" s="171">
        <f t="shared" si="13"/>
        <v>86052</v>
      </c>
      <c r="O33" s="171">
        <f t="shared" si="13"/>
        <v>82719</v>
      </c>
      <c r="P33" s="171">
        <f t="shared" si="13"/>
        <v>3333</v>
      </c>
    </row>
    <row r="34" ht="13.5" thickTop="1"/>
  </sheetData>
  <sheetProtection/>
  <mergeCells count="17">
    <mergeCell ref="N5:N6"/>
    <mergeCell ref="O5:P5"/>
    <mergeCell ref="L5:M5"/>
    <mergeCell ref="D5:E5"/>
    <mergeCell ref="A2:M2"/>
    <mergeCell ref="A3:M3"/>
    <mergeCell ref="K5:K6"/>
    <mergeCell ref="J5:J6"/>
    <mergeCell ref="F5:F6"/>
    <mergeCell ref="G5:H5"/>
    <mergeCell ref="I29:I30"/>
    <mergeCell ref="A5:A6"/>
    <mergeCell ref="B5:B6"/>
    <mergeCell ref="C5:C6"/>
    <mergeCell ref="I5:I6"/>
    <mergeCell ref="A29:A30"/>
    <mergeCell ref="A27:A28"/>
  </mergeCells>
  <printOptions horizontalCentered="1"/>
  <pageMargins left="0.5905511811023623" right="1.1811023622047245" top="0.4330708661417323" bottom="0.35433070866141736" header="0.35433070866141736" footer="0.0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3"/>
  <sheetViews>
    <sheetView zoomScalePageLayoutView="0" workbookViewId="0" topLeftCell="A73">
      <selection activeCell="A75" sqref="A75:C75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3.7109375" style="0" customWidth="1"/>
    <col min="4" max="4" width="12.421875" style="0" customWidth="1"/>
  </cols>
  <sheetData>
    <row r="2" spans="1:3" ht="12.75">
      <c r="A2" s="19"/>
      <c r="B2" s="19"/>
      <c r="C2" s="25" t="s">
        <v>72</v>
      </c>
    </row>
    <row r="3" spans="1:3" ht="9" customHeight="1">
      <c r="A3" s="19"/>
      <c r="B3" s="19"/>
      <c r="C3" s="25"/>
    </row>
    <row r="4" spans="1:3" ht="15.75" customHeight="1">
      <c r="A4" s="275" t="s">
        <v>338</v>
      </c>
      <c r="B4" s="275"/>
      <c r="C4" s="275"/>
    </row>
    <row r="5" spans="1:3" ht="39.75" customHeight="1">
      <c r="A5" s="280" t="s">
        <v>339</v>
      </c>
      <c r="B5" s="281"/>
      <c r="C5" s="281"/>
    </row>
    <row r="6" spans="1:3" ht="12.75" customHeight="1">
      <c r="A6" s="29"/>
      <c r="B6" s="30"/>
      <c r="C6" s="30"/>
    </row>
    <row r="7" spans="1:4" ht="13.5" thickBot="1">
      <c r="A7" s="19"/>
      <c r="B7" s="19"/>
      <c r="C7" s="25" t="s">
        <v>48</v>
      </c>
      <c r="D7" s="164"/>
    </row>
    <row r="8" spans="1:4" ht="43.5" customHeight="1" thickBot="1" thickTop="1">
      <c r="A8" s="80" t="s">
        <v>0</v>
      </c>
      <c r="B8" s="81" t="s">
        <v>1</v>
      </c>
      <c r="C8" s="145" t="s">
        <v>119</v>
      </c>
      <c r="D8" s="92" t="s">
        <v>313</v>
      </c>
    </row>
    <row r="9" spans="1:4" ht="15" customHeight="1" thickBot="1" thickTop="1">
      <c r="A9" s="117" t="s">
        <v>66</v>
      </c>
      <c r="B9" s="118"/>
      <c r="C9" s="146"/>
      <c r="D9" s="165"/>
    </row>
    <row r="10" spans="1:4" ht="15" customHeight="1" thickTop="1">
      <c r="A10" s="58" t="s">
        <v>125</v>
      </c>
      <c r="B10" s="31" t="s">
        <v>8</v>
      </c>
      <c r="C10" s="147">
        <f>SUM(C11:C15)</f>
        <v>3515</v>
      </c>
      <c r="D10" s="193">
        <f>SUM(D11:D15)</f>
        <v>3998</v>
      </c>
    </row>
    <row r="11" spans="1:4" ht="15" customHeight="1">
      <c r="A11" s="64" t="s">
        <v>126</v>
      </c>
      <c r="B11" s="65" t="s">
        <v>106</v>
      </c>
      <c r="C11" s="148">
        <v>0</v>
      </c>
      <c r="D11" s="26">
        <v>0</v>
      </c>
    </row>
    <row r="12" spans="1:4" ht="15" customHeight="1">
      <c r="A12" s="141" t="s">
        <v>287</v>
      </c>
      <c r="B12" s="142" t="s">
        <v>298</v>
      </c>
      <c r="C12" s="149">
        <v>2500</v>
      </c>
      <c r="D12" s="200">
        <v>2500</v>
      </c>
    </row>
    <row r="13" spans="1:4" ht="15" customHeight="1">
      <c r="A13" s="230" t="s">
        <v>343</v>
      </c>
      <c r="B13" s="231" t="s">
        <v>288</v>
      </c>
      <c r="C13" s="232">
        <v>1015</v>
      </c>
      <c r="D13" s="233">
        <v>1015</v>
      </c>
    </row>
    <row r="14" spans="1:4" ht="15" customHeight="1">
      <c r="A14" s="230" t="s">
        <v>345</v>
      </c>
      <c r="B14" s="231" t="s">
        <v>347</v>
      </c>
      <c r="C14" s="232">
        <v>0</v>
      </c>
      <c r="D14" s="233">
        <v>142</v>
      </c>
    </row>
    <row r="15" spans="1:4" ht="15" customHeight="1" thickBot="1">
      <c r="A15" s="137" t="s">
        <v>346</v>
      </c>
      <c r="B15" s="138" t="s">
        <v>344</v>
      </c>
      <c r="C15" s="150">
        <v>0</v>
      </c>
      <c r="D15" s="201">
        <v>341</v>
      </c>
    </row>
    <row r="16" spans="1:4" ht="15" customHeight="1" thickTop="1">
      <c r="A16" s="58" t="s">
        <v>105</v>
      </c>
      <c r="B16" s="31" t="s">
        <v>7</v>
      </c>
      <c r="C16" s="147">
        <f>C17+C18+C23+C25</f>
        <v>14450</v>
      </c>
      <c r="D16" s="202">
        <f>D17+D18+D23+D25</f>
        <v>14461</v>
      </c>
    </row>
    <row r="17" spans="1:4" ht="15" customHeight="1">
      <c r="A17" s="59" t="s">
        <v>127</v>
      </c>
      <c r="B17" s="32" t="s">
        <v>128</v>
      </c>
      <c r="C17" s="151">
        <v>0</v>
      </c>
      <c r="D17" s="26">
        <v>0</v>
      </c>
    </row>
    <row r="18" spans="1:4" ht="15" customHeight="1">
      <c r="A18" s="59" t="s">
        <v>107</v>
      </c>
      <c r="B18" s="32" t="s">
        <v>129</v>
      </c>
      <c r="C18" s="151">
        <f>SUM(C19:C22)</f>
        <v>13250</v>
      </c>
      <c r="D18" s="192">
        <f>SUM(D19:D22)</f>
        <v>13250</v>
      </c>
    </row>
    <row r="19" spans="1:4" ht="15" customHeight="1">
      <c r="A19" s="60" t="s">
        <v>131</v>
      </c>
      <c r="B19" s="54" t="s">
        <v>130</v>
      </c>
      <c r="C19" s="152">
        <v>900</v>
      </c>
      <c r="D19" s="198">
        <v>900</v>
      </c>
    </row>
    <row r="20" spans="1:4" ht="15" customHeight="1">
      <c r="A20" s="60" t="s">
        <v>132</v>
      </c>
      <c r="B20" s="54" t="s">
        <v>134</v>
      </c>
      <c r="C20" s="152">
        <v>250</v>
      </c>
      <c r="D20" s="198">
        <v>250</v>
      </c>
    </row>
    <row r="21" spans="1:4" ht="15" customHeight="1">
      <c r="A21" s="60" t="s">
        <v>133</v>
      </c>
      <c r="B21" s="54" t="s">
        <v>135</v>
      </c>
      <c r="C21" s="152">
        <v>12000</v>
      </c>
      <c r="D21" s="198">
        <v>12000</v>
      </c>
    </row>
    <row r="22" spans="1:4" ht="15" customHeight="1">
      <c r="A22" s="60" t="s">
        <v>265</v>
      </c>
      <c r="B22" s="54" t="s">
        <v>264</v>
      </c>
      <c r="C22" s="152">
        <v>100</v>
      </c>
      <c r="D22" s="198">
        <v>100</v>
      </c>
    </row>
    <row r="23" spans="1:4" ht="15" customHeight="1">
      <c r="A23" s="59" t="s">
        <v>136</v>
      </c>
      <c r="B23" s="32" t="s">
        <v>137</v>
      </c>
      <c r="C23" s="151">
        <f>SUM(C24)</f>
        <v>1200</v>
      </c>
      <c r="D23" s="192">
        <f>SUM(D24)</f>
        <v>1200</v>
      </c>
    </row>
    <row r="24" spans="1:4" ht="15" customHeight="1">
      <c r="A24" s="60" t="s">
        <v>138</v>
      </c>
      <c r="B24" s="54" t="s">
        <v>139</v>
      </c>
      <c r="C24" s="152">
        <v>1200</v>
      </c>
      <c r="D24" s="198">
        <v>1200</v>
      </c>
    </row>
    <row r="25" spans="1:4" ht="15" customHeight="1" thickBot="1">
      <c r="A25" s="64" t="s">
        <v>140</v>
      </c>
      <c r="B25" s="65" t="s">
        <v>141</v>
      </c>
      <c r="C25" s="148">
        <v>0</v>
      </c>
      <c r="D25" s="203">
        <v>11</v>
      </c>
    </row>
    <row r="26" spans="1:4" ht="15" customHeight="1" thickTop="1">
      <c r="A26" s="88" t="s">
        <v>73</v>
      </c>
      <c r="B26" s="89" t="s">
        <v>10</v>
      </c>
      <c r="C26" s="153">
        <f>C27+C31+C34+C39+C41+C46</f>
        <v>43819</v>
      </c>
      <c r="D26" s="153">
        <f>D27+D31+D34+D39+D41+D46</f>
        <v>47068</v>
      </c>
    </row>
    <row r="27" spans="1:4" ht="15" customHeight="1">
      <c r="A27" s="61" t="s">
        <v>184</v>
      </c>
      <c r="B27" s="26" t="s">
        <v>142</v>
      </c>
      <c r="C27" s="151">
        <f>SUM(C28:C30)</f>
        <v>10722</v>
      </c>
      <c r="D27" s="192">
        <f>SUM(D28,D29,D30)</f>
        <v>11217</v>
      </c>
    </row>
    <row r="28" spans="1:4" ht="15" customHeight="1">
      <c r="A28" s="62" t="s">
        <v>143</v>
      </c>
      <c r="B28" s="55" t="s">
        <v>144</v>
      </c>
      <c r="C28" s="152">
        <v>8722</v>
      </c>
      <c r="D28" s="198">
        <v>8722</v>
      </c>
    </row>
    <row r="29" spans="1:4" ht="15" customHeight="1">
      <c r="A29" s="62" t="s">
        <v>326</v>
      </c>
      <c r="B29" s="55" t="s">
        <v>327</v>
      </c>
      <c r="C29" s="152">
        <v>0</v>
      </c>
      <c r="D29" s="198">
        <v>495</v>
      </c>
    </row>
    <row r="30" spans="1:4" ht="15" customHeight="1">
      <c r="A30" s="62" t="s">
        <v>328</v>
      </c>
      <c r="B30" s="55" t="s">
        <v>145</v>
      </c>
      <c r="C30" s="152">
        <v>2000</v>
      </c>
      <c r="D30" s="198">
        <v>2000</v>
      </c>
    </row>
    <row r="31" spans="1:4" ht="15" customHeight="1">
      <c r="A31" s="61" t="s">
        <v>205</v>
      </c>
      <c r="B31" s="26" t="s">
        <v>146</v>
      </c>
      <c r="C31" s="151">
        <f>SUM(C32,C33)</f>
        <v>26747</v>
      </c>
      <c r="D31" s="200">
        <f>SUM(D32,D33)</f>
        <v>29287</v>
      </c>
    </row>
    <row r="32" spans="1:4" ht="15" customHeight="1">
      <c r="A32" s="61" t="s">
        <v>329</v>
      </c>
      <c r="B32" s="26" t="s">
        <v>331</v>
      </c>
      <c r="C32" s="151">
        <v>23353</v>
      </c>
      <c r="D32" s="192">
        <v>23353</v>
      </c>
    </row>
    <row r="33" spans="1:4" ht="15" customHeight="1">
      <c r="A33" s="61" t="s">
        <v>330</v>
      </c>
      <c r="B33" s="26" t="s">
        <v>332</v>
      </c>
      <c r="C33" s="151">
        <v>3394</v>
      </c>
      <c r="D33" s="20">
        <v>5934</v>
      </c>
    </row>
    <row r="34" spans="1:4" ht="15" customHeight="1">
      <c r="A34" s="61" t="s">
        <v>206</v>
      </c>
      <c r="B34" s="26" t="s">
        <v>147</v>
      </c>
      <c r="C34" s="151">
        <f>SUM(C35:C38)</f>
        <v>5395</v>
      </c>
      <c r="D34" s="192">
        <f>SUM(D35:D38)</f>
        <v>5125</v>
      </c>
    </row>
    <row r="35" spans="1:4" ht="15" customHeight="1">
      <c r="A35" s="62" t="s">
        <v>148</v>
      </c>
      <c r="B35" s="55" t="s">
        <v>149</v>
      </c>
      <c r="C35" s="152">
        <v>495</v>
      </c>
      <c r="D35" s="198">
        <v>0</v>
      </c>
    </row>
    <row r="36" spans="1:4" ht="15" customHeight="1">
      <c r="A36" s="62" t="s">
        <v>150</v>
      </c>
      <c r="B36" s="55" t="s">
        <v>151</v>
      </c>
      <c r="C36" s="152">
        <v>2500</v>
      </c>
      <c r="D36" s="198">
        <v>2500</v>
      </c>
    </row>
    <row r="37" spans="1:4" ht="15" customHeight="1">
      <c r="A37" s="62" t="s">
        <v>152</v>
      </c>
      <c r="B37" s="55" t="s">
        <v>153</v>
      </c>
      <c r="C37" s="152">
        <v>1800</v>
      </c>
      <c r="D37" s="26">
        <v>2025</v>
      </c>
    </row>
    <row r="38" spans="1:4" ht="15" customHeight="1">
      <c r="A38" s="62" t="s">
        <v>285</v>
      </c>
      <c r="B38" s="55" t="s">
        <v>286</v>
      </c>
      <c r="C38" s="152">
        <v>600</v>
      </c>
      <c r="D38" s="198">
        <v>600</v>
      </c>
    </row>
    <row r="39" spans="1:4" ht="15" customHeight="1">
      <c r="A39" s="61" t="s">
        <v>207</v>
      </c>
      <c r="B39" s="26" t="s">
        <v>154</v>
      </c>
      <c r="C39" s="151">
        <f>SUM(C40)</f>
        <v>605</v>
      </c>
      <c r="D39" s="192">
        <f>SUM(D40)</f>
        <v>605</v>
      </c>
    </row>
    <row r="40" spans="1:4" s="56" customFormat="1" ht="15" customHeight="1">
      <c r="A40" s="62" t="s">
        <v>155</v>
      </c>
      <c r="B40" s="55" t="s">
        <v>156</v>
      </c>
      <c r="C40" s="152">
        <v>605</v>
      </c>
      <c r="D40" s="55">
        <v>605</v>
      </c>
    </row>
    <row r="41" spans="1:4" s="56" customFormat="1" ht="15" customHeight="1">
      <c r="A41" s="61" t="s">
        <v>208</v>
      </c>
      <c r="B41" s="26" t="s">
        <v>61</v>
      </c>
      <c r="C41" s="151">
        <f>SUM(C43,C44,C45,C42)</f>
        <v>350</v>
      </c>
      <c r="D41" s="192">
        <f>SUM(D43,D44,D45,D42)</f>
        <v>630</v>
      </c>
    </row>
    <row r="42" spans="1:4" s="56" customFormat="1" ht="15" customHeight="1">
      <c r="A42" s="62" t="s">
        <v>157</v>
      </c>
      <c r="B42" s="55" t="s">
        <v>158</v>
      </c>
      <c r="C42" s="152">
        <v>350</v>
      </c>
      <c r="D42" s="55">
        <v>425</v>
      </c>
    </row>
    <row r="43" spans="1:4" s="56" customFormat="1" ht="15" customHeight="1">
      <c r="A43" s="62" t="s">
        <v>320</v>
      </c>
      <c r="B43" s="124" t="s">
        <v>322</v>
      </c>
      <c r="C43" s="204">
        <v>0</v>
      </c>
      <c r="D43" s="124">
        <v>3</v>
      </c>
    </row>
    <row r="44" spans="1:4" s="56" customFormat="1" ht="15" customHeight="1">
      <c r="A44" s="62" t="s">
        <v>321</v>
      </c>
      <c r="B44" s="124" t="s">
        <v>323</v>
      </c>
      <c r="C44" s="204">
        <v>0</v>
      </c>
      <c r="D44" s="124">
        <v>142</v>
      </c>
    </row>
    <row r="45" spans="1:4" s="56" customFormat="1" ht="15" customHeight="1">
      <c r="A45" s="62" t="s">
        <v>324</v>
      </c>
      <c r="B45" s="124" t="s">
        <v>325</v>
      </c>
      <c r="C45" s="204">
        <v>0</v>
      </c>
      <c r="D45" s="55">
        <v>60</v>
      </c>
    </row>
    <row r="46" spans="1:4" ht="15" customHeight="1" thickBot="1">
      <c r="A46" s="77" t="s">
        <v>209</v>
      </c>
      <c r="B46" s="76" t="s">
        <v>62</v>
      </c>
      <c r="C46" s="200">
        <v>0</v>
      </c>
      <c r="D46" s="76">
        <v>204</v>
      </c>
    </row>
    <row r="47" spans="1:4" ht="15" customHeight="1" thickTop="1">
      <c r="A47" s="140" t="s">
        <v>74</v>
      </c>
      <c r="B47" s="110" t="s">
        <v>9</v>
      </c>
      <c r="C47" s="147">
        <f>C48+C50+C54+C56+C58</f>
        <v>4974</v>
      </c>
      <c r="D47" s="147">
        <f>D48+D50+D54+D56+D58</f>
        <v>8649</v>
      </c>
    </row>
    <row r="48" spans="1:4" ht="15" customHeight="1">
      <c r="A48" s="72" t="s">
        <v>210</v>
      </c>
      <c r="B48" s="20" t="s">
        <v>293</v>
      </c>
      <c r="C48" s="151">
        <f>SUM(C49)</f>
        <v>360</v>
      </c>
      <c r="D48" s="192">
        <f>SUM(D49)</f>
        <v>360</v>
      </c>
    </row>
    <row r="49" spans="1:4" ht="15" customHeight="1">
      <c r="A49" s="73" t="s">
        <v>275</v>
      </c>
      <c r="B49" s="71" t="s">
        <v>294</v>
      </c>
      <c r="C49" s="152">
        <v>360</v>
      </c>
      <c r="D49" s="198">
        <v>360</v>
      </c>
    </row>
    <row r="50" spans="1:4" ht="15" customHeight="1">
      <c r="A50" s="61" t="s">
        <v>188</v>
      </c>
      <c r="B50" s="21" t="s">
        <v>284</v>
      </c>
      <c r="C50" s="151">
        <f>SUM(C51:C53)</f>
        <v>2314</v>
      </c>
      <c r="D50" s="192">
        <v>5614</v>
      </c>
    </row>
    <row r="51" spans="1:4" ht="15" customHeight="1">
      <c r="A51" s="62" t="s">
        <v>276</v>
      </c>
      <c r="B51" s="53" t="s">
        <v>267</v>
      </c>
      <c r="C51" s="154">
        <v>1314</v>
      </c>
      <c r="D51" s="190">
        <v>1314</v>
      </c>
    </row>
    <row r="52" spans="1:4" ht="15" customHeight="1">
      <c r="A52" s="62" t="s">
        <v>282</v>
      </c>
      <c r="B52" s="53" t="s">
        <v>348</v>
      </c>
      <c r="C52" s="154">
        <v>0</v>
      </c>
      <c r="D52" s="190">
        <v>3300</v>
      </c>
    </row>
    <row r="53" spans="1:4" ht="15" customHeight="1">
      <c r="A53" s="62" t="s">
        <v>283</v>
      </c>
      <c r="B53" s="53" t="s">
        <v>289</v>
      </c>
      <c r="C53" s="154">
        <v>1000</v>
      </c>
      <c r="D53" s="190">
        <v>1000</v>
      </c>
    </row>
    <row r="54" spans="1:4" ht="15" customHeight="1">
      <c r="A54" s="61" t="s">
        <v>211</v>
      </c>
      <c r="B54" s="139" t="s">
        <v>291</v>
      </c>
      <c r="C54" s="155">
        <f>SUM(C55)</f>
        <v>2000</v>
      </c>
      <c r="D54" s="199">
        <f>SUM(D55)</f>
        <v>2000</v>
      </c>
    </row>
    <row r="55" spans="1:4" ht="15" customHeight="1">
      <c r="A55" s="62" t="s">
        <v>295</v>
      </c>
      <c r="B55" s="53" t="s">
        <v>292</v>
      </c>
      <c r="C55" s="154">
        <v>2000</v>
      </c>
      <c r="D55" s="190">
        <v>2000</v>
      </c>
    </row>
    <row r="56" spans="1:4" ht="15" customHeight="1">
      <c r="A56" s="61" t="s">
        <v>296</v>
      </c>
      <c r="B56" s="21" t="s">
        <v>266</v>
      </c>
      <c r="C56" s="156">
        <f>SUM(C57)</f>
        <v>300</v>
      </c>
      <c r="D56" s="22">
        <f>SUM(D57)</f>
        <v>300</v>
      </c>
    </row>
    <row r="57" spans="1:4" ht="15" customHeight="1">
      <c r="A57" s="82" t="s">
        <v>297</v>
      </c>
      <c r="B57" s="83" t="s">
        <v>290</v>
      </c>
      <c r="C57" s="157">
        <v>300</v>
      </c>
      <c r="D57" s="234">
        <v>300</v>
      </c>
    </row>
    <row r="58" spans="1:4" ht="15" customHeight="1">
      <c r="A58" s="189" t="s">
        <v>349</v>
      </c>
      <c r="B58" s="53" t="s">
        <v>350</v>
      </c>
      <c r="C58" s="190">
        <v>0</v>
      </c>
      <c r="D58" s="190">
        <v>375</v>
      </c>
    </row>
    <row r="59" spans="1:4" ht="15" customHeight="1">
      <c r="A59" s="189" t="s">
        <v>351</v>
      </c>
      <c r="B59" s="53" t="s">
        <v>352</v>
      </c>
      <c r="C59" s="190"/>
      <c r="D59" s="190">
        <v>375</v>
      </c>
    </row>
    <row r="60" spans="1:4" ht="15" customHeight="1" thickBot="1">
      <c r="A60" s="235" t="s">
        <v>75</v>
      </c>
      <c r="B60" s="106" t="s">
        <v>65</v>
      </c>
      <c r="C60" s="171">
        <v>0</v>
      </c>
      <c r="D60" s="114">
        <v>0</v>
      </c>
    </row>
    <row r="61" spans="1:4" ht="15" customHeight="1" thickBot="1" thickTop="1">
      <c r="A61" s="66" t="s">
        <v>168</v>
      </c>
      <c r="B61" s="67" t="s">
        <v>169</v>
      </c>
      <c r="C61" s="159">
        <v>0</v>
      </c>
      <c r="D61" s="114">
        <v>0</v>
      </c>
    </row>
    <row r="62" spans="1:4" ht="15" customHeight="1" thickTop="1">
      <c r="A62" s="88" t="s">
        <v>159</v>
      </c>
      <c r="B62" s="89" t="s">
        <v>160</v>
      </c>
      <c r="C62" s="160">
        <f>SUM(C63)</f>
        <v>4625</v>
      </c>
      <c r="D62" s="160">
        <v>4626</v>
      </c>
    </row>
    <row r="63" spans="1:4" ht="15" customHeight="1" thickBot="1">
      <c r="A63" s="77" t="s">
        <v>212</v>
      </c>
      <c r="B63" s="76" t="s">
        <v>161</v>
      </c>
      <c r="C63" s="161">
        <v>4625</v>
      </c>
      <c r="D63" s="76">
        <v>4626</v>
      </c>
    </row>
    <row r="64" spans="1:4" ht="15" customHeight="1" thickTop="1">
      <c r="A64" s="109" t="s">
        <v>162</v>
      </c>
      <c r="B64" s="110" t="s">
        <v>239</v>
      </c>
      <c r="C64" s="162">
        <f>SUM(C65,C66,C67,C68)</f>
        <v>0</v>
      </c>
      <c r="D64" s="162">
        <f>SUM(D65,D66,D67,D68)</f>
        <v>2660</v>
      </c>
    </row>
    <row r="65" spans="1:4" ht="15" customHeight="1">
      <c r="A65" s="61" t="s">
        <v>213</v>
      </c>
      <c r="B65" s="26" t="s">
        <v>163</v>
      </c>
      <c r="C65" s="27">
        <v>0</v>
      </c>
      <c r="D65" s="26">
        <v>0</v>
      </c>
    </row>
    <row r="66" spans="1:4" ht="15" customHeight="1">
      <c r="A66" s="61" t="s">
        <v>214</v>
      </c>
      <c r="B66" s="26" t="s">
        <v>164</v>
      </c>
      <c r="C66" s="27">
        <v>0</v>
      </c>
      <c r="D66" s="26">
        <v>0</v>
      </c>
    </row>
    <row r="67" spans="1:4" ht="15" customHeight="1">
      <c r="A67" s="61" t="s">
        <v>215</v>
      </c>
      <c r="B67" s="26" t="s">
        <v>257</v>
      </c>
      <c r="C67" s="27">
        <v>0</v>
      </c>
      <c r="D67" s="26">
        <v>2660</v>
      </c>
    </row>
    <row r="68" spans="1:4" ht="15" customHeight="1" thickBot="1">
      <c r="A68" s="111" t="s">
        <v>216</v>
      </c>
      <c r="B68" s="79" t="s">
        <v>165</v>
      </c>
      <c r="C68" s="136">
        <v>0</v>
      </c>
      <c r="D68" s="76">
        <v>0</v>
      </c>
    </row>
    <row r="69" spans="1:4" ht="15" customHeight="1" thickBot="1" thickTop="1">
      <c r="A69" s="115" t="s">
        <v>166</v>
      </c>
      <c r="B69" s="116"/>
      <c r="C69" s="158">
        <f>C10+C16+C26+C47+C60+C61+C62+C64</f>
        <v>71383</v>
      </c>
      <c r="D69" s="158">
        <f>D10+D16+D26+D47+D60+D61+D62+D64</f>
        <v>81462</v>
      </c>
    </row>
    <row r="70" spans="1:4" ht="15" customHeight="1" thickBot="1" thickTop="1">
      <c r="A70" s="113" t="s">
        <v>167</v>
      </c>
      <c r="B70" s="114"/>
      <c r="C70" s="163">
        <v>0</v>
      </c>
      <c r="D70" s="116"/>
    </row>
    <row r="71" ht="13.5" thickTop="1"/>
    <row r="73" spans="1:3" ht="12.75">
      <c r="A73" s="19"/>
      <c r="B73" s="19"/>
      <c r="C73" s="25" t="s">
        <v>72</v>
      </c>
    </row>
    <row r="74" spans="1:3" ht="12.75" customHeight="1">
      <c r="A74" s="19"/>
      <c r="B74" s="19"/>
      <c r="C74" s="25"/>
    </row>
    <row r="75" spans="1:3" ht="15" customHeight="1">
      <c r="A75" s="275" t="s">
        <v>375</v>
      </c>
      <c r="B75" s="275"/>
      <c r="C75" s="275"/>
    </row>
    <row r="76" spans="1:3" ht="45.75" customHeight="1">
      <c r="A76" s="280" t="s">
        <v>339</v>
      </c>
      <c r="B76" s="281"/>
      <c r="C76" s="281"/>
    </row>
    <row r="77" spans="1:3" ht="12.75" customHeight="1">
      <c r="A77" s="29"/>
      <c r="B77" s="30"/>
      <c r="C77" s="30"/>
    </row>
    <row r="78" spans="1:4" ht="12.75" customHeight="1" thickBot="1">
      <c r="A78" s="19"/>
      <c r="B78" s="19"/>
      <c r="C78" s="25" t="s">
        <v>48</v>
      </c>
      <c r="D78" s="173"/>
    </row>
    <row r="79" spans="1:4" ht="39.75" thickBot="1" thickTop="1">
      <c r="A79" s="80" t="s">
        <v>0</v>
      </c>
      <c r="B79" s="81" t="s">
        <v>1</v>
      </c>
      <c r="C79" s="145" t="s">
        <v>119</v>
      </c>
      <c r="D79" s="106" t="s">
        <v>317</v>
      </c>
    </row>
    <row r="80" spans="1:4" ht="15" customHeight="1" thickBot="1" thickTop="1">
      <c r="A80" s="117" t="s">
        <v>170</v>
      </c>
      <c r="B80" s="118"/>
      <c r="C80" s="146"/>
      <c r="D80" s="174"/>
    </row>
    <row r="81" spans="1:4" ht="15" customHeight="1" thickBot="1" thickTop="1">
      <c r="A81" s="68" t="s">
        <v>171</v>
      </c>
      <c r="B81" s="119" t="s">
        <v>24</v>
      </c>
      <c r="C81" s="166">
        <v>11069</v>
      </c>
      <c r="D81" s="123">
        <v>13733</v>
      </c>
    </row>
    <row r="82" spans="1:4" ht="15" customHeight="1" thickBot="1" thickTop="1">
      <c r="A82" s="117" t="s">
        <v>172</v>
      </c>
      <c r="B82" s="120" t="s">
        <v>173</v>
      </c>
      <c r="C82" s="167">
        <v>2765</v>
      </c>
      <c r="D82" s="123">
        <v>2555</v>
      </c>
    </row>
    <row r="83" spans="1:4" ht="15" customHeight="1" thickBot="1" thickTop="1">
      <c r="A83" s="115" t="s">
        <v>174</v>
      </c>
      <c r="B83" s="123" t="s">
        <v>25</v>
      </c>
      <c r="C83" s="167">
        <v>16067</v>
      </c>
      <c r="D83" s="123">
        <v>18413</v>
      </c>
    </row>
    <row r="84" spans="1:4" ht="15" customHeight="1" thickTop="1">
      <c r="A84" s="121" t="s">
        <v>175</v>
      </c>
      <c r="B84" s="122" t="s">
        <v>26</v>
      </c>
      <c r="C84" s="147">
        <f>C85+C86+C87+C88+C91+C95</f>
        <v>2500</v>
      </c>
      <c r="D84" s="193">
        <f>D85+D86+D87+D88+D91+D95</f>
        <v>3002</v>
      </c>
    </row>
    <row r="85" spans="1:4" ht="15" customHeight="1">
      <c r="A85" s="61" t="s">
        <v>184</v>
      </c>
      <c r="B85" s="26" t="s">
        <v>176</v>
      </c>
      <c r="C85" s="151">
        <v>100</v>
      </c>
      <c r="D85" s="26">
        <v>266</v>
      </c>
    </row>
    <row r="86" spans="1:4" ht="15" customHeight="1">
      <c r="A86" s="61" t="s">
        <v>205</v>
      </c>
      <c r="B86" s="26" t="s">
        <v>177</v>
      </c>
      <c r="C86" s="151">
        <v>500</v>
      </c>
      <c r="D86" s="26">
        <v>702</v>
      </c>
    </row>
    <row r="87" spans="1:4" ht="15" customHeight="1">
      <c r="A87" s="61" t="s">
        <v>206</v>
      </c>
      <c r="B87" s="26" t="s">
        <v>178</v>
      </c>
      <c r="C87" s="151">
        <v>1100</v>
      </c>
      <c r="D87" s="26">
        <v>1100</v>
      </c>
    </row>
    <row r="88" spans="1:4" ht="15" customHeight="1">
      <c r="A88" s="61" t="s">
        <v>207</v>
      </c>
      <c r="B88" s="26" t="s">
        <v>179</v>
      </c>
      <c r="C88" s="151">
        <f>SUM(C89:C90)</f>
        <v>300</v>
      </c>
      <c r="D88" s="26">
        <v>300</v>
      </c>
    </row>
    <row r="89" spans="1:4" ht="15" customHeight="1">
      <c r="A89" s="62" t="s">
        <v>155</v>
      </c>
      <c r="B89" s="55" t="s">
        <v>180</v>
      </c>
      <c r="C89" s="152">
        <v>200</v>
      </c>
      <c r="D89" s="26">
        <v>200</v>
      </c>
    </row>
    <row r="90" spans="1:4" ht="15" customHeight="1">
      <c r="A90" s="62" t="s">
        <v>185</v>
      </c>
      <c r="B90" s="55" t="s">
        <v>181</v>
      </c>
      <c r="C90" s="152">
        <v>100</v>
      </c>
      <c r="D90" s="26">
        <v>100</v>
      </c>
    </row>
    <row r="91" spans="1:4" ht="15" customHeight="1">
      <c r="A91" s="61" t="s">
        <v>208</v>
      </c>
      <c r="B91" s="26" t="s">
        <v>182</v>
      </c>
      <c r="C91" s="151">
        <f>SUM(C92:C94)</f>
        <v>500</v>
      </c>
      <c r="D91" s="26">
        <v>600</v>
      </c>
    </row>
    <row r="92" spans="1:4" ht="15" customHeight="1">
      <c r="A92" s="62" t="s">
        <v>186</v>
      </c>
      <c r="B92" s="55" t="s">
        <v>183</v>
      </c>
      <c r="C92" s="152">
        <v>350</v>
      </c>
      <c r="D92" s="26">
        <v>350</v>
      </c>
    </row>
    <row r="93" spans="1:4" ht="15" customHeight="1">
      <c r="A93" s="62" t="s">
        <v>299</v>
      </c>
      <c r="B93" s="55" t="s">
        <v>300</v>
      </c>
      <c r="C93" s="152">
        <v>50</v>
      </c>
      <c r="D93" s="26">
        <v>50</v>
      </c>
    </row>
    <row r="94" spans="1:4" ht="15" customHeight="1">
      <c r="A94" s="82" t="s">
        <v>301</v>
      </c>
      <c r="B94" s="124" t="s">
        <v>372</v>
      </c>
      <c r="C94" s="168">
        <v>100</v>
      </c>
      <c r="D94" s="79">
        <v>200</v>
      </c>
    </row>
    <row r="95" spans="1:4" ht="15" customHeight="1" thickBot="1">
      <c r="A95" s="189" t="s">
        <v>209</v>
      </c>
      <c r="B95" s="133" t="s">
        <v>316</v>
      </c>
      <c r="C95" s="191">
        <v>0</v>
      </c>
      <c r="D95" s="76">
        <v>34</v>
      </c>
    </row>
    <row r="96" spans="1:4" ht="15" customHeight="1" thickBot="1" thickTop="1">
      <c r="A96" s="113" t="s">
        <v>76</v>
      </c>
      <c r="B96" s="123" t="s">
        <v>27</v>
      </c>
      <c r="C96" s="167">
        <f>SUM(C97,C109,C113,)</f>
        <v>34810</v>
      </c>
      <c r="D96" s="167">
        <f>SUM(D97,D109,D113,)</f>
        <v>39462</v>
      </c>
    </row>
    <row r="97" spans="1:4" ht="15" customHeight="1" thickTop="1">
      <c r="A97" s="72" t="s">
        <v>210</v>
      </c>
      <c r="B97" s="47" t="s">
        <v>187</v>
      </c>
      <c r="C97" s="151">
        <f>SUM(C98:C107)</f>
        <v>33290</v>
      </c>
      <c r="D97" s="192">
        <f>SUM(D98:D108)</f>
        <v>37312</v>
      </c>
    </row>
    <row r="98" spans="1:4" ht="15" customHeight="1">
      <c r="A98" s="62" t="s">
        <v>275</v>
      </c>
      <c r="B98" s="69" t="s">
        <v>302</v>
      </c>
      <c r="C98" s="152">
        <v>26747</v>
      </c>
      <c r="D98" s="26">
        <v>29288</v>
      </c>
    </row>
    <row r="99" spans="1:4" ht="15" customHeight="1">
      <c r="A99" s="62" t="s">
        <v>277</v>
      </c>
      <c r="B99" s="69" t="s">
        <v>303</v>
      </c>
      <c r="C99" s="152">
        <v>3538</v>
      </c>
      <c r="D99" s="26">
        <v>3538</v>
      </c>
    </row>
    <row r="100" spans="1:4" ht="15" customHeight="1">
      <c r="A100" s="62"/>
      <c r="B100" s="69" t="s">
        <v>355</v>
      </c>
      <c r="C100" s="152">
        <v>0</v>
      </c>
      <c r="D100" s="26">
        <v>1012</v>
      </c>
    </row>
    <row r="101" spans="1:4" ht="15" customHeight="1">
      <c r="A101" s="62"/>
      <c r="B101" s="69" t="s">
        <v>356</v>
      </c>
      <c r="C101" s="152">
        <v>0</v>
      </c>
      <c r="D101" s="26">
        <v>204</v>
      </c>
    </row>
    <row r="102" spans="1:4" ht="15" customHeight="1">
      <c r="A102" s="62" t="s">
        <v>278</v>
      </c>
      <c r="B102" s="69" t="s">
        <v>269</v>
      </c>
      <c r="C102" s="152">
        <v>1900</v>
      </c>
      <c r="D102" s="26">
        <v>1900</v>
      </c>
    </row>
    <row r="103" spans="1:4" ht="15" customHeight="1">
      <c r="A103" s="62" t="s">
        <v>373</v>
      </c>
      <c r="B103" s="69" t="s">
        <v>374</v>
      </c>
      <c r="C103" s="152">
        <v>0</v>
      </c>
      <c r="D103" s="26">
        <v>15</v>
      </c>
    </row>
    <row r="104" spans="1:4" ht="15" customHeight="1">
      <c r="A104" s="62" t="s">
        <v>279</v>
      </c>
      <c r="B104" s="69" t="s">
        <v>270</v>
      </c>
      <c r="C104" s="152">
        <v>400</v>
      </c>
      <c r="D104" s="26">
        <v>400</v>
      </c>
    </row>
    <row r="105" spans="1:4" ht="15" customHeight="1">
      <c r="A105" s="62" t="s">
        <v>280</v>
      </c>
      <c r="B105" s="69" t="s">
        <v>271</v>
      </c>
      <c r="C105" s="152">
        <v>400</v>
      </c>
      <c r="D105" s="26">
        <v>400</v>
      </c>
    </row>
    <row r="106" spans="1:4" ht="30" customHeight="1">
      <c r="A106" s="62" t="s">
        <v>281</v>
      </c>
      <c r="B106" s="69" t="s">
        <v>272</v>
      </c>
      <c r="C106" s="152">
        <v>250</v>
      </c>
      <c r="D106" s="26">
        <v>250</v>
      </c>
    </row>
    <row r="107" spans="1:4" ht="15" customHeight="1">
      <c r="A107" s="62" t="s">
        <v>304</v>
      </c>
      <c r="B107" s="53" t="s">
        <v>273</v>
      </c>
      <c r="C107" s="154">
        <v>55</v>
      </c>
      <c r="D107" s="26">
        <v>55</v>
      </c>
    </row>
    <row r="108" spans="1:4" ht="15" customHeight="1">
      <c r="A108" s="62" t="s">
        <v>353</v>
      </c>
      <c r="B108" s="53" t="s">
        <v>354</v>
      </c>
      <c r="C108" s="154">
        <v>0</v>
      </c>
      <c r="D108" s="26">
        <v>250</v>
      </c>
    </row>
    <row r="109" spans="1:4" ht="15" customHeight="1">
      <c r="A109" s="61" t="s">
        <v>188</v>
      </c>
      <c r="B109" s="21" t="s">
        <v>189</v>
      </c>
      <c r="C109" s="156">
        <f>SUM(C110:C112)</f>
        <v>1520</v>
      </c>
      <c r="D109" s="22">
        <f>SUM(D110:D112)</f>
        <v>1520</v>
      </c>
    </row>
    <row r="110" spans="1:4" ht="15" customHeight="1">
      <c r="A110" s="62" t="s">
        <v>276</v>
      </c>
      <c r="B110" s="69" t="s">
        <v>274</v>
      </c>
      <c r="C110" s="169">
        <v>250</v>
      </c>
      <c r="D110" s="26">
        <v>250</v>
      </c>
    </row>
    <row r="111" spans="1:4" ht="15" customHeight="1">
      <c r="A111" s="62" t="s">
        <v>282</v>
      </c>
      <c r="B111" s="53" t="s">
        <v>268</v>
      </c>
      <c r="C111" s="154">
        <v>270</v>
      </c>
      <c r="D111" s="26">
        <v>270</v>
      </c>
    </row>
    <row r="112" spans="1:4" ht="15" customHeight="1">
      <c r="A112" s="189" t="s">
        <v>283</v>
      </c>
      <c r="B112" s="53" t="s">
        <v>305</v>
      </c>
      <c r="C112" s="190">
        <v>1000</v>
      </c>
      <c r="D112" s="26">
        <v>1000</v>
      </c>
    </row>
    <row r="113" spans="1:4" ht="15" customHeight="1" thickBot="1">
      <c r="A113" s="125" t="s">
        <v>314</v>
      </c>
      <c r="B113" s="126" t="s">
        <v>315</v>
      </c>
      <c r="C113" s="170">
        <v>0</v>
      </c>
      <c r="D113" s="76">
        <v>630</v>
      </c>
    </row>
    <row r="114" spans="1:4" ht="15" customHeight="1" thickBot="1" thickTop="1">
      <c r="A114" s="66" t="s">
        <v>190</v>
      </c>
      <c r="B114" s="67" t="s">
        <v>49</v>
      </c>
      <c r="C114" s="159">
        <v>0</v>
      </c>
      <c r="D114" s="114">
        <v>0</v>
      </c>
    </row>
    <row r="115" spans="1:4" ht="15" customHeight="1" thickTop="1">
      <c r="A115" s="88" t="s">
        <v>192</v>
      </c>
      <c r="B115" s="89" t="s">
        <v>191</v>
      </c>
      <c r="C115" s="160">
        <f>SUM(C116)</f>
        <v>4172</v>
      </c>
      <c r="D115" s="194">
        <f>SUM(D116)</f>
        <v>2172</v>
      </c>
    </row>
    <row r="116" spans="1:4" ht="15" customHeight="1" thickBot="1">
      <c r="A116" s="77" t="s">
        <v>217</v>
      </c>
      <c r="B116" s="76" t="s">
        <v>103</v>
      </c>
      <c r="C116" s="161">
        <v>4172</v>
      </c>
      <c r="D116" s="76">
        <v>2172</v>
      </c>
    </row>
    <row r="117" spans="1:4" ht="15" customHeight="1" thickTop="1">
      <c r="A117" s="109" t="s">
        <v>193</v>
      </c>
      <c r="B117" s="110" t="s">
        <v>252</v>
      </c>
      <c r="C117" s="162">
        <v>0</v>
      </c>
      <c r="D117" s="89">
        <v>0</v>
      </c>
    </row>
    <row r="118" spans="1:4" ht="15" customHeight="1">
      <c r="A118" s="61" t="s">
        <v>213</v>
      </c>
      <c r="B118" s="26" t="s">
        <v>194</v>
      </c>
      <c r="C118" s="27">
        <v>0</v>
      </c>
      <c r="D118" s="26">
        <v>0</v>
      </c>
    </row>
    <row r="119" spans="1:4" ht="15" customHeight="1">
      <c r="A119" s="61" t="s">
        <v>214</v>
      </c>
      <c r="B119" s="26" t="s">
        <v>195</v>
      </c>
      <c r="C119" s="27">
        <v>0</v>
      </c>
      <c r="D119" s="26">
        <v>0</v>
      </c>
    </row>
    <row r="120" spans="1:4" ht="15" customHeight="1">
      <c r="A120" s="61" t="s">
        <v>215</v>
      </c>
      <c r="B120" s="26" t="s">
        <v>258</v>
      </c>
      <c r="C120" s="27">
        <v>0</v>
      </c>
      <c r="D120" s="26">
        <v>0</v>
      </c>
    </row>
    <row r="121" spans="1:4" ht="15" customHeight="1" thickBot="1">
      <c r="A121" s="111" t="s">
        <v>216</v>
      </c>
      <c r="B121" s="79" t="s">
        <v>196</v>
      </c>
      <c r="C121" s="136">
        <v>0</v>
      </c>
      <c r="D121" s="76">
        <v>0</v>
      </c>
    </row>
    <row r="122" spans="1:4" ht="15" customHeight="1" thickBot="1" thickTop="1">
      <c r="A122" s="115" t="s">
        <v>197</v>
      </c>
      <c r="B122" s="116"/>
      <c r="C122" s="158">
        <f>C81+C82+C83+C84+C96+C114+C115+C117</f>
        <v>71383</v>
      </c>
      <c r="D122" s="98">
        <f>D81+D82+D83+D84+D96+D114+D115+D117</f>
        <v>79337</v>
      </c>
    </row>
    <row r="123" spans="1:4" ht="15" customHeight="1" thickBot="1" thickTop="1">
      <c r="A123" s="113" t="s">
        <v>198</v>
      </c>
      <c r="B123" s="114"/>
      <c r="C123" s="171">
        <v>0</v>
      </c>
      <c r="D123" s="116">
        <v>2125</v>
      </c>
    </row>
    <row r="124" ht="13.5" thickTop="1"/>
  </sheetData>
  <sheetProtection/>
  <mergeCells count="4">
    <mergeCell ref="A75:C75"/>
    <mergeCell ref="A76:C76"/>
    <mergeCell ref="A4:C4"/>
    <mergeCell ref="A5:C5"/>
  </mergeCells>
  <printOptions horizontalCentered="1"/>
  <pageMargins left="0.5" right="0.6" top="0.43" bottom="0.1968503937007874" header="0.37" footer="0.2362204724409449"/>
  <pageSetup horizontalDpi="300" verticalDpi="300" orientation="portrait" paperSize="9" scale="95" r:id="rId1"/>
  <headerFooter alignWithMargins="0">
    <oddFooter>&amp;R&amp;"Arial Narrow,Normál"&amp;P.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3.7109375" style="0" customWidth="1"/>
    <col min="4" max="4" width="12.7109375" style="0" customWidth="1"/>
    <col min="5" max="5" width="9.421875" style="0" customWidth="1"/>
    <col min="6" max="6" width="9.7109375" style="0" customWidth="1"/>
  </cols>
  <sheetData>
    <row r="1" spans="1:6" ht="12.75">
      <c r="A1" s="19"/>
      <c r="B1" s="19"/>
      <c r="C1" s="25" t="s">
        <v>199</v>
      </c>
      <c r="D1" s="19"/>
      <c r="E1" s="19"/>
      <c r="F1" s="25"/>
    </row>
    <row r="2" spans="1:6" ht="12" customHeight="1">
      <c r="A2" s="19"/>
      <c r="B2" s="19"/>
      <c r="C2" s="19"/>
      <c r="D2" s="19"/>
      <c r="E2" s="19"/>
      <c r="F2" s="25"/>
    </row>
    <row r="3" spans="1:6" ht="15" customHeight="1">
      <c r="A3" s="275" t="s">
        <v>375</v>
      </c>
      <c r="B3" s="275"/>
      <c r="C3" s="275"/>
      <c r="D3" s="41"/>
      <c r="E3" s="41"/>
      <c r="F3" s="41"/>
    </row>
    <row r="4" spans="1:6" ht="38.25" customHeight="1">
      <c r="A4" s="280" t="s">
        <v>340</v>
      </c>
      <c r="B4" s="281"/>
      <c r="C4" s="281"/>
      <c r="D4" s="70"/>
      <c r="E4" s="70"/>
      <c r="F4" s="70"/>
    </row>
    <row r="5" spans="1:6" ht="12.75" customHeight="1">
      <c r="A5" s="29"/>
      <c r="B5" s="30"/>
      <c r="C5" s="30"/>
      <c r="D5" s="30"/>
      <c r="E5" s="30"/>
      <c r="F5" s="30"/>
    </row>
    <row r="6" spans="1:6" ht="13.5" thickBot="1">
      <c r="A6" s="29"/>
      <c r="B6" s="30"/>
      <c r="C6" s="25" t="s">
        <v>48</v>
      </c>
      <c r="D6" s="182"/>
      <c r="E6" s="30"/>
      <c r="F6" s="30"/>
    </row>
    <row r="7" spans="1:6" ht="40.5" customHeight="1" thickBot="1" thickTop="1">
      <c r="A7" s="80" t="s">
        <v>0</v>
      </c>
      <c r="B7" s="81" t="s">
        <v>1</v>
      </c>
      <c r="C7" s="145" t="s">
        <v>119</v>
      </c>
      <c r="D7" s="218" t="s">
        <v>313</v>
      </c>
      <c r="E7" s="30"/>
      <c r="F7" s="30"/>
    </row>
    <row r="8" spans="1:6" ht="15" customHeight="1" thickBot="1" thickTop="1">
      <c r="A8" s="115" t="s">
        <v>67</v>
      </c>
      <c r="B8" s="116"/>
      <c r="C8" s="175"/>
      <c r="D8" s="183"/>
      <c r="E8" s="30"/>
      <c r="F8" s="30"/>
    </row>
    <row r="9" spans="1:6" ht="15" customHeight="1" thickTop="1">
      <c r="A9" s="109" t="s">
        <v>108</v>
      </c>
      <c r="B9" s="110" t="s">
        <v>109</v>
      </c>
      <c r="C9" s="176">
        <f>C16+C11+C10</f>
        <v>2400</v>
      </c>
      <c r="D9" s="194">
        <f>D16+D11+D10</f>
        <v>2400</v>
      </c>
      <c r="E9" s="30"/>
      <c r="F9" s="30"/>
    </row>
    <row r="10" spans="1:6" ht="15" customHeight="1">
      <c r="A10" s="72" t="s">
        <v>110</v>
      </c>
      <c r="B10" s="20" t="s">
        <v>111</v>
      </c>
      <c r="C10" s="177">
        <v>0</v>
      </c>
      <c r="D10" s="35">
        <v>0</v>
      </c>
      <c r="E10" s="30"/>
      <c r="F10" s="30"/>
    </row>
    <row r="11" spans="1:6" ht="15" customHeight="1">
      <c r="A11" s="72" t="s">
        <v>218</v>
      </c>
      <c r="B11" s="20" t="s">
        <v>200</v>
      </c>
      <c r="C11" s="177">
        <f>SUM(C12:C15)</f>
        <v>0</v>
      </c>
      <c r="D11" s="35">
        <f>SUM(D12:D15)</f>
        <v>0</v>
      </c>
      <c r="E11" s="30"/>
      <c r="F11" s="30"/>
    </row>
    <row r="12" spans="1:6" ht="15" customHeight="1">
      <c r="A12" s="73" t="s">
        <v>219</v>
      </c>
      <c r="B12" s="71" t="s">
        <v>201</v>
      </c>
      <c r="C12" s="178">
        <v>0</v>
      </c>
      <c r="D12" s="215">
        <v>0</v>
      </c>
      <c r="E12" s="30"/>
      <c r="F12" s="30"/>
    </row>
    <row r="13" spans="1:6" ht="15" customHeight="1">
      <c r="A13" s="73" t="s">
        <v>220</v>
      </c>
      <c r="B13" s="71" t="s">
        <v>202</v>
      </c>
      <c r="C13" s="178">
        <v>0</v>
      </c>
      <c r="D13" s="215">
        <v>0</v>
      </c>
      <c r="E13" s="30"/>
      <c r="F13" s="30"/>
    </row>
    <row r="14" spans="1:6" ht="15" customHeight="1">
      <c r="A14" s="73" t="s">
        <v>221</v>
      </c>
      <c r="B14" s="71" t="s">
        <v>203</v>
      </c>
      <c r="C14" s="178">
        <v>0</v>
      </c>
      <c r="D14" s="215">
        <v>0</v>
      </c>
      <c r="E14" s="30"/>
      <c r="F14" s="30"/>
    </row>
    <row r="15" spans="1:6" ht="15" customHeight="1">
      <c r="A15" s="73" t="s">
        <v>222</v>
      </c>
      <c r="B15" s="71" t="s">
        <v>204</v>
      </c>
      <c r="C15" s="178">
        <v>0</v>
      </c>
      <c r="D15" s="215">
        <v>0</v>
      </c>
      <c r="E15" s="30"/>
      <c r="F15" s="30"/>
    </row>
    <row r="16" spans="1:6" ht="15" customHeight="1">
      <c r="A16" s="72" t="s">
        <v>223</v>
      </c>
      <c r="B16" s="20" t="s">
        <v>224</v>
      </c>
      <c r="C16" s="177">
        <f>SUM(C17:C22)</f>
        <v>2400</v>
      </c>
      <c r="D16" s="35">
        <f>SUM(D17:D22)</f>
        <v>2400</v>
      </c>
      <c r="E16" s="30"/>
      <c r="F16" s="30"/>
    </row>
    <row r="17" spans="1:6" ht="15" customHeight="1">
      <c r="A17" s="73" t="s">
        <v>225</v>
      </c>
      <c r="B17" s="71" t="s">
        <v>231</v>
      </c>
      <c r="C17" s="178">
        <v>0</v>
      </c>
      <c r="D17" s="215">
        <v>0</v>
      </c>
      <c r="E17" s="30"/>
      <c r="F17" s="30"/>
    </row>
    <row r="18" spans="1:6" ht="15" customHeight="1">
      <c r="A18" s="73" t="s">
        <v>226</v>
      </c>
      <c r="B18" s="71" t="s">
        <v>232</v>
      </c>
      <c r="C18" s="178">
        <v>0</v>
      </c>
      <c r="D18" s="215">
        <v>0</v>
      </c>
      <c r="E18" s="30"/>
      <c r="F18" s="30"/>
    </row>
    <row r="19" spans="1:6" ht="15" customHeight="1">
      <c r="A19" s="73" t="s">
        <v>227</v>
      </c>
      <c r="B19" s="71" t="s">
        <v>233</v>
      </c>
      <c r="C19" s="178">
        <v>0</v>
      </c>
      <c r="D19" s="215">
        <v>0</v>
      </c>
      <c r="E19" s="30"/>
      <c r="F19" s="30"/>
    </row>
    <row r="20" spans="1:6" ht="15" customHeight="1">
      <c r="A20" s="73" t="s">
        <v>228</v>
      </c>
      <c r="B20" s="71" t="s">
        <v>235</v>
      </c>
      <c r="C20" s="178">
        <v>0</v>
      </c>
      <c r="D20" s="215">
        <v>0</v>
      </c>
      <c r="E20" s="30"/>
      <c r="F20" s="30"/>
    </row>
    <row r="21" spans="1:6" ht="15" customHeight="1">
      <c r="A21" s="73" t="s">
        <v>229</v>
      </c>
      <c r="B21" s="71" t="s">
        <v>234</v>
      </c>
      <c r="C21" s="178">
        <v>0</v>
      </c>
      <c r="D21" s="215">
        <v>0</v>
      </c>
      <c r="E21" s="30"/>
      <c r="F21" s="30"/>
    </row>
    <row r="22" spans="1:6" ht="15" customHeight="1" thickBot="1">
      <c r="A22" s="74" t="s">
        <v>230</v>
      </c>
      <c r="B22" s="75" t="s">
        <v>236</v>
      </c>
      <c r="C22" s="179">
        <v>2400</v>
      </c>
      <c r="D22" s="216">
        <v>2400</v>
      </c>
      <c r="E22" s="30"/>
      <c r="F22" s="30"/>
    </row>
    <row r="23" spans="1:6" ht="15" customHeight="1" thickTop="1">
      <c r="A23" s="127" t="s">
        <v>73</v>
      </c>
      <c r="B23" s="128" t="s">
        <v>10</v>
      </c>
      <c r="C23" s="160">
        <f>SUM(C24:C27)</f>
        <v>0</v>
      </c>
      <c r="D23" s="194">
        <f>SUM(D24:D27)</f>
        <v>0</v>
      </c>
      <c r="E23" s="19"/>
      <c r="F23" s="25"/>
    </row>
    <row r="24" spans="1:4" ht="15" customHeight="1">
      <c r="A24" s="61" t="s">
        <v>207</v>
      </c>
      <c r="B24" s="26" t="s">
        <v>62</v>
      </c>
      <c r="C24" s="156">
        <v>0</v>
      </c>
      <c r="D24" s="22">
        <v>0</v>
      </c>
    </row>
    <row r="25" spans="1:4" ht="15" customHeight="1">
      <c r="A25" s="61" t="s">
        <v>208</v>
      </c>
      <c r="B25" s="26" t="s">
        <v>69</v>
      </c>
      <c r="C25" s="156">
        <v>0</v>
      </c>
      <c r="D25" s="22">
        <v>0</v>
      </c>
    </row>
    <row r="26" spans="1:4" ht="15" customHeight="1">
      <c r="A26" s="61" t="s">
        <v>209</v>
      </c>
      <c r="B26" s="26" t="s">
        <v>70</v>
      </c>
      <c r="C26" s="156">
        <v>0</v>
      </c>
      <c r="D26" s="22">
        <v>0</v>
      </c>
    </row>
    <row r="27" spans="1:4" ht="15" customHeight="1" thickBot="1">
      <c r="A27" s="111" t="s">
        <v>237</v>
      </c>
      <c r="B27" s="79" t="s">
        <v>68</v>
      </c>
      <c r="C27" s="180">
        <v>0</v>
      </c>
      <c r="D27" s="51">
        <v>0</v>
      </c>
    </row>
    <row r="28" spans="1:4" ht="15" customHeight="1" thickTop="1">
      <c r="A28" s="88" t="s">
        <v>74</v>
      </c>
      <c r="B28" s="89" t="s">
        <v>12</v>
      </c>
      <c r="C28" s="160">
        <f>SUM(C29:C31)</f>
        <v>0</v>
      </c>
      <c r="D28" s="194">
        <f>SUM(D29:D31)</f>
        <v>0</v>
      </c>
    </row>
    <row r="29" spans="1:4" ht="15" customHeight="1">
      <c r="A29" s="61" t="s">
        <v>210</v>
      </c>
      <c r="B29" s="21" t="s">
        <v>64</v>
      </c>
      <c r="C29" s="156">
        <v>0</v>
      </c>
      <c r="D29" s="22">
        <v>0</v>
      </c>
    </row>
    <row r="30" spans="1:4" ht="15" customHeight="1">
      <c r="A30" s="61" t="s">
        <v>188</v>
      </c>
      <c r="B30" s="21" t="s">
        <v>118</v>
      </c>
      <c r="C30" s="156">
        <v>0</v>
      </c>
      <c r="D30" s="22">
        <v>0</v>
      </c>
    </row>
    <row r="31" spans="1:4" ht="15" customHeight="1" thickBot="1">
      <c r="A31" s="77" t="s">
        <v>211</v>
      </c>
      <c r="B31" s="101" t="s">
        <v>63</v>
      </c>
      <c r="C31" s="161">
        <v>0</v>
      </c>
      <c r="D31" s="102">
        <v>0</v>
      </c>
    </row>
    <row r="32" spans="1:4" ht="15" customHeight="1" thickBot="1" thickTop="1">
      <c r="A32" s="66" t="s">
        <v>75</v>
      </c>
      <c r="B32" s="67" t="s">
        <v>71</v>
      </c>
      <c r="C32" s="159">
        <v>0</v>
      </c>
      <c r="D32" s="104">
        <v>190</v>
      </c>
    </row>
    <row r="33" spans="1:4" ht="15" customHeight="1" thickBot="1" thickTop="1">
      <c r="A33" s="112" t="s">
        <v>168</v>
      </c>
      <c r="B33" s="97" t="s">
        <v>169</v>
      </c>
      <c r="C33" s="158">
        <v>0</v>
      </c>
      <c r="D33" s="98">
        <v>0</v>
      </c>
    </row>
    <row r="34" spans="1:4" ht="15" customHeight="1" thickTop="1">
      <c r="A34" s="109" t="s">
        <v>159</v>
      </c>
      <c r="B34" s="110" t="s">
        <v>160</v>
      </c>
      <c r="C34" s="176">
        <f>SUM(C35)</f>
        <v>2000</v>
      </c>
      <c r="D34" s="217">
        <f>SUM(D35)</f>
        <v>2000</v>
      </c>
    </row>
    <row r="35" spans="1:4" ht="15" customHeight="1" thickBot="1">
      <c r="A35" s="111" t="s">
        <v>212</v>
      </c>
      <c r="B35" s="79" t="s">
        <v>238</v>
      </c>
      <c r="C35" s="180">
        <v>2000</v>
      </c>
      <c r="D35" s="51">
        <v>2000</v>
      </c>
    </row>
    <row r="36" spans="1:4" ht="15" customHeight="1" thickTop="1">
      <c r="A36" s="88" t="s">
        <v>162</v>
      </c>
      <c r="B36" s="89" t="s">
        <v>240</v>
      </c>
      <c r="C36" s="135">
        <f>SUM(C37:C38)</f>
        <v>0</v>
      </c>
      <c r="D36" s="89">
        <f>SUM(D37:D38)</f>
        <v>0</v>
      </c>
    </row>
    <row r="37" spans="1:4" ht="15" customHeight="1">
      <c r="A37" s="61" t="s">
        <v>213</v>
      </c>
      <c r="B37" s="26" t="s">
        <v>259</v>
      </c>
      <c r="C37" s="27">
        <v>0</v>
      </c>
      <c r="D37" s="26">
        <v>0</v>
      </c>
    </row>
    <row r="38" spans="1:4" ht="15" customHeight="1" thickBot="1">
      <c r="A38" s="77" t="s">
        <v>214</v>
      </c>
      <c r="B38" s="76" t="s">
        <v>260</v>
      </c>
      <c r="C38" s="181">
        <v>0</v>
      </c>
      <c r="D38" s="76">
        <v>0</v>
      </c>
    </row>
    <row r="39" spans="1:4" ht="15" customHeight="1" thickBot="1" thickTop="1">
      <c r="A39" s="129" t="s">
        <v>241</v>
      </c>
      <c r="B39" s="34"/>
      <c r="C39" s="159">
        <f>C9+C23+C28+C32+C33+C34</f>
        <v>4400</v>
      </c>
      <c r="D39" s="104">
        <f>D9+D23+D28+D32+D33+D34</f>
        <v>4590</v>
      </c>
    </row>
    <row r="40" spans="1:4" ht="15" customHeight="1" thickBot="1" thickTop="1">
      <c r="A40" s="115" t="s">
        <v>242</v>
      </c>
      <c r="B40" s="116"/>
      <c r="C40" s="158">
        <v>0</v>
      </c>
      <c r="D40" s="116">
        <v>2125</v>
      </c>
    </row>
    <row r="41" ht="13.5" thickTop="1"/>
    <row r="48" spans="1:3" ht="12.75">
      <c r="A48" s="19"/>
      <c r="B48" s="19"/>
      <c r="C48" s="25" t="s">
        <v>199</v>
      </c>
    </row>
    <row r="49" spans="1:3" ht="12.75" customHeight="1">
      <c r="A49" s="19"/>
      <c r="B49" s="19"/>
      <c r="C49" s="19"/>
    </row>
    <row r="50" spans="1:3" ht="15" customHeight="1">
      <c r="A50" s="275" t="s">
        <v>341</v>
      </c>
      <c r="B50" s="275"/>
      <c r="C50" s="275"/>
    </row>
    <row r="51" spans="1:3" ht="40.5" customHeight="1">
      <c r="A51" s="280" t="s">
        <v>340</v>
      </c>
      <c r="B51" s="281"/>
      <c r="C51" s="281"/>
    </row>
    <row r="52" spans="1:3" ht="12.75" customHeight="1">
      <c r="A52" s="29"/>
      <c r="B52" s="30"/>
      <c r="C52" s="30"/>
    </row>
    <row r="53" spans="1:4" ht="13.5" thickBot="1">
      <c r="A53" s="29"/>
      <c r="B53" s="30"/>
      <c r="C53" s="25" t="s">
        <v>48</v>
      </c>
      <c r="D53" s="173"/>
    </row>
    <row r="54" spans="1:4" ht="39.75" thickBot="1" thickTop="1">
      <c r="A54" s="80" t="s">
        <v>0</v>
      </c>
      <c r="B54" s="81" t="s">
        <v>1</v>
      </c>
      <c r="C54" s="145" t="s">
        <v>119</v>
      </c>
      <c r="D54" s="106" t="s">
        <v>334</v>
      </c>
    </row>
    <row r="55" spans="1:4" ht="14.25" customHeight="1" thickBot="1" thickTop="1">
      <c r="A55" s="117" t="s">
        <v>243</v>
      </c>
      <c r="B55" s="118"/>
      <c r="C55" s="146"/>
      <c r="D55" s="174"/>
    </row>
    <row r="56" spans="1:4" ht="14.25" customHeight="1" thickBot="1" thickTop="1">
      <c r="A56" s="68" t="s">
        <v>81</v>
      </c>
      <c r="B56" s="119" t="s">
        <v>28</v>
      </c>
      <c r="C56" s="166">
        <v>0</v>
      </c>
      <c r="D56" s="123">
        <v>747</v>
      </c>
    </row>
    <row r="57" spans="1:4" ht="14.25" customHeight="1" thickBot="1" thickTop="1">
      <c r="A57" s="117" t="s">
        <v>82</v>
      </c>
      <c r="B57" s="120" t="s">
        <v>29</v>
      </c>
      <c r="C57" s="167">
        <v>4130</v>
      </c>
      <c r="D57" s="123">
        <v>5698</v>
      </c>
    </row>
    <row r="58" spans="1:4" ht="14.25" customHeight="1" thickBot="1" thickTop="1">
      <c r="A58" s="129" t="s">
        <v>83</v>
      </c>
      <c r="B58" s="130" t="s">
        <v>30</v>
      </c>
      <c r="C58" s="166">
        <v>0</v>
      </c>
      <c r="D58" s="116"/>
    </row>
    <row r="59" spans="1:4" ht="14.25" customHeight="1" thickBot="1" thickTop="1">
      <c r="A59" s="112" t="s">
        <v>244</v>
      </c>
      <c r="B59" s="131" t="s">
        <v>32</v>
      </c>
      <c r="C59" s="167">
        <v>0</v>
      </c>
      <c r="D59" s="116"/>
    </row>
    <row r="60" spans="1:4" ht="14.25" customHeight="1" thickBot="1" thickTop="1">
      <c r="A60" s="66" t="s">
        <v>245</v>
      </c>
      <c r="B60" s="132" t="s">
        <v>34</v>
      </c>
      <c r="C60" s="166">
        <v>0</v>
      </c>
      <c r="D60" s="116"/>
    </row>
    <row r="61" spans="1:4" ht="14.25" customHeight="1" thickTop="1">
      <c r="A61" s="88" t="s">
        <v>77</v>
      </c>
      <c r="B61" s="89" t="s">
        <v>246</v>
      </c>
      <c r="C61" s="153">
        <f>C62+C63</f>
        <v>270</v>
      </c>
      <c r="D61" s="153">
        <f>D62+D63</f>
        <v>270</v>
      </c>
    </row>
    <row r="62" spans="1:4" ht="14.25" customHeight="1">
      <c r="A62" s="61" t="s">
        <v>247</v>
      </c>
      <c r="B62" s="21" t="s">
        <v>248</v>
      </c>
      <c r="C62" s="151">
        <v>270</v>
      </c>
      <c r="D62" s="26">
        <v>270</v>
      </c>
    </row>
    <row r="63" spans="1:4" ht="14.25" customHeight="1" thickBot="1">
      <c r="A63" s="77" t="s">
        <v>249</v>
      </c>
      <c r="B63" s="101" t="s">
        <v>250</v>
      </c>
      <c r="C63" s="161">
        <v>0</v>
      </c>
      <c r="D63" s="76"/>
    </row>
    <row r="64" spans="1:4" ht="14.25" customHeight="1" thickBot="1" thickTop="1">
      <c r="A64" s="66" t="s">
        <v>190</v>
      </c>
      <c r="B64" s="67" t="s">
        <v>49</v>
      </c>
      <c r="C64" s="159">
        <v>0</v>
      </c>
      <c r="D64" s="116"/>
    </row>
    <row r="65" spans="1:4" ht="14.25" customHeight="1" thickTop="1">
      <c r="A65" s="88" t="s">
        <v>192</v>
      </c>
      <c r="B65" s="89" t="s">
        <v>191</v>
      </c>
      <c r="C65" s="135">
        <f>SUM(C66)</f>
        <v>0</v>
      </c>
      <c r="D65" s="20"/>
    </row>
    <row r="66" spans="1:4" ht="14.25" customHeight="1" thickBot="1">
      <c r="A66" s="77" t="s">
        <v>217</v>
      </c>
      <c r="B66" s="76" t="s">
        <v>251</v>
      </c>
      <c r="C66" s="181">
        <v>0</v>
      </c>
      <c r="D66" s="76"/>
    </row>
    <row r="67" spans="1:4" ht="14.25" customHeight="1" thickTop="1">
      <c r="A67" s="109" t="s">
        <v>193</v>
      </c>
      <c r="B67" s="110" t="s">
        <v>253</v>
      </c>
      <c r="C67" s="162">
        <f>SUM(C68:C69)</f>
        <v>0</v>
      </c>
      <c r="D67" s="20"/>
    </row>
    <row r="68" spans="1:4" ht="14.25" customHeight="1">
      <c r="A68" s="61" t="s">
        <v>213</v>
      </c>
      <c r="B68" s="26" t="s">
        <v>261</v>
      </c>
      <c r="C68" s="27">
        <v>0</v>
      </c>
      <c r="D68" s="26"/>
    </row>
    <row r="69" spans="1:4" ht="14.25" customHeight="1" thickBot="1">
      <c r="A69" s="111" t="s">
        <v>214</v>
      </c>
      <c r="B69" s="79" t="s">
        <v>262</v>
      </c>
      <c r="C69" s="136">
        <v>0</v>
      </c>
      <c r="D69" s="76"/>
    </row>
    <row r="70" spans="1:4" ht="14.25" customHeight="1" thickBot="1" thickTop="1">
      <c r="A70" s="115" t="s">
        <v>254</v>
      </c>
      <c r="B70" s="116"/>
      <c r="C70" s="158">
        <f>C56+C57+C58+C59+C60+C61+C64+C65+C67</f>
        <v>4400</v>
      </c>
      <c r="D70" s="158">
        <f>D56+D57+D58+D59+D60+D61+D64+D65+D67</f>
        <v>6715</v>
      </c>
    </row>
    <row r="71" spans="1:4" ht="14.25" customHeight="1" thickBot="1" thickTop="1">
      <c r="A71" s="113" t="s">
        <v>263</v>
      </c>
      <c r="B71" s="114"/>
      <c r="C71" s="163">
        <v>0</v>
      </c>
      <c r="D71" s="116"/>
    </row>
    <row r="72" ht="13.5" thickTop="1"/>
  </sheetData>
  <sheetProtection/>
  <mergeCells count="4">
    <mergeCell ref="A3:C3"/>
    <mergeCell ref="A4:C4"/>
    <mergeCell ref="A50:C50"/>
    <mergeCell ref="A51:C51"/>
  </mergeCells>
  <printOptions horizontalCentered="1"/>
  <pageMargins left="0.58" right="0.48" top="0.984251968503937" bottom="0.984251968503937" header="0.5118110236220472" footer="0.5118110236220472"/>
  <pageSetup horizontalDpi="300" verticalDpi="300" orientation="portrait" paperSize="9" r:id="rId1"/>
  <headerFooter alignWithMargins="0">
    <oddFooter>&amp;R&amp;"Arial Narrow,Normál"&amp;P. oldal&amp;"Arial,Normál"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2.28125" style="0" customWidth="1"/>
    <col min="4" max="4" width="13.421875" style="0" customWidth="1"/>
  </cols>
  <sheetData>
    <row r="1" spans="1:3" ht="12.75">
      <c r="A1" s="19"/>
      <c r="B1" s="19"/>
      <c r="C1" s="25" t="s">
        <v>78</v>
      </c>
    </row>
    <row r="2" spans="1:3" ht="12.75">
      <c r="A2" s="19"/>
      <c r="B2" s="19"/>
      <c r="C2" s="25"/>
    </row>
    <row r="3" spans="1:3" ht="15" customHeight="1">
      <c r="A3" s="275" t="s">
        <v>375</v>
      </c>
      <c r="B3" s="275"/>
      <c r="C3" s="275"/>
    </row>
    <row r="4" spans="1:3" ht="39.75" customHeight="1">
      <c r="A4" s="280" t="s">
        <v>342</v>
      </c>
      <c r="B4" s="281"/>
      <c r="C4" s="281"/>
    </row>
    <row r="5" spans="1:3" ht="12.75">
      <c r="A5" s="29"/>
      <c r="B5" s="30"/>
      <c r="C5" s="30"/>
    </row>
    <row r="6" spans="1:4" ht="13.5" thickBot="1">
      <c r="A6" s="19"/>
      <c r="B6" s="19"/>
      <c r="C6" s="25" t="s">
        <v>48</v>
      </c>
      <c r="D6" s="173"/>
    </row>
    <row r="7" spans="1:4" ht="40.5" customHeight="1" thickBot="1" thickTop="1">
      <c r="A7" s="80" t="s">
        <v>0</v>
      </c>
      <c r="B7" s="81" t="s">
        <v>1</v>
      </c>
      <c r="C7" s="145" t="s">
        <v>119</v>
      </c>
      <c r="D7" s="97" t="s">
        <v>318</v>
      </c>
    </row>
    <row r="8" spans="1:4" ht="18" customHeight="1" thickTop="1">
      <c r="A8" s="195" t="s">
        <v>81</v>
      </c>
      <c r="B8" s="196" t="s">
        <v>80</v>
      </c>
      <c r="C8" s="197">
        <f>SUM(C13)</f>
        <v>0</v>
      </c>
      <c r="D8" s="236">
        <f>SUM(D13,D11,D10,D9,D12,)</f>
        <v>747</v>
      </c>
    </row>
    <row r="9" spans="1:4" ht="18" customHeight="1">
      <c r="A9" s="33"/>
      <c r="B9" s="26" t="s">
        <v>357</v>
      </c>
      <c r="C9" s="237">
        <v>0</v>
      </c>
      <c r="D9" s="22">
        <v>28</v>
      </c>
    </row>
    <row r="10" spans="1:4" ht="18" customHeight="1">
      <c r="A10" s="33"/>
      <c r="B10" s="26" t="s">
        <v>358</v>
      </c>
      <c r="C10" s="237">
        <v>0</v>
      </c>
      <c r="D10" s="22">
        <v>64</v>
      </c>
    </row>
    <row r="11" spans="1:4" ht="18" customHeight="1">
      <c r="A11" s="33"/>
      <c r="B11" s="26" t="s">
        <v>359</v>
      </c>
      <c r="C11" s="237">
        <v>0</v>
      </c>
      <c r="D11" s="22">
        <v>63</v>
      </c>
    </row>
    <row r="12" spans="1:4" ht="18" customHeight="1">
      <c r="A12" s="33"/>
      <c r="B12" s="26" t="s">
        <v>360</v>
      </c>
      <c r="C12" s="237">
        <v>0</v>
      </c>
      <c r="D12" s="22">
        <v>60</v>
      </c>
    </row>
    <row r="13" spans="1:4" ht="18" customHeight="1" thickBot="1">
      <c r="A13" s="33"/>
      <c r="B13" s="34" t="s">
        <v>361</v>
      </c>
      <c r="C13" s="159">
        <v>0</v>
      </c>
      <c r="D13" s="114">
        <v>532</v>
      </c>
    </row>
    <row r="14" spans="1:4" ht="18" customHeight="1" thickTop="1">
      <c r="A14" s="109" t="s">
        <v>82</v>
      </c>
      <c r="B14" s="89" t="s">
        <v>79</v>
      </c>
      <c r="C14" s="160">
        <f>SUM(C15:C22)</f>
        <v>4130</v>
      </c>
      <c r="D14" s="238">
        <f>SUM(D15:D22)</f>
        <v>5698</v>
      </c>
    </row>
    <row r="15" spans="1:4" ht="18" customHeight="1">
      <c r="A15" s="43"/>
      <c r="B15" s="55" t="s">
        <v>306</v>
      </c>
      <c r="C15" s="169">
        <v>1150</v>
      </c>
      <c r="D15" s="26">
        <v>1150</v>
      </c>
    </row>
    <row r="16" spans="1:4" ht="18" customHeight="1">
      <c r="A16" s="143"/>
      <c r="B16" s="124" t="s">
        <v>307</v>
      </c>
      <c r="C16" s="184">
        <v>630</v>
      </c>
      <c r="D16" s="26">
        <v>630</v>
      </c>
    </row>
    <row r="17" spans="1:4" ht="18" customHeight="1">
      <c r="A17" s="143"/>
      <c r="B17" s="124" t="s">
        <v>308</v>
      </c>
      <c r="C17" s="184">
        <v>300</v>
      </c>
      <c r="D17" s="26">
        <v>300</v>
      </c>
    </row>
    <row r="18" spans="1:4" ht="18" customHeight="1">
      <c r="A18" s="143"/>
      <c r="B18" s="124" t="s">
        <v>319</v>
      </c>
      <c r="C18" s="184">
        <v>0</v>
      </c>
      <c r="D18" s="26">
        <v>1568</v>
      </c>
    </row>
    <row r="19" spans="1:4" ht="18" customHeight="1">
      <c r="A19" s="143"/>
      <c r="B19" s="124" t="s">
        <v>309</v>
      </c>
      <c r="C19" s="184">
        <v>600</v>
      </c>
      <c r="D19" s="26">
        <v>600</v>
      </c>
    </row>
    <row r="20" spans="1:4" ht="18" customHeight="1">
      <c r="A20" s="143"/>
      <c r="B20" s="124" t="s">
        <v>310</v>
      </c>
      <c r="C20" s="184">
        <v>150</v>
      </c>
      <c r="D20" s="26">
        <v>150</v>
      </c>
    </row>
    <row r="21" spans="1:4" ht="17.25" customHeight="1">
      <c r="A21" s="143"/>
      <c r="B21" s="124" t="s">
        <v>311</v>
      </c>
      <c r="C21" s="184">
        <v>800</v>
      </c>
      <c r="D21" s="26">
        <v>800</v>
      </c>
    </row>
    <row r="22" spans="1:4" ht="18" customHeight="1" thickBot="1">
      <c r="A22" s="46"/>
      <c r="B22" s="134" t="s">
        <v>312</v>
      </c>
      <c r="C22" s="161">
        <v>500</v>
      </c>
      <c r="D22" s="76">
        <v>500</v>
      </c>
    </row>
    <row r="23" spans="1:4" ht="18" customHeight="1" thickTop="1">
      <c r="A23" s="109" t="s">
        <v>77</v>
      </c>
      <c r="B23" s="110" t="s">
        <v>256</v>
      </c>
      <c r="C23" s="176">
        <f>SUM(C24)</f>
        <v>270</v>
      </c>
      <c r="D23" s="110">
        <v>270</v>
      </c>
    </row>
    <row r="24" spans="1:4" ht="18" customHeight="1">
      <c r="A24" s="61" t="s">
        <v>247</v>
      </c>
      <c r="B24" s="21" t="s">
        <v>248</v>
      </c>
      <c r="C24" s="151">
        <f>SUM(C25)</f>
        <v>270</v>
      </c>
      <c r="D24" s="26">
        <v>270</v>
      </c>
    </row>
    <row r="25" spans="1:4" ht="18" customHeight="1" thickBot="1">
      <c r="A25" s="46"/>
      <c r="B25" s="133" t="s">
        <v>273</v>
      </c>
      <c r="C25" s="185">
        <v>270</v>
      </c>
      <c r="D25" s="76">
        <v>270</v>
      </c>
    </row>
    <row r="26" spans="1:3" ht="22.5" customHeight="1" thickTop="1">
      <c r="A26" s="19"/>
      <c r="B26" s="19"/>
      <c r="C26" s="19"/>
    </row>
    <row r="27" spans="1:3" ht="41.25" customHeight="1">
      <c r="A27" s="286" t="s">
        <v>255</v>
      </c>
      <c r="B27" s="286"/>
      <c r="C27" s="286"/>
    </row>
    <row r="28" spans="1:3" ht="12.75" customHeight="1">
      <c r="A28" s="37"/>
      <c r="B28" s="37"/>
      <c r="C28" s="37"/>
    </row>
    <row r="29" spans="1:4" ht="13.5" thickBot="1">
      <c r="A29" s="19"/>
      <c r="B29" s="19"/>
      <c r="C29" s="25" t="s">
        <v>84</v>
      </c>
      <c r="D29" s="173"/>
    </row>
    <row r="30" spans="1:4" ht="39" customHeight="1" thickBot="1" thickTop="1">
      <c r="A30" s="57" t="s">
        <v>0</v>
      </c>
      <c r="B30" s="42" t="s">
        <v>1</v>
      </c>
      <c r="C30" s="144" t="s">
        <v>119</v>
      </c>
      <c r="D30" s="219" t="s">
        <v>335</v>
      </c>
    </row>
    <row r="31" spans="1:4" ht="12.75">
      <c r="A31" s="48" t="s">
        <v>85</v>
      </c>
      <c r="B31" s="36"/>
      <c r="C31" s="186">
        <v>0</v>
      </c>
      <c r="D31" s="186">
        <v>0</v>
      </c>
    </row>
    <row r="32" spans="1:4" ht="12.75">
      <c r="A32" s="61"/>
      <c r="B32" s="26"/>
      <c r="C32" s="156"/>
      <c r="D32" s="1"/>
    </row>
    <row r="33" spans="1:4" ht="12.75" customHeight="1">
      <c r="A33" s="282" t="s">
        <v>86</v>
      </c>
      <c r="B33" s="283"/>
      <c r="C33" s="187">
        <v>0</v>
      </c>
      <c r="D33" s="187">
        <v>0</v>
      </c>
    </row>
    <row r="34" spans="1:4" ht="12.75">
      <c r="A34" s="61"/>
      <c r="B34" s="26"/>
      <c r="C34" s="156"/>
      <c r="D34" s="1"/>
    </row>
    <row r="35" spans="1:4" ht="12.75">
      <c r="A35" s="63" t="s">
        <v>87</v>
      </c>
      <c r="B35" s="26"/>
      <c r="C35" s="187">
        <v>0</v>
      </c>
      <c r="D35" s="187">
        <v>0</v>
      </c>
    </row>
    <row r="36" spans="1:4" ht="12.75">
      <c r="A36" s="44"/>
      <c r="B36" s="26"/>
      <c r="C36" s="156"/>
      <c r="D36" s="1"/>
    </row>
    <row r="37" spans="1:4" ht="12.75">
      <c r="A37" s="63" t="s">
        <v>88</v>
      </c>
      <c r="B37" s="33"/>
      <c r="C37" s="187">
        <v>0</v>
      </c>
      <c r="D37" s="187">
        <v>0</v>
      </c>
    </row>
    <row r="38" spans="1:4" ht="12.75">
      <c r="A38" s="44"/>
      <c r="B38" s="26"/>
      <c r="C38" s="156"/>
      <c r="D38" s="1"/>
    </row>
    <row r="39" spans="1:4" ht="24.75" customHeight="1">
      <c r="A39" s="282" t="s">
        <v>89</v>
      </c>
      <c r="B39" s="283"/>
      <c r="C39" s="187">
        <v>0</v>
      </c>
      <c r="D39" s="187">
        <v>0</v>
      </c>
    </row>
    <row r="40" spans="1:4" ht="12.75">
      <c r="A40" s="44"/>
      <c r="B40" s="26"/>
      <c r="C40" s="156"/>
      <c r="D40" s="1"/>
    </row>
    <row r="41" spans="1:4" ht="12.75">
      <c r="A41" s="284" t="s">
        <v>90</v>
      </c>
      <c r="B41" s="285"/>
      <c r="C41" s="187">
        <v>0</v>
      </c>
      <c r="D41" s="187">
        <v>0</v>
      </c>
    </row>
    <row r="42" spans="1:4" ht="12.75">
      <c r="A42" s="44"/>
      <c r="B42" s="26"/>
      <c r="C42" s="156"/>
      <c r="D42" s="1"/>
    </row>
    <row r="43" spans="1:4" ht="25.5" customHeight="1">
      <c r="A43" s="282" t="s">
        <v>91</v>
      </c>
      <c r="B43" s="283"/>
      <c r="C43" s="187">
        <v>0</v>
      </c>
      <c r="D43" s="187">
        <v>0</v>
      </c>
    </row>
    <row r="44" spans="1:4" ht="13.5" thickBot="1">
      <c r="A44" s="46"/>
      <c r="B44" s="76"/>
      <c r="C44" s="161"/>
      <c r="D44" s="172"/>
    </row>
    <row r="45" ht="13.5" thickTop="1"/>
  </sheetData>
  <sheetProtection/>
  <mergeCells count="7">
    <mergeCell ref="A39:B39"/>
    <mergeCell ref="A41:B41"/>
    <mergeCell ref="A43:B43"/>
    <mergeCell ref="A3:C3"/>
    <mergeCell ref="A4:C4"/>
    <mergeCell ref="A27:C27"/>
    <mergeCell ref="A33:B33"/>
  </mergeCells>
  <printOptions horizontalCentered="1"/>
  <pageMargins left="0.6299212598425197" right="0.6299212598425197" top="0.1968503937007874" bottom="0.0787401574803149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3" sqref="A3:F3"/>
    </sheetView>
  </sheetViews>
  <sheetFormatPr defaultColWidth="9.140625" defaultRowHeight="12.75"/>
  <cols>
    <col min="1" max="1" width="43.00390625" style="0" customWidth="1"/>
    <col min="2" max="2" width="13.8515625" style="0" customWidth="1"/>
    <col min="3" max="4" width="10.00390625" style="0" customWidth="1"/>
    <col min="5" max="5" width="9.8515625" style="0" customWidth="1"/>
    <col min="6" max="8" width="10.00390625" style="0" customWidth="1"/>
  </cols>
  <sheetData>
    <row r="1" spans="2:6" ht="12.75">
      <c r="B1" s="25"/>
      <c r="C1" s="25"/>
      <c r="D1" s="25"/>
      <c r="E1" s="25"/>
      <c r="F1" s="25" t="s">
        <v>362</v>
      </c>
    </row>
    <row r="2" spans="1:6" ht="12.75">
      <c r="A2" s="25"/>
      <c r="B2" s="25"/>
      <c r="C2" s="25"/>
      <c r="D2" s="25"/>
      <c r="E2" s="25"/>
      <c r="F2" s="25"/>
    </row>
    <row r="3" spans="1:6" ht="15" customHeight="1">
      <c r="A3" s="275" t="s">
        <v>375</v>
      </c>
      <c r="B3" s="275"/>
      <c r="C3" s="275"/>
      <c r="D3" s="275"/>
      <c r="E3" s="275"/>
      <c r="F3" s="275"/>
    </row>
    <row r="4" spans="1:6" ht="30" customHeight="1">
      <c r="A4" s="280" t="s">
        <v>363</v>
      </c>
      <c r="B4" s="281"/>
      <c r="C4" s="281"/>
      <c r="D4" s="281"/>
      <c r="E4" s="281"/>
      <c r="F4" s="281"/>
    </row>
    <row r="5" spans="1:6" ht="12.75">
      <c r="A5" s="239"/>
      <c r="B5" s="239"/>
      <c r="C5" s="239"/>
      <c r="D5" s="239"/>
      <c r="E5" s="239"/>
      <c r="F5" s="239"/>
    </row>
    <row r="6" spans="1:6" ht="25.5" customHeight="1">
      <c r="A6" s="280" t="s">
        <v>364</v>
      </c>
      <c r="B6" s="280"/>
      <c r="C6" s="280"/>
      <c r="D6" s="280"/>
      <c r="E6" s="280"/>
      <c r="F6" s="280"/>
    </row>
    <row r="7" spans="1:6" ht="12.75">
      <c r="A7" s="291"/>
      <c r="B7" s="291"/>
      <c r="C7" s="291"/>
      <c r="D7" s="291"/>
      <c r="E7" s="291"/>
      <c r="F7" s="291"/>
    </row>
    <row r="8" spans="1:6" ht="48" customHeight="1">
      <c r="A8" s="292" t="s">
        <v>365</v>
      </c>
      <c r="B8" s="293"/>
      <c r="C8" s="293"/>
      <c r="D8" s="293"/>
      <c r="E8" s="293"/>
      <c r="F8" s="293"/>
    </row>
    <row r="9" spans="1:6" ht="16.5">
      <c r="A9" s="240"/>
      <c r="B9" s="240"/>
      <c r="C9" s="240"/>
      <c r="D9" s="240"/>
      <c r="E9" s="240"/>
      <c r="F9" s="240"/>
    </row>
    <row r="10" spans="1:6" ht="13.5" thickBot="1">
      <c r="A10" s="19"/>
      <c r="B10" s="19"/>
      <c r="C10" s="19"/>
      <c r="D10" s="19"/>
      <c r="E10" s="19"/>
      <c r="F10" s="25" t="s">
        <v>48</v>
      </c>
    </row>
    <row r="11" spans="1:6" ht="30" customHeight="1" thickBot="1" thickTop="1">
      <c r="A11" s="287" t="s">
        <v>1</v>
      </c>
      <c r="B11" s="288"/>
      <c r="C11" s="241" t="s">
        <v>93</v>
      </c>
      <c r="D11" s="241" t="s">
        <v>100</v>
      </c>
      <c r="E11" s="241" t="s">
        <v>366</v>
      </c>
      <c r="F11" s="242" t="s">
        <v>367</v>
      </c>
    </row>
    <row r="12" spans="1:6" ht="15" customHeight="1" thickBot="1">
      <c r="A12" s="289" t="s">
        <v>368</v>
      </c>
      <c r="B12" s="290"/>
      <c r="C12" s="107">
        <v>8459</v>
      </c>
      <c r="D12" s="107">
        <v>7501</v>
      </c>
      <c r="E12" s="107">
        <v>7276</v>
      </c>
      <c r="F12" s="243">
        <v>7058</v>
      </c>
    </row>
    <row r="13" spans="1:6" ht="16.5" thickTop="1">
      <c r="A13" s="244"/>
      <c r="B13" s="245"/>
      <c r="C13" s="246"/>
      <c r="D13" s="246"/>
      <c r="E13" s="246"/>
      <c r="F13" s="246"/>
    </row>
    <row r="14" spans="1:6" ht="16.5" thickBot="1">
      <c r="A14" s="247"/>
      <c r="B14" s="19"/>
      <c r="C14" s="19"/>
      <c r="D14" s="19"/>
      <c r="E14" s="19"/>
      <c r="F14" s="25" t="s">
        <v>48</v>
      </c>
    </row>
    <row r="15" spans="1:6" ht="30" customHeight="1" thickBot="1" thickTop="1">
      <c r="A15" s="248" t="s">
        <v>369</v>
      </c>
      <c r="B15" s="249" t="s">
        <v>370</v>
      </c>
      <c r="C15" s="241" t="s">
        <v>93</v>
      </c>
      <c r="D15" s="241" t="s">
        <v>100</v>
      </c>
      <c r="E15" s="241" t="s">
        <v>366</v>
      </c>
      <c r="F15" s="242" t="s">
        <v>367</v>
      </c>
    </row>
    <row r="16" spans="1:6" ht="15" customHeight="1">
      <c r="A16" s="250"/>
      <c r="B16" s="251"/>
      <c r="C16" s="35"/>
      <c r="D16" s="35"/>
      <c r="E16" s="35"/>
      <c r="F16" s="252"/>
    </row>
    <row r="17" spans="1:6" ht="15" customHeight="1">
      <c r="A17" s="44"/>
      <c r="B17" s="26"/>
      <c r="C17" s="26"/>
      <c r="D17" s="26"/>
      <c r="E17" s="26"/>
      <c r="F17" s="253"/>
    </row>
    <row r="18" spans="1:6" ht="15" customHeight="1">
      <c r="A18" s="44"/>
      <c r="B18" s="26"/>
      <c r="C18" s="26"/>
      <c r="D18" s="26"/>
      <c r="E18" s="26"/>
      <c r="F18" s="253"/>
    </row>
    <row r="19" spans="1:6" ht="15" customHeight="1">
      <c r="A19" s="44"/>
      <c r="B19" s="26"/>
      <c r="C19" s="26"/>
      <c r="D19" s="26"/>
      <c r="E19" s="26"/>
      <c r="F19" s="253"/>
    </row>
    <row r="20" spans="1:6" ht="15" customHeight="1">
      <c r="A20" s="44"/>
      <c r="B20" s="26"/>
      <c r="C20" s="26"/>
      <c r="D20" s="26"/>
      <c r="E20" s="26"/>
      <c r="F20" s="253"/>
    </row>
    <row r="21" spans="1:6" ht="15" customHeight="1">
      <c r="A21" s="44"/>
      <c r="B21" s="26"/>
      <c r="C21" s="26"/>
      <c r="D21" s="26"/>
      <c r="E21" s="26"/>
      <c r="F21" s="253"/>
    </row>
    <row r="22" spans="1:6" ht="15" customHeight="1">
      <c r="A22" s="44"/>
      <c r="B22" s="26"/>
      <c r="C22" s="26"/>
      <c r="D22" s="26"/>
      <c r="E22" s="26"/>
      <c r="F22" s="253"/>
    </row>
    <row r="23" spans="1:6" ht="15" customHeight="1">
      <c r="A23" s="44"/>
      <c r="B23" s="26"/>
      <c r="C23" s="26"/>
      <c r="D23" s="26"/>
      <c r="E23" s="26"/>
      <c r="F23" s="253"/>
    </row>
    <row r="24" spans="1:6" ht="15" customHeight="1">
      <c r="A24" s="44"/>
      <c r="B24" s="26"/>
      <c r="C24" s="26"/>
      <c r="D24" s="26"/>
      <c r="E24" s="26"/>
      <c r="F24" s="253"/>
    </row>
    <row r="25" spans="1:6" ht="15" customHeight="1">
      <c r="A25" s="44"/>
      <c r="B25" s="26"/>
      <c r="C25" s="26"/>
      <c r="D25" s="26"/>
      <c r="E25" s="26"/>
      <c r="F25" s="253"/>
    </row>
    <row r="26" spans="1:6" ht="15" customHeight="1">
      <c r="A26" s="44"/>
      <c r="B26" s="26"/>
      <c r="C26" s="26"/>
      <c r="D26" s="26"/>
      <c r="E26" s="26"/>
      <c r="F26" s="253"/>
    </row>
    <row r="27" spans="1:6" ht="15" customHeight="1" thickBot="1">
      <c r="A27" s="78"/>
      <c r="B27" s="79"/>
      <c r="C27" s="79"/>
      <c r="D27" s="79"/>
      <c r="E27" s="79"/>
      <c r="F27" s="254"/>
    </row>
    <row r="28" spans="1:6" ht="15" customHeight="1" thickBot="1">
      <c r="A28" s="255" t="s">
        <v>371</v>
      </c>
      <c r="B28" s="256"/>
      <c r="C28" s="257">
        <f>SUM(C16:C27)</f>
        <v>0</v>
      </c>
      <c r="D28" s="257">
        <f>SUM(D16:D27)</f>
        <v>0</v>
      </c>
      <c r="E28" s="257">
        <f>SUM(E16:E27)</f>
        <v>0</v>
      </c>
      <c r="F28" s="258">
        <f>SUM(F16:F27)</f>
        <v>0</v>
      </c>
    </row>
    <row r="29" ht="13.5" thickTop="1"/>
  </sheetData>
  <sheetProtection/>
  <mergeCells count="7">
    <mergeCell ref="A3:F3"/>
    <mergeCell ref="A4:F4"/>
    <mergeCell ref="A11:B11"/>
    <mergeCell ref="A12:B12"/>
    <mergeCell ref="A6:F6"/>
    <mergeCell ref="A7:F7"/>
    <mergeCell ref="A8:F8"/>
  </mergeCells>
  <printOptions horizontalCentered="1"/>
  <pageMargins left="0.55" right="0.51" top="0.8" bottom="0.43307086614173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4.28125" style="0" customWidth="1"/>
    <col min="2" max="2" width="10.57421875" style="0" customWidth="1"/>
  </cols>
  <sheetData>
    <row r="1" spans="5:6" ht="12.75">
      <c r="E1" s="8"/>
      <c r="F1" s="8" t="s">
        <v>96</v>
      </c>
    </row>
    <row r="2" ht="12.75">
      <c r="E2" s="8"/>
    </row>
    <row r="3" spans="1:6" ht="18" customHeight="1">
      <c r="A3" s="294" t="s">
        <v>114</v>
      </c>
      <c r="B3" s="294"/>
      <c r="C3" s="294"/>
      <c r="D3" s="294"/>
      <c r="E3" s="294"/>
      <c r="F3" s="294"/>
    </row>
    <row r="4" spans="1:6" ht="28.5" customHeight="1">
      <c r="A4" s="295" t="s">
        <v>112</v>
      </c>
      <c r="B4" s="294"/>
      <c r="C4" s="294"/>
      <c r="D4" s="294"/>
      <c r="E4" s="294"/>
      <c r="F4" s="294"/>
    </row>
    <row r="5" spans="1:6" ht="18" customHeight="1">
      <c r="A5" s="10"/>
      <c r="B5" s="10"/>
      <c r="C5" s="10"/>
      <c r="D5" s="10"/>
      <c r="E5" s="10"/>
      <c r="F5" s="10"/>
    </row>
    <row r="6" ht="13.5" thickBot="1">
      <c r="F6" s="8" t="s">
        <v>101</v>
      </c>
    </row>
    <row r="7" spans="1:6" ht="18" customHeight="1" thickBot="1">
      <c r="A7" s="296" t="s">
        <v>1</v>
      </c>
      <c r="B7" s="297"/>
      <c r="C7" s="14" t="s">
        <v>94</v>
      </c>
      <c r="D7" s="14" t="s">
        <v>92</v>
      </c>
      <c r="E7" s="14" t="s">
        <v>93</v>
      </c>
      <c r="F7" s="15" t="s">
        <v>100</v>
      </c>
    </row>
    <row r="8" spans="1:6" ht="18" customHeight="1">
      <c r="A8" s="298" t="s">
        <v>95</v>
      </c>
      <c r="B8" s="299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98</v>
      </c>
      <c r="B10" s="18" t="s">
        <v>97</v>
      </c>
      <c r="C10" s="14" t="s">
        <v>99</v>
      </c>
      <c r="D10" s="14" t="s">
        <v>92</v>
      </c>
      <c r="E10" s="14" t="s">
        <v>93</v>
      </c>
      <c r="F10" s="15" t="s">
        <v>100</v>
      </c>
    </row>
    <row r="11" spans="1:6" ht="18" customHeight="1">
      <c r="A11" s="16" t="s">
        <v>116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2</v>
      </c>
      <c r="B14" s="6"/>
      <c r="C14" s="6"/>
      <c r="D14" s="6"/>
      <c r="E14" s="6"/>
      <c r="F14" s="7"/>
    </row>
    <row r="17" spans="1:6" ht="18" customHeight="1">
      <c r="A17" s="294" t="s">
        <v>113</v>
      </c>
      <c r="B17" s="294"/>
      <c r="C17" s="294"/>
      <c r="D17" s="294"/>
      <c r="E17" s="294"/>
      <c r="F17" s="294"/>
    </row>
    <row r="18" spans="1:6" ht="30" customHeight="1">
      <c r="A18" s="295" t="s">
        <v>112</v>
      </c>
      <c r="B18" s="294"/>
      <c r="C18" s="294"/>
      <c r="D18" s="294"/>
      <c r="E18" s="294"/>
      <c r="F18" s="294"/>
    </row>
    <row r="19" spans="1:6" ht="12.75">
      <c r="A19" s="10"/>
      <c r="B19" s="10"/>
      <c r="C19" s="10"/>
      <c r="D19" s="10"/>
      <c r="E19" s="10"/>
      <c r="F19" s="10"/>
    </row>
    <row r="20" ht="13.5" thickBot="1">
      <c r="F20" s="8" t="s">
        <v>101</v>
      </c>
    </row>
    <row r="21" spans="1:6" ht="18" customHeight="1" thickBot="1">
      <c r="A21" s="296" t="s">
        <v>1</v>
      </c>
      <c r="B21" s="297"/>
      <c r="C21" s="14" t="s">
        <v>94</v>
      </c>
      <c r="D21" s="14" t="s">
        <v>92</v>
      </c>
      <c r="E21" s="14" t="s">
        <v>93</v>
      </c>
      <c r="F21" s="15" t="s">
        <v>100</v>
      </c>
    </row>
    <row r="22" spans="1:6" ht="18" customHeight="1">
      <c r="A22" s="298" t="s">
        <v>102</v>
      </c>
      <c r="B22" s="299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98</v>
      </c>
      <c r="B24" s="18" t="s">
        <v>97</v>
      </c>
      <c r="C24" s="14" t="s">
        <v>99</v>
      </c>
      <c r="D24" s="14" t="s">
        <v>92</v>
      </c>
      <c r="E24" s="14" t="s">
        <v>93</v>
      </c>
      <c r="F24" s="15" t="s">
        <v>100</v>
      </c>
    </row>
    <row r="25" spans="1:6" ht="18" customHeight="1">
      <c r="A25" s="16" t="s">
        <v>116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2</v>
      </c>
      <c r="B28" s="6"/>
      <c r="C28" s="6"/>
      <c r="D28" s="6"/>
      <c r="E28" s="6"/>
      <c r="F28" s="7"/>
    </row>
  </sheetData>
  <sheetProtection/>
  <mergeCells count="8">
    <mergeCell ref="A3:F3"/>
    <mergeCell ref="A4:F4"/>
    <mergeCell ref="A17:F17"/>
    <mergeCell ref="A18:F18"/>
    <mergeCell ref="A21:B21"/>
    <mergeCell ref="A22:B22"/>
    <mergeCell ref="A7:B7"/>
    <mergeCell ref="A8:B8"/>
  </mergeCells>
  <printOptions horizontalCentered="1"/>
  <pageMargins left="0.7874015748031497" right="0.7874015748031497" top="0.6692913385826772" bottom="0.8661417322834646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Többcélú Kistérségi Társulás Őriszentpéter</dc:creator>
  <cp:keywords/>
  <dc:description/>
  <cp:lastModifiedBy>igazgatas</cp:lastModifiedBy>
  <cp:lastPrinted>2014-09-05T08:48:26Z</cp:lastPrinted>
  <dcterms:created xsi:type="dcterms:W3CDTF">2012-01-28T13:44:32Z</dcterms:created>
  <dcterms:modified xsi:type="dcterms:W3CDTF">2014-09-05T09:19:05Z</dcterms:modified>
  <cp:category/>
  <cp:version/>
  <cp:contentType/>
  <cp:contentStatus/>
</cp:coreProperties>
</file>