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575" windowHeight="9060" tabRatio="727" activeTab="5"/>
  </bookViews>
  <sheets>
    <sheet name="1.1.sz.mell." sheetId="1" r:id="rId1"/>
    <sheet name="1.2.sz.mell." sheetId="2" r:id="rId2"/>
    <sheet name="2.1.sz.mell  " sheetId="3" r:id="rId3"/>
    <sheet name="2.2.sz.mell  " sheetId="4" r:id="rId4"/>
    <sheet name="9.1. sz. mell" sheetId="5" r:id="rId5"/>
    <sheet name="3.sz tájékoztató t." sheetId="6" r:id="rId6"/>
  </sheets>
  <definedNames>
    <definedName name="_xlfn.IFERROR" hidden="1">#NAME?</definedName>
    <definedName name="_xlnm.Print_Titles" localSheetId="4">'9.1. sz. mell'!$1:$6</definedName>
    <definedName name="_xlnm.Print_Area" localSheetId="0">'1.1.sz.mell.'!$A$1:$C$149</definedName>
    <definedName name="_xlnm.Print_Area" localSheetId="1">'1.2.sz.mell.'!$A$1:$C$149</definedName>
  </definedNames>
  <calcPr fullCalcOnLoad="1"/>
</workbook>
</file>

<file path=xl/sharedStrings.xml><?xml version="1.0" encoding="utf-8"?>
<sst xmlns="http://schemas.openxmlformats.org/spreadsheetml/2006/main" count="1079" uniqueCount="374">
  <si>
    <t>Felhalmozási bevételek</t>
  </si>
  <si>
    <t>Finanszírozási bevételek</t>
  </si>
  <si>
    <t xml:space="preserve"> Egyéb működési célú kiadások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</si>
  <si>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</si>
  <si>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</si>
  <si>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</si>
  <si>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</si>
  <si>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</si>
  <si>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</si>
  <si>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</si>
  <si>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</si>
  <si>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</si>
  <si>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</si>
  <si>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</si>
  <si>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</si>
  <si>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</si>
  <si>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</si>
  <si>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</si>
  <si>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</si>
  <si>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</si>
  <si>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</si>
  <si>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</si>
  <si>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</si>
  <si>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</si>
  <si>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</si>
  <si>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</si>
  <si>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</si>
  <si>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</si>
  <si>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</si>
  <si>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</si>
  <si>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</si>
  <si>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</si>
  <si>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</si>
  <si>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</si>
  <si>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</si>
  <si>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</si>
  <si>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</si>
  <si>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</si>
  <si>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</si>
  <si>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</si>
  <si>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</si>
  <si>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</si>
  <si>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</si>
  <si>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</si>
  <si>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</si>
  <si>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</si>
  <si>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</si>
  <si>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</si>
  <si>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</si>
  <si>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</si>
  <si>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</si>
  <si>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</si>
  <si>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</si>
  <si>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</si>
  <si>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</si>
  <si>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</si>
  <si>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</si>
  <si>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</si>
  <si>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</si>
  <si>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</si>
  <si>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</si>
  <si>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</si>
  <si>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</si>
  <si>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</si>
  <si>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</si>
  <si>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</si>
  <si>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</si>
  <si>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</si>
  <si>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</si>
  <si>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</si>
  <si>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</si>
  <si>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</si>
  <si>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</si>
  <si>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</si>
  <si>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</si>
  <si>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</si>
  <si>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</si>
  <si>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</si>
  <si>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</si>
  <si>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</si>
  <si>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</si>
  <si>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</si>
  <si>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</si>
  <si>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</si>
  <si>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</si>
  <si>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</si>
  <si>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</si>
  <si>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</si>
  <si>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</si>
  <si>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</si>
  <si>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</si>
  <si>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</si>
  <si>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</si>
  <si>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</si>
  <si>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</si>
  <si>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</si>
  <si>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</si>
  <si>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</si>
  <si>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</si>
  <si>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</si>
  <si>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</si>
  <si>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</si>
  <si>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</si>
  <si>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</si>
  <si>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</si>
  <si>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</si>
  <si>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</si>
  <si>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</si>
  <si>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</si>
  <si>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</si>
  <si>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</si>
  <si>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</si>
  <si>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</si>
  <si>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</si>
  <si>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</si>
  <si>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</si>
  <si>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</si>
  <si>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</si>
  <si>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</si>
  <si>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</si>
  <si>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</si>
  <si>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</si>
  <si>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</si>
  <si>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</si>
  <si>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</si>
  <si>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</si>
  <si>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</si>
  <si>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</si>
  <si>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</si>
  <si>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</si>
  <si>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</si>
  <si>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</si>
  <si>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</si>
  <si>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</si>
  <si>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</si>
  <si>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</si>
  <si>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</si>
  <si>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Éves engedélyezett létszám előirányzat (fő)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</si>
  <si>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</si>
  <si>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</si>
  <si>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</si>
  <si>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</si>
  <si>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</si>
  <si>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</si>
  <si>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</si>
  <si>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</si>
  <si>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</si>
  <si>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</si>
  <si>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</si>
  <si>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</si>
  <si>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</si>
  <si>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</si>
  <si>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</si>
  <si>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</si>
  <si>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</si>
  <si>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</si>
  <si>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</si>
  <si>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</si>
  <si>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</si>
  <si>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</si>
  <si>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</si>
  <si>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</si>
  <si>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</si>
  <si>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</si>
  <si>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</si>
  <si>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</si>
  <si>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</si>
  <si>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</si>
  <si>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</si>
  <si>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</si>
  <si>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</si>
  <si>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</si>
  <si>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</si>
  <si>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</si>
  <si>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</si>
  <si>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</si>
  <si>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</si>
  <si>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</si>
  <si>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</si>
  <si>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</si>
  <si>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</si>
  <si>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</si>
  <si>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</si>
  <si>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</si>
  <si>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</si>
  <si>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</si>
  <si>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</si>
  <si>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</si>
  <si>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</si>
  <si>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</si>
  <si>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</si>
  <si>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</si>
  <si>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</si>
  <si>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</si>
  <si>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</si>
  <si>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</si>
  <si>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</si>
  <si>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</si>
  <si>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</si>
  <si>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</si>
  <si>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</si>
  <si>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</si>
  <si>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</si>
  <si>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</si>
  <si>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</si>
  <si>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</si>
  <si>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</si>
  <si>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</si>
  <si>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</si>
  <si>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</si>
  <si>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</si>
  <si>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</si>
  <si>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</si>
  <si>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</si>
  <si>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</si>
  <si>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</si>
  <si>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</si>
  <si>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</si>
  <si>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</si>
  <si>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</si>
  <si>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</si>
  <si>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</si>
  <si>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</si>
  <si>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</si>
  <si>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</si>
  <si>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</si>
  <si>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</si>
  <si>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</si>
  <si>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</si>
  <si>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</si>
  <si>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</si>
  <si>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</si>
  <si>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</si>
  <si>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</si>
  <si>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</si>
  <si>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</si>
  <si>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</si>
  <si>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</si>
  <si>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</si>
  <si>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</si>
  <si>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</si>
  <si>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</si>
  <si>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</si>
  <si>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</si>
  <si>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</si>
  <si>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</si>
  <si>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</si>
  <si>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</si>
  <si>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</si>
  <si>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</si>
  <si>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</si>
  <si>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</si>
  <si>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</si>
  <si>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</si>
  <si>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</si>
  <si>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</si>
  <si>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</si>
  <si>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</si>
  <si>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</si>
  <si>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</si>
  <si>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</si>
  <si>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</si>
  <si>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</si>
  <si>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</si>
  <si>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</si>
  <si>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</si>
  <si>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</si>
  <si>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</si>
  <si>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</si>
  <si>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</si>
  <si>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</si>
  <si>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</si>
  <si>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</si>
  <si>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</si>
  <si>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</si>
  <si>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</si>
  <si>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</si>
  <si>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</si>
  <si>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</si>
  <si>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</si>
  <si>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</si>
  <si>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</si>
  <si>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</si>
  <si>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</si>
  <si>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</si>
  <si>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</si>
  <si>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</si>
  <si>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</si>
  <si>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</si>
  <si>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</si>
  <si>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</si>
  <si>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</si>
  <si>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</si>
  <si>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</si>
  <si>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</si>
  <si>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</si>
  <si>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</si>
  <si>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</si>
  <si>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</si>
  <si>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</si>
  <si>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</si>
  <si>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</si>
  <si>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</si>
  <si>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</si>
  <si>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</si>
  <si>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</si>
  <si>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</si>
  <si>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</si>
  <si>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</si>
  <si>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</si>
  <si>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</si>
  <si>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</si>
  <si>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</si>
  <si>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</si>
  <si>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</si>
  <si>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</si>
  <si>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</si>
  <si>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</si>
  <si>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</si>
  <si>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</si>
  <si>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</si>
  <si>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</si>
  <si>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</si>
  <si>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</si>
  <si>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</si>
  <si>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</si>
  <si>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</si>
  <si>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</si>
  <si>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</si>
  <si>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</si>
  <si>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</si>
  <si>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</si>
  <si>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</si>
  <si>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</si>
  <si>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</si>
  <si>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</si>
  <si>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</si>
  <si>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</si>
  <si>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</si>
  <si>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</si>
  <si>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</si>
  <si>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</si>
  <si>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</si>
  <si>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</si>
  <si>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</si>
  <si>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</si>
  <si>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</si>
  <si>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</si>
  <si>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</si>
  <si>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</si>
  <si>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</si>
  <si>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</si>
  <si>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</si>
  <si>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</si>
  <si>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</si>
  <si>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</si>
  <si>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</si>
  <si>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Felhalmozási célú átvett pénzeszközök</t>
  </si>
  <si>
    <t>BEVÉTELEK ÖSSZESEN: (9+16)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</si>
  <si>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</si>
  <si>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</si>
  <si>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</si>
  <si>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</si>
  <si>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</si>
  <si>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</si>
  <si>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</si>
  <si>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</si>
  <si>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</si>
  <si>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</si>
  <si>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Előirányzat-felhasználási terv
2015. évre</t>
  </si>
  <si>
    <t>2015. évi előirányzat</t>
  </si>
  <si>
    <t xml:space="preserve">2.1. melléklet a 9/2015. (III.26.) önkormányzati rendelethez     </t>
  </si>
  <si>
    <t xml:space="preserve">2.2. melléklet a 9/2015. (III.26.) önkormányzati rendelethez     </t>
  </si>
  <si>
    <t>9.1. melléklet a 9/2015. (III.26.)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</si>
</sst>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¥€-2]\ #\ ##,000_);[Red]\([$€-2]\ #\ ##,000\)"/>
  </numFmts>
  <fonts count="62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8" borderId="7" applyNumberFormat="0" applyFont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right"/>
    </xf>
    <xf numFmtId="0" fontId="5" fillId="0" borderId="0" xfId="58" applyFont="1" applyFill="1" applyBorder="1" applyAlignment="1" applyProtection="1">
      <alignment horizontal="center" vertical="center" wrapText="1"/>
      <protection/>
    </xf>
    <xf numFmtId="0" fontId="5" fillId="0" borderId="0" xfId="58" applyFont="1" applyFill="1" applyBorder="1" applyAlignment="1" applyProtection="1">
      <alignment vertical="center" wrapText="1"/>
      <protection/>
    </xf>
    <xf numFmtId="0" fontId="14" fillId="0" borderId="10" xfId="58" applyFont="1" applyFill="1" applyBorder="1" applyAlignment="1" applyProtection="1">
      <alignment horizontal="left" vertical="center" wrapText="1" indent="1"/>
      <protection/>
    </xf>
    <xf numFmtId="0" fontId="14" fillId="0" borderId="11" xfId="58" applyFont="1" applyFill="1" applyBorder="1" applyAlignment="1" applyProtection="1">
      <alignment horizontal="left" vertical="center" wrapText="1" indent="1"/>
      <protection/>
    </xf>
    <xf numFmtId="0" fontId="14" fillId="0" borderId="12" xfId="58" applyFont="1" applyFill="1" applyBorder="1" applyAlignment="1" applyProtection="1">
      <alignment horizontal="left" vertical="center" wrapText="1" indent="1"/>
      <protection/>
    </xf>
    <xf numFmtId="0" fontId="14" fillId="0" borderId="13" xfId="58" applyFont="1" applyFill="1" applyBorder="1" applyAlignment="1" applyProtection="1">
      <alignment horizontal="left" vertical="center" wrapText="1" indent="1"/>
      <protection/>
    </xf>
    <xf numFmtId="0" fontId="14" fillId="0" borderId="14" xfId="58" applyFont="1" applyFill="1" applyBorder="1" applyAlignment="1" applyProtection="1">
      <alignment horizontal="left" vertical="center" wrapText="1" indent="1"/>
      <protection/>
    </xf>
    <xf numFmtId="0" fontId="14" fillId="0" borderId="15" xfId="58" applyFont="1" applyFill="1" applyBorder="1" applyAlignment="1" applyProtection="1">
      <alignment horizontal="left" vertical="center" wrapText="1" indent="1"/>
      <protection/>
    </xf>
    <xf numFmtId="49" fontId="14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58" applyFont="1" applyFill="1" applyBorder="1" applyAlignment="1" applyProtection="1">
      <alignment horizontal="left" vertical="center" wrapText="1" indent="1"/>
      <protection/>
    </xf>
    <xf numFmtId="0" fontId="12" fillId="0" borderId="22" xfId="58" applyFont="1" applyFill="1" applyBorder="1" applyAlignment="1" applyProtection="1">
      <alignment horizontal="left" vertical="center" wrapText="1" indent="1"/>
      <protection/>
    </xf>
    <xf numFmtId="0" fontId="12" fillId="0" borderId="23" xfId="58" applyFont="1" applyFill="1" applyBorder="1" applyAlignment="1" applyProtection="1">
      <alignment horizontal="left" vertical="center" wrapText="1" indent="1"/>
      <protection/>
    </xf>
    <xf numFmtId="0" fontId="12" fillId="0" borderId="24" xfId="58" applyFont="1" applyFill="1" applyBorder="1" applyAlignment="1" applyProtection="1">
      <alignment horizontal="left" vertical="center" wrapText="1" indent="1"/>
      <protection/>
    </xf>
    <xf numFmtId="0" fontId="6" fillId="0" borderId="22" xfId="58" applyFont="1" applyFill="1" applyBorder="1" applyAlignment="1" applyProtection="1">
      <alignment horizontal="center" vertical="center" wrapText="1"/>
      <protection/>
    </xf>
    <xf numFmtId="0" fontId="6" fillId="0" borderId="23" xfId="58" applyFont="1" applyFill="1" applyBorder="1" applyAlignment="1" applyProtection="1">
      <alignment horizontal="center" vertical="center" wrapText="1"/>
      <protection/>
    </xf>
    <xf numFmtId="0" fontId="12" fillId="0" borderId="23" xfId="58" applyFont="1" applyFill="1" applyBorder="1" applyAlignment="1" applyProtection="1">
      <alignment vertical="center" wrapText="1"/>
      <protection/>
    </xf>
    <xf numFmtId="0" fontId="12" fillId="0" borderId="25" xfId="58" applyFont="1" applyFill="1" applyBorder="1" applyAlignment="1" applyProtection="1">
      <alignment vertical="center" wrapText="1"/>
      <protection/>
    </xf>
    <xf numFmtId="0" fontId="12" fillId="0" borderId="22" xfId="58" applyFont="1" applyFill="1" applyBorder="1" applyAlignment="1" applyProtection="1">
      <alignment horizontal="center" vertical="center" wrapText="1"/>
      <protection/>
    </xf>
    <xf numFmtId="0" fontId="12" fillId="0" borderId="23" xfId="58" applyFont="1" applyFill="1" applyBorder="1" applyAlignment="1" applyProtection="1">
      <alignment horizontal="center" vertical="center" wrapText="1"/>
      <protection/>
    </xf>
    <xf numFmtId="0" fontId="12" fillId="0" borderId="26" xfId="58" applyFont="1" applyFill="1" applyBorder="1" applyAlignment="1" applyProtection="1">
      <alignment horizontal="center" vertical="center" wrapText="1"/>
      <protection/>
    </xf>
    <xf numFmtId="0" fontId="6" fillId="0" borderId="23" xfId="59" applyFont="1" applyFill="1" applyBorder="1" applyAlignment="1" applyProtection="1">
      <alignment horizontal="left" vertical="center" indent="1"/>
      <protection/>
    </xf>
    <xf numFmtId="0" fontId="6" fillId="0" borderId="26" xfId="58" applyFont="1" applyFill="1" applyBorder="1" applyAlignment="1" applyProtection="1">
      <alignment horizontal="center" vertical="center" wrapTex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Alignment="1">
      <alignment horizontal="center" vertical="center" wrapText="1"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24" xfId="59" applyFont="1" applyFill="1" applyBorder="1" applyAlignment="1" applyProtection="1">
      <alignment horizontal="center" vertical="center" wrapText="1"/>
      <protection/>
    </xf>
    <xf numFmtId="0" fontId="6" fillId="0" borderId="25" xfId="59" applyFont="1" applyFill="1" applyBorder="1" applyAlignment="1" applyProtection="1">
      <alignment horizontal="center" vertical="center"/>
      <protection/>
    </xf>
    <xf numFmtId="0" fontId="6" fillId="0" borderId="29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4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4" fillId="0" borderId="16" xfId="59" applyFont="1" applyFill="1" applyBorder="1" applyAlignment="1" applyProtection="1">
      <alignment horizontal="left" vertical="center" indent="1"/>
      <protection/>
    </xf>
    <xf numFmtId="164" fontId="14" fillId="0" borderId="10" xfId="59" applyNumberFormat="1" applyFont="1" applyFill="1" applyBorder="1" applyAlignment="1" applyProtection="1">
      <alignment vertical="center"/>
      <protection locked="0"/>
    </xf>
    <xf numFmtId="164" fontId="14" fillId="0" borderId="30" xfId="59" applyNumberFormat="1" applyFont="1" applyFill="1" applyBorder="1" applyAlignment="1" applyProtection="1">
      <alignment vertical="center"/>
      <protection/>
    </xf>
    <xf numFmtId="0" fontId="14" fillId="0" borderId="17" xfId="59" applyFont="1" applyFill="1" applyBorder="1" applyAlignment="1" applyProtection="1">
      <alignment horizontal="left" vertical="center" indent="1"/>
      <protection/>
    </xf>
    <xf numFmtId="164" fontId="14" fillId="0" borderId="11" xfId="59" applyNumberFormat="1" applyFont="1" applyFill="1" applyBorder="1" applyAlignment="1" applyProtection="1">
      <alignment vertical="center"/>
      <protection locked="0"/>
    </xf>
    <xf numFmtId="164" fontId="14" fillId="0" borderId="28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4" fillId="0" borderId="12" xfId="59" applyNumberFormat="1" applyFont="1" applyFill="1" applyBorder="1" applyAlignment="1" applyProtection="1">
      <alignment vertical="center"/>
      <protection locked="0"/>
    </xf>
    <xf numFmtId="164" fontId="14" fillId="0" borderId="27" xfId="59" applyNumberFormat="1" applyFont="1" applyFill="1" applyBorder="1" applyAlignment="1" applyProtection="1">
      <alignment vertical="center"/>
      <protection/>
    </xf>
    <xf numFmtId="164" fontId="12" fillId="0" borderId="23" xfId="59" applyNumberFormat="1" applyFont="1" applyFill="1" applyBorder="1" applyAlignment="1" applyProtection="1">
      <alignment vertical="center"/>
      <protection/>
    </xf>
    <xf numFmtId="164" fontId="12" fillId="0" borderId="26" xfId="59" applyNumberFormat="1" applyFont="1" applyFill="1" applyBorder="1" applyAlignment="1" applyProtection="1">
      <alignment vertical="center"/>
      <protection/>
    </xf>
    <xf numFmtId="0" fontId="14" fillId="0" borderId="18" xfId="59" applyFont="1" applyFill="1" applyBorder="1" applyAlignment="1" applyProtection="1">
      <alignment horizontal="left" vertical="center" indent="1"/>
      <protection/>
    </xf>
    <xf numFmtId="0" fontId="12" fillId="0" borderId="22" xfId="59" applyFont="1" applyFill="1" applyBorder="1" applyAlignment="1" applyProtection="1">
      <alignment horizontal="left" vertical="center" indent="1"/>
      <protection/>
    </xf>
    <xf numFmtId="164" fontId="12" fillId="0" borderId="23" xfId="59" applyNumberFormat="1" applyFont="1" applyFill="1" applyBorder="1" applyProtection="1">
      <alignment/>
      <protection/>
    </xf>
    <xf numFmtId="164" fontId="12" fillId="0" borderId="26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20" fillId="0" borderId="0" xfId="59" applyFont="1" applyFill="1" applyProtection="1">
      <alignment/>
      <protection locked="0"/>
    </xf>
    <xf numFmtId="0" fontId="5" fillId="0" borderId="0" xfId="59" applyFont="1" applyFill="1" applyProtection="1">
      <alignment/>
      <protection locked="0"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58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1" xfId="0" applyFont="1" applyFill="1" applyBorder="1" applyAlignment="1" applyProtection="1">
      <alignment horizontal="right"/>
      <protection/>
    </xf>
    <xf numFmtId="0" fontId="14" fillId="0" borderId="11" xfId="58" applyFont="1" applyFill="1" applyBorder="1" applyAlignment="1" applyProtection="1">
      <alignment horizontal="left" indent="6"/>
      <protection/>
    </xf>
    <xf numFmtId="0" fontId="14" fillId="0" borderId="11" xfId="58" applyFont="1" applyFill="1" applyBorder="1" applyAlignment="1" applyProtection="1">
      <alignment horizontal="left" vertical="center" wrapText="1" indent="6"/>
      <protection/>
    </xf>
    <xf numFmtId="0" fontId="14" fillId="0" borderId="15" xfId="58" applyFont="1" applyFill="1" applyBorder="1" applyAlignment="1" applyProtection="1">
      <alignment horizontal="left" vertical="center" wrapText="1" indent="6"/>
      <protection/>
    </xf>
    <xf numFmtId="0" fontId="14" fillId="0" borderId="32" xfId="58" applyFont="1" applyFill="1" applyBorder="1" applyAlignment="1" applyProtection="1">
      <alignment horizontal="left" vertical="center" wrapText="1" indent="6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2" fillId="0" borderId="36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8" xfId="0" applyFont="1" applyFill="1" applyBorder="1" applyAlignment="1" applyProtection="1">
      <alignment vertical="center" wrapText="1"/>
      <protection/>
    </xf>
    <xf numFmtId="0" fontId="21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4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1" xfId="59" applyFont="1" applyFill="1" applyBorder="1" applyAlignment="1" applyProtection="1">
      <alignment horizontal="left" vertical="center" indent="1"/>
      <protection/>
    </xf>
    <xf numFmtId="0" fontId="14" fillId="0" borderId="12" xfId="59" applyFont="1" applyFill="1" applyBorder="1" applyAlignment="1" applyProtection="1">
      <alignment horizontal="left" vertical="center" wrapText="1" indent="1"/>
      <protection/>
    </xf>
    <xf numFmtId="0" fontId="14" fillId="0" borderId="11" xfId="59" applyFont="1" applyFill="1" applyBorder="1" applyAlignment="1" applyProtection="1">
      <alignment horizontal="left" vertical="center" wrapText="1" indent="1"/>
      <protection/>
    </xf>
    <xf numFmtId="0" fontId="14" fillId="0" borderId="12" xfId="59" applyFont="1" applyFill="1" applyBorder="1" applyAlignment="1" applyProtection="1">
      <alignment horizontal="left" vertical="center" indent="1"/>
      <protection/>
    </xf>
    <xf numFmtId="0" fontId="6" fillId="0" borderId="23" xfId="59" applyFont="1" applyFill="1" applyBorder="1" applyAlignment="1" applyProtection="1">
      <alignment horizontal="left" indent="1"/>
      <protection/>
    </xf>
    <xf numFmtId="0" fontId="18" fillId="0" borderId="23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7" fillId="0" borderId="15" xfId="0" applyFont="1" applyBorder="1" applyAlignment="1" applyProtection="1">
      <alignment horizontal="left" vertical="center" wrapText="1" indent="1"/>
      <protection/>
    </xf>
    <xf numFmtId="0" fontId="18" fillId="0" borderId="41" xfId="0" applyFont="1" applyBorder="1" applyAlignment="1" applyProtection="1">
      <alignment horizontal="left" vertical="center" wrapText="1" indent="1"/>
      <protection/>
    </xf>
    <xf numFmtId="164" fontId="12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6" xfId="0" applyNumberFormat="1" applyFont="1" applyBorder="1" applyAlignment="1" applyProtection="1">
      <alignment horizontal="right" vertical="center" wrapText="1" indent="1"/>
      <protection/>
    </xf>
    <xf numFmtId="0" fontId="4" fillId="0" borderId="31" xfId="0" applyFont="1" applyFill="1" applyBorder="1" applyAlignment="1" applyProtection="1">
      <alignment horizontal="right" vertical="center"/>
      <protection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46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7" xfId="0" applyNumberForma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8" xfId="0" applyNumberForma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 quotePrefix="1">
      <alignment horizontal="right" vertical="center" indent="1"/>
      <protection/>
    </xf>
    <xf numFmtId="0" fontId="6" fillId="0" borderId="52" xfId="0" applyFont="1" applyFill="1" applyBorder="1" applyAlignment="1" applyProtection="1">
      <alignment horizontal="right" vertical="center" indent="1"/>
      <protection/>
    </xf>
    <xf numFmtId="0" fontId="6" fillId="0" borderId="29" xfId="0" applyFont="1" applyFill="1" applyBorder="1" applyAlignment="1" applyProtection="1">
      <alignment horizontal="right" vertical="center" wrapText="1" indent="1"/>
      <protection/>
    </xf>
    <xf numFmtId="164" fontId="6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0" applyFont="1" applyFill="1" applyAlignment="1" applyProtection="1">
      <alignment horizontal="right" vertical="center" wrapText="1" indent="1"/>
      <protection/>
    </xf>
    <xf numFmtId="164" fontId="12" fillId="0" borderId="51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53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12" fillId="0" borderId="24" xfId="58" applyFont="1" applyFill="1" applyBorder="1" applyAlignment="1" applyProtection="1">
      <alignment horizontal="center" vertical="center" wrapText="1"/>
      <protection/>
    </xf>
    <xf numFmtId="0" fontId="12" fillId="0" borderId="25" xfId="58" applyFont="1" applyFill="1" applyBorder="1" applyAlignment="1" applyProtection="1">
      <alignment horizontal="center" vertical="center" wrapText="1"/>
      <protection/>
    </xf>
    <xf numFmtId="0" fontId="12" fillId="0" borderId="29" xfId="58" applyFont="1" applyFill="1" applyBorder="1" applyAlignment="1" applyProtection="1">
      <alignment horizontal="center" vertical="center" wrapText="1"/>
      <protection/>
    </xf>
    <xf numFmtId="164" fontId="14" fillId="0" borderId="27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4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17" fillId="0" borderId="12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15" xfId="0" applyFont="1" applyBorder="1" applyAlignment="1" applyProtection="1">
      <alignment horizontal="left" wrapText="1" indent="1"/>
      <protection/>
    </xf>
    <xf numFmtId="0" fontId="18" fillId="0" borderId="22" xfId="0" applyFont="1" applyBorder="1" applyAlignment="1" applyProtection="1">
      <alignment wrapText="1"/>
      <protection/>
    </xf>
    <xf numFmtId="0" fontId="17" fillId="0" borderId="15" xfId="0" applyFont="1" applyBorder="1" applyAlignment="1" applyProtection="1">
      <alignment wrapText="1"/>
      <protection/>
    </xf>
    <xf numFmtId="0" fontId="17" fillId="0" borderId="18" xfId="0" applyFont="1" applyBorder="1" applyAlignment="1" applyProtection="1">
      <alignment wrapText="1"/>
      <protection/>
    </xf>
    <xf numFmtId="0" fontId="17" fillId="0" borderId="17" xfId="0" applyFont="1" applyBorder="1" applyAlignment="1" applyProtection="1">
      <alignment wrapText="1"/>
      <protection/>
    </xf>
    <xf numFmtId="0" fontId="17" fillId="0" borderId="19" xfId="0" applyFont="1" applyBorder="1" applyAlignment="1" applyProtection="1">
      <alignment wrapText="1"/>
      <protection/>
    </xf>
    <xf numFmtId="0" fontId="18" fillId="0" borderId="23" xfId="0" applyFont="1" applyBorder="1" applyAlignment="1" applyProtection="1">
      <alignment wrapText="1"/>
      <protection/>
    </xf>
    <xf numFmtId="0" fontId="18" fillId="0" borderId="41" xfId="0" applyFont="1" applyBorder="1" applyAlignment="1" applyProtection="1">
      <alignment wrapText="1"/>
      <protection/>
    </xf>
    <xf numFmtId="0" fontId="18" fillId="0" borderId="53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16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0" xfId="58" applyFont="1" applyFill="1" applyProtection="1">
      <alignment/>
      <protection/>
    </xf>
    <xf numFmtId="0" fontId="5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4" fillId="0" borderId="18" xfId="58" applyNumberFormat="1" applyFont="1" applyFill="1" applyBorder="1" applyAlignment="1" applyProtection="1">
      <alignment horizontal="center" vertical="center" wrapText="1"/>
      <protection/>
    </xf>
    <xf numFmtId="49" fontId="14" fillId="0" borderId="17" xfId="58" applyNumberFormat="1" applyFont="1" applyFill="1" applyBorder="1" applyAlignment="1" applyProtection="1">
      <alignment horizontal="center" vertical="center" wrapText="1"/>
      <protection/>
    </xf>
    <xf numFmtId="49" fontId="14" fillId="0" borderId="19" xfId="58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Font="1" applyBorder="1" applyAlignment="1" applyProtection="1">
      <alignment horizontal="center" wrapText="1"/>
      <protection/>
    </xf>
    <xf numFmtId="0" fontId="17" fillId="0" borderId="18" xfId="0" applyFont="1" applyBorder="1" applyAlignment="1" applyProtection="1">
      <alignment horizontal="center" wrapText="1"/>
      <protection/>
    </xf>
    <xf numFmtId="0" fontId="17" fillId="0" borderId="17" xfId="0" applyFont="1" applyBorder="1" applyAlignment="1" applyProtection="1">
      <alignment horizontal="center" wrapText="1"/>
      <protection/>
    </xf>
    <xf numFmtId="0" fontId="17" fillId="0" borderId="19" xfId="0" applyFont="1" applyBorder="1" applyAlignment="1" applyProtection="1">
      <alignment horizontal="center" wrapText="1"/>
      <protection/>
    </xf>
    <xf numFmtId="0" fontId="18" fillId="0" borderId="41" xfId="0" applyFont="1" applyBorder="1" applyAlignment="1" applyProtection="1">
      <alignment horizontal="center" wrapText="1"/>
      <protection/>
    </xf>
    <xf numFmtId="0" fontId="14" fillId="0" borderId="0" xfId="0" applyFont="1" applyFill="1" applyAlignment="1" applyProtection="1">
      <alignment horizontal="center" vertical="center" wrapText="1"/>
      <protection/>
    </xf>
    <xf numFmtId="49" fontId="14" fillId="0" borderId="20" xfId="58" applyNumberFormat="1" applyFont="1" applyFill="1" applyBorder="1" applyAlignment="1" applyProtection="1">
      <alignment horizontal="center" vertical="center" wrapText="1"/>
      <protection/>
    </xf>
    <xf numFmtId="49" fontId="14" fillId="0" borderId="16" xfId="58" applyNumberFormat="1" applyFont="1" applyFill="1" applyBorder="1" applyAlignment="1" applyProtection="1">
      <alignment horizontal="center" vertical="center" wrapText="1"/>
      <protection/>
    </xf>
    <xf numFmtId="49" fontId="14" fillId="0" borderId="21" xfId="58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Font="1" applyBorder="1" applyAlignment="1" applyProtection="1">
      <alignment horizontal="center" vertical="center" wrapText="1"/>
      <protection/>
    </xf>
    <xf numFmtId="164" fontId="14" fillId="33" borderId="28" xfId="58" applyNumberFormat="1" applyFont="1" applyFill="1" applyBorder="1" applyAlignment="1" applyProtection="1">
      <alignment horizontal="right" vertical="center" wrapText="1" indent="1"/>
      <protection/>
    </xf>
    <xf numFmtId="164" fontId="14" fillId="33" borderId="43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0" xfId="59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58" applyNumberFormat="1" applyFont="1" applyFill="1" applyBorder="1" applyAlignment="1" applyProtection="1">
      <alignment horizontal="center" vertical="center"/>
      <protection/>
    </xf>
    <xf numFmtId="164" fontId="13" fillId="0" borderId="31" xfId="58" applyNumberFormat="1" applyFont="1" applyFill="1" applyBorder="1" applyAlignment="1" applyProtection="1">
      <alignment horizontal="left" vertical="center"/>
      <protection/>
    </xf>
    <xf numFmtId="164" fontId="13" fillId="0" borderId="31" xfId="58" applyNumberFormat="1" applyFont="1" applyFill="1" applyBorder="1" applyAlignment="1" applyProtection="1">
      <alignment horizontal="left"/>
      <protection/>
    </xf>
    <xf numFmtId="0" fontId="5" fillId="0" borderId="0" xfId="58" applyFont="1" applyFill="1" applyAlignment="1" applyProtection="1">
      <alignment horizontal="center"/>
      <protection/>
    </xf>
    <xf numFmtId="164" fontId="6" fillId="0" borderId="56" xfId="0" applyNumberFormat="1" applyFont="1" applyFill="1" applyBorder="1" applyAlignment="1" applyProtection="1">
      <alignment horizontal="center" vertical="center" wrapText="1"/>
      <protection/>
    </xf>
    <xf numFmtId="164" fontId="6" fillId="0" borderId="57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1" fillId="0" borderId="58" xfId="0" applyNumberFormat="1" applyFont="1" applyFill="1" applyBorder="1" applyAlignment="1" applyProtection="1">
      <alignment horizontal="center"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6" fillId="0" borderId="60" xfId="0" applyNumberFormat="1" applyFont="1" applyFill="1" applyBorder="1" applyAlignment="1" applyProtection="1">
      <alignment horizontal="center" vertical="center" wrapText="1"/>
      <protection/>
    </xf>
    <xf numFmtId="0" fontId="13" fillId="0" borderId="61" xfId="59" applyFont="1" applyFill="1" applyBorder="1" applyAlignment="1" applyProtection="1">
      <alignment horizontal="left" vertical="center" indent="1"/>
      <protection/>
    </xf>
    <xf numFmtId="0" fontId="13" fillId="0" borderId="37" xfId="59" applyFont="1" applyFill="1" applyBorder="1" applyAlignment="1" applyProtection="1">
      <alignment horizontal="left" vertical="center" indent="1"/>
      <protection/>
    </xf>
    <xf numFmtId="0" fontId="13" fillId="0" borderId="51" xfId="59" applyFont="1" applyFill="1" applyBorder="1" applyAlignment="1" applyProtection="1">
      <alignment horizontal="left" vertical="center" indent="1"/>
      <protection/>
    </xf>
    <xf numFmtId="0" fontId="5" fillId="0" borderId="0" xfId="59" applyFont="1" applyFill="1" applyAlignment="1" applyProtection="1">
      <alignment horizontal="center" wrapText="1"/>
      <protection/>
    </xf>
    <xf numFmtId="0" fontId="5" fillId="0" borderId="0" xfId="59" applyFont="1" applyFill="1" applyAlignment="1" applyProtection="1">
      <alignment horizontal="center"/>
      <protection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178">
      <selection activeCell="C93" sqref="C93"/>
    </sheetView>
  </sheetViews>
  <sheetFormatPr defaultColWidth="9.00390625" defaultRowHeight="12.75"/>
  <cols>
    <col min="1" max="1" width="9.50390625" style="180" customWidth="1"/>
    <col min="2" max="2" width="91.625" style="180" customWidth="1"/>
    <col min="3" max="3" width="21.625" style="181" customWidth="1"/>
    <col min="4" max="4" width="9.00390625" style="199" customWidth="1"/>
    <col min="5" max="16384" width="9.375" style="199" customWidth="1"/>
  </cols>
  <sheetData>
    <row r="1" spans="1:3" ht="15.75" customHeight="1">
      <c r="A1" s="239" t="s">
        <v>4</v>
      </c>
      <c r="B1" s="239"/>
      <c r="C1" s="239"/>
    </row>
    <row r="2" spans="1:3" ht="15.75" customHeight="1" thickBot="1">
      <c r="A2" s="240" t="s">
        <v>101</v>
      </c>
      <c r="B2" s="240"/>
      <c r="C2" s="123" t="s">
        <v>143</v>
      </c>
    </row>
    <row r="3" spans="1:3" ht="37.5" customHeight="1" thickBot="1">
      <c r="A3" s="22" t="s">
        <v>51</v>
      </c>
      <c r="B3" s="23" t="s">
        <v>6</v>
      </c>
      <c r="C3" s="30" t="s">
        <v>370</v>
      </c>
    </row>
    <row r="4" spans="1:3" s="200" customFormat="1" ht="12" customHeight="1" thickBot="1">
      <c r="A4" s="194">
        <v>1</v>
      </c>
      <c r="B4" s="195">
        <v>2</v>
      </c>
      <c r="C4" s="196">
        <v>3</v>
      </c>
    </row>
    <row r="5" spans="1:3" s="201" customFormat="1" ht="12" customHeight="1" thickBot="1">
      <c r="A5" s="19" t="s">
        <v>7</v>
      </c>
      <c r="B5" s="20" t="s">
        <v>164</v>
      </c>
      <c r="C5" s="113">
        <f>+C6+C7+C8+C9+C10+C11</f>
        <v>183183</v>
      </c>
    </row>
    <row r="6" spans="1:3" s="201" customFormat="1" ht="12" customHeight="1">
      <c r="A6" s="14" t="s">
        <v>75</v>
      </c>
      <c r="B6" s="202" t="s">
        <v>165</v>
      </c>
      <c r="C6" s="116">
        <v>91513</v>
      </c>
    </row>
    <row r="7" spans="1:3" s="201" customFormat="1" ht="12" customHeight="1">
      <c r="A7" s="13" t="s">
        <v>76</v>
      </c>
      <c r="B7" s="203" t="s">
        <v>166</v>
      </c>
      <c r="C7" s="115">
        <v>50611</v>
      </c>
    </row>
    <row r="8" spans="1:3" s="201" customFormat="1" ht="12" customHeight="1">
      <c r="A8" s="13" t="s">
        <v>77</v>
      </c>
      <c r="B8" s="203" t="s">
        <v>167</v>
      </c>
      <c r="C8" s="115">
        <v>37061</v>
      </c>
    </row>
    <row r="9" spans="1:3" s="201" customFormat="1" ht="12" customHeight="1">
      <c r="A9" s="13" t="s">
        <v>78</v>
      </c>
      <c r="B9" s="203" t="s">
        <v>168</v>
      </c>
      <c r="C9" s="115">
        <v>3998</v>
      </c>
    </row>
    <row r="10" spans="1:3" s="201" customFormat="1" ht="12" customHeight="1">
      <c r="A10" s="13" t="s">
        <v>98</v>
      </c>
      <c r="B10" s="203" t="s">
        <v>169</v>
      </c>
      <c r="C10" s="115"/>
    </row>
    <row r="11" spans="1:3" s="201" customFormat="1" ht="12" customHeight="1" thickBot="1">
      <c r="A11" s="15" t="s">
        <v>79</v>
      </c>
      <c r="B11" s="204" t="s">
        <v>170</v>
      </c>
      <c r="C11" s="115"/>
    </row>
    <row r="12" spans="1:3" s="201" customFormat="1" ht="12" customHeight="1" thickBot="1">
      <c r="A12" s="19" t="s">
        <v>8</v>
      </c>
      <c r="B12" s="108" t="s">
        <v>171</v>
      </c>
      <c r="C12" s="113">
        <f>+C13+C14+C15+C16+C17</f>
        <v>0</v>
      </c>
    </row>
    <row r="13" spans="1:3" s="201" customFormat="1" ht="12" customHeight="1">
      <c r="A13" s="14" t="s">
        <v>81</v>
      </c>
      <c r="B13" s="202" t="s">
        <v>172</v>
      </c>
      <c r="C13" s="116"/>
    </row>
    <row r="14" spans="1:3" s="201" customFormat="1" ht="12" customHeight="1">
      <c r="A14" s="13" t="s">
        <v>82</v>
      </c>
      <c r="B14" s="203" t="s">
        <v>173</v>
      </c>
      <c r="C14" s="115"/>
    </row>
    <row r="15" spans="1:3" s="201" customFormat="1" ht="12" customHeight="1">
      <c r="A15" s="13" t="s">
        <v>83</v>
      </c>
      <c r="B15" s="203" t="s">
        <v>362</v>
      </c>
      <c r="C15" s="115"/>
    </row>
    <row r="16" spans="1:3" s="201" customFormat="1" ht="12" customHeight="1">
      <c r="A16" s="13" t="s">
        <v>84</v>
      </c>
      <c r="B16" s="203" t="s">
        <v>363</v>
      </c>
      <c r="C16" s="115"/>
    </row>
    <row r="17" spans="1:3" s="201" customFormat="1" ht="12" customHeight="1">
      <c r="A17" s="13" t="s">
        <v>85</v>
      </c>
      <c r="B17" s="203" t="s">
        <v>174</v>
      </c>
      <c r="C17" s="115"/>
    </row>
    <row r="18" spans="1:3" s="201" customFormat="1" ht="12" customHeight="1" thickBot="1">
      <c r="A18" s="15" t="s">
        <v>94</v>
      </c>
      <c r="B18" s="204" t="s">
        <v>175</v>
      </c>
      <c r="C18" s="117"/>
    </row>
    <row r="19" spans="1:3" s="201" customFormat="1" ht="12" customHeight="1" thickBot="1">
      <c r="A19" s="19" t="s">
        <v>9</v>
      </c>
      <c r="B19" s="20" t="s">
        <v>176</v>
      </c>
      <c r="C19" s="113">
        <f>+C20+C21+C22+C23+C24</f>
        <v>0</v>
      </c>
    </row>
    <row r="20" spans="1:3" s="201" customFormat="1" ht="12" customHeight="1">
      <c r="A20" s="14" t="s">
        <v>64</v>
      </c>
      <c r="B20" s="202" t="s">
        <v>177</v>
      </c>
      <c r="C20" s="116"/>
    </row>
    <row r="21" spans="1:3" s="201" customFormat="1" ht="12" customHeight="1">
      <c r="A21" s="13" t="s">
        <v>65</v>
      </c>
      <c r="B21" s="203" t="s">
        <v>178</v>
      </c>
      <c r="C21" s="115"/>
    </row>
    <row r="22" spans="1:3" s="201" customFormat="1" ht="12" customHeight="1">
      <c r="A22" s="13" t="s">
        <v>66</v>
      </c>
      <c r="B22" s="203" t="s">
        <v>364</v>
      </c>
      <c r="C22" s="115"/>
    </row>
    <row r="23" spans="1:3" s="201" customFormat="1" ht="12" customHeight="1">
      <c r="A23" s="13" t="s">
        <v>67</v>
      </c>
      <c r="B23" s="203" t="s">
        <v>365</v>
      </c>
      <c r="C23" s="115"/>
    </row>
    <row r="24" spans="1:3" s="201" customFormat="1" ht="12" customHeight="1">
      <c r="A24" s="13" t="s">
        <v>110</v>
      </c>
      <c r="B24" s="203" t="s">
        <v>179</v>
      </c>
      <c r="C24" s="115"/>
    </row>
    <row r="25" spans="1:3" s="201" customFormat="1" ht="12" customHeight="1" thickBot="1">
      <c r="A25" s="15" t="s">
        <v>111</v>
      </c>
      <c r="B25" s="204" t="s">
        <v>180</v>
      </c>
      <c r="C25" s="117"/>
    </row>
    <row r="26" spans="1:3" s="201" customFormat="1" ht="12" customHeight="1" thickBot="1">
      <c r="A26" s="19" t="s">
        <v>112</v>
      </c>
      <c r="B26" s="20" t="s">
        <v>181</v>
      </c>
      <c r="C26" s="119">
        <f>+C27+C30+C31+C32</f>
        <v>39560</v>
      </c>
    </row>
    <row r="27" spans="1:3" s="201" customFormat="1" ht="12" customHeight="1">
      <c r="A27" s="14" t="s">
        <v>182</v>
      </c>
      <c r="B27" s="202" t="s">
        <v>188</v>
      </c>
      <c r="C27" s="197">
        <f>+C28+C29</f>
        <v>27000</v>
      </c>
    </row>
    <row r="28" spans="1:3" s="201" customFormat="1" ht="12" customHeight="1">
      <c r="A28" s="13" t="s">
        <v>183</v>
      </c>
      <c r="B28" s="203" t="s">
        <v>189</v>
      </c>
      <c r="C28" s="115"/>
    </row>
    <row r="29" spans="1:3" s="201" customFormat="1" ht="12" customHeight="1">
      <c r="A29" s="13" t="s">
        <v>184</v>
      </c>
      <c r="B29" s="203" t="s">
        <v>190</v>
      </c>
      <c r="C29" s="115">
        <v>27000</v>
      </c>
    </row>
    <row r="30" spans="1:3" s="201" customFormat="1" ht="12" customHeight="1">
      <c r="A30" s="13" t="s">
        <v>185</v>
      </c>
      <c r="B30" s="203" t="s">
        <v>191</v>
      </c>
      <c r="C30" s="115">
        <v>12000</v>
      </c>
    </row>
    <row r="31" spans="1:3" s="201" customFormat="1" ht="12" customHeight="1">
      <c r="A31" s="13" t="s">
        <v>186</v>
      </c>
      <c r="B31" s="203" t="s">
        <v>192</v>
      </c>
      <c r="C31" s="115">
        <v>270</v>
      </c>
    </row>
    <row r="32" spans="1:3" s="201" customFormat="1" ht="12" customHeight="1" thickBot="1">
      <c r="A32" s="15" t="s">
        <v>187</v>
      </c>
      <c r="B32" s="204" t="s">
        <v>193</v>
      </c>
      <c r="C32" s="117">
        <v>290</v>
      </c>
    </row>
    <row r="33" spans="1:3" s="201" customFormat="1" ht="12" customHeight="1" thickBot="1">
      <c r="A33" s="19" t="s">
        <v>11</v>
      </c>
      <c r="B33" s="20" t="s">
        <v>194</v>
      </c>
      <c r="C33" s="113">
        <f>SUM(C34:C43)</f>
        <v>8699</v>
      </c>
    </row>
    <row r="34" spans="1:3" s="201" customFormat="1" ht="12" customHeight="1">
      <c r="A34" s="14" t="s">
        <v>68</v>
      </c>
      <c r="B34" s="202" t="s">
        <v>197</v>
      </c>
      <c r="C34" s="116"/>
    </row>
    <row r="35" spans="1:3" s="201" customFormat="1" ht="12" customHeight="1">
      <c r="A35" s="13" t="s">
        <v>69</v>
      </c>
      <c r="B35" s="203" t="s">
        <v>198</v>
      </c>
      <c r="C35" s="115">
        <f>4724+571</f>
        <v>5295</v>
      </c>
    </row>
    <row r="36" spans="1:3" s="201" customFormat="1" ht="12" customHeight="1">
      <c r="A36" s="13" t="s">
        <v>70</v>
      </c>
      <c r="B36" s="203" t="s">
        <v>199</v>
      </c>
      <c r="C36" s="115"/>
    </row>
    <row r="37" spans="1:3" s="201" customFormat="1" ht="12" customHeight="1">
      <c r="A37" s="13" t="s">
        <v>114</v>
      </c>
      <c r="B37" s="203" t="s">
        <v>200</v>
      </c>
      <c r="C37" s="115">
        <v>1480</v>
      </c>
    </row>
    <row r="38" spans="1:3" s="201" customFormat="1" ht="12" customHeight="1">
      <c r="A38" s="13" t="s">
        <v>115</v>
      </c>
      <c r="B38" s="203" t="s">
        <v>201</v>
      </c>
      <c r="C38" s="115"/>
    </row>
    <row r="39" spans="1:3" s="201" customFormat="1" ht="12" customHeight="1">
      <c r="A39" s="13" t="s">
        <v>116</v>
      </c>
      <c r="B39" s="203" t="s">
        <v>202</v>
      </c>
      <c r="C39" s="115">
        <v>1829</v>
      </c>
    </row>
    <row r="40" spans="1:3" s="201" customFormat="1" ht="12" customHeight="1">
      <c r="A40" s="13" t="s">
        <v>117</v>
      </c>
      <c r="B40" s="203" t="s">
        <v>203</v>
      </c>
      <c r="C40" s="115"/>
    </row>
    <row r="41" spans="1:3" s="201" customFormat="1" ht="12" customHeight="1">
      <c r="A41" s="13" t="s">
        <v>118</v>
      </c>
      <c r="B41" s="203" t="s">
        <v>204</v>
      </c>
      <c r="C41" s="115">
        <v>25</v>
      </c>
    </row>
    <row r="42" spans="1:3" s="201" customFormat="1" ht="12" customHeight="1">
      <c r="A42" s="13" t="s">
        <v>195</v>
      </c>
      <c r="B42" s="203" t="s">
        <v>205</v>
      </c>
      <c r="C42" s="118"/>
    </row>
    <row r="43" spans="1:3" s="201" customFormat="1" ht="12" customHeight="1" thickBot="1">
      <c r="A43" s="15" t="s">
        <v>196</v>
      </c>
      <c r="B43" s="204" t="s">
        <v>206</v>
      </c>
      <c r="C43" s="191">
        <v>70</v>
      </c>
    </row>
    <row r="44" spans="1:3" s="201" customFormat="1" ht="12" customHeight="1" thickBot="1">
      <c r="A44" s="19" t="s">
        <v>12</v>
      </c>
      <c r="B44" s="20" t="s">
        <v>207</v>
      </c>
      <c r="C44" s="113">
        <f>SUM(C45:C49)</f>
        <v>600</v>
      </c>
    </row>
    <row r="45" spans="1:3" s="201" customFormat="1" ht="12" customHeight="1">
      <c r="A45" s="14" t="s">
        <v>71</v>
      </c>
      <c r="B45" s="202" t="s">
        <v>211</v>
      </c>
      <c r="C45" s="235"/>
    </row>
    <row r="46" spans="1:3" s="201" customFormat="1" ht="12" customHeight="1">
      <c r="A46" s="13" t="s">
        <v>72</v>
      </c>
      <c r="B46" s="203" t="s">
        <v>212</v>
      </c>
      <c r="C46" s="118"/>
    </row>
    <row r="47" spans="1:3" s="201" customFormat="1" ht="12" customHeight="1">
      <c r="A47" s="13" t="s">
        <v>208</v>
      </c>
      <c r="B47" s="203" t="s">
        <v>213</v>
      </c>
      <c r="C47" s="118"/>
    </row>
    <row r="48" spans="1:3" s="201" customFormat="1" ht="12" customHeight="1">
      <c r="A48" s="13" t="s">
        <v>209</v>
      </c>
      <c r="B48" s="203" t="s">
        <v>214</v>
      </c>
      <c r="C48" s="118">
        <v>600</v>
      </c>
    </row>
    <row r="49" spans="1:3" s="201" customFormat="1" ht="12" customHeight="1" thickBot="1">
      <c r="A49" s="15" t="s">
        <v>210</v>
      </c>
      <c r="B49" s="204" t="s">
        <v>215</v>
      </c>
      <c r="C49" s="191"/>
    </row>
    <row r="50" spans="1:3" s="201" customFormat="1" ht="12" customHeight="1" thickBot="1">
      <c r="A50" s="19" t="s">
        <v>119</v>
      </c>
      <c r="B50" s="20" t="s">
        <v>216</v>
      </c>
      <c r="C50" s="113">
        <f>SUM(C51:C53)</f>
        <v>120980</v>
      </c>
    </row>
    <row r="51" spans="1:3" s="201" customFormat="1" ht="12" customHeight="1">
      <c r="A51" s="14" t="s">
        <v>73</v>
      </c>
      <c r="B51" s="202" t="s">
        <v>217</v>
      </c>
      <c r="C51" s="116"/>
    </row>
    <row r="52" spans="1:3" s="201" customFormat="1" ht="12" customHeight="1">
      <c r="A52" s="13" t="s">
        <v>74</v>
      </c>
      <c r="B52" s="203" t="s">
        <v>366</v>
      </c>
      <c r="C52" s="115"/>
    </row>
    <row r="53" spans="1:3" s="201" customFormat="1" ht="12" customHeight="1">
      <c r="A53" s="13" t="s">
        <v>221</v>
      </c>
      <c r="B53" s="203" t="s">
        <v>219</v>
      </c>
      <c r="C53" s="115">
        <v>120980</v>
      </c>
    </row>
    <row r="54" spans="1:3" s="201" customFormat="1" ht="12" customHeight="1" thickBot="1">
      <c r="A54" s="15" t="s">
        <v>222</v>
      </c>
      <c r="B54" s="204" t="s">
        <v>220</v>
      </c>
      <c r="C54" s="117"/>
    </row>
    <row r="55" spans="1:3" s="201" customFormat="1" ht="12" customHeight="1" thickBot="1">
      <c r="A55" s="19" t="s">
        <v>14</v>
      </c>
      <c r="B55" s="108" t="s">
        <v>223</v>
      </c>
      <c r="C55" s="113">
        <f>SUM(C56:C58)</f>
        <v>32901</v>
      </c>
    </row>
    <row r="56" spans="1:3" s="201" customFormat="1" ht="12" customHeight="1">
      <c r="A56" s="14" t="s">
        <v>120</v>
      </c>
      <c r="B56" s="202" t="s">
        <v>225</v>
      </c>
      <c r="C56" s="118"/>
    </row>
    <row r="57" spans="1:3" s="201" customFormat="1" ht="12" customHeight="1">
      <c r="A57" s="13" t="s">
        <v>121</v>
      </c>
      <c r="B57" s="203" t="s">
        <v>367</v>
      </c>
      <c r="C57" s="118"/>
    </row>
    <row r="58" spans="1:3" s="201" customFormat="1" ht="12" customHeight="1">
      <c r="A58" s="13" t="s">
        <v>144</v>
      </c>
      <c r="B58" s="203" t="s">
        <v>226</v>
      </c>
      <c r="C58" s="118">
        <v>32901</v>
      </c>
    </row>
    <row r="59" spans="1:3" s="201" customFormat="1" ht="12" customHeight="1" thickBot="1">
      <c r="A59" s="15" t="s">
        <v>224</v>
      </c>
      <c r="B59" s="204" t="s">
        <v>227</v>
      </c>
      <c r="C59" s="118">
        <v>32901</v>
      </c>
    </row>
    <row r="60" spans="1:3" s="201" customFormat="1" ht="12" customHeight="1" thickBot="1">
      <c r="A60" s="19" t="s">
        <v>15</v>
      </c>
      <c r="B60" s="20" t="s">
        <v>228</v>
      </c>
      <c r="C60" s="119">
        <f>+C5+C12+C19+C26+C33+C44+C50+C55</f>
        <v>385923</v>
      </c>
    </row>
    <row r="61" spans="1:3" s="201" customFormat="1" ht="12" customHeight="1" thickBot="1">
      <c r="A61" s="205" t="s">
        <v>229</v>
      </c>
      <c r="B61" s="108" t="s">
        <v>230</v>
      </c>
      <c r="C61" s="113">
        <f>SUM(C62:C64)</f>
        <v>21629</v>
      </c>
    </row>
    <row r="62" spans="1:3" s="201" customFormat="1" ht="12" customHeight="1">
      <c r="A62" s="14" t="s">
        <v>263</v>
      </c>
      <c r="B62" s="202" t="s">
        <v>231</v>
      </c>
      <c r="C62" s="118">
        <f>20780+849</f>
        <v>21629</v>
      </c>
    </row>
    <row r="63" spans="1:3" s="201" customFormat="1" ht="12" customHeight="1">
      <c r="A63" s="13" t="s">
        <v>272</v>
      </c>
      <c r="B63" s="203" t="s">
        <v>232</v>
      </c>
      <c r="C63" s="118"/>
    </row>
    <row r="64" spans="1:3" s="201" customFormat="1" ht="12" customHeight="1" thickBot="1">
      <c r="A64" s="15" t="s">
        <v>273</v>
      </c>
      <c r="B64" s="206" t="s">
        <v>233</v>
      </c>
      <c r="C64" s="118"/>
    </row>
    <row r="65" spans="1:3" s="201" customFormat="1" ht="12" customHeight="1" thickBot="1">
      <c r="A65" s="205" t="s">
        <v>234</v>
      </c>
      <c r="B65" s="108" t="s">
        <v>235</v>
      </c>
      <c r="C65" s="113">
        <f>SUM(C66:C69)</f>
        <v>0</v>
      </c>
    </row>
    <row r="66" spans="1:3" s="201" customFormat="1" ht="12" customHeight="1">
      <c r="A66" s="14" t="s">
        <v>99</v>
      </c>
      <c r="B66" s="202" t="s">
        <v>236</v>
      </c>
      <c r="C66" s="118"/>
    </row>
    <row r="67" spans="1:3" s="201" customFormat="1" ht="12" customHeight="1">
      <c r="A67" s="13" t="s">
        <v>100</v>
      </c>
      <c r="B67" s="203" t="s">
        <v>237</v>
      </c>
      <c r="C67" s="118"/>
    </row>
    <row r="68" spans="1:3" s="201" customFormat="1" ht="12" customHeight="1">
      <c r="A68" s="13" t="s">
        <v>264</v>
      </c>
      <c r="B68" s="203" t="s">
        <v>238</v>
      </c>
      <c r="C68" s="118"/>
    </row>
    <row r="69" spans="1:3" s="201" customFormat="1" ht="12" customHeight="1" thickBot="1">
      <c r="A69" s="15" t="s">
        <v>265</v>
      </c>
      <c r="B69" s="204" t="s">
        <v>239</v>
      </c>
      <c r="C69" s="118"/>
    </row>
    <row r="70" spans="1:3" s="201" customFormat="1" ht="12" customHeight="1" thickBot="1">
      <c r="A70" s="205" t="s">
        <v>240</v>
      </c>
      <c r="B70" s="108" t="s">
        <v>241</v>
      </c>
      <c r="C70" s="113">
        <f>SUM(C71:C72)</f>
        <v>0</v>
      </c>
    </row>
    <row r="71" spans="1:3" s="201" customFormat="1" ht="12" customHeight="1">
      <c r="A71" s="14" t="s">
        <v>266</v>
      </c>
      <c r="B71" s="202" t="s">
        <v>242</v>
      </c>
      <c r="C71" s="118"/>
    </row>
    <row r="72" spans="1:3" s="201" customFormat="1" ht="12" customHeight="1" thickBot="1">
      <c r="A72" s="15" t="s">
        <v>267</v>
      </c>
      <c r="B72" s="204" t="s">
        <v>243</v>
      </c>
      <c r="C72" s="118"/>
    </row>
    <row r="73" spans="1:3" s="201" customFormat="1" ht="12" customHeight="1" thickBot="1">
      <c r="A73" s="205" t="s">
        <v>244</v>
      </c>
      <c r="B73" s="108" t="s">
        <v>245</v>
      </c>
      <c r="C73" s="113">
        <f>SUM(C74:C76)</f>
        <v>0</v>
      </c>
    </row>
    <row r="74" spans="1:3" s="201" customFormat="1" ht="12" customHeight="1">
      <c r="A74" s="14" t="s">
        <v>268</v>
      </c>
      <c r="B74" s="202" t="s">
        <v>246</v>
      </c>
      <c r="C74" s="118"/>
    </row>
    <row r="75" spans="1:3" s="201" customFormat="1" ht="12" customHeight="1">
      <c r="A75" s="13" t="s">
        <v>269</v>
      </c>
      <c r="B75" s="203" t="s">
        <v>247</v>
      </c>
      <c r="C75" s="118"/>
    </row>
    <row r="76" spans="1:3" s="201" customFormat="1" ht="12" customHeight="1" thickBot="1">
      <c r="A76" s="15" t="s">
        <v>270</v>
      </c>
      <c r="B76" s="204" t="s">
        <v>248</v>
      </c>
      <c r="C76" s="118"/>
    </row>
    <row r="77" spans="1:3" s="201" customFormat="1" ht="12" customHeight="1" thickBot="1">
      <c r="A77" s="205" t="s">
        <v>249</v>
      </c>
      <c r="B77" s="108" t="s">
        <v>271</v>
      </c>
      <c r="C77" s="113">
        <f>SUM(C78:C81)</f>
        <v>0</v>
      </c>
    </row>
    <row r="78" spans="1:3" s="201" customFormat="1" ht="12" customHeight="1">
      <c r="A78" s="207" t="s">
        <v>250</v>
      </c>
      <c r="B78" s="202" t="s">
        <v>251</v>
      </c>
      <c r="C78" s="118"/>
    </row>
    <row r="79" spans="1:3" s="201" customFormat="1" ht="12" customHeight="1">
      <c r="A79" s="208" t="s">
        <v>252</v>
      </c>
      <c r="B79" s="203" t="s">
        <v>253</v>
      </c>
      <c r="C79" s="118"/>
    </row>
    <row r="80" spans="1:3" s="201" customFormat="1" ht="12" customHeight="1">
      <c r="A80" s="208" t="s">
        <v>254</v>
      </c>
      <c r="B80" s="203" t="s">
        <v>255</v>
      </c>
      <c r="C80" s="118"/>
    </row>
    <row r="81" spans="1:3" s="201" customFormat="1" ht="12" customHeight="1" thickBot="1">
      <c r="A81" s="209" t="s">
        <v>256</v>
      </c>
      <c r="B81" s="204" t="s">
        <v>257</v>
      </c>
      <c r="C81" s="118"/>
    </row>
    <row r="82" spans="1:3" s="201" customFormat="1" ht="13.5" customHeight="1" thickBot="1">
      <c r="A82" s="205" t="s">
        <v>258</v>
      </c>
      <c r="B82" s="108" t="s">
        <v>259</v>
      </c>
      <c r="C82" s="236"/>
    </row>
    <row r="83" spans="1:3" s="201" customFormat="1" ht="15.75" customHeight="1" thickBot="1">
      <c r="A83" s="205" t="s">
        <v>260</v>
      </c>
      <c r="B83" s="210" t="s">
        <v>261</v>
      </c>
      <c r="C83" s="119">
        <f>+C61+C65+C70+C73+C77+C82</f>
        <v>21629</v>
      </c>
    </row>
    <row r="84" spans="1:3" s="201" customFormat="1" ht="16.5" customHeight="1" thickBot="1">
      <c r="A84" s="211" t="s">
        <v>274</v>
      </c>
      <c r="B84" s="212" t="s">
        <v>262</v>
      </c>
      <c r="C84" s="119">
        <f>+C60+C83</f>
        <v>407552</v>
      </c>
    </row>
    <row r="85" spans="1:3" s="201" customFormat="1" ht="83.25" customHeight="1">
      <c r="A85" s="4"/>
      <c r="B85" s="5"/>
      <c r="C85" s="120"/>
    </row>
    <row r="86" spans="1:3" ht="16.5" customHeight="1">
      <c r="A86" s="239" t="s">
        <v>35</v>
      </c>
      <c r="B86" s="239"/>
      <c r="C86" s="239"/>
    </row>
    <row r="87" spans="1:3" s="213" customFormat="1" ht="16.5" customHeight="1" thickBot="1">
      <c r="A87" s="241" t="s">
        <v>102</v>
      </c>
      <c r="B87" s="241"/>
      <c r="C87" s="73" t="s">
        <v>143</v>
      </c>
    </row>
    <row r="88" spans="1:3" ht="37.5" customHeight="1" thickBot="1">
      <c r="A88" s="22" t="s">
        <v>51</v>
      </c>
      <c r="B88" s="23" t="s">
        <v>36</v>
      </c>
      <c r="C88" s="30" t="s">
        <v>370</v>
      </c>
    </row>
    <row r="89" spans="1:3" s="200" customFormat="1" ht="12" customHeight="1" thickBot="1">
      <c r="A89" s="26">
        <v>1</v>
      </c>
      <c r="B89" s="27">
        <v>2</v>
      </c>
      <c r="C89" s="28">
        <v>3</v>
      </c>
    </row>
    <row r="90" spans="1:3" ht="12" customHeight="1" thickBot="1">
      <c r="A90" s="21" t="s">
        <v>7</v>
      </c>
      <c r="B90" s="25" t="s">
        <v>277</v>
      </c>
      <c r="C90" s="112">
        <f>SUM(C91:C95)</f>
        <v>372700</v>
      </c>
    </row>
    <row r="91" spans="1:3" ht="12" customHeight="1">
      <c r="A91" s="16" t="s">
        <v>75</v>
      </c>
      <c r="B91" s="9" t="s">
        <v>37</v>
      </c>
      <c r="C91" s="114">
        <v>172027</v>
      </c>
    </row>
    <row r="92" spans="1:3" ht="12" customHeight="1">
      <c r="A92" s="13" t="s">
        <v>76</v>
      </c>
      <c r="B92" s="7" t="s">
        <v>122</v>
      </c>
      <c r="C92" s="115">
        <v>46848</v>
      </c>
    </row>
    <row r="93" spans="1:3" ht="12" customHeight="1">
      <c r="A93" s="13" t="s">
        <v>77</v>
      </c>
      <c r="B93" s="7" t="s">
        <v>97</v>
      </c>
      <c r="C93" s="117">
        <f>90619+1574</f>
        <v>92193</v>
      </c>
    </row>
    <row r="94" spans="1:3" ht="12" customHeight="1">
      <c r="A94" s="13" t="s">
        <v>78</v>
      </c>
      <c r="B94" s="10" t="s">
        <v>123</v>
      </c>
      <c r="C94" s="117">
        <v>18553</v>
      </c>
    </row>
    <row r="95" spans="1:3" ht="12" customHeight="1">
      <c r="A95" s="13" t="s">
        <v>89</v>
      </c>
      <c r="B95" s="18" t="s">
        <v>124</v>
      </c>
      <c r="C95" s="117">
        <v>43079</v>
      </c>
    </row>
    <row r="96" spans="1:3" ht="12" customHeight="1">
      <c r="A96" s="13" t="s">
        <v>79</v>
      </c>
      <c r="B96" s="7" t="s">
        <v>278</v>
      </c>
      <c r="C96" s="117"/>
    </row>
    <row r="97" spans="1:3" ht="12" customHeight="1">
      <c r="A97" s="13" t="s">
        <v>80</v>
      </c>
      <c r="B97" s="74" t="s">
        <v>279</v>
      </c>
      <c r="C97" s="117"/>
    </row>
    <row r="98" spans="1:3" ht="12" customHeight="1">
      <c r="A98" s="13" t="s">
        <v>90</v>
      </c>
      <c r="B98" s="75" t="s">
        <v>280</v>
      </c>
      <c r="C98" s="117"/>
    </row>
    <row r="99" spans="1:3" ht="12" customHeight="1">
      <c r="A99" s="13" t="s">
        <v>91</v>
      </c>
      <c r="B99" s="75" t="s">
        <v>281</v>
      </c>
      <c r="C99" s="117"/>
    </row>
    <row r="100" spans="1:3" ht="12" customHeight="1">
      <c r="A100" s="13" t="s">
        <v>92</v>
      </c>
      <c r="B100" s="74" t="s">
        <v>282</v>
      </c>
      <c r="C100" s="117"/>
    </row>
    <row r="101" spans="1:3" ht="12" customHeight="1">
      <c r="A101" s="13" t="s">
        <v>93</v>
      </c>
      <c r="B101" s="74" t="s">
        <v>283</v>
      </c>
      <c r="C101" s="117"/>
    </row>
    <row r="102" spans="1:3" ht="12" customHeight="1">
      <c r="A102" s="13" t="s">
        <v>95</v>
      </c>
      <c r="B102" s="75" t="s">
        <v>284</v>
      </c>
      <c r="C102" s="117"/>
    </row>
    <row r="103" spans="1:3" ht="12" customHeight="1">
      <c r="A103" s="12" t="s">
        <v>125</v>
      </c>
      <c r="B103" s="76" t="s">
        <v>285</v>
      </c>
      <c r="C103" s="117"/>
    </row>
    <row r="104" spans="1:3" ht="12" customHeight="1">
      <c r="A104" s="13" t="s">
        <v>275</v>
      </c>
      <c r="B104" s="76" t="s">
        <v>286</v>
      </c>
      <c r="C104" s="117"/>
    </row>
    <row r="105" spans="1:3" ht="12" customHeight="1" thickBot="1">
      <c r="A105" s="17" t="s">
        <v>276</v>
      </c>
      <c r="B105" s="77" t="s">
        <v>287</v>
      </c>
      <c r="C105" s="121">
        <v>43079</v>
      </c>
    </row>
    <row r="106" spans="1:3" ht="12" customHeight="1" thickBot="1">
      <c r="A106" s="19" t="s">
        <v>8</v>
      </c>
      <c r="B106" s="24" t="s">
        <v>288</v>
      </c>
      <c r="C106" s="113">
        <f>+C107+C109+C111</f>
        <v>34852</v>
      </c>
    </row>
    <row r="107" spans="1:3" ht="12" customHeight="1">
      <c r="A107" s="14" t="s">
        <v>81</v>
      </c>
      <c r="B107" s="7" t="s">
        <v>142</v>
      </c>
      <c r="C107" s="116">
        <v>25325</v>
      </c>
    </row>
    <row r="108" spans="1:3" ht="12" customHeight="1">
      <c r="A108" s="14" t="s">
        <v>82</v>
      </c>
      <c r="B108" s="11" t="s">
        <v>292</v>
      </c>
      <c r="C108" s="116">
        <v>23675</v>
      </c>
    </row>
    <row r="109" spans="1:3" ht="12" customHeight="1">
      <c r="A109" s="14" t="s">
        <v>83</v>
      </c>
      <c r="B109" s="11" t="s">
        <v>126</v>
      </c>
      <c r="C109" s="115">
        <v>9527</v>
      </c>
    </row>
    <row r="110" spans="1:3" ht="12" customHeight="1">
      <c r="A110" s="14" t="s">
        <v>84</v>
      </c>
      <c r="B110" s="11" t="s">
        <v>293</v>
      </c>
      <c r="C110" s="101">
        <v>9226</v>
      </c>
    </row>
    <row r="111" spans="1:3" ht="12" customHeight="1">
      <c r="A111" s="14" t="s">
        <v>85</v>
      </c>
      <c r="B111" s="110" t="s">
        <v>145</v>
      </c>
      <c r="C111" s="101"/>
    </row>
    <row r="112" spans="1:3" ht="12" customHeight="1">
      <c r="A112" s="14" t="s">
        <v>94</v>
      </c>
      <c r="B112" s="109" t="s">
        <v>368</v>
      </c>
      <c r="C112" s="101"/>
    </row>
    <row r="113" spans="1:3" ht="12" customHeight="1">
      <c r="A113" s="14" t="s">
        <v>96</v>
      </c>
      <c r="B113" s="198" t="s">
        <v>298</v>
      </c>
      <c r="C113" s="101"/>
    </row>
    <row r="114" spans="1:3" ht="15.75">
      <c r="A114" s="14" t="s">
        <v>127</v>
      </c>
      <c r="B114" s="75" t="s">
        <v>281</v>
      </c>
      <c r="C114" s="101"/>
    </row>
    <row r="115" spans="1:3" ht="12" customHeight="1">
      <c r="A115" s="14" t="s">
        <v>128</v>
      </c>
      <c r="B115" s="75" t="s">
        <v>297</v>
      </c>
      <c r="C115" s="101"/>
    </row>
    <row r="116" spans="1:3" ht="12" customHeight="1">
      <c r="A116" s="14" t="s">
        <v>129</v>
      </c>
      <c r="B116" s="75" t="s">
        <v>296</v>
      </c>
      <c r="C116" s="101"/>
    </row>
    <row r="117" spans="1:3" ht="12" customHeight="1">
      <c r="A117" s="14" t="s">
        <v>289</v>
      </c>
      <c r="B117" s="75" t="s">
        <v>284</v>
      </c>
      <c r="C117" s="101"/>
    </row>
    <row r="118" spans="1:3" ht="12" customHeight="1">
      <c r="A118" s="14" t="s">
        <v>290</v>
      </c>
      <c r="B118" s="75" t="s">
        <v>295</v>
      </c>
      <c r="C118" s="101"/>
    </row>
    <row r="119" spans="1:3" ht="16.5" thickBot="1">
      <c r="A119" s="12" t="s">
        <v>291</v>
      </c>
      <c r="B119" s="75" t="s">
        <v>294</v>
      </c>
      <c r="C119" s="102"/>
    </row>
    <row r="120" spans="1:3" ht="12" customHeight="1" thickBot="1">
      <c r="A120" s="19" t="s">
        <v>9</v>
      </c>
      <c r="B120" s="71" t="s">
        <v>299</v>
      </c>
      <c r="C120" s="113">
        <f>+C121+C122</f>
        <v>0</v>
      </c>
    </row>
    <row r="121" spans="1:3" ht="12" customHeight="1">
      <c r="A121" s="14" t="s">
        <v>64</v>
      </c>
      <c r="B121" s="8" t="s">
        <v>46</v>
      </c>
      <c r="C121" s="116"/>
    </row>
    <row r="122" spans="1:3" ht="12" customHeight="1" thickBot="1">
      <c r="A122" s="15" t="s">
        <v>65</v>
      </c>
      <c r="B122" s="11" t="s">
        <v>47</v>
      </c>
      <c r="C122" s="117"/>
    </row>
    <row r="123" spans="1:3" ht="12" customHeight="1" thickBot="1">
      <c r="A123" s="19" t="s">
        <v>10</v>
      </c>
      <c r="B123" s="71" t="s">
        <v>300</v>
      </c>
      <c r="C123" s="113">
        <f>+C90+C106+C120</f>
        <v>407552</v>
      </c>
    </row>
    <row r="124" spans="1:3" ht="12" customHeight="1" thickBot="1">
      <c r="A124" s="19" t="s">
        <v>11</v>
      </c>
      <c r="B124" s="71" t="s">
        <v>301</v>
      </c>
      <c r="C124" s="113">
        <f>+C125+C126+C127</f>
        <v>0</v>
      </c>
    </row>
    <row r="125" spans="1:3" ht="12" customHeight="1">
      <c r="A125" s="14" t="s">
        <v>68</v>
      </c>
      <c r="B125" s="8" t="s">
        <v>302</v>
      </c>
      <c r="C125" s="101"/>
    </row>
    <row r="126" spans="1:3" ht="12" customHeight="1">
      <c r="A126" s="14" t="s">
        <v>69</v>
      </c>
      <c r="B126" s="8" t="s">
        <v>303</v>
      </c>
      <c r="C126" s="101"/>
    </row>
    <row r="127" spans="1:3" ht="12" customHeight="1" thickBot="1">
      <c r="A127" s="12" t="s">
        <v>70</v>
      </c>
      <c r="B127" s="6" t="s">
        <v>304</v>
      </c>
      <c r="C127" s="101"/>
    </row>
    <row r="128" spans="1:3" ht="12" customHeight="1" thickBot="1">
      <c r="A128" s="19" t="s">
        <v>12</v>
      </c>
      <c r="B128" s="71" t="s">
        <v>350</v>
      </c>
      <c r="C128" s="113">
        <f>+C129+C130+C131+C132</f>
        <v>0</v>
      </c>
    </row>
    <row r="129" spans="1:3" ht="12" customHeight="1">
      <c r="A129" s="14" t="s">
        <v>71</v>
      </c>
      <c r="B129" s="8" t="s">
        <v>305</v>
      </c>
      <c r="C129" s="101"/>
    </row>
    <row r="130" spans="1:3" ht="12" customHeight="1">
      <c r="A130" s="14" t="s">
        <v>72</v>
      </c>
      <c r="B130" s="8" t="s">
        <v>306</v>
      </c>
      <c r="C130" s="101"/>
    </row>
    <row r="131" spans="1:3" ht="12" customHeight="1">
      <c r="A131" s="14" t="s">
        <v>208</v>
      </c>
      <c r="B131" s="8" t="s">
        <v>307</v>
      </c>
      <c r="C131" s="101"/>
    </row>
    <row r="132" spans="1:3" ht="12" customHeight="1" thickBot="1">
      <c r="A132" s="12" t="s">
        <v>209</v>
      </c>
      <c r="B132" s="6" t="s">
        <v>308</v>
      </c>
      <c r="C132" s="101"/>
    </row>
    <row r="133" spans="1:3" ht="12" customHeight="1" thickBot="1">
      <c r="A133" s="19" t="s">
        <v>13</v>
      </c>
      <c r="B133" s="71" t="s">
        <v>309</v>
      </c>
      <c r="C133" s="119">
        <f>+C134+C135+C136+C137</f>
        <v>0</v>
      </c>
    </row>
    <row r="134" spans="1:3" ht="12" customHeight="1">
      <c r="A134" s="14" t="s">
        <v>73</v>
      </c>
      <c r="B134" s="8" t="s">
        <v>310</v>
      </c>
      <c r="C134" s="101"/>
    </row>
    <row r="135" spans="1:3" ht="12" customHeight="1">
      <c r="A135" s="14" t="s">
        <v>74</v>
      </c>
      <c r="B135" s="8" t="s">
        <v>320</v>
      </c>
      <c r="C135" s="101"/>
    </row>
    <row r="136" spans="1:3" ht="12" customHeight="1">
      <c r="A136" s="14" t="s">
        <v>221</v>
      </c>
      <c r="B136" s="8" t="s">
        <v>311</v>
      </c>
      <c r="C136" s="101"/>
    </row>
    <row r="137" spans="1:3" ht="12" customHeight="1" thickBot="1">
      <c r="A137" s="12" t="s">
        <v>222</v>
      </c>
      <c r="B137" s="6" t="s">
        <v>312</v>
      </c>
      <c r="C137" s="101"/>
    </row>
    <row r="138" spans="1:3" ht="12" customHeight="1" thickBot="1">
      <c r="A138" s="19" t="s">
        <v>14</v>
      </c>
      <c r="B138" s="71" t="s">
        <v>313</v>
      </c>
      <c r="C138" s="122">
        <f>+C139+C140+C141+C142</f>
        <v>0</v>
      </c>
    </row>
    <row r="139" spans="1:3" ht="12" customHeight="1">
      <c r="A139" s="14" t="s">
        <v>120</v>
      </c>
      <c r="B139" s="8" t="s">
        <v>314</v>
      </c>
      <c r="C139" s="101"/>
    </row>
    <row r="140" spans="1:3" ht="12" customHeight="1">
      <c r="A140" s="14" t="s">
        <v>121</v>
      </c>
      <c r="B140" s="8" t="s">
        <v>315</v>
      </c>
      <c r="C140" s="101"/>
    </row>
    <row r="141" spans="1:3" ht="12" customHeight="1">
      <c r="A141" s="14" t="s">
        <v>144</v>
      </c>
      <c r="B141" s="8" t="s">
        <v>316</v>
      </c>
      <c r="C141" s="101"/>
    </row>
    <row r="142" spans="1:3" ht="12" customHeight="1" thickBot="1">
      <c r="A142" s="14" t="s">
        <v>224</v>
      </c>
      <c r="B142" s="8" t="s">
        <v>317</v>
      </c>
      <c r="C142" s="101"/>
    </row>
    <row r="143" spans="1:9" ht="15" customHeight="1" thickBot="1">
      <c r="A143" s="19" t="s">
        <v>15</v>
      </c>
      <c r="B143" s="71" t="s">
        <v>318</v>
      </c>
      <c r="C143" s="214">
        <f>+C124+C128+C133+C138</f>
        <v>0</v>
      </c>
      <c r="F143" s="215"/>
      <c r="G143" s="216"/>
      <c r="H143" s="216"/>
      <c r="I143" s="216"/>
    </row>
    <row r="144" spans="1:3" s="201" customFormat="1" ht="12.75" customHeight="1" thickBot="1">
      <c r="A144" s="111" t="s">
        <v>16</v>
      </c>
      <c r="B144" s="179" t="s">
        <v>319</v>
      </c>
      <c r="C144" s="214">
        <f>+C123+C143</f>
        <v>407552</v>
      </c>
    </row>
    <row r="145" ht="7.5" customHeight="1"/>
    <row r="146" spans="1:3" ht="15.75">
      <c r="A146" s="242" t="s">
        <v>321</v>
      </c>
      <c r="B146" s="242"/>
      <c r="C146" s="242"/>
    </row>
    <row r="147" spans="1:3" ht="15" customHeight="1" thickBot="1">
      <c r="A147" s="240" t="s">
        <v>103</v>
      </c>
      <c r="B147" s="240"/>
      <c r="C147" s="123" t="s">
        <v>143</v>
      </c>
    </row>
    <row r="148" spans="1:4" ht="13.5" customHeight="1" thickBot="1">
      <c r="A148" s="19">
        <v>1</v>
      </c>
      <c r="B148" s="24" t="s">
        <v>322</v>
      </c>
      <c r="C148" s="113">
        <f>+C60-C123</f>
        <v>-21629</v>
      </c>
      <c r="D148" s="217"/>
    </row>
    <row r="149" spans="1:3" ht="27.75" customHeight="1" thickBot="1">
      <c r="A149" s="19" t="s">
        <v>8</v>
      </c>
      <c r="B149" s="24" t="s">
        <v>323</v>
      </c>
      <c r="C149" s="113">
        <f>+C83-C143</f>
        <v>21629</v>
      </c>
    </row>
  </sheetData>
  <sheetProtection/>
  <mergeCells count="6">
    <mergeCell ref="A1:C1"/>
    <mergeCell ref="A2:B2"/>
    <mergeCell ref="A87:B87"/>
    <mergeCell ref="A146:C146"/>
    <mergeCell ref="A147:B147"/>
    <mergeCell ref="A86:C8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Nyírpazony Önkormányzat
2015. ÉVI KÖLTSÉGVETÉSÉNEK ÖSSZEVONT MÉRLEGE&amp;10
&amp;R&amp;"Times New Roman CE,Félkövér dőlt"&amp;11 1.1. melléklet a 9./2015. (III.26.) önkormányzati rendelethez</oddHeader>
  </headerFooter>
  <rowBreaks count="1" manualBreakCount="1">
    <brk id="85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163">
      <selection activeCell="C94" sqref="C94"/>
    </sheetView>
  </sheetViews>
  <sheetFormatPr defaultColWidth="9.00390625" defaultRowHeight="12.75"/>
  <cols>
    <col min="1" max="1" width="9.50390625" style="180" customWidth="1"/>
    <col min="2" max="2" width="91.625" style="180" customWidth="1"/>
    <col min="3" max="3" width="21.625" style="181" customWidth="1"/>
    <col min="4" max="4" width="9.00390625" style="199" customWidth="1"/>
    <col min="5" max="16384" width="9.375" style="199" customWidth="1"/>
  </cols>
  <sheetData>
    <row r="1" spans="1:3" ht="15.75" customHeight="1">
      <c r="A1" s="239" t="s">
        <v>4</v>
      </c>
      <c r="B1" s="239"/>
      <c r="C1" s="239"/>
    </row>
    <row r="2" spans="1:3" ht="15.75" customHeight="1" thickBot="1">
      <c r="A2" s="240" t="s">
        <v>101</v>
      </c>
      <c r="B2" s="240"/>
      <c r="C2" s="123" t="s">
        <v>143</v>
      </c>
    </row>
    <row r="3" spans="1:3" ht="37.5" customHeight="1" thickBot="1">
      <c r="A3" s="22" t="s">
        <v>51</v>
      </c>
      <c r="B3" s="23" t="s">
        <v>6</v>
      </c>
      <c r="C3" s="30" t="s">
        <v>370</v>
      </c>
    </row>
    <row r="4" spans="1:3" s="200" customFormat="1" ht="12" customHeight="1" thickBot="1">
      <c r="A4" s="194">
        <v>1</v>
      </c>
      <c r="B4" s="195">
        <v>2</v>
      </c>
      <c r="C4" s="196">
        <v>3</v>
      </c>
    </row>
    <row r="5" spans="1:3" s="201" customFormat="1" ht="12" customHeight="1" thickBot="1">
      <c r="A5" s="19" t="s">
        <v>7</v>
      </c>
      <c r="B5" s="20" t="s">
        <v>164</v>
      </c>
      <c r="C5" s="113">
        <f>+C6+C7+C8+C9+C10+C11</f>
        <v>183183</v>
      </c>
    </row>
    <row r="6" spans="1:3" s="201" customFormat="1" ht="12" customHeight="1">
      <c r="A6" s="14" t="s">
        <v>75</v>
      </c>
      <c r="B6" s="202" t="s">
        <v>165</v>
      </c>
      <c r="C6" s="116">
        <v>91513</v>
      </c>
    </row>
    <row r="7" spans="1:3" s="201" customFormat="1" ht="12" customHeight="1">
      <c r="A7" s="13" t="s">
        <v>76</v>
      </c>
      <c r="B7" s="203" t="s">
        <v>166</v>
      </c>
      <c r="C7" s="115">
        <v>50611</v>
      </c>
    </row>
    <row r="8" spans="1:3" s="201" customFormat="1" ht="12" customHeight="1">
      <c r="A8" s="13" t="s">
        <v>77</v>
      </c>
      <c r="B8" s="203" t="s">
        <v>167</v>
      </c>
      <c r="C8" s="115">
        <v>37061</v>
      </c>
    </row>
    <row r="9" spans="1:3" s="201" customFormat="1" ht="12" customHeight="1">
      <c r="A9" s="13" t="s">
        <v>78</v>
      </c>
      <c r="B9" s="203" t="s">
        <v>168</v>
      </c>
      <c r="C9" s="115">
        <v>3998</v>
      </c>
    </row>
    <row r="10" spans="1:3" s="201" customFormat="1" ht="12" customHeight="1">
      <c r="A10" s="13" t="s">
        <v>98</v>
      </c>
      <c r="B10" s="203" t="s">
        <v>169</v>
      </c>
      <c r="C10" s="115"/>
    </row>
    <row r="11" spans="1:3" s="201" customFormat="1" ht="12" customHeight="1" thickBot="1">
      <c r="A11" s="15" t="s">
        <v>79</v>
      </c>
      <c r="B11" s="204" t="s">
        <v>170</v>
      </c>
      <c r="C11" s="115"/>
    </row>
    <row r="12" spans="1:3" s="201" customFormat="1" ht="12" customHeight="1" thickBot="1">
      <c r="A12" s="19" t="s">
        <v>8</v>
      </c>
      <c r="B12" s="108" t="s">
        <v>171</v>
      </c>
      <c r="C12" s="113">
        <f>+C13+C14+C15+C16+C17</f>
        <v>0</v>
      </c>
    </row>
    <row r="13" spans="1:3" s="201" customFormat="1" ht="12" customHeight="1">
      <c r="A13" s="14" t="s">
        <v>81</v>
      </c>
      <c r="B13" s="202" t="s">
        <v>172</v>
      </c>
      <c r="C13" s="116"/>
    </row>
    <row r="14" spans="1:3" s="201" customFormat="1" ht="12" customHeight="1">
      <c r="A14" s="13" t="s">
        <v>82</v>
      </c>
      <c r="B14" s="203" t="s">
        <v>173</v>
      </c>
      <c r="C14" s="115"/>
    </row>
    <row r="15" spans="1:3" s="201" customFormat="1" ht="12" customHeight="1">
      <c r="A15" s="13" t="s">
        <v>83</v>
      </c>
      <c r="B15" s="203" t="s">
        <v>362</v>
      </c>
      <c r="C15" s="115"/>
    </row>
    <row r="16" spans="1:3" s="201" customFormat="1" ht="12" customHeight="1">
      <c r="A16" s="13" t="s">
        <v>84</v>
      </c>
      <c r="B16" s="203" t="s">
        <v>363</v>
      </c>
      <c r="C16" s="115"/>
    </row>
    <row r="17" spans="1:3" s="201" customFormat="1" ht="12" customHeight="1">
      <c r="A17" s="13" t="s">
        <v>85</v>
      </c>
      <c r="B17" s="203" t="s">
        <v>174</v>
      </c>
      <c r="C17" s="115"/>
    </row>
    <row r="18" spans="1:3" s="201" customFormat="1" ht="12" customHeight="1" thickBot="1">
      <c r="A18" s="15" t="s">
        <v>94</v>
      </c>
      <c r="B18" s="204" t="s">
        <v>175</v>
      </c>
      <c r="C18" s="117"/>
    </row>
    <row r="19" spans="1:3" s="201" customFormat="1" ht="12" customHeight="1" thickBot="1">
      <c r="A19" s="19" t="s">
        <v>9</v>
      </c>
      <c r="B19" s="20" t="s">
        <v>176</v>
      </c>
      <c r="C19" s="113">
        <f>+C20+C21+C22+C23+C24</f>
        <v>0</v>
      </c>
    </row>
    <row r="20" spans="1:3" s="201" customFormat="1" ht="12" customHeight="1">
      <c r="A20" s="14" t="s">
        <v>64</v>
      </c>
      <c r="B20" s="202" t="s">
        <v>177</v>
      </c>
      <c r="C20" s="116"/>
    </row>
    <row r="21" spans="1:3" s="201" customFormat="1" ht="12" customHeight="1">
      <c r="A21" s="13" t="s">
        <v>65</v>
      </c>
      <c r="B21" s="203" t="s">
        <v>178</v>
      </c>
      <c r="C21" s="115"/>
    </row>
    <row r="22" spans="1:3" s="201" customFormat="1" ht="12" customHeight="1">
      <c r="A22" s="13" t="s">
        <v>66</v>
      </c>
      <c r="B22" s="203" t="s">
        <v>364</v>
      </c>
      <c r="C22" s="115"/>
    </row>
    <row r="23" spans="1:3" s="201" customFormat="1" ht="12" customHeight="1">
      <c r="A23" s="13" t="s">
        <v>67</v>
      </c>
      <c r="B23" s="203" t="s">
        <v>365</v>
      </c>
      <c r="C23" s="115"/>
    </row>
    <row r="24" spans="1:3" s="201" customFormat="1" ht="12" customHeight="1">
      <c r="A24" s="13" t="s">
        <v>110</v>
      </c>
      <c r="B24" s="203" t="s">
        <v>179</v>
      </c>
      <c r="C24" s="115"/>
    </row>
    <row r="25" spans="1:3" s="201" customFormat="1" ht="12" customHeight="1" thickBot="1">
      <c r="A25" s="15" t="s">
        <v>111</v>
      </c>
      <c r="B25" s="204" t="s">
        <v>180</v>
      </c>
      <c r="C25" s="117"/>
    </row>
    <row r="26" spans="1:3" s="201" customFormat="1" ht="12" customHeight="1" thickBot="1">
      <c r="A26" s="19" t="s">
        <v>112</v>
      </c>
      <c r="B26" s="20" t="s">
        <v>181</v>
      </c>
      <c r="C26" s="119">
        <f>+C27+C30+C31+C32</f>
        <v>39560</v>
      </c>
    </row>
    <row r="27" spans="1:3" s="201" customFormat="1" ht="12" customHeight="1">
      <c r="A27" s="14" t="s">
        <v>182</v>
      </c>
      <c r="B27" s="202" t="s">
        <v>188</v>
      </c>
      <c r="C27" s="197">
        <f>+C28+C29</f>
        <v>27000</v>
      </c>
    </row>
    <row r="28" spans="1:3" s="201" customFormat="1" ht="12" customHeight="1">
      <c r="A28" s="13" t="s">
        <v>183</v>
      </c>
      <c r="B28" s="203" t="s">
        <v>189</v>
      </c>
      <c r="C28" s="115"/>
    </row>
    <row r="29" spans="1:3" s="201" customFormat="1" ht="12" customHeight="1">
      <c r="A29" s="13" t="s">
        <v>184</v>
      </c>
      <c r="B29" s="203" t="s">
        <v>190</v>
      </c>
      <c r="C29" s="115">
        <v>27000</v>
      </c>
    </row>
    <row r="30" spans="1:3" s="201" customFormat="1" ht="12" customHeight="1">
      <c r="A30" s="13" t="s">
        <v>185</v>
      </c>
      <c r="B30" s="203" t="s">
        <v>191</v>
      </c>
      <c r="C30" s="115">
        <v>12000</v>
      </c>
    </row>
    <row r="31" spans="1:3" s="201" customFormat="1" ht="12" customHeight="1">
      <c r="A31" s="13" t="s">
        <v>186</v>
      </c>
      <c r="B31" s="203" t="s">
        <v>192</v>
      </c>
      <c r="C31" s="115">
        <v>270</v>
      </c>
    </row>
    <row r="32" spans="1:3" s="201" customFormat="1" ht="12" customHeight="1" thickBot="1">
      <c r="A32" s="15" t="s">
        <v>187</v>
      </c>
      <c r="B32" s="204" t="s">
        <v>193</v>
      </c>
      <c r="C32" s="117">
        <v>290</v>
      </c>
    </row>
    <row r="33" spans="1:3" s="201" customFormat="1" ht="12" customHeight="1" thickBot="1">
      <c r="A33" s="19" t="s">
        <v>11</v>
      </c>
      <c r="B33" s="20" t="s">
        <v>194</v>
      </c>
      <c r="C33" s="113">
        <f>SUM(C34:C43)</f>
        <v>8699</v>
      </c>
    </row>
    <row r="34" spans="1:3" s="201" customFormat="1" ht="12" customHeight="1">
      <c r="A34" s="14" t="s">
        <v>68</v>
      </c>
      <c r="B34" s="202" t="s">
        <v>197</v>
      </c>
      <c r="C34" s="116"/>
    </row>
    <row r="35" spans="1:3" s="201" customFormat="1" ht="12" customHeight="1">
      <c r="A35" s="13" t="s">
        <v>69</v>
      </c>
      <c r="B35" s="203" t="s">
        <v>198</v>
      </c>
      <c r="C35" s="115">
        <f>4724+571</f>
        <v>5295</v>
      </c>
    </row>
    <row r="36" spans="1:3" s="201" customFormat="1" ht="12" customHeight="1">
      <c r="A36" s="13" t="s">
        <v>70</v>
      </c>
      <c r="B36" s="203" t="s">
        <v>199</v>
      </c>
      <c r="C36" s="115"/>
    </row>
    <row r="37" spans="1:3" s="201" customFormat="1" ht="12" customHeight="1">
      <c r="A37" s="13" t="s">
        <v>114</v>
      </c>
      <c r="B37" s="203" t="s">
        <v>200</v>
      </c>
      <c r="C37" s="115">
        <v>1480</v>
      </c>
    </row>
    <row r="38" spans="1:3" s="201" customFormat="1" ht="12" customHeight="1">
      <c r="A38" s="13" t="s">
        <v>115</v>
      </c>
      <c r="B38" s="203" t="s">
        <v>201</v>
      </c>
      <c r="C38" s="115"/>
    </row>
    <row r="39" spans="1:3" s="201" customFormat="1" ht="12" customHeight="1">
      <c r="A39" s="13" t="s">
        <v>116</v>
      </c>
      <c r="B39" s="203" t="s">
        <v>202</v>
      </c>
      <c r="C39" s="115">
        <v>1829</v>
      </c>
    </row>
    <row r="40" spans="1:3" s="201" customFormat="1" ht="12" customHeight="1">
      <c r="A40" s="13" t="s">
        <v>117</v>
      </c>
      <c r="B40" s="203" t="s">
        <v>203</v>
      </c>
      <c r="C40" s="115"/>
    </row>
    <row r="41" spans="1:3" s="201" customFormat="1" ht="12" customHeight="1">
      <c r="A41" s="13" t="s">
        <v>118</v>
      </c>
      <c r="B41" s="203" t="s">
        <v>204</v>
      </c>
      <c r="C41" s="115">
        <v>25</v>
      </c>
    </row>
    <row r="42" spans="1:3" s="201" customFormat="1" ht="12" customHeight="1">
      <c r="A42" s="13" t="s">
        <v>195</v>
      </c>
      <c r="B42" s="203" t="s">
        <v>205</v>
      </c>
      <c r="C42" s="118"/>
    </row>
    <row r="43" spans="1:3" s="201" customFormat="1" ht="12" customHeight="1" thickBot="1">
      <c r="A43" s="15" t="s">
        <v>196</v>
      </c>
      <c r="B43" s="204" t="s">
        <v>206</v>
      </c>
      <c r="C43" s="191">
        <v>70</v>
      </c>
    </row>
    <row r="44" spans="1:3" s="201" customFormat="1" ht="12" customHeight="1" thickBot="1">
      <c r="A44" s="19" t="s">
        <v>12</v>
      </c>
      <c r="B44" s="20" t="s">
        <v>207</v>
      </c>
      <c r="C44" s="113">
        <f>SUM(C45:C49)</f>
        <v>600</v>
      </c>
    </row>
    <row r="45" spans="1:3" s="201" customFormat="1" ht="12" customHeight="1">
      <c r="A45" s="14" t="s">
        <v>71</v>
      </c>
      <c r="B45" s="202" t="s">
        <v>211</v>
      </c>
      <c r="C45" s="235"/>
    </row>
    <row r="46" spans="1:3" s="201" customFormat="1" ht="12" customHeight="1">
      <c r="A46" s="13" t="s">
        <v>72</v>
      </c>
      <c r="B46" s="203" t="s">
        <v>212</v>
      </c>
      <c r="C46" s="118"/>
    </row>
    <row r="47" spans="1:3" s="201" customFormat="1" ht="12" customHeight="1">
      <c r="A47" s="13" t="s">
        <v>208</v>
      </c>
      <c r="B47" s="203" t="s">
        <v>213</v>
      </c>
      <c r="C47" s="118"/>
    </row>
    <row r="48" spans="1:3" s="201" customFormat="1" ht="12" customHeight="1">
      <c r="A48" s="13" t="s">
        <v>209</v>
      </c>
      <c r="B48" s="203" t="s">
        <v>214</v>
      </c>
      <c r="C48" s="118">
        <v>600</v>
      </c>
    </row>
    <row r="49" spans="1:3" s="201" customFormat="1" ht="12" customHeight="1" thickBot="1">
      <c r="A49" s="15" t="s">
        <v>210</v>
      </c>
      <c r="B49" s="204" t="s">
        <v>215</v>
      </c>
      <c r="C49" s="191"/>
    </row>
    <row r="50" spans="1:3" s="201" customFormat="1" ht="12" customHeight="1" thickBot="1">
      <c r="A50" s="19" t="s">
        <v>119</v>
      </c>
      <c r="B50" s="20" t="s">
        <v>216</v>
      </c>
      <c r="C50" s="113">
        <f>SUM(C51:C53)</f>
        <v>120980</v>
      </c>
    </row>
    <row r="51" spans="1:3" s="201" customFormat="1" ht="12" customHeight="1">
      <c r="A51" s="14" t="s">
        <v>73</v>
      </c>
      <c r="B51" s="202" t="s">
        <v>217</v>
      </c>
      <c r="C51" s="116"/>
    </row>
    <row r="52" spans="1:3" s="201" customFormat="1" ht="12" customHeight="1">
      <c r="A52" s="13" t="s">
        <v>74</v>
      </c>
      <c r="B52" s="203" t="s">
        <v>218</v>
      </c>
      <c r="C52" s="115"/>
    </row>
    <row r="53" spans="1:3" s="201" customFormat="1" ht="12" customHeight="1">
      <c r="A53" s="13" t="s">
        <v>221</v>
      </c>
      <c r="B53" s="203" t="s">
        <v>219</v>
      </c>
      <c r="C53" s="115">
        <v>120980</v>
      </c>
    </row>
    <row r="54" spans="1:3" s="201" customFormat="1" ht="12" customHeight="1" thickBot="1">
      <c r="A54" s="15" t="s">
        <v>222</v>
      </c>
      <c r="B54" s="204" t="s">
        <v>220</v>
      </c>
      <c r="C54" s="117"/>
    </row>
    <row r="55" spans="1:3" s="201" customFormat="1" ht="12" customHeight="1" thickBot="1">
      <c r="A55" s="19" t="s">
        <v>14</v>
      </c>
      <c r="B55" s="108" t="s">
        <v>223</v>
      </c>
      <c r="C55" s="113">
        <f>SUM(C56:C58)</f>
        <v>32901</v>
      </c>
    </row>
    <row r="56" spans="1:3" s="201" customFormat="1" ht="12" customHeight="1">
      <c r="A56" s="14" t="s">
        <v>120</v>
      </c>
      <c r="B56" s="202" t="s">
        <v>225</v>
      </c>
      <c r="C56" s="118"/>
    </row>
    <row r="57" spans="1:3" s="201" customFormat="1" ht="12" customHeight="1">
      <c r="A57" s="13" t="s">
        <v>121</v>
      </c>
      <c r="B57" s="203" t="s">
        <v>367</v>
      </c>
      <c r="C57" s="118"/>
    </row>
    <row r="58" spans="1:3" s="201" customFormat="1" ht="12" customHeight="1">
      <c r="A58" s="13" t="s">
        <v>144</v>
      </c>
      <c r="B58" s="203" t="s">
        <v>226</v>
      </c>
      <c r="C58" s="118">
        <v>32901</v>
      </c>
    </row>
    <row r="59" spans="1:3" s="201" customFormat="1" ht="12" customHeight="1" thickBot="1">
      <c r="A59" s="15" t="s">
        <v>224</v>
      </c>
      <c r="B59" s="204" t="s">
        <v>227</v>
      </c>
      <c r="C59" s="118">
        <v>32901</v>
      </c>
    </row>
    <row r="60" spans="1:3" s="201" customFormat="1" ht="12" customHeight="1" thickBot="1">
      <c r="A60" s="19" t="s">
        <v>15</v>
      </c>
      <c r="B60" s="20" t="s">
        <v>228</v>
      </c>
      <c r="C60" s="119">
        <f>+C5+C12+C19+C26+C33+C44+C50+C55</f>
        <v>385923</v>
      </c>
    </row>
    <row r="61" spans="1:3" s="201" customFormat="1" ht="12" customHeight="1" thickBot="1">
      <c r="A61" s="205" t="s">
        <v>229</v>
      </c>
      <c r="B61" s="108" t="s">
        <v>230</v>
      </c>
      <c r="C61" s="113">
        <f>SUM(C62:C64)</f>
        <v>21629</v>
      </c>
    </row>
    <row r="62" spans="1:3" s="201" customFormat="1" ht="12" customHeight="1">
      <c r="A62" s="14" t="s">
        <v>263</v>
      </c>
      <c r="B62" s="202" t="s">
        <v>231</v>
      </c>
      <c r="C62" s="118">
        <f>20780+849</f>
        <v>21629</v>
      </c>
    </row>
    <row r="63" spans="1:3" s="201" customFormat="1" ht="12" customHeight="1">
      <c r="A63" s="13" t="s">
        <v>272</v>
      </c>
      <c r="B63" s="203" t="s">
        <v>232</v>
      </c>
      <c r="C63" s="118"/>
    </row>
    <row r="64" spans="1:3" s="201" customFormat="1" ht="12" customHeight="1" thickBot="1">
      <c r="A64" s="15" t="s">
        <v>273</v>
      </c>
      <c r="B64" s="206" t="s">
        <v>233</v>
      </c>
      <c r="C64" s="118"/>
    </row>
    <row r="65" spans="1:3" s="201" customFormat="1" ht="12" customHeight="1" thickBot="1">
      <c r="A65" s="205" t="s">
        <v>234</v>
      </c>
      <c r="B65" s="108" t="s">
        <v>235</v>
      </c>
      <c r="C65" s="113">
        <f>SUM(C66:C69)</f>
        <v>0</v>
      </c>
    </row>
    <row r="66" spans="1:3" s="201" customFormat="1" ht="12" customHeight="1">
      <c r="A66" s="14" t="s">
        <v>99</v>
      </c>
      <c r="B66" s="202" t="s">
        <v>236</v>
      </c>
      <c r="C66" s="118"/>
    </row>
    <row r="67" spans="1:3" s="201" customFormat="1" ht="12" customHeight="1">
      <c r="A67" s="13" t="s">
        <v>100</v>
      </c>
      <c r="B67" s="203" t="s">
        <v>237</v>
      </c>
      <c r="C67" s="118"/>
    </row>
    <row r="68" spans="1:3" s="201" customFormat="1" ht="12" customHeight="1">
      <c r="A68" s="13" t="s">
        <v>264</v>
      </c>
      <c r="B68" s="203" t="s">
        <v>238</v>
      </c>
      <c r="C68" s="118"/>
    </row>
    <row r="69" spans="1:3" s="201" customFormat="1" ht="12" customHeight="1" thickBot="1">
      <c r="A69" s="15" t="s">
        <v>265</v>
      </c>
      <c r="B69" s="204" t="s">
        <v>239</v>
      </c>
      <c r="C69" s="118"/>
    </row>
    <row r="70" spans="1:3" s="201" customFormat="1" ht="12" customHeight="1" thickBot="1">
      <c r="A70" s="205" t="s">
        <v>240</v>
      </c>
      <c r="B70" s="108" t="s">
        <v>241</v>
      </c>
      <c r="C70" s="113">
        <f>SUM(C71:C72)</f>
        <v>0</v>
      </c>
    </row>
    <row r="71" spans="1:3" s="201" customFormat="1" ht="12" customHeight="1">
      <c r="A71" s="14" t="s">
        <v>266</v>
      </c>
      <c r="B71" s="202" t="s">
        <v>242</v>
      </c>
      <c r="C71" s="118"/>
    </row>
    <row r="72" spans="1:3" s="201" customFormat="1" ht="12" customHeight="1" thickBot="1">
      <c r="A72" s="15" t="s">
        <v>267</v>
      </c>
      <c r="B72" s="204" t="s">
        <v>243</v>
      </c>
      <c r="C72" s="118"/>
    </row>
    <row r="73" spans="1:3" s="201" customFormat="1" ht="12" customHeight="1" thickBot="1">
      <c r="A73" s="205" t="s">
        <v>244</v>
      </c>
      <c r="B73" s="108" t="s">
        <v>245</v>
      </c>
      <c r="C73" s="113">
        <f>SUM(C74:C76)</f>
        <v>0</v>
      </c>
    </row>
    <row r="74" spans="1:3" s="201" customFormat="1" ht="12" customHeight="1">
      <c r="A74" s="14" t="s">
        <v>268</v>
      </c>
      <c r="B74" s="202" t="s">
        <v>246</v>
      </c>
      <c r="C74" s="118"/>
    </row>
    <row r="75" spans="1:3" s="201" customFormat="1" ht="12" customHeight="1">
      <c r="A75" s="13" t="s">
        <v>269</v>
      </c>
      <c r="B75" s="203" t="s">
        <v>247</v>
      </c>
      <c r="C75" s="118"/>
    </row>
    <row r="76" spans="1:3" s="201" customFormat="1" ht="12" customHeight="1" thickBot="1">
      <c r="A76" s="15" t="s">
        <v>270</v>
      </c>
      <c r="B76" s="204" t="s">
        <v>248</v>
      </c>
      <c r="C76" s="118"/>
    </row>
    <row r="77" spans="1:3" s="201" customFormat="1" ht="12" customHeight="1" thickBot="1">
      <c r="A77" s="205" t="s">
        <v>249</v>
      </c>
      <c r="B77" s="108" t="s">
        <v>271</v>
      </c>
      <c r="C77" s="113">
        <f>SUM(C78:C81)</f>
        <v>0</v>
      </c>
    </row>
    <row r="78" spans="1:3" s="201" customFormat="1" ht="12" customHeight="1">
      <c r="A78" s="207" t="s">
        <v>250</v>
      </c>
      <c r="B78" s="202" t="s">
        <v>251</v>
      </c>
      <c r="C78" s="118"/>
    </row>
    <row r="79" spans="1:3" s="201" customFormat="1" ht="12" customHeight="1">
      <c r="A79" s="208" t="s">
        <v>252</v>
      </c>
      <c r="B79" s="203" t="s">
        <v>253</v>
      </c>
      <c r="C79" s="118"/>
    </row>
    <row r="80" spans="1:3" s="201" customFormat="1" ht="12" customHeight="1">
      <c r="A80" s="208" t="s">
        <v>254</v>
      </c>
      <c r="B80" s="203" t="s">
        <v>255</v>
      </c>
      <c r="C80" s="118"/>
    </row>
    <row r="81" spans="1:3" s="201" customFormat="1" ht="12" customHeight="1" thickBot="1">
      <c r="A81" s="209" t="s">
        <v>256</v>
      </c>
      <c r="B81" s="204" t="s">
        <v>257</v>
      </c>
      <c r="C81" s="118"/>
    </row>
    <row r="82" spans="1:3" s="201" customFormat="1" ht="13.5" customHeight="1" thickBot="1">
      <c r="A82" s="205" t="s">
        <v>258</v>
      </c>
      <c r="B82" s="108" t="s">
        <v>259</v>
      </c>
      <c r="C82" s="236"/>
    </row>
    <row r="83" spans="1:3" s="201" customFormat="1" ht="15.75" customHeight="1" thickBot="1">
      <c r="A83" s="205" t="s">
        <v>260</v>
      </c>
      <c r="B83" s="210" t="s">
        <v>261</v>
      </c>
      <c r="C83" s="119">
        <f>+C61+C65+C70+C73+C77+C82</f>
        <v>21629</v>
      </c>
    </row>
    <row r="84" spans="1:3" s="201" customFormat="1" ht="16.5" customHeight="1" thickBot="1">
      <c r="A84" s="211" t="s">
        <v>274</v>
      </c>
      <c r="B84" s="212" t="s">
        <v>262</v>
      </c>
      <c r="C84" s="119">
        <f>+C60+C83</f>
        <v>407552</v>
      </c>
    </row>
    <row r="85" spans="1:3" s="201" customFormat="1" ht="83.25" customHeight="1">
      <c r="A85" s="4"/>
      <c r="B85" s="5"/>
      <c r="C85" s="120"/>
    </row>
    <row r="86" spans="1:3" ht="16.5" customHeight="1">
      <c r="A86" s="239" t="s">
        <v>35</v>
      </c>
      <c r="B86" s="239"/>
      <c r="C86" s="239"/>
    </row>
    <row r="87" spans="1:3" s="213" customFormat="1" ht="16.5" customHeight="1" thickBot="1">
      <c r="A87" s="241" t="s">
        <v>102</v>
      </c>
      <c r="B87" s="241"/>
      <c r="C87" s="73" t="s">
        <v>143</v>
      </c>
    </row>
    <row r="88" spans="1:3" ht="37.5" customHeight="1" thickBot="1">
      <c r="A88" s="22" t="s">
        <v>51</v>
      </c>
      <c r="B88" s="23" t="s">
        <v>36</v>
      </c>
      <c r="C88" s="30" t="s">
        <v>370</v>
      </c>
    </row>
    <row r="89" spans="1:3" s="200" customFormat="1" ht="12" customHeight="1" thickBot="1">
      <c r="A89" s="26">
        <v>1</v>
      </c>
      <c r="B89" s="27">
        <v>2</v>
      </c>
      <c r="C89" s="28">
        <v>3</v>
      </c>
    </row>
    <row r="90" spans="1:3" ht="12" customHeight="1" thickBot="1">
      <c r="A90" s="21" t="s">
        <v>7</v>
      </c>
      <c r="B90" s="25" t="s">
        <v>277</v>
      </c>
      <c r="C90" s="112">
        <f>SUM(C91:C95)</f>
        <v>372700</v>
      </c>
    </row>
    <row r="91" spans="1:3" ht="12" customHeight="1">
      <c r="A91" s="16" t="s">
        <v>75</v>
      </c>
      <c r="B91" s="9" t="s">
        <v>37</v>
      </c>
      <c r="C91" s="114">
        <v>172027</v>
      </c>
    </row>
    <row r="92" spans="1:3" ht="12" customHeight="1">
      <c r="A92" s="13" t="s">
        <v>76</v>
      </c>
      <c r="B92" s="7" t="s">
        <v>122</v>
      </c>
      <c r="C92" s="115">
        <v>46848</v>
      </c>
    </row>
    <row r="93" spans="1:3" ht="12" customHeight="1">
      <c r="A93" s="13" t="s">
        <v>77</v>
      </c>
      <c r="B93" s="7" t="s">
        <v>97</v>
      </c>
      <c r="C93" s="117">
        <f>90619+1574</f>
        <v>92193</v>
      </c>
    </row>
    <row r="94" spans="1:3" ht="12" customHeight="1">
      <c r="A94" s="13" t="s">
        <v>78</v>
      </c>
      <c r="B94" s="10" t="s">
        <v>123</v>
      </c>
      <c r="C94" s="117">
        <v>18553</v>
      </c>
    </row>
    <row r="95" spans="1:3" ht="12" customHeight="1">
      <c r="A95" s="13" t="s">
        <v>89</v>
      </c>
      <c r="B95" s="18" t="s">
        <v>124</v>
      </c>
      <c r="C95" s="117">
        <v>43079</v>
      </c>
    </row>
    <row r="96" spans="1:3" ht="12" customHeight="1">
      <c r="A96" s="13" t="s">
        <v>79</v>
      </c>
      <c r="B96" s="7" t="s">
        <v>278</v>
      </c>
      <c r="C96" s="117"/>
    </row>
    <row r="97" spans="1:3" ht="12" customHeight="1">
      <c r="A97" s="13" t="s">
        <v>80</v>
      </c>
      <c r="B97" s="74" t="s">
        <v>279</v>
      </c>
      <c r="C97" s="117"/>
    </row>
    <row r="98" spans="1:3" ht="12" customHeight="1">
      <c r="A98" s="13" t="s">
        <v>90</v>
      </c>
      <c r="B98" s="75" t="s">
        <v>280</v>
      </c>
      <c r="C98" s="117"/>
    </row>
    <row r="99" spans="1:3" ht="12" customHeight="1">
      <c r="A99" s="13" t="s">
        <v>91</v>
      </c>
      <c r="B99" s="75" t="s">
        <v>281</v>
      </c>
      <c r="C99" s="117"/>
    </row>
    <row r="100" spans="1:3" ht="12" customHeight="1">
      <c r="A100" s="13" t="s">
        <v>92</v>
      </c>
      <c r="B100" s="74" t="s">
        <v>282</v>
      </c>
      <c r="C100" s="117"/>
    </row>
    <row r="101" spans="1:3" ht="12" customHeight="1">
      <c r="A101" s="13" t="s">
        <v>93</v>
      </c>
      <c r="B101" s="74" t="s">
        <v>283</v>
      </c>
      <c r="C101" s="117"/>
    </row>
    <row r="102" spans="1:3" ht="12" customHeight="1">
      <c r="A102" s="13" t="s">
        <v>95</v>
      </c>
      <c r="B102" s="75" t="s">
        <v>284</v>
      </c>
      <c r="C102" s="117"/>
    </row>
    <row r="103" spans="1:3" ht="12" customHeight="1">
      <c r="A103" s="12" t="s">
        <v>125</v>
      </c>
      <c r="B103" s="76" t="s">
        <v>285</v>
      </c>
      <c r="C103" s="117"/>
    </row>
    <row r="104" spans="1:3" ht="12" customHeight="1">
      <c r="A104" s="13" t="s">
        <v>275</v>
      </c>
      <c r="B104" s="76" t="s">
        <v>286</v>
      </c>
      <c r="C104" s="117"/>
    </row>
    <row r="105" spans="1:3" ht="12" customHeight="1" thickBot="1">
      <c r="A105" s="17" t="s">
        <v>276</v>
      </c>
      <c r="B105" s="77" t="s">
        <v>287</v>
      </c>
      <c r="C105" s="121">
        <v>43079</v>
      </c>
    </row>
    <row r="106" spans="1:3" ht="12" customHeight="1" thickBot="1">
      <c r="A106" s="19" t="s">
        <v>8</v>
      </c>
      <c r="B106" s="24" t="s">
        <v>288</v>
      </c>
      <c r="C106" s="113">
        <f>+C107+C109+C111</f>
        <v>34852</v>
      </c>
    </row>
    <row r="107" spans="1:3" ht="12" customHeight="1">
      <c r="A107" s="14" t="s">
        <v>81</v>
      </c>
      <c r="B107" s="7" t="s">
        <v>142</v>
      </c>
      <c r="C107" s="116">
        <v>25325</v>
      </c>
    </row>
    <row r="108" spans="1:3" ht="12" customHeight="1">
      <c r="A108" s="14" t="s">
        <v>82</v>
      </c>
      <c r="B108" s="11" t="s">
        <v>292</v>
      </c>
      <c r="C108" s="116">
        <v>23675</v>
      </c>
    </row>
    <row r="109" spans="1:3" ht="12" customHeight="1">
      <c r="A109" s="14" t="s">
        <v>83</v>
      </c>
      <c r="B109" s="11" t="s">
        <v>126</v>
      </c>
      <c r="C109" s="115">
        <v>9527</v>
      </c>
    </row>
    <row r="110" spans="1:3" ht="12" customHeight="1">
      <c r="A110" s="14" t="s">
        <v>84</v>
      </c>
      <c r="B110" s="11" t="s">
        <v>293</v>
      </c>
      <c r="C110" s="101">
        <v>9226</v>
      </c>
    </row>
    <row r="111" spans="1:3" ht="12" customHeight="1">
      <c r="A111" s="14" t="s">
        <v>85</v>
      </c>
      <c r="B111" s="110" t="s">
        <v>145</v>
      </c>
      <c r="C111" s="101"/>
    </row>
    <row r="112" spans="1:3" ht="12" customHeight="1">
      <c r="A112" s="14" t="s">
        <v>94</v>
      </c>
      <c r="B112" s="109" t="s">
        <v>368</v>
      </c>
      <c r="C112" s="101"/>
    </row>
    <row r="113" spans="1:3" ht="12" customHeight="1">
      <c r="A113" s="14" t="s">
        <v>96</v>
      </c>
      <c r="B113" s="198" t="s">
        <v>298</v>
      </c>
      <c r="C113" s="101"/>
    </row>
    <row r="114" spans="1:3" ht="15.75">
      <c r="A114" s="14" t="s">
        <v>127</v>
      </c>
      <c r="B114" s="75" t="s">
        <v>281</v>
      </c>
      <c r="C114" s="101"/>
    </row>
    <row r="115" spans="1:3" ht="12" customHeight="1">
      <c r="A115" s="14" t="s">
        <v>128</v>
      </c>
      <c r="B115" s="75" t="s">
        <v>297</v>
      </c>
      <c r="C115" s="101"/>
    </row>
    <row r="116" spans="1:3" ht="12" customHeight="1">
      <c r="A116" s="14" t="s">
        <v>129</v>
      </c>
      <c r="B116" s="75" t="s">
        <v>296</v>
      </c>
      <c r="C116" s="101"/>
    </row>
    <row r="117" spans="1:3" ht="12" customHeight="1">
      <c r="A117" s="14" t="s">
        <v>289</v>
      </c>
      <c r="B117" s="75" t="s">
        <v>284</v>
      </c>
      <c r="C117" s="101"/>
    </row>
    <row r="118" spans="1:3" ht="12" customHeight="1">
      <c r="A118" s="14" t="s">
        <v>290</v>
      </c>
      <c r="B118" s="75" t="s">
        <v>295</v>
      </c>
      <c r="C118" s="101"/>
    </row>
    <row r="119" spans="1:3" ht="16.5" thickBot="1">
      <c r="A119" s="12" t="s">
        <v>291</v>
      </c>
      <c r="B119" s="75" t="s">
        <v>294</v>
      </c>
      <c r="C119" s="102"/>
    </row>
    <row r="120" spans="1:3" ht="12" customHeight="1" thickBot="1">
      <c r="A120" s="19" t="s">
        <v>9</v>
      </c>
      <c r="B120" s="71" t="s">
        <v>299</v>
      </c>
      <c r="C120" s="113">
        <f>+C121+C122</f>
        <v>0</v>
      </c>
    </row>
    <row r="121" spans="1:3" ht="12" customHeight="1">
      <c r="A121" s="14" t="s">
        <v>64</v>
      </c>
      <c r="B121" s="8" t="s">
        <v>46</v>
      </c>
      <c r="C121" s="116"/>
    </row>
    <row r="122" spans="1:3" ht="12" customHeight="1" thickBot="1">
      <c r="A122" s="15" t="s">
        <v>65</v>
      </c>
      <c r="B122" s="11" t="s">
        <v>47</v>
      </c>
      <c r="C122" s="117"/>
    </row>
    <row r="123" spans="1:3" ht="12" customHeight="1" thickBot="1">
      <c r="A123" s="19" t="s">
        <v>10</v>
      </c>
      <c r="B123" s="71" t="s">
        <v>300</v>
      </c>
      <c r="C123" s="113">
        <f>+C90+C106+C120</f>
        <v>407552</v>
      </c>
    </row>
    <row r="124" spans="1:3" ht="12" customHeight="1" thickBot="1">
      <c r="A124" s="19" t="s">
        <v>11</v>
      </c>
      <c r="B124" s="71" t="s">
        <v>301</v>
      </c>
      <c r="C124" s="113">
        <f>+C125+C126+C127</f>
        <v>0</v>
      </c>
    </row>
    <row r="125" spans="1:3" ht="12" customHeight="1">
      <c r="A125" s="14" t="s">
        <v>68</v>
      </c>
      <c r="B125" s="8" t="s">
        <v>302</v>
      </c>
      <c r="C125" s="101"/>
    </row>
    <row r="126" spans="1:3" ht="12" customHeight="1">
      <c r="A126" s="14" t="s">
        <v>69</v>
      </c>
      <c r="B126" s="8" t="s">
        <v>303</v>
      </c>
      <c r="C126" s="101"/>
    </row>
    <row r="127" spans="1:3" ht="12" customHeight="1" thickBot="1">
      <c r="A127" s="12" t="s">
        <v>70</v>
      </c>
      <c r="B127" s="6" t="s">
        <v>304</v>
      </c>
      <c r="C127" s="101"/>
    </row>
    <row r="128" spans="1:3" ht="12" customHeight="1" thickBot="1">
      <c r="A128" s="19" t="s">
        <v>12</v>
      </c>
      <c r="B128" s="71" t="s">
        <v>350</v>
      </c>
      <c r="C128" s="113">
        <f>+C129+C130+C131+C132</f>
        <v>0</v>
      </c>
    </row>
    <row r="129" spans="1:3" ht="12" customHeight="1">
      <c r="A129" s="14" t="s">
        <v>71</v>
      </c>
      <c r="B129" s="8" t="s">
        <v>305</v>
      </c>
      <c r="C129" s="101"/>
    </row>
    <row r="130" spans="1:3" ht="12" customHeight="1">
      <c r="A130" s="14" t="s">
        <v>72</v>
      </c>
      <c r="B130" s="8" t="s">
        <v>306</v>
      </c>
      <c r="C130" s="101"/>
    </row>
    <row r="131" spans="1:3" ht="12" customHeight="1">
      <c r="A131" s="14" t="s">
        <v>208</v>
      </c>
      <c r="B131" s="8" t="s">
        <v>307</v>
      </c>
      <c r="C131" s="101"/>
    </row>
    <row r="132" spans="1:3" ht="12" customHeight="1" thickBot="1">
      <c r="A132" s="12" t="s">
        <v>209</v>
      </c>
      <c r="B132" s="6" t="s">
        <v>308</v>
      </c>
      <c r="C132" s="101"/>
    </row>
    <row r="133" spans="1:3" ht="12" customHeight="1" thickBot="1">
      <c r="A133" s="19" t="s">
        <v>13</v>
      </c>
      <c r="B133" s="71" t="s">
        <v>309</v>
      </c>
      <c r="C133" s="119">
        <f>+C134+C135+C136+C137</f>
        <v>0</v>
      </c>
    </row>
    <row r="134" spans="1:3" ht="12" customHeight="1">
      <c r="A134" s="14" t="s">
        <v>73</v>
      </c>
      <c r="B134" s="8" t="s">
        <v>310</v>
      </c>
      <c r="C134" s="101"/>
    </row>
    <row r="135" spans="1:3" ht="12" customHeight="1">
      <c r="A135" s="14" t="s">
        <v>74</v>
      </c>
      <c r="B135" s="8" t="s">
        <v>320</v>
      </c>
      <c r="C135" s="101"/>
    </row>
    <row r="136" spans="1:3" ht="12" customHeight="1">
      <c r="A136" s="14" t="s">
        <v>221</v>
      </c>
      <c r="B136" s="8" t="s">
        <v>311</v>
      </c>
      <c r="C136" s="101"/>
    </row>
    <row r="137" spans="1:3" ht="12" customHeight="1" thickBot="1">
      <c r="A137" s="12" t="s">
        <v>222</v>
      </c>
      <c r="B137" s="6" t="s">
        <v>312</v>
      </c>
      <c r="C137" s="101"/>
    </row>
    <row r="138" spans="1:3" ht="12" customHeight="1" thickBot="1">
      <c r="A138" s="19" t="s">
        <v>14</v>
      </c>
      <c r="B138" s="71" t="s">
        <v>313</v>
      </c>
      <c r="C138" s="122">
        <f>+C139+C140+C141+C142</f>
        <v>0</v>
      </c>
    </row>
    <row r="139" spans="1:3" ht="12" customHeight="1">
      <c r="A139" s="14" t="s">
        <v>120</v>
      </c>
      <c r="B139" s="8" t="s">
        <v>314</v>
      </c>
      <c r="C139" s="101"/>
    </row>
    <row r="140" spans="1:3" ht="12" customHeight="1">
      <c r="A140" s="14" t="s">
        <v>121</v>
      </c>
      <c r="B140" s="8" t="s">
        <v>315</v>
      </c>
      <c r="C140" s="101"/>
    </row>
    <row r="141" spans="1:3" ht="12" customHeight="1">
      <c r="A141" s="14" t="s">
        <v>144</v>
      </c>
      <c r="B141" s="8" t="s">
        <v>316</v>
      </c>
      <c r="C141" s="101"/>
    </row>
    <row r="142" spans="1:3" ht="12" customHeight="1" thickBot="1">
      <c r="A142" s="14" t="s">
        <v>224</v>
      </c>
      <c r="B142" s="8" t="s">
        <v>317</v>
      </c>
      <c r="C142" s="101"/>
    </row>
    <row r="143" spans="1:9" ht="15" customHeight="1" thickBot="1">
      <c r="A143" s="19" t="s">
        <v>15</v>
      </c>
      <c r="B143" s="71" t="s">
        <v>318</v>
      </c>
      <c r="C143" s="214">
        <f>+C124+C128+C133+C138</f>
        <v>0</v>
      </c>
      <c r="F143" s="215"/>
      <c r="G143" s="216"/>
      <c r="H143" s="216"/>
      <c r="I143" s="216"/>
    </row>
    <row r="144" spans="1:3" s="201" customFormat="1" ht="12.75" customHeight="1" thickBot="1">
      <c r="A144" s="111" t="s">
        <v>16</v>
      </c>
      <c r="B144" s="179" t="s">
        <v>319</v>
      </c>
      <c r="C144" s="214">
        <f>+C123+C143</f>
        <v>407552</v>
      </c>
    </row>
    <row r="145" ht="7.5" customHeight="1"/>
    <row r="146" spans="1:3" ht="15.75">
      <c r="A146" s="242" t="s">
        <v>321</v>
      </c>
      <c r="B146" s="242"/>
      <c r="C146" s="242"/>
    </row>
    <row r="147" spans="1:3" ht="15" customHeight="1" thickBot="1">
      <c r="A147" s="240" t="s">
        <v>103</v>
      </c>
      <c r="B147" s="240"/>
      <c r="C147" s="123" t="s">
        <v>143</v>
      </c>
    </row>
    <row r="148" spans="1:4" ht="13.5" customHeight="1" thickBot="1">
      <c r="A148" s="19">
        <v>1</v>
      </c>
      <c r="B148" s="24" t="s">
        <v>322</v>
      </c>
      <c r="C148" s="113">
        <f>+C60-C123</f>
        <v>-21629</v>
      </c>
      <c r="D148" s="217"/>
    </row>
    <row r="149" spans="1:3" ht="27.75" customHeight="1" thickBot="1">
      <c r="A149" s="19" t="s">
        <v>8</v>
      </c>
      <c r="B149" s="24" t="s">
        <v>323</v>
      </c>
      <c r="C149" s="113">
        <f>+C83-C143</f>
        <v>21629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Nyírpazony Önkormányzat
2015. ÉVI KÖLTSÉGVETÉS
KÖTELEZŐ FELADATAINAK MÉRLEGE &amp;R&amp;"Times New Roman CE,Félkövér dőlt"&amp;11 1.2. melléklet a 9/2015. (III.26.) önkormányzati rendelethez</oddHeader>
  </headerFooter>
  <rowBreaks count="1" manualBreakCount="1">
    <brk id="85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15" zoomScaleNormal="115" zoomScaleSheetLayoutView="100" workbookViewId="0" topLeftCell="B73">
      <selection activeCell="D1" sqref="D1"/>
    </sheetView>
  </sheetViews>
  <sheetFormatPr defaultColWidth="9.00390625" defaultRowHeight="12.75"/>
  <cols>
    <col min="1" max="1" width="6.875" style="33" customWidth="1"/>
    <col min="2" max="2" width="55.125" style="78" customWidth="1"/>
    <col min="3" max="3" width="16.375" style="33" customWidth="1"/>
    <col min="4" max="4" width="55.125" style="33" customWidth="1"/>
    <col min="5" max="5" width="16.375" style="33" customWidth="1"/>
    <col min="6" max="6" width="4.875" style="33" customWidth="1"/>
    <col min="7" max="16384" width="9.375" style="33" customWidth="1"/>
  </cols>
  <sheetData>
    <row r="1" spans="2:6" ht="39.75" customHeight="1">
      <c r="B1" s="135" t="s">
        <v>106</v>
      </c>
      <c r="C1" s="136"/>
      <c r="D1" s="136"/>
      <c r="E1" s="136"/>
      <c r="F1" s="245" t="s">
        <v>371</v>
      </c>
    </row>
    <row r="2" spans="5:6" ht="14.25" thickBot="1">
      <c r="E2" s="137" t="s">
        <v>48</v>
      </c>
      <c r="F2" s="245"/>
    </row>
    <row r="3" spans="1:6" ht="18" customHeight="1" thickBot="1">
      <c r="A3" s="243" t="s">
        <v>51</v>
      </c>
      <c r="B3" s="138" t="s">
        <v>44</v>
      </c>
      <c r="C3" s="139"/>
      <c r="D3" s="138" t="s">
        <v>45</v>
      </c>
      <c r="E3" s="140"/>
      <c r="F3" s="245"/>
    </row>
    <row r="4" spans="1:6" s="141" customFormat="1" ht="35.25" customHeight="1" thickBot="1">
      <c r="A4" s="244"/>
      <c r="B4" s="79" t="s">
        <v>49</v>
      </c>
      <c r="C4" s="80" t="s">
        <v>370</v>
      </c>
      <c r="D4" s="79" t="s">
        <v>49</v>
      </c>
      <c r="E4" s="32" t="s">
        <v>370</v>
      </c>
      <c r="F4" s="245"/>
    </row>
    <row r="5" spans="1:6" s="146" customFormat="1" ht="12" customHeight="1" thickBot="1">
      <c r="A5" s="142">
        <v>1</v>
      </c>
      <c r="B5" s="143">
        <v>2</v>
      </c>
      <c r="C5" s="144" t="s">
        <v>9</v>
      </c>
      <c r="D5" s="143" t="s">
        <v>10</v>
      </c>
      <c r="E5" s="145" t="s">
        <v>11</v>
      </c>
      <c r="F5" s="245"/>
    </row>
    <row r="6" spans="1:6" ht="12.75" customHeight="1">
      <c r="A6" s="147" t="s">
        <v>7</v>
      </c>
      <c r="B6" s="148" t="s">
        <v>324</v>
      </c>
      <c r="C6" s="124">
        <v>183183</v>
      </c>
      <c r="D6" s="148" t="s">
        <v>50</v>
      </c>
      <c r="E6" s="130">
        <v>172027</v>
      </c>
      <c r="F6" s="245"/>
    </row>
    <row r="7" spans="1:6" ht="12.75" customHeight="1">
      <c r="A7" s="149" t="s">
        <v>8</v>
      </c>
      <c r="B7" s="150" t="s">
        <v>325</v>
      </c>
      <c r="C7" s="125">
        <v>120980</v>
      </c>
      <c r="D7" s="150" t="s">
        <v>122</v>
      </c>
      <c r="E7" s="131">
        <v>46848</v>
      </c>
      <c r="F7" s="245"/>
    </row>
    <row r="8" spans="1:6" ht="12.75" customHeight="1">
      <c r="A8" s="149" t="s">
        <v>9</v>
      </c>
      <c r="B8" s="150" t="s">
        <v>352</v>
      </c>
      <c r="C8" s="125"/>
      <c r="D8" s="150" t="s">
        <v>148</v>
      </c>
      <c r="E8" s="131">
        <f>90619+1574</f>
        <v>92193</v>
      </c>
      <c r="F8" s="245"/>
    </row>
    <row r="9" spans="1:6" ht="12.75" customHeight="1">
      <c r="A9" s="149" t="s">
        <v>10</v>
      </c>
      <c r="B9" s="150" t="s">
        <v>113</v>
      </c>
      <c r="C9" s="125">
        <v>39560</v>
      </c>
      <c r="D9" s="150" t="s">
        <v>123</v>
      </c>
      <c r="E9" s="131">
        <v>18553</v>
      </c>
      <c r="F9" s="245"/>
    </row>
    <row r="10" spans="1:6" ht="12.75" customHeight="1">
      <c r="A10" s="149" t="s">
        <v>11</v>
      </c>
      <c r="B10" s="151" t="s">
        <v>326</v>
      </c>
      <c r="C10" s="125"/>
      <c r="D10" s="150" t="s">
        <v>124</v>
      </c>
      <c r="E10" s="131">
        <v>43079</v>
      </c>
      <c r="F10" s="245"/>
    </row>
    <row r="11" spans="1:6" ht="12.75" customHeight="1">
      <c r="A11" s="149" t="s">
        <v>12</v>
      </c>
      <c r="B11" s="150" t="s">
        <v>327</v>
      </c>
      <c r="C11" s="126"/>
      <c r="D11" s="150" t="s">
        <v>38</v>
      </c>
      <c r="E11" s="131">
        <v>0</v>
      </c>
      <c r="F11" s="245"/>
    </row>
    <row r="12" spans="1:6" ht="12.75" customHeight="1">
      <c r="A12" s="149" t="s">
        <v>13</v>
      </c>
      <c r="B12" s="150" t="s">
        <v>206</v>
      </c>
      <c r="C12" s="125">
        <f>7973+725</f>
        <v>8698</v>
      </c>
      <c r="D12" s="31"/>
      <c r="E12" s="131"/>
      <c r="F12" s="245"/>
    </row>
    <row r="13" spans="1:6" ht="12.75" customHeight="1">
      <c r="A13" s="149" t="s">
        <v>14</v>
      </c>
      <c r="B13" s="31"/>
      <c r="C13" s="125"/>
      <c r="D13" s="31"/>
      <c r="E13" s="131"/>
      <c r="F13" s="245"/>
    </row>
    <row r="14" spans="1:6" ht="12.75" customHeight="1">
      <c r="A14" s="149" t="s">
        <v>15</v>
      </c>
      <c r="B14" s="218"/>
      <c r="C14" s="126"/>
      <c r="D14" s="31"/>
      <c r="E14" s="131"/>
      <c r="F14" s="245"/>
    </row>
    <row r="15" spans="1:6" ht="12.75" customHeight="1">
      <c r="A15" s="149" t="s">
        <v>16</v>
      </c>
      <c r="B15" s="31"/>
      <c r="C15" s="125"/>
      <c r="D15" s="31"/>
      <c r="E15" s="131"/>
      <c r="F15" s="245"/>
    </row>
    <row r="16" spans="1:6" ht="12.75" customHeight="1">
      <c r="A16" s="149" t="s">
        <v>17</v>
      </c>
      <c r="B16" s="31"/>
      <c r="C16" s="125"/>
      <c r="D16" s="31"/>
      <c r="E16" s="131"/>
      <c r="F16" s="245"/>
    </row>
    <row r="17" spans="1:6" ht="12.75" customHeight="1" thickBot="1">
      <c r="A17" s="149" t="s">
        <v>18</v>
      </c>
      <c r="B17" s="34"/>
      <c r="C17" s="127"/>
      <c r="D17" s="31"/>
      <c r="E17" s="132"/>
      <c r="F17" s="245"/>
    </row>
    <row r="18" spans="1:6" ht="15.75" customHeight="1" thickBot="1">
      <c r="A18" s="152" t="s">
        <v>19</v>
      </c>
      <c r="B18" s="72" t="s">
        <v>353</v>
      </c>
      <c r="C18" s="128">
        <f>+C6+C7+C9+C10+C12+C13+C14+C15+C16+C17</f>
        <v>352421</v>
      </c>
      <c r="D18" s="72" t="s">
        <v>335</v>
      </c>
      <c r="E18" s="133">
        <f>SUM(E6:E17)</f>
        <v>372700</v>
      </c>
      <c r="F18" s="245"/>
    </row>
    <row r="19" spans="1:6" ht="12.75" customHeight="1">
      <c r="A19" s="153" t="s">
        <v>20</v>
      </c>
      <c r="B19" s="154" t="s">
        <v>330</v>
      </c>
      <c r="C19" s="238">
        <f>+C20+C21+C22+C23</f>
        <v>0</v>
      </c>
      <c r="D19" s="155" t="s">
        <v>130</v>
      </c>
      <c r="E19" s="134"/>
      <c r="F19" s="245"/>
    </row>
    <row r="20" spans="1:6" ht="12.75" customHeight="1">
      <c r="A20" s="156" t="s">
        <v>21</v>
      </c>
      <c r="B20" s="155" t="s">
        <v>140</v>
      </c>
      <c r="C20" s="37"/>
      <c r="D20" s="155" t="s">
        <v>334</v>
      </c>
      <c r="E20" s="38"/>
      <c r="F20" s="245"/>
    </row>
    <row r="21" spans="1:6" ht="12.75" customHeight="1">
      <c r="A21" s="156" t="s">
        <v>22</v>
      </c>
      <c r="B21" s="155" t="s">
        <v>141</v>
      </c>
      <c r="C21" s="37"/>
      <c r="D21" s="155" t="s">
        <v>104</v>
      </c>
      <c r="E21" s="38"/>
      <c r="F21" s="245"/>
    </row>
    <row r="22" spans="1:6" ht="12.75" customHeight="1">
      <c r="A22" s="156" t="s">
        <v>23</v>
      </c>
      <c r="B22" s="155" t="s">
        <v>146</v>
      </c>
      <c r="C22" s="37"/>
      <c r="D22" s="155" t="s">
        <v>105</v>
      </c>
      <c r="E22" s="38"/>
      <c r="F22" s="245"/>
    </row>
    <row r="23" spans="1:6" ht="12.75" customHeight="1">
      <c r="A23" s="156" t="s">
        <v>24</v>
      </c>
      <c r="B23" s="155" t="s">
        <v>147</v>
      </c>
      <c r="C23" s="37"/>
      <c r="D23" s="154" t="s">
        <v>149</v>
      </c>
      <c r="E23" s="38"/>
      <c r="F23" s="245"/>
    </row>
    <row r="24" spans="1:6" ht="12.75" customHeight="1">
      <c r="A24" s="156" t="s">
        <v>25</v>
      </c>
      <c r="B24" s="155" t="s">
        <v>331</v>
      </c>
      <c r="C24" s="157">
        <f>+C25+C26</f>
        <v>0</v>
      </c>
      <c r="D24" s="155" t="s">
        <v>131</v>
      </c>
      <c r="E24" s="38"/>
      <c r="F24" s="245"/>
    </row>
    <row r="25" spans="1:6" ht="12.75" customHeight="1">
      <c r="A25" s="153" t="s">
        <v>26</v>
      </c>
      <c r="B25" s="154" t="s">
        <v>328</v>
      </c>
      <c r="C25" s="129"/>
      <c r="D25" s="148" t="s">
        <v>132</v>
      </c>
      <c r="E25" s="134"/>
      <c r="F25" s="245"/>
    </row>
    <row r="26" spans="1:6" ht="12.75" customHeight="1" thickBot="1">
      <c r="A26" s="156" t="s">
        <v>27</v>
      </c>
      <c r="B26" s="155" t="s">
        <v>329</v>
      </c>
      <c r="C26" s="37"/>
      <c r="D26" s="31"/>
      <c r="E26" s="38"/>
      <c r="F26" s="245"/>
    </row>
    <row r="27" spans="1:6" ht="15.75" customHeight="1" thickBot="1">
      <c r="A27" s="152" t="s">
        <v>28</v>
      </c>
      <c r="B27" s="72" t="s">
        <v>332</v>
      </c>
      <c r="C27" s="128">
        <f>+C19+C24</f>
        <v>0</v>
      </c>
      <c r="D27" s="72" t="s">
        <v>336</v>
      </c>
      <c r="E27" s="133">
        <f>SUM(E19:E26)</f>
        <v>0</v>
      </c>
      <c r="F27" s="245"/>
    </row>
    <row r="28" spans="1:6" ht="13.5" thickBot="1">
      <c r="A28" s="152" t="s">
        <v>29</v>
      </c>
      <c r="B28" s="158" t="s">
        <v>333</v>
      </c>
      <c r="C28" s="159">
        <f>+C18+C27</f>
        <v>352421</v>
      </c>
      <c r="D28" s="158" t="s">
        <v>337</v>
      </c>
      <c r="E28" s="159">
        <f>+E18+E27</f>
        <v>372700</v>
      </c>
      <c r="F28" s="245"/>
    </row>
    <row r="29" spans="1:6" ht="13.5" thickBot="1">
      <c r="A29" s="152" t="s">
        <v>30</v>
      </c>
      <c r="B29" s="158" t="s">
        <v>108</v>
      </c>
      <c r="C29" s="159">
        <f>IF(C18-E18&lt;0,E18-C18,"-")</f>
        <v>20279</v>
      </c>
      <c r="D29" s="158" t="s">
        <v>109</v>
      </c>
      <c r="E29" s="159" t="str">
        <f>IF(C18-E18&gt;0,C18-E18,"-")</f>
        <v>-</v>
      </c>
      <c r="F29" s="245"/>
    </row>
    <row r="30" spans="1:6" ht="13.5" thickBot="1">
      <c r="A30" s="152" t="s">
        <v>31</v>
      </c>
      <c r="B30" s="158" t="s">
        <v>150</v>
      </c>
      <c r="C30" s="159">
        <f>IF(C18+C19-E28&lt;0,E28-(C18+C19),"-")</f>
        <v>20279</v>
      </c>
      <c r="D30" s="158" t="s">
        <v>151</v>
      </c>
      <c r="E30" s="159" t="str">
        <f>IF(C18+C19-E28&gt;0,C18+C19-E28,"-")</f>
        <v>-</v>
      </c>
      <c r="F30" s="245"/>
    </row>
    <row r="31" spans="2:4" ht="18.75">
      <c r="B31" s="246"/>
      <c r="C31" s="246"/>
      <c r="D31" s="246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B13">
      <selection activeCell="D1" sqref="D1"/>
    </sheetView>
  </sheetViews>
  <sheetFormatPr defaultColWidth="9.00390625" defaultRowHeight="12.75"/>
  <cols>
    <col min="1" max="1" width="6.875" style="33" customWidth="1"/>
    <col min="2" max="2" width="55.125" style="78" customWidth="1"/>
    <col min="3" max="3" width="16.375" style="33" customWidth="1"/>
    <col min="4" max="4" width="55.125" style="33" customWidth="1"/>
    <col min="5" max="5" width="16.375" style="33" customWidth="1"/>
    <col min="6" max="6" width="4.875" style="33" customWidth="1"/>
    <col min="7" max="16384" width="9.375" style="33" customWidth="1"/>
  </cols>
  <sheetData>
    <row r="1" spans="2:6" ht="31.5">
      <c r="B1" s="135" t="s">
        <v>107</v>
      </c>
      <c r="C1" s="136"/>
      <c r="D1" s="136"/>
      <c r="E1" s="136"/>
      <c r="F1" s="245" t="s">
        <v>372</v>
      </c>
    </row>
    <row r="2" spans="5:6" ht="14.25" thickBot="1">
      <c r="E2" s="137" t="s">
        <v>48</v>
      </c>
      <c r="F2" s="245"/>
    </row>
    <row r="3" spans="1:6" ht="13.5" thickBot="1">
      <c r="A3" s="247" t="s">
        <v>51</v>
      </c>
      <c r="B3" s="138" t="s">
        <v>44</v>
      </c>
      <c r="C3" s="139"/>
      <c r="D3" s="138" t="s">
        <v>45</v>
      </c>
      <c r="E3" s="140"/>
      <c r="F3" s="245"/>
    </row>
    <row r="4" spans="1:6" s="141" customFormat="1" ht="24.75" thickBot="1">
      <c r="A4" s="248"/>
      <c r="B4" s="79" t="s">
        <v>49</v>
      </c>
      <c r="C4" s="80" t="s">
        <v>370</v>
      </c>
      <c r="D4" s="79" t="s">
        <v>49</v>
      </c>
      <c r="E4" s="80" t="s">
        <v>370</v>
      </c>
      <c r="F4" s="245"/>
    </row>
    <row r="5" spans="1:6" s="141" customFormat="1" ht="13.5" thickBot="1">
      <c r="A5" s="142">
        <v>1</v>
      </c>
      <c r="B5" s="143">
        <v>2</v>
      </c>
      <c r="C5" s="144">
        <v>3</v>
      </c>
      <c r="D5" s="143">
        <v>4</v>
      </c>
      <c r="E5" s="145">
        <v>5</v>
      </c>
      <c r="F5" s="245"/>
    </row>
    <row r="6" spans="1:6" ht="12.75" customHeight="1">
      <c r="A6" s="147" t="s">
        <v>7</v>
      </c>
      <c r="B6" s="148" t="s">
        <v>338</v>
      </c>
      <c r="C6" s="124">
        <v>32901</v>
      </c>
      <c r="D6" s="148" t="s">
        <v>142</v>
      </c>
      <c r="E6" s="130">
        <v>25325</v>
      </c>
      <c r="F6" s="245"/>
    </row>
    <row r="7" spans="1:6" ht="12.75">
      <c r="A7" s="149" t="s">
        <v>8</v>
      </c>
      <c r="B7" s="150" t="s">
        <v>339</v>
      </c>
      <c r="C7" s="125">
        <v>32901</v>
      </c>
      <c r="D7" s="150" t="s">
        <v>344</v>
      </c>
      <c r="E7" s="131">
        <v>23675</v>
      </c>
      <c r="F7" s="245"/>
    </row>
    <row r="8" spans="1:6" ht="12.75" customHeight="1">
      <c r="A8" s="149" t="s">
        <v>9</v>
      </c>
      <c r="B8" s="150" t="s">
        <v>0</v>
      </c>
      <c r="C8" s="125"/>
      <c r="D8" s="150" t="s">
        <v>126</v>
      </c>
      <c r="E8" s="131">
        <v>9526</v>
      </c>
      <c r="F8" s="245"/>
    </row>
    <row r="9" spans="1:6" ht="12.75" customHeight="1">
      <c r="A9" s="149" t="s">
        <v>10</v>
      </c>
      <c r="B9" s="150" t="s">
        <v>340</v>
      </c>
      <c r="C9" s="125"/>
      <c r="D9" s="150" t="s">
        <v>345</v>
      </c>
      <c r="E9" s="131">
        <v>9226</v>
      </c>
      <c r="F9" s="245"/>
    </row>
    <row r="10" spans="1:6" ht="12.75" customHeight="1">
      <c r="A10" s="149" t="s">
        <v>11</v>
      </c>
      <c r="B10" s="150" t="s">
        <v>341</v>
      </c>
      <c r="C10" s="125"/>
      <c r="D10" s="150" t="s">
        <v>145</v>
      </c>
      <c r="E10" s="131"/>
      <c r="F10" s="245"/>
    </row>
    <row r="11" spans="1:6" ht="12.75" customHeight="1">
      <c r="A11" s="149" t="s">
        <v>12</v>
      </c>
      <c r="B11" s="150" t="s">
        <v>342</v>
      </c>
      <c r="C11" s="126"/>
      <c r="D11" s="31"/>
      <c r="E11" s="131"/>
      <c r="F11" s="245"/>
    </row>
    <row r="12" spans="1:6" ht="12.75" customHeight="1">
      <c r="A12" s="149" t="s">
        <v>13</v>
      </c>
      <c r="B12" s="31"/>
      <c r="C12" s="125"/>
      <c r="D12" s="31"/>
      <c r="E12" s="131"/>
      <c r="F12" s="245"/>
    </row>
    <row r="13" spans="1:6" ht="12.75" customHeight="1">
      <c r="A13" s="149" t="s">
        <v>14</v>
      </c>
      <c r="B13" s="31"/>
      <c r="C13" s="125"/>
      <c r="D13" s="31"/>
      <c r="E13" s="131"/>
      <c r="F13" s="245"/>
    </row>
    <row r="14" spans="1:6" ht="12.75" customHeight="1">
      <c r="A14" s="149" t="s">
        <v>15</v>
      </c>
      <c r="B14" s="31"/>
      <c r="C14" s="126"/>
      <c r="D14" s="31"/>
      <c r="E14" s="131"/>
      <c r="F14" s="245"/>
    </row>
    <row r="15" spans="1:6" ht="12.75">
      <c r="A15" s="149" t="s">
        <v>16</v>
      </c>
      <c r="B15" s="31"/>
      <c r="C15" s="126"/>
      <c r="D15" s="31"/>
      <c r="E15" s="131"/>
      <c r="F15" s="245"/>
    </row>
    <row r="16" spans="1:6" ht="12.75" customHeight="1" thickBot="1">
      <c r="A16" s="188" t="s">
        <v>17</v>
      </c>
      <c r="B16" s="219"/>
      <c r="C16" s="190"/>
      <c r="D16" s="189" t="s">
        <v>38</v>
      </c>
      <c r="E16" s="175"/>
      <c r="F16" s="245"/>
    </row>
    <row r="17" spans="1:6" ht="15.75" customHeight="1" thickBot="1">
      <c r="A17" s="152" t="s">
        <v>18</v>
      </c>
      <c r="B17" s="72" t="s">
        <v>354</v>
      </c>
      <c r="C17" s="128">
        <f>+C6+C8+C9+C11+C12+C13+C14+C15+C16</f>
        <v>32901</v>
      </c>
      <c r="D17" s="72" t="s">
        <v>355</v>
      </c>
      <c r="E17" s="133">
        <f>+E6+E8+E10+E11+E12+E13+E14+E15+E16</f>
        <v>34851</v>
      </c>
      <c r="F17" s="245"/>
    </row>
    <row r="18" spans="1:6" ht="12.75" customHeight="1">
      <c r="A18" s="147" t="s">
        <v>19</v>
      </c>
      <c r="B18" s="161" t="s">
        <v>163</v>
      </c>
      <c r="C18" s="168">
        <f>+C19+C20+C21+C22+C23</f>
        <v>600</v>
      </c>
      <c r="D18" s="155" t="s">
        <v>130</v>
      </c>
      <c r="E18" s="36"/>
      <c r="F18" s="245"/>
    </row>
    <row r="19" spans="1:6" ht="12.75" customHeight="1">
      <c r="A19" s="149" t="s">
        <v>20</v>
      </c>
      <c r="B19" s="162" t="s">
        <v>152</v>
      </c>
      <c r="C19" s="37"/>
      <c r="D19" s="155" t="s">
        <v>133</v>
      </c>
      <c r="E19" s="38"/>
      <c r="F19" s="245"/>
    </row>
    <row r="20" spans="1:6" ht="12.75" customHeight="1">
      <c r="A20" s="147" t="s">
        <v>21</v>
      </c>
      <c r="B20" s="162" t="s">
        <v>153</v>
      </c>
      <c r="C20" s="37"/>
      <c r="D20" s="155" t="s">
        <v>104</v>
      </c>
      <c r="E20" s="38"/>
      <c r="F20" s="245"/>
    </row>
    <row r="21" spans="1:6" ht="12.75" customHeight="1">
      <c r="A21" s="149" t="s">
        <v>22</v>
      </c>
      <c r="B21" s="162" t="s">
        <v>154</v>
      </c>
      <c r="C21" s="37"/>
      <c r="D21" s="155" t="s">
        <v>105</v>
      </c>
      <c r="E21" s="38"/>
      <c r="F21" s="245"/>
    </row>
    <row r="22" spans="1:6" ht="12.75" customHeight="1">
      <c r="A22" s="147" t="s">
        <v>23</v>
      </c>
      <c r="B22" s="162" t="s">
        <v>155</v>
      </c>
      <c r="C22" s="37">
        <v>600</v>
      </c>
      <c r="D22" s="154" t="s">
        <v>149</v>
      </c>
      <c r="E22" s="38"/>
      <c r="F22" s="245"/>
    </row>
    <row r="23" spans="1:6" ht="12.75" customHeight="1">
      <c r="A23" s="149" t="s">
        <v>24</v>
      </c>
      <c r="B23" s="163" t="s">
        <v>156</v>
      </c>
      <c r="C23" s="37"/>
      <c r="D23" s="155" t="s">
        <v>134</v>
      </c>
      <c r="E23" s="38"/>
      <c r="F23" s="245"/>
    </row>
    <row r="24" spans="1:6" ht="12.75" customHeight="1">
      <c r="A24" s="147" t="s">
        <v>25</v>
      </c>
      <c r="B24" s="164" t="s">
        <v>157</v>
      </c>
      <c r="C24" s="157">
        <f>+C25+C26+C27+C28+C29</f>
        <v>0</v>
      </c>
      <c r="D24" s="165" t="s">
        <v>132</v>
      </c>
      <c r="E24" s="38"/>
      <c r="F24" s="245"/>
    </row>
    <row r="25" spans="1:6" ht="12.75" customHeight="1">
      <c r="A25" s="149" t="s">
        <v>26</v>
      </c>
      <c r="B25" s="163" t="s">
        <v>158</v>
      </c>
      <c r="C25" s="37"/>
      <c r="D25" s="165" t="s">
        <v>346</v>
      </c>
      <c r="E25" s="38"/>
      <c r="F25" s="245"/>
    </row>
    <row r="26" spans="1:6" ht="12.75" customHeight="1">
      <c r="A26" s="147" t="s">
        <v>27</v>
      </c>
      <c r="B26" s="163" t="s">
        <v>159</v>
      </c>
      <c r="C26" s="37"/>
      <c r="D26" s="160"/>
      <c r="E26" s="38"/>
      <c r="F26" s="245"/>
    </row>
    <row r="27" spans="1:6" ht="12.75" customHeight="1">
      <c r="A27" s="149" t="s">
        <v>28</v>
      </c>
      <c r="B27" s="162" t="s">
        <v>160</v>
      </c>
      <c r="C27" s="37"/>
      <c r="D27" s="70"/>
      <c r="E27" s="38"/>
      <c r="F27" s="245"/>
    </row>
    <row r="28" spans="1:6" ht="12.75" customHeight="1">
      <c r="A28" s="147" t="s">
        <v>29</v>
      </c>
      <c r="B28" s="166" t="s">
        <v>161</v>
      </c>
      <c r="C28" s="37"/>
      <c r="D28" s="31"/>
      <c r="E28" s="38"/>
      <c r="F28" s="245"/>
    </row>
    <row r="29" spans="1:6" ht="12.75" customHeight="1" thickBot="1">
      <c r="A29" s="149" t="s">
        <v>30</v>
      </c>
      <c r="B29" s="167" t="s">
        <v>162</v>
      </c>
      <c r="C29" s="37"/>
      <c r="D29" s="70"/>
      <c r="E29" s="38"/>
      <c r="F29" s="245"/>
    </row>
    <row r="30" spans="1:6" ht="21.75" customHeight="1" thickBot="1">
      <c r="A30" s="152" t="s">
        <v>31</v>
      </c>
      <c r="B30" s="72" t="s">
        <v>343</v>
      </c>
      <c r="C30" s="128">
        <f>+C18+C24</f>
        <v>600</v>
      </c>
      <c r="D30" s="72" t="s">
        <v>347</v>
      </c>
      <c r="E30" s="133">
        <f>SUM(E18:E29)</f>
        <v>0</v>
      </c>
      <c r="F30" s="245"/>
    </row>
    <row r="31" spans="1:6" ht="13.5" thickBot="1">
      <c r="A31" s="152" t="s">
        <v>32</v>
      </c>
      <c r="B31" s="158" t="s">
        <v>348</v>
      </c>
      <c r="C31" s="159">
        <f>+C17+C30</f>
        <v>33501</v>
      </c>
      <c r="D31" s="158" t="s">
        <v>349</v>
      </c>
      <c r="E31" s="159">
        <f>+E17+E30</f>
        <v>34851</v>
      </c>
      <c r="F31" s="245"/>
    </row>
    <row r="32" spans="1:6" ht="13.5" thickBot="1">
      <c r="A32" s="152" t="s">
        <v>33</v>
      </c>
      <c r="B32" s="158" t="s">
        <v>108</v>
      </c>
      <c r="C32" s="159">
        <f>IF(C17-E17&lt;0,E17-C17,"-")</f>
        <v>1950</v>
      </c>
      <c r="D32" s="158" t="s">
        <v>109</v>
      </c>
      <c r="E32" s="159" t="str">
        <f>IF(C17-E17&gt;0,C17-E17,"-")</f>
        <v>-</v>
      </c>
      <c r="F32" s="245"/>
    </row>
    <row r="33" spans="1:6" ht="13.5" thickBot="1">
      <c r="A33" s="152" t="s">
        <v>34</v>
      </c>
      <c r="B33" s="158" t="s">
        <v>150</v>
      </c>
      <c r="C33" s="159">
        <f>IF(C17+C18-E31&lt;0,E31-(C17+C18),"-")</f>
        <v>1350</v>
      </c>
      <c r="D33" s="158" t="s">
        <v>151</v>
      </c>
      <c r="E33" s="159" t="str">
        <f>IF(C17+C18-E31&gt;0,C17+C18-E31,"-")</f>
        <v>-</v>
      </c>
      <c r="F33" s="245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51">
      <selection activeCell="B1" sqref="B1"/>
    </sheetView>
  </sheetViews>
  <sheetFormatPr defaultColWidth="9.00390625" defaultRowHeight="12.75"/>
  <cols>
    <col min="1" max="1" width="19.50390625" style="185" customWidth="1"/>
    <col min="2" max="2" width="72.00390625" style="186" customWidth="1"/>
    <col min="3" max="3" width="25.00390625" style="187" customWidth="1"/>
    <col min="4" max="16384" width="9.375" style="2" customWidth="1"/>
  </cols>
  <sheetData>
    <row r="1" spans="1:3" s="1" customFormat="1" ht="16.5" customHeight="1" thickBot="1">
      <c r="A1" s="84"/>
      <c r="B1" s="85"/>
      <c r="C1" s="99" t="s">
        <v>373</v>
      </c>
    </row>
    <row r="2" spans="1:3" s="39" customFormat="1" ht="21" customHeight="1">
      <c r="A2" s="192" t="s">
        <v>49</v>
      </c>
      <c r="B2" s="169" t="s">
        <v>139</v>
      </c>
      <c r="C2" s="171" t="s">
        <v>40</v>
      </c>
    </row>
    <row r="3" spans="1:3" s="39" customFormat="1" ht="16.5" thickBot="1">
      <c r="A3" s="86" t="s">
        <v>135</v>
      </c>
      <c r="B3" s="170" t="s">
        <v>356</v>
      </c>
      <c r="C3" s="172">
        <v>1</v>
      </c>
    </row>
    <row r="4" spans="1:3" s="40" customFormat="1" ht="15.75" customHeight="1" thickBot="1">
      <c r="A4" s="87"/>
      <c r="B4" s="87"/>
      <c r="C4" s="88" t="s">
        <v>41</v>
      </c>
    </row>
    <row r="5" spans="1:3" ht="13.5" thickBot="1">
      <c r="A5" s="193" t="s">
        <v>136</v>
      </c>
      <c r="B5" s="89" t="s">
        <v>42</v>
      </c>
      <c r="C5" s="173" t="s">
        <v>43</v>
      </c>
    </row>
    <row r="6" spans="1:3" s="35" customFormat="1" ht="12.75" customHeight="1" thickBot="1">
      <c r="A6" s="81">
        <v>1</v>
      </c>
      <c r="B6" s="82">
        <v>2</v>
      </c>
      <c r="C6" s="83">
        <v>3</v>
      </c>
    </row>
    <row r="7" spans="1:3" s="35" customFormat="1" ht="15.75" customHeight="1" thickBot="1">
      <c r="A7" s="90"/>
      <c r="B7" s="91" t="s">
        <v>44</v>
      </c>
      <c r="C7" s="174"/>
    </row>
    <row r="8" spans="1:3" s="35" customFormat="1" ht="12" customHeight="1" thickBot="1">
      <c r="A8" s="26" t="s">
        <v>7</v>
      </c>
      <c r="B8" s="20" t="s">
        <v>164</v>
      </c>
      <c r="C8" s="113">
        <f>+C9+C10+C11+C12+C13+C14</f>
        <v>183183</v>
      </c>
    </row>
    <row r="9" spans="1:3" s="41" customFormat="1" ht="12" customHeight="1">
      <c r="A9" s="220" t="s">
        <v>75</v>
      </c>
      <c r="B9" s="202" t="s">
        <v>165</v>
      </c>
      <c r="C9" s="116">
        <v>91513</v>
      </c>
    </row>
    <row r="10" spans="1:3" s="42" customFormat="1" ht="12" customHeight="1">
      <c r="A10" s="221" t="s">
        <v>76</v>
      </c>
      <c r="B10" s="203" t="s">
        <v>166</v>
      </c>
      <c r="C10" s="115">
        <v>50611</v>
      </c>
    </row>
    <row r="11" spans="1:3" s="42" customFormat="1" ht="12" customHeight="1">
      <c r="A11" s="221" t="s">
        <v>77</v>
      </c>
      <c r="B11" s="203" t="s">
        <v>167</v>
      </c>
      <c r="C11" s="115">
        <v>37061</v>
      </c>
    </row>
    <row r="12" spans="1:3" s="42" customFormat="1" ht="12" customHeight="1">
      <c r="A12" s="221" t="s">
        <v>78</v>
      </c>
      <c r="B12" s="203" t="s">
        <v>168</v>
      </c>
      <c r="C12" s="115">
        <v>3998</v>
      </c>
    </row>
    <row r="13" spans="1:3" s="42" customFormat="1" ht="12" customHeight="1">
      <c r="A13" s="221" t="s">
        <v>98</v>
      </c>
      <c r="B13" s="203" t="s">
        <v>169</v>
      </c>
      <c r="C13" s="233"/>
    </row>
    <row r="14" spans="1:3" s="41" customFormat="1" ht="12" customHeight="1" thickBot="1">
      <c r="A14" s="222" t="s">
        <v>79</v>
      </c>
      <c r="B14" s="204" t="s">
        <v>170</v>
      </c>
      <c r="C14" s="234"/>
    </row>
    <row r="15" spans="1:3" s="41" customFormat="1" ht="12" customHeight="1" thickBot="1">
      <c r="A15" s="26" t="s">
        <v>8</v>
      </c>
      <c r="B15" s="108" t="s">
        <v>171</v>
      </c>
      <c r="C15" s="113">
        <f>+C16+C17+C18+C19+C20</f>
        <v>0</v>
      </c>
    </row>
    <row r="16" spans="1:3" s="41" customFormat="1" ht="12" customHeight="1">
      <c r="A16" s="220" t="s">
        <v>81</v>
      </c>
      <c r="B16" s="202" t="s">
        <v>172</v>
      </c>
      <c r="C16" s="116"/>
    </row>
    <row r="17" spans="1:3" s="41" customFormat="1" ht="12" customHeight="1">
      <c r="A17" s="221" t="s">
        <v>82</v>
      </c>
      <c r="B17" s="203" t="s">
        <v>173</v>
      </c>
      <c r="C17" s="115"/>
    </row>
    <row r="18" spans="1:3" s="41" customFormat="1" ht="12" customHeight="1">
      <c r="A18" s="221" t="s">
        <v>83</v>
      </c>
      <c r="B18" s="203" t="s">
        <v>362</v>
      </c>
      <c r="C18" s="115"/>
    </row>
    <row r="19" spans="1:3" s="41" customFormat="1" ht="12" customHeight="1">
      <c r="A19" s="221" t="s">
        <v>84</v>
      </c>
      <c r="B19" s="203" t="s">
        <v>363</v>
      </c>
      <c r="C19" s="115"/>
    </row>
    <row r="20" spans="1:3" s="41" customFormat="1" ht="12" customHeight="1">
      <c r="A20" s="221" t="s">
        <v>85</v>
      </c>
      <c r="B20" s="203" t="s">
        <v>174</v>
      </c>
      <c r="C20" s="115"/>
    </row>
    <row r="21" spans="1:3" s="42" customFormat="1" ht="12" customHeight="1" thickBot="1">
      <c r="A21" s="222" t="s">
        <v>94</v>
      </c>
      <c r="B21" s="204" t="s">
        <v>175</v>
      </c>
      <c r="C21" s="117"/>
    </row>
    <row r="22" spans="1:3" s="42" customFormat="1" ht="12" customHeight="1" thickBot="1">
      <c r="A22" s="26" t="s">
        <v>9</v>
      </c>
      <c r="B22" s="20" t="s">
        <v>176</v>
      </c>
      <c r="C22" s="113">
        <f>+C23+C24+C25+C26+C27</f>
        <v>0</v>
      </c>
    </row>
    <row r="23" spans="1:3" s="42" customFormat="1" ht="12" customHeight="1">
      <c r="A23" s="220" t="s">
        <v>64</v>
      </c>
      <c r="B23" s="202" t="s">
        <v>177</v>
      </c>
      <c r="C23" s="116"/>
    </row>
    <row r="24" spans="1:3" s="41" customFormat="1" ht="12" customHeight="1">
      <c r="A24" s="221" t="s">
        <v>65</v>
      </c>
      <c r="B24" s="203" t="s">
        <v>178</v>
      </c>
      <c r="C24" s="115"/>
    </row>
    <row r="25" spans="1:3" s="42" customFormat="1" ht="12" customHeight="1">
      <c r="A25" s="221" t="s">
        <v>66</v>
      </c>
      <c r="B25" s="203" t="s">
        <v>364</v>
      </c>
      <c r="C25" s="115"/>
    </row>
    <row r="26" spans="1:3" s="42" customFormat="1" ht="12" customHeight="1">
      <c r="A26" s="221" t="s">
        <v>67</v>
      </c>
      <c r="B26" s="203" t="s">
        <v>365</v>
      </c>
      <c r="C26" s="115"/>
    </row>
    <row r="27" spans="1:3" s="42" customFormat="1" ht="12" customHeight="1">
      <c r="A27" s="221" t="s">
        <v>110</v>
      </c>
      <c r="B27" s="203" t="s">
        <v>179</v>
      </c>
      <c r="C27" s="115"/>
    </row>
    <row r="28" spans="1:3" s="42" customFormat="1" ht="12" customHeight="1" thickBot="1">
      <c r="A28" s="222" t="s">
        <v>111</v>
      </c>
      <c r="B28" s="204" t="s">
        <v>180</v>
      </c>
      <c r="C28" s="117"/>
    </row>
    <row r="29" spans="1:3" s="42" customFormat="1" ht="12" customHeight="1" thickBot="1">
      <c r="A29" s="26" t="s">
        <v>112</v>
      </c>
      <c r="B29" s="20" t="s">
        <v>181</v>
      </c>
      <c r="C29" s="119">
        <f>+C30+C33+C34+C35</f>
        <v>39390</v>
      </c>
    </row>
    <row r="30" spans="1:3" s="42" customFormat="1" ht="12" customHeight="1">
      <c r="A30" s="220" t="s">
        <v>182</v>
      </c>
      <c r="B30" s="202" t="s">
        <v>188</v>
      </c>
      <c r="C30" s="197">
        <f>+C31+C32</f>
        <v>27000</v>
      </c>
    </row>
    <row r="31" spans="1:3" s="42" customFormat="1" ht="12" customHeight="1">
      <c r="A31" s="221" t="s">
        <v>183</v>
      </c>
      <c r="B31" s="203" t="s">
        <v>189</v>
      </c>
      <c r="C31" s="115"/>
    </row>
    <row r="32" spans="1:3" s="42" customFormat="1" ht="12" customHeight="1">
      <c r="A32" s="221" t="s">
        <v>184</v>
      </c>
      <c r="B32" s="203" t="s">
        <v>190</v>
      </c>
      <c r="C32" s="115">
        <v>27000</v>
      </c>
    </row>
    <row r="33" spans="1:3" s="42" customFormat="1" ht="12" customHeight="1">
      <c r="A33" s="221" t="s">
        <v>185</v>
      </c>
      <c r="B33" s="203" t="s">
        <v>191</v>
      </c>
      <c r="C33" s="115">
        <v>12000</v>
      </c>
    </row>
    <row r="34" spans="1:3" s="42" customFormat="1" ht="12" customHeight="1">
      <c r="A34" s="221" t="s">
        <v>186</v>
      </c>
      <c r="B34" s="203" t="s">
        <v>192</v>
      </c>
      <c r="C34" s="115">
        <v>270</v>
      </c>
    </row>
    <row r="35" spans="1:3" s="42" customFormat="1" ht="12" customHeight="1" thickBot="1">
      <c r="A35" s="222" t="s">
        <v>187</v>
      </c>
      <c r="B35" s="204" t="s">
        <v>193</v>
      </c>
      <c r="C35" s="117">
        <v>120</v>
      </c>
    </row>
    <row r="36" spans="1:3" s="42" customFormat="1" ht="12" customHeight="1" thickBot="1">
      <c r="A36" s="26" t="s">
        <v>11</v>
      </c>
      <c r="B36" s="20" t="s">
        <v>194</v>
      </c>
      <c r="C36" s="113">
        <f>SUM(C37:C46)</f>
        <v>8628</v>
      </c>
    </row>
    <row r="37" spans="1:3" s="42" customFormat="1" ht="12" customHeight="1">
      <c r="A37" s="220" t="s">
        <v>68</v>
      </c>
      <c r="B37" s="202" t="s">
        <v>197</v>
      </c>
      <c r="C37" s="116"/>
    </row>
    <row r="38" spans="1:3" s="42" customFormat="1" ht="12" customHeight="1">
      <c r="A38" s="221" t="s">
        <v>69</v>
      </c>
      <c r="B38" s="203" t="s">
        <v>198</v>
      </c>
      <c r="C38" s="115">
        <f>4724+570</f>
        <v>5294</v>
      </c>
    </row>
    <row r="39" spans="1:3" s="42" customFormat="1" ht="12" customHeight="1">
      <c r="A39" s="221" t="s">
        <v>70</v>
      </c>
      <c r="B39" s="203" t="s">
        <v>199</v>
      </c>
      <c r="C39" s="115"/>
    </row>
    <row r="40" spans="1:3" s="42" customFormat="1" ht="12" customHeight="1">
      <c r="A40" s="221" t="s">
        <v>114</v>
      </c>
      <c r="B40" s="203" t="s">
        <v>200</v>
      </c>
      <c r="C40" s="115">
        <v>1480</v>
      </c>
    </row>
    <row r="41" spans="1:3" s="42" customFormat="1" ht="12" customHeight="1">
      <c r="A41" s="221" t="s">
        <v>115</v>
      </c>
      <c r="B41" s="203" t="s">
        <v>201</v>
      </c>
      <c r="C41" s="115"/>
    </row>
    <row r="42" spans="1:3" s="42" customFormat="1" ht="12" customHeight="1">
      <c r="A42" s="221" t="s">
        <v>116</v>
      </c>
      <c r="B42" s="203" t="s">
        <v>202</v>
      </c>
      <c r="C42" s="115">
        <v>1829</v>
      </c>
    </row>
    <row r="43" spans="1:3" s="42" customFormat="1" ht="12" customHeight="1">
      <c r="A43" s="221" t="s">
        <v>117</v>
      </c>
      <c r="B43" s="203" t="s">
        <v>203</v>
      </c>
      <c r="C43" s="115"/>
    </row>
    <row r="44" spans="1:3" s="42" customFormat="1" ht="12" customHeight="1">
      <c r="A44" s="221" t="s">
        <v>118</v>
      </c>
      <c r="B44" s="203" t="s">
        <v>204</v>
      </c>
      <c r="C44" s="115">
        <v>25</v>
      </c>
    </row>
    <row r="45" spans="1:3" s="42" customFormat="1" ht="12" customHeight="1">
      <c r="A45" s="221" t="s">
        <v>195</v>
      </c>
      <c r="B45" s="203" t="s">
        <v>205</v>
      </c>
      <c r="C45" s="118"/>
    </row>
    <row r="46" spans="1:3" s="42" customFormat="1" ht="12" customHeight="1" thickBot="1">
      <c r="A46" s="222" t="s">
        <v>196</v>
      </c>
      <c r="B46" s="204" t="s">
        <v>206</v>
      </c>
      <c r="C46" s="191"/>
    </row>
    <row r="47" spans="1:3" s="42" customFormat="1" ht="12" customHeight="1" thickBot="1">
      <c r="A47" s="26" t="s">
        <v>12</v>
      </c>
      <c r="B47" s="20" t="s">
        <v>207</v>
      </c>
      <c r="C47" s="113">
        <f>SUM(C48:C52)</f>
        <v>600</v>
      </c>
    </row>
    <row r="48" spans="1:3" s="42" customFormat="1" ht="12" customHeight="1">
      <c r="A48" s="220" t="s">
        <v>71</v>
      </c>
      <c r="B48" s="202" t="s">
        <v>211</v>
      </c>
      <c r="C48" s="235"/>
    </row>
    <row r="49" spans="1:3" s="42" customFormat="1" ht="12" customHeight="1">
      <c r="A49" s="221" t="s">
        <v>72</v>
      </c>
      <c r="B49" s="203" t="s">
        <v>212</v>
      </c>
      <c r="C49" s="118"/>
    </row>
    <row r="50" spans="1:3" s="42" customFormat="1" ht="12" customHeight="1">
      <c r="A50" s="221" t="s">
        <v>208</v>
      </c>
      <c r="B50" s="203" t="s">
        <v>213</v>
      </c>
      <c r="C50" s="118"/>
    </row>
    <row r="51" spans="1:3" s="42" customFormat="1" ht="12" customHeight="1">
      <c r="A51" s="221" t="s">
        <v>209</v>
      </c>
      <c r="B51" s="203" t="s">
        <v>214</v>
      </c>
      <c r="C51" s="118">
        <v>600</v>
      </c>
    </row>
    <row r="52" spans="1:3" s="42" customFormat="1" ht="12" customHeight="1" thickBot="1">
      <c r="A52" s="222" t="s">
        <v>210</v>
      </c>
      <c r="B52" s="204" t="s">
        <v>215</v>
      </c>
      <c r="C52" s="191"/>
    </row>
    <row r="53" spans="1:3" s="42" customFormat="1" ht="12" customHeight="1" thickBot="1">
      <c r="A53" s="26" t="s">
        <v>119</v>
      </c>
      <c r="B53" s="20" t="s">
        <v>216</v>
      </c>
      <c r="C53" s="113">
        <f>SUM(C54:C56)</f>
        <v>120980</v>
      </c>
    </row>
    <row r="54" spans="1:3" s="42" customFormat="1" ht="12" customHeight="1">
      <c r="A54" s="220" t="s">
        <v>73</v>
      </c>
      <c r="B54" s="202" t="s">
        <v>217</v>
      </c>
      <c r="C54" s="116"/>
    </row>
    <row r="55" spans="1:3" s="42" customFormat="1" ht="12" customHeight="1">
      <c r="A55" s="221" t="s">
        <v>74</v>
      </c>
      <c r="B55" s="203" t="s">
        <v>366</v>
      </c>
      <c r="C55" s="115"/>
    </row>
    <row r="56" spans="1:3" s="42" customFormat="1" ht="12" customHeight="1">
      <c r="A56" s="221" t="s">
        <v>221</v>
      </c>
      <c r="B56" s="203" t="s">
        <v>219</v>
      </c>
      <c r="C56" s="115">
        <v>120980</v>
      </c>
    </row>
    <row r="57" spans="1:3" s="42" customFormat="1" ht="12" customHeight="1" thickBot="1">
      <c r="A57" s="222" t="s">
        <v>222</v>
      </c>
      <c r="B57" s="204" t="s">
        <v>220</v>
      </c>
      <c r="C57" s="117"/>
    </row>
    <row r="58" spans="1:3" s="42" customFormat="1" ht="12" customHeight="1" thickBot="1">
      <c r="A58" s="26" t="s">
        <v>14</v>
      </c>
      <c r="B58" s="108" t="s">
        <v>223</v>
      </c>
      <c r="C58" s="113">
        <f>SUM(C59:C61)</f>
        <v>32901</v>
      </c>
    </row>
    <row r="59" spans="1:3" s="42" customFormat="1" ht="12" customHeight="1">
      <c r="A59" s="220" t="s">
        <v>120</v>
      </c>
      <c r="B59" s="202" t="s">
        <v>225</v>
      </c>
      <c r="C59" s="118"/>
    </row>
    <row r="60" spans="1:3" s="42" customFormat="1" ht="12" customHeight="1">
      <c r="A60" s="221" t="s">
        <v>121</v>
      </c>
      <c r="B60" s="203" t="s">
        <v>367</v>
      </c>
      <c r="C60" s="118"/>
    </row>
    <row r="61" spans="1:3" s="42" customFormat="1" ht="12" customHeight="1">
      <c r="A61" s="221" t="s">
        <v>144</v>
      </c>
      <c r="B61" s="203" t="s">
        <v>226</v>
      </c>
      <c r="C61" s="118">
        <v>32901</v>
      </c>
    </row>
    <row r="62" spans="1:3" s="42" customFormat="1" ht="12" customHeight="1" thickBot="1">
      <c r="A62" s="222" t="s">
        <v>224</v>
      </c>
      <c r="B62" s="204" t="s">
        <v>227</v>
      </c>
      <c r="C62" s="118">
        <v>32901</v>
      </c>
    </row>
    <row r="63" spans="1:3" s="42" customFormat="1" ht="12" customHeight="1" thickBot="1">
      <c r="A63" s="26" t="s">
        <v>15</v>
      </c>
      <c r="B63" s="20" t="s">
        <v>228</v>
      </c>
      <c r="C63" s="119">
        <f>+C8+C15+C22+C29+C36+C47+C53+C58</f>
        <v>385682</v>
      </c>
    </row>
    <row r="64" spans="1:3" s="42" customFormat="1" ht="12" customHeight="1" thickBot="1">
      <c r="A64" s="223" t="s">
        <v>351</v>
      </c>
      <c r="B64" s="108" t="s">
        <v>230</v>
      </c>
      <c r="C64" s="113">
        <f>SUM(C65:C67)</f>
        <v>21629</v>
      </c>
    </row>
    <row r="65" spans="1:3" s="42" customFormat="1" ht="12" customHeight="1">
      <c r="A65" s="220" t="s">
        <v>263</v>
      </c>
      <c r="B65" s="202" t="s">
        <v>231</v>
      </c>
      <c r="C65" s="118">
        <f>20780+849</f>
        <v>21629</v>
      </c>
    </row>
    <row r="66" spans="1:3" s="42" customFormat="1" ht="12" customHeight="1">
      <c r="A66" s="221" t="s">
        <v>272</v>
      </c>
      <c r="B66" s="203" t="s">
        <v>232</v>
      </c>
      <c r="C66" s="118"/>
    </row>
    <row r="67" spans="1:3" s="42" customFormat="1" ht="12" customHeight="1" thickBot="1">
      <c r="A67" s="222" t="s">
        <v>273</v>
      </c>
      <c r="B67" s="206" t="s">
        <v>233</v>
      </c>
      <c r="C67" s="118"/>
    </row>
    <row r="68" spans="1:3" s="42" customFormat="1" ht="12" customHeight="1" thickBot="1">
      <c r="A68" s="223" t="s">
        <v>234</v>
      </c>
      <c r="B68" s="108" t="s">
        <v>235</v>
      </c>
      <c r="C68" s="113">
        <f>SUM(C69:C72)</f>
        <v>0</v>
      </c>
    </row>
    <row r="69" spans="1:3" s="42" customFormat="1" ht="12" customHeight="1">
      <c r="A69" s="220" t="s">
        <v>99</v>
      </c>
      <c r="B69" s="202" t="s">
        <v>236</v>
      </c>
      <c r="C69" s="118"/>
    </row>
    <row r="70" spans="1:3" s="42" customFormat="1" ht="12" customHeight="1">
      <c r="A70" s="221" t="s">
        <v>100</v>
      </c>
      <c r="B70" s="203" t="s">
        <v>237</v>
      </c>
      <c r="C70" s="118"/>
    </row>
    <row r="71" spans="1:3" s="42" customFormat="1" ht="12" customHeight="1">
      <c r="A71" s="221" t="s">
        <v>264</v>
      </c>
      <c r="B71" s="203" t="s">
        <v>238</v>
      </c>
      <c r="C71" s="118"/>
    </row>
    <row r="72" spans="1:3" s="42" customFormat="1" ht="12" customHeight="1" thickBot="1">
      <c r="A72" s="222" t="s">
        <v>265</v>
      </c>
      <c r="B72" s="204" t="s">
        <v>239</v>
      </c>
      <c r="C72" s="118"/>
    </row>
    <row r="73" spans="1:3" s="42" customFormat="1" ht="12" customHeight="1" thickBot="1">
      <c r="A73" s="223" t="s">
        <v>240</v>
      </c>
      <c r="B73" s="108" t="s">
        <v>241</v>
      </c>
      <c r="C73" s="113">
        <f>SUM(C74:C75)</f>
        <v>0</v>
      </c>
    </row>
    <row r="74" spans="1:3" s="42" customFormat="1" ht="12" customHeight="1">
      <c r="A74" s="220" t="s">
        <v>266</v>
      </c>
      <c r="B74" s="202" t="s">
        <v>242</v>
      </c>
      <c r="C74" s="118"/>
    </row>
    <row r="75" spans="1:3" s="42" customFormat="1" ht="12" customHeight="1" thickBot="1">
      <c r="A75" s="222" t="s">
        <v>267</v>
      </c>
      <c r="B75" s="204" t="s">
        <v>243</v>
      </c>
      <c r="C75" s="118"/>
    </row>
    <row r="76" spans="1:3" s="41" customFormat="1" ht="12" customHeight="1" thickBot="1">
      <c r="A76" s="223" t="s">
        <v>244</v>
      </c>
      <c r="B76" s="108" t="s">
        <v>245</v>
      </c>
      <c r="C76" s="113">
        <f>SUM(C77:C79)</f>
        <v>0</v>
      </c>
    </row>
    <row r="77" spans="1:3" s="42" customFormat="1" ht="12" customHeight="1">
      <c r="A77" s="220" t="s">
        <v>268</v>
      </c>
      <c r="B77" s="202" t="s">
        <v>246</v>
      </c>
      <c r="C77" s="118"/>
    </row>
    <row r="78" spans="1:3" s="42" customFormat="1" ht="12" customHeight="1">
      <c r="A78" s="221" t="s">
        <v>269</v>
      </c>
      <c r="B78" s="203" t="s">
        <v>247</v>
      </c>
      <c r="C78" s="118"/>
    </row>
    <row r="79" spans="1:3" s="42" customFormat="1" ht="12" customHeight="1" thickBot="1">
      <c r="A79" s="222" t="s">
        <v>270</v>
      </c>
      <c r="B79" s="204" t="s">
        <v>248</v>
      </c>
      <c r="C79" s="118"/>
    </row>
    <row r="80" spans="1:3" s="42" customFormat="1" ht="12" customHeight="1" thickBot="1">
      <c r="A80" s="223" t="s">
        <v>249</v>
      </c>
      <c r="B80" s="108" t="s">
        <v>271</v>
      </c>
      <c r="C80" s="113">
        <f>SUM(C81:C84)</f>
        <v>0</v>
      </c>
    </row>
    <row r="81" spans="1:3" s="42" customFormat="1" ht="12" customHeight="1">
      <c r="A81" s="224" t="s">
        <v>250</v>
      </c>
      <c r="B81" s="202" t="s">
        <v>251</v>
      </c>
      <c r="C81" s="118"/>
    </row>
    <row r="82" spans="1:3" s="42" customFormat="1" ht="12" customHeight="1">
      <c r="A82" s="225" t="s">
        <v>252</v>
      </c>
      <c r="B82" s="203" t="s">
        <v>253</v>
      </c>
      <c r="C82" s="118"/>
    </row>
    <row r="83" spans="1:3" s="42" customFormat="1" ht="12" customHeight="1">
      <c r="A83" s="225" t="s">
        <v>254</v>
      </c>
      <c r="B83" s="203" t="s">
        <v>255</v>
      </c>
      <c r="C83" s="118"/>
    </row>
    <row r="84" spans="1:3" s="41" customFormat="1" ht="12" customHeight="1" thickBot="1">
      <c r="A84" s="226" t="s">
        <v>256</v>
      </c>
      <c r="B84" s="204" t="s">
        <v>257</v>
      </c>
      <c r="C84" s="118"/>
    </row>
    <row r="85" spans="1:3" s="41" customFormat="1" ht="12" customHeight="1" thickBot="1">
      <c r="A85" s="223" t="s">
        <v>258</v>
      </c>
      <c r="B85" s="108" t="s">
        <v>259</v>
      </c>
      <c r="C85" s="236"/>
    </row>
    <row r="86" spans="1:3" s="41" customFormat="1" ht="12" customHeight="1" thickBot="1">
      <c r="A86" s="223" t="s">
        <v>260</v>
      </c>
      <c r="B86" s="210" t="s">
        <v>261</v>
      </c>
      <c r="C86" s="119">
        <f>+C64+C68+C73+C76+C80+C85</f>
        <v>21629</v>
      </c>
    </row>
    <row r="87" spans="1:3" s="41" customFormat="1" ht="12" customHeight="1" thickBot="1">
      <c r="A87" s="227" t="s">
        <v>274</v>
      </c>
      <c r="B87" s="212" t="s">
        <v>358</v>
      </c>
      <c r="C87" s="119">
        <f>+C63+C86</f>
        <v>407311</v>
      </c>
    </row>
    <row r="88" spans="1:3" s="42" customFormat="1" ht="15" customHeight="1">
      <c r="A88" s="92"/>
      <c r="B88" s="93"/>
      <c r="C88" s="176"/>
    </row>
    <row r="89" spans="1:3" ht="13.5" thickBot="1">
      <c r="A89" s="228"/>
      <c r="B89" s="94"/>
      <c r="C89" s="177"/>
    </row>
    <row r="90" spans="1:3" s="35" customFormat="1" ht="16.5" customHeight="1" thickBot="1">
      <c r="A90" s="95"/>
      <c r="B90" s="96" t="s">
        <v>45</v>
      </c>
      <c r="C90" s="178"/>
    </row>
    <row r="91" spans="1:3" s="43" customFormat="1" ht="12" customHeight="1" thickBot="1">
      <c r="A91" s="194" t="s">
        <v>7</v>
      </c>
      <c r="B91" s="25" t="s">
        <v>277</v>
      </c>
      <c r="C91" s="112">
        <f>SUM(C92:C96)</f>
        <v>372459</v>
      </c>
    </row>
    <row r="92" spans="1:3" ht="12" customHeight="1">
      <c r="A92" s="229" t="s">
        <v>75</v>
      </c>
      <c r="B92" s="9" t="s">
        <v>37</v>
      </c>
      <c r="C92" s="114">
        <v>106191</v>
      </c>
    </row>
    <row r="93" spans="1:3" ht="12" customHeight="1">
      <c r="A93" s="221" t="s">
        <v>76</v>
      </c>
      <c r="B93" s="7" t="s">
        <v>122</v>
      </c>
      <c r="C93" s="115">
        <v>28840</v>
      </c>
    </row>
    <row r="94" spans="1:3" ht="12" customHeight="1">
      <c r="A94" s="221" t="s">
        <v>77</v>
      </c>
      <c r="B94" s="7" t="s">
        <v>97</v>
      </c>
      <c r="C94" s="117">
        <f>71967+1574</f>
        <v>73541</v>
      </c>
    </row>
    <row r="95" spans="1:3" ht="12" customHeight="1">
      <c r="A95" s="221" t="s">
        <v>78</v>
      </c>
      <c r="B95" s="10" t="s">
        <v>123</v>
      </c>
      <c r="C95" s="117">
        <v>15234</v>
      </c>
    </row>
    <row r="96" spans="1:3" ht="12" customHeight="1">
      <c r="A96" s="221" t="s">
        <v>89</v>
      </c>
      <c r="B96" s="18" t="s">
        <v>124</v>
      </c>
      <c r="C96" s="117">
        <v>148653</v>
      </c>
    </row>
    <row r="97" spans="1:3" ht="12" customHeight="1">
      <c r="A97" s="221" t="s">
        <v>79</v>
      </c>
      <c r="B97" s="7" t="s">
        <v>278</v>
      </c>
      <c r="C97" s="117"/>
    </row>
    <row r="98" spans="1:3" ht="12" customHeight="1">
      <c r="A98" s="221" t="s">
        <v>80</v>
      </c>
      <c r="B98" s="74" t="s">
        <v>279</v>
      </c>
      <c r="C98" s="117"/>
    </row>
    <row r="99" spans="1:3" ht="12" customHeight="1">
      <c r="A99" s="221" t="s">
        <v>90</v>
      </c>
      <c r="B99" s="75" t="s">
        <v>280</v>
      </c>
      <c r="C99" s="117"/>
    </row>
    <row r="100" spans="1:3" ht="12" customHeight="1">
      <c r="A100" s="221" t="s">
        <v>91</v>
      </c>
      <c r="B100" s="75" t="s">
        <v>281</v>
      </c>
      <c r="C100" s="117"/>
    </row>
    <row r="101" spans="1:3" ht="12" customHeight="1">
      <c r="A101" s="221" t="s">
        <v>92</v>
      </c>
      <c r="B101" s="74" t="s">
        <v>282</v>
      </c>
      <c r="C101" s="117">
        <v>105575</v>
      </c>
    </row>
    <row r="102" spans="1:3" ht="12" customHeight="1">
      <c r="A102" s="221" t="s">
        <v>93</v>
      </c>
      <c r="B102" s="74" t="s">
        <v>283</v>
      </c>
      <c r="C102" s="117"/>
    </row>
    <row r="103" spans="1:3" ht="12" customHeight="1">
      <c r="A103" s="221" t="s">
        <v>95</v>
      </c>
      <c r="B103" s="75" t="s">
        <v>284</v>
      </c>
      <c r="C103" s="117"/>
    </row>
    <row r="104" spans="1:3" ht="12" customHeight="1">
      <c r="A104" s="230" t="s">
        <v>125</v>
      </c>
      <c r="B104" s="76" t="s">
        <v>285</v>
      </c>
      <c r="C104" s="117"/>
    </row>
    <row r="105" spans="1:3" ht="12" customHeight="1">
      <c r="A105" s="221" t="s">
        <v>275</v>
      </c>
      <c r="B105" s="76" t="s">
        <v>286</v>
      </c>
      <c r="C105" s="117"/>
    </row>
    <row r="106" spans="1:3" ht="12" customHeight="1" thickBot="1">
      <c r="A106" s="231" t="s">
        <v>276</v>
      </c>
      <c r="B106" s="77" t="s">
        <v>287</v>
      </c>
      <c r="C106" s="121">
        <v>43079</v>
      </c>
    </row>
    <row r="107" spans="1:3" ht="12" customHeight="1" thickBot="1">
      <c r="A107" s="26" t="s">
        <v>8</v>
      </c>
      <c r="B107" s="24" t="s">
        <v>288</v>
      </c>
      <c r="C107" s="113">
        <f>+C108+C110+C112</f>
        <v>34852</v>
      </c>
    </row>
    <row r="108" spans="1:3" ht="12" customHeight="1">
      <c r="A108" s="220" t="s">
        <v>81</v>
      </c>
      <c r="B108" s="7" t="s">
        <v>142</v>
      </c>
      <c r="C108" s="116">
        <v>25325</v>
      </c>
    </row>
    <row r="109" spans="1:3" ht="12" customHeight="1">
      <c r="A109" s="220" t="s">
        <v>82</v>
      </c>
      <c r="B109" s="11" t="s">
        <v>292</v>
      </c>
      <c r="C109" s="116">
        <v>23675</v>
      </c>
    </row>
    <row r="110" spans="1:3" ht="12" customHeight="1">
      <c r="A110" s="220" t="s">
        <v>83</v>
      </c>
      <c r="B110" s="11" t="s">
        <v>126</v>
      </c>
      <c r="C110" s="115">
        <v>9527</v>
      </c>
    </row>
    <row r="111" spans="1:3" ht="12" customHeight="1">
      <c r="A111" s="220" t="s">
        <v>84</v>
      </c>
      <c r="B111" s="11" t="s">
        <v>293</v>
      </c>
      <c r="C111" s="101">
        <v>9226</v>
      </c>
    </row>
    <row r="112" spans="1:3" ht="12" customHeight="1">
      <c r="A112" s="220" t="s">
        <v>85</v>
      </c>
      <c r="B112" s="110" t="s">
        <v>145</v>
      </c>
      <c r="C112" s="101"/>
    </row>
    <row r="113" spans="1:3" ht="12" customHeight="1">
      <c r="A113" s="220" t="s">
        <v>94</v>
      </c>
      <c r="B113" s="109" t="s">
        <v>368</v>
      </c>
      <c r="C113" s="101"/>
    </row>
    <row r="114" spans="1:3" ht="12" customHeight="1">
      <c r="A114" s="220" t="s">
        <v>96</v>
      </c>
      <c r="B114" s="198" t="s">
        <v>298</v>
      </c>
      <c r="C114" s="101"/>
    </row>
    <row r="115" spans="1:3" ht="12" customHeight="1">
      <c r="A115" s="220" t="s">
        <v>127</v>
      </c>
      <c r="B115" s="75" t="s">
        <v>281</v>
      </c>
      <c r="C115" s="101"/>
    </row>
    <row r="116" spans="1:3" ht="12" customHeight="1">
      <c r="A116" s="220" t="s">
        <v>128</v>
      </c>
      <c r="B116" s="75" t="s">
        <v>297</v>
      </c>
      <c r="C116" s="101"/>
    </row>
    <row r="117" spans="1:3" ht="12" customHeight="1">
      <c r="A117" s="220" t="s">
        <v>129</v>
      </c>
      <c r="B117" s="75" t="s">
        <v>296</v>
      </c>
      <c r="C117" s="101"/>
    </row>
    <row r="118" spans="1:3" ht="12" customHeight="1">
      <c r="A118" s="220" t="s">
        <v>289</v>
      </c>
      <c r="B118" s="75" t="s">
        <v>284</v>
      </c>
      <c r="C118" s="101"/>
    </row>
    <row r="119" spans="1:3" ht="12" customHeight="1">
      <c r="A119" s="220" t="s">
        <v>290</v>
      </c>
      <c r="B119" s="75" t="s">
        <v>295</v>
      </c>
      <c r="C119" s="101"/>
    </row>
    <row r="120" spans="1:3" ht="12" customHeight="1" thickBot="1">
      <c r="A120" s="230" t="s">
        <v>291</v>
      </c>
      <c r="B120" s="75" t="s">
        <v>294</v>
      </c>
      <c r="C120" s="102"/>
    </row>
    <row r="121" spans="1:3" ht="12" customHeight="1" thickBot="1">
      <c r="A121" s="26" t="s">
        <v>9</v>
      </c>
      <c r="B121" s="71" t="s">
        <v>299</v>
      </c>
      <c r="C121" s="113"/>
    </row>
    <row r="122" spans="1:3" ht="12" customHeight="1">
      <c r="A122" s="220" t="s">
        <v>64</v>
      </c>
      <c r="B122" s="8" t="s">
        <v>46</v>
      </c>
      <c r="C122" s="116"/>
    </row>
    <row r="123" spans="1:3" ht="12" customHeight="1" thickBot="1">
      <c r="A123" s="222" t="s">
        <v>65</v>
      </c>
      <c r="B123" s="11" t="s">
        <v>47</v>
      </c>
      <c r="C123" s="117"/>
    </row>
    <row r="124" spans="1:3" ht="12" customHeight="1" thickBot="1">
      <c r="A124" s="26" t="s">
        <v>10</v>
      </c>
      <c r="B124" s="71" t="s">
        <v>300</v>
      </c>
      <c r="C124" s="113">
        <f>+C91+C107+C121</f>
        <v>407311</v>
      </c>
    </row>
    <row r="125" spans="1:3" ht="12" customHeight="1" thickBot="1">
      <c r="A125" s="26" t="s">
        <v>11</v>
      </c>
      <c r="B125" s="71" t="s">
        <v>301</v>
      </c>
      <c r="C125" s="113">
        <f>+C126+C127+C128</f>
        <v>0</v>
      </c>
    </row>
    <row r="126" spans="1:3" s="43" customFormat="1" ht="12" customHeight="1">
      <c r="A126" s="220" t="s">
        <v>68</v>
      </c>
      <c r="B126" s="8" t="s">
        <v>302</v>
      </c>
      <c r="C126" s="101"/>
    </row>
    <row r="127" spans="1:3" ht="12" customHeight="1">
      <c r="A127" s="220" t="s">
        <v>69</v>
      </c>
      <c r="B127" s="8" t="s">
        <v>303</v>
      </c>
      <c r="C127" s="101"/>
    </row>
    <row r="128" spans="1:3" ht="12" customHeight="1" thickBot="1">
      <c r="A128" s="230" t="s">
        <v>70</v>
      </c>
      <c r="B128" s="6" t="s">
        <v>304</v>
      </c>
      <c r="C128" s="101"/>
    </row>
    <row r="129" spans="1:3" ht="12" customHeight="1" thickBot="1">
      <c r="A129" s="26" t="s">
        <v>12</v>
      </c>
      <c r="B129" s="71" t="s">
        <v>350</v>
      </c>
      <c r="C129" s="113">
        <f>+C130+C131+C132+C133</f>
        <v>0</v>
      </c>
    </row>
    <row r="130" spans="1:3" ht="12" customHeight="1">
      <c r="A130" s="220" t="s">
        <v>71</v>
      </c>
      <c r="B130" s="8" t="s">
        <v>305</v>
      </c>
      <c r="C130" s="101"/>
    </row>
    <row r="131" spans="1:3" ht="12" customHeight="1">
      <c r="A131" s="220" t="s">
        <v>72</v>
      </c>
      <c r="B131" s="8" t="s">
        <v>306</v>
      </c>
      <c r="C131" s="101"/>
    </row>
    <row r="132" spans="1:3" ht="12" customHeight="1">
      <c r="A132" s="220" t="s">
        <v>208</v>
      </c>
      <c r="B132" s="8" t="s">
        <v>307</v>
      </c>
      <c r="C132" s="101"/>
    </row>
    <row r="133" spans="1:3" s="43" customFormat="1" ht="12" customHeight="1" thickBot="1">
      <c r="A133" s="230" t="s">
        <v>209</v>
      </c>
      <c r="B133" s="6" t="s">
        <v>308</v>
      </c>
      <c r="C133" s="101"/>
    </row>
    <row r="134" spans="1:11" ht="12" customHeight="1" thickBot="1">
      <c r="A134" s="26" t="s">
        <v>13</v>
      </c>
      <c r="B134" s="71" t="s">
        <v>309</v>
      </c>
      <c r="C134" s="119">
        <f>+C135+C136+C137+C138</f>
        <v>0</v>
      </c>
      <c r="K134" s="100"/>
    </row>
    <row r="135" spans="1:3" ht="12.75">
      <c r="A135" s="220" t="s">
        <v>73</v>
      </c>
      <c r="B135" s="8" t="s">
        <v>310</v>
      </c>
      <c r="C135" s="101"/>
    </row>
    <row r="136" spans="1:3" ht="12" customHeight="1">
      <c r="A136" s="220" t="s">
        <v>74</v>
      </c>
      <c r="B136" s="8" t="s">
        <v>320</v>
      </c>
      <c r="C136" s="101"/>
    </row>
    <row r="137" spans="1:3" s="43" customFormat="1" ht="12" customHeight="1">
      <c r="A137" s="220" t="s">
        <v>221</v>
      </c>
      <c r="B137" s="8" t="s">
        <v>311</v>
      </c>
      <c r="C137" s="101"/>
    </row>
    <row r="138" spans="1:3" s="43" customFormat="1" ht="12" customHeight="1" thickBot="1">
      <c r="A138" s="230" t="s">
        <v>222</v>
      </c>
      <c r="B138" s="6" t="s">
        <v>312</v>
      </c>
      <c r="C138" s="101"/>
    </row>
    <row r="139" spans="1:3" s="43" customFormat="1" ht="12" customHeight="1" thickBot="1">
      <c r="A139" s="26" t="s">
        <v>14</v>
      </c>
      <c r="B139" s="71" t="s">
        <v>313</v>
      </c>
      <c r="C139" s="122">
        <f>+C140+C141+C142+C143</f>
        <v>0</v>
      </c>
    </row>
    <row r="140" spans="1:3" s="43" customFormat="1" ht="12" customHeight="1">
      <c r="A140" s="220" t="s">
        <v>120</v>
      </c>
      <c r="B140" s="8" t="s">
        <v>314</v>
      </c>
      <c r="C140" s="101"/>
    </row>
    <row r="141" spans="1:3" s="43" customFormat="1" ht="12" customHeight="1">
      <c r="A141" s="220" t="s">
        <v>121</v>
      </c>
      <c r="B141" s="8" t="s">
        <v>315</v>
      </c>
      <c r="C141" s="101"/>
    </row>
    <row r="142" spans="1:3" s="43" customFormat="1" ht="12" customHeight="1">
      <c r="A142" s="220" t="s">
        <v>144</v>
      </c>
      <c r="B142" s="8" t="s">
        <v>316</v>
      </c>
      <c r="C142" s="101"/>
    </row>
    <row r="143" spans="1:3" ht="12.75" customHeight="1" thickBot="1">
      <c r="A143" s="220" t="s">
        <v>224</v>
      </c>
      <c r="B143" s="8" t="s">
        <v>317</v>
      </c>
      <c r="C143" s="101"/>
    </row>
    <row r="144" spans="1:3" ht="12" customHeight="1" thickBot="1">
      <c r="A144" s="26" t="s">
        <v>15</v>
      </c>
      <c r="B144" s="71" t="s">
        <v>318</v>
      </c>
      <c r="C144" s="214">
        <f>+C125+C129+C134+C139</f>
        <v>0</v>
      </c>
    </row>
    <row r="145" spans="1:3" ht="15" customHeight="1" thickBot="1">
      <c r="A145" s="232" t="s">
        <v>16</v>
      </c>
      <c r="B145" s="179" t="s">
        <v>319</v>
      </c>
      <c r="C145" s="214">
        <f>+C124+C144</f>
        <v>407311</v>
      </c>
    </row>
    <row r="146" spans="1:3" ht="13.5" thickBot="1">
      <c r="A146" s="182"/>
      <c r="B146" s="183"/>
      <c r="C146" s="184"/>
    </row>
    <row r="147" spans="1:3" ht="15" customHeight="1" thickBot="1">
      <c r="A147" s="97" t="s">
        <v>137</v>
      </c>
      <c r="B147" s="98"/>
      <c r="C147" s="69">
        <v>11</v>
      </c>
    </row>
    <row r="148" spans="1:3" ht="14.25" customHeight="1" thickBot="1">
      <c r="A148" s="97" t="s">
        <v>138</v>
      </c>
      <c r="B148" s="98"/>
      <c r="C148" s="69">
        <v>134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tabSelected="1" view="pageLayout" workbookViewId="0" topLeftCell="A91">
      <selection activeCell="E23" sqref="E23"/>
    </sheetView>
  </sheetViews>
  <sheetFormatPr defaultColWidth="9.00390625" defaultRowHeight="12.75"/>
  <cols>
    <col min="1" max="1" width="4.875" style="47" customWidth="1"/>
    <col min="2" max="2" width="31.125" style="65" customWidth="1"/>
    <col min="3" max="4" width="9.00390625" style="65" customWidth="1"/>
    <col min="5" max="5" width="9.50390625" style="65" customWidth="1"/>
    <col min="6" max="6" width="8.875" style="65" customWidth="1"/>
    <col min="7" max="7" width="8.625" style="65" customWidth="1"/>
    <col min="8" max="8" width="8.875" style="65" customWidth="1"/>
    <col min="9" max="9" width="8.125" style="65" customWidth="1"/>
    <col min="10" max="14" width="9.50390625" style="65" customWidth="1"/>
    <col min="15" max="15" width="12.625" style="47" customWidth="1"/>
    <col min="16" max="16384" width="9.375" style="65" customWidth="1"/>
  </cols>
  <sheetData>
    <row r="1" spans="1:15" ht="31.5" customHeight="1">
      <c r="A1" s="252" t="s">
        <v>369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ht="16.5" thickBot="1">
      <c r="O2" s="3" t="s">
        <v>41</v>
      </c>
    </row>
    <row r="3" spans="1:15" s="47" customFormat="1" ht="25.5" customHeight="1" thickBot="1">
      <c r="A3" s="44" t="s">
        <v>5</v>
      </c>
      <c r="B3" s="45" t="s">
        <v>49</v>
      </c>
      <c r="C3" s="45" t="s">
        <v>52</v>
      </c>
      <c r="D3" s="45" t="s">
        <v>53</v>
      </c>
      <c r="E3" s="45" t="s">
        <v>54</v>
      </c>
      <c r="F3" s="45" t="s">
        <v>55</v>
      </c>
      <c r="G3" s="45" t="s">
        <v>56</v>
      </c>
      <c r="H3" s="45" t="s">
        <v>57</v>
      </c>
      <c r="I3" s="45" t="s">
        <v>58</v>
      </c>
      <c r="J3" s="45" t="s">
        <v>59</v>
      </c>
      <c r="K3" s="45" t="s">
        <v>60</v>
      </c>
      <c r="L3" s="45" t="s">
        <v>61</v>
      </c>
      <c r="M3" s="45" t="s">
        <v>62</v>
      </c>
      <c r="N3" s="45" t="s">
        <v>63</v>
      </c>
      <c r="O3" s="46" t="s">
        <v>39</v>
      </c>
    </row>
    <row r="4" spans="1:15" s="49" customFormat="1" ht="15" customHeight="1" thickBot="1">
      <c r="A4" s="48" t="s">
        <v>7</v>
      </c>
      <c r="B4" s="249" t="s">
        <v>44</v>
      </c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1"/>
    </row>
    <row r="5" spans="1:15" s="49" customFormat="1" ht="22.5">
      <c r="A5" s="50" t="s">
        <v>8</v>
      </c>
      <c r="B5" s="237" t="s">
        <v>324</v>
      </c>
      <c r="C5" s="51">
        <v>15265</v>
      </c>
      <c r="D5" s="51">
        <v>15265</v>
      </c>
      <c r="E5" s="51">
        <v>15265</v>
      </c>
      <c r="F5" s="51">
        <v>15265</v>
      </c>
      <c r="G5" s="51">
        <v>15265</v>
      </c>
      <c r="H5" s="51">
        <v>15265</v>
      </c>
      <c r="I5" s="51">
        <v>15265</v>
      </c>
      <c r="J5" s="51">
        <v>15265</v>
      </c>
      <c r="K5" s="51">
        <v>15265</v>
      </c>
      <c r="L5" s="51">
        <v>15265</v>
      </c>
      <c r="M5" s="51">
        <v>15265</v>
      </c>
      <c r="N5" s="51">
        <v>15268</v>
      </c>
      <c r="O5" s="52">
        <f aca="true" t="shared" si="0" ref="O5:O25">SUM(C5:N5)</f>
        <v>183183</v>
      </c>
    </row>
    <row r="6" spans="1:15" s="56" customFormat="1" ht="22.5">
      <c r="A6" s="53" t="s">
        <v>9</v>
      </c>
      <c r="B6" s="105" t="s">
        <v>359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5">
        <f t="shared" si="0"/>
        <v>0</v>
      </c>
    </row>
    <row r="7" spans="1:15" s="56" customFormat="1" ht="22.5">
      <c r="A7" s="53" t="s">
        <v>10</v>
      </c>
      <c r="B7" s="104" t="s">
        <v>360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8">
        <f t="shared" si="0"/>
        <v>0</v>
      </c>
    </row>
    <row r="8" spans="1:15" s="56" customFormat="1" ht="13.5" customHeight="1">
      <c r="A8" s="53" t="s">
        <v>11</v>
      </c>
      <c r="B8" s="103" t="s">
        <v>113</v>
      </c>
      <c r="C8" s="54">
        <v>1450</v>
      </c>
      <c r="D8" s="54">
        <v>1450</v>
      </c>
      <c r="E8" s="54">
        <v>12000</v>
      </c>
      <c r="F8" s="54">
        <v>1450</v>
      </c>
      <c r="G8" s="54">
        <v>1450</v>
      </c>
      <c r="H8" s="54">
        <v>1450</v>
      </c>
      <c r="I8" s="54">
        <v>1450</v>
      </c>
      <c r="J8" s="54">
        <v>1450</v>
      </c>
      <c r="K8" s="54">
        <v>10000</v>
      </c>
      <c r="L8" s="54">
        <v>1235</v>
      </c>
      <c r="M8" s="54">
        <v>1240</v>
      </c>
      <c r="N8" s="54">
        <v>4935</v>
      </c>
      <c r="O8" s="55">
        <f t="shared" si="0"/>
        <v>39560</v>
      </c>
    </row>
    <row r="9" spans="1:15" s="56" customFormat="1" ht="13.5" customHeight="1">
      <c r="A9" s="53" t="s">
        <v>12</v>
      </c>
      <c r="B9" s="103" t="s">
        <v>361</v>
      </c>
      <c r="C9" s="54">
        <v>664</v>
      </c>
      <c r="D9" s="54">
        <v>664</v>
      </c>
      <c r="E9" s="54">
        <v>664</v>
      </c>
      <c r="F9" s="54">
        <v>664</v>
      </c>
      <c r="G9" s="54">
        <v>664</v>
      </c>
      <c r="H9" s="54">
        <v>664</v>
      </c>
      <c r="I9" s="54">
        <v>664</v>
      </c>
      <c r="J9" s="54">
        <v>664</v>
      </c>
      <c r="K9" s="54">
        <v>1389</v>
      </c>
      <c r="L9" s="54">
        <v>670</v>
      </c>
      <c r="M9" s="54">
        <v>664</v>
      </c>
      <c r="N9" s="54">
        <v>664</v>
      </c>
      <c r="O9" s="55">
        <f t="shared" si="0"/>
        <v>8699</v>
      </c>
    </row>
    <row r="10" spans="1:15" s="56" customFormat="1" ht="13.5" customHeight="1">
      <c r="A10" s="53" t="s">
        <v>13</v>
      </c>
      <c r="B10" s="103" t="s">
        <v>0</v>
      </c>
      <c r="C10" s="54"/>
      <c r="D10" s="54">
        <v>600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5">
        <f t="shared" si="0"/>
        <v>600</v>
      </c>
    </row>
    <row r="11" spans="1:15" s="56" customFormat="1" ht="13.5" customHeight="1">
      <c r="A11" s="53" t="s">
        <v>14</v>
      </c>
      <c r="B11" s="103" t="s">
        <v>326</v>
      </c>
      <c r="C11" s="54">
        <v>10081</v>
      </c>
      <c r="D11" s="54">
        <v>10081</v>
      </c>
      <c r="E11" s="54">
        <v>10081</v>
      </c>
      <c r="F11" s="54">
        <v>10081</v>
      </c>
      <c r="G11" s="54">
        <v>10081</v>
      </c>
      <c r="H11" s="54">
        <v>10081</v>
      </c>
      <c r="I11" s="54">
        <v>10081</v>
      </c>
      <c r="J11" s="54">
        <v>10081</v>
      </c>
      <c r="K11" s="54">
        <v>10081</v>
      </c>
      <c r="L11" s="54">
        <v>10081</v>
      </c>
      <c r="M11" s="54">
        <v>10089</v>
      </c>
      <c r="N11" s="54">
        <v>10081</v>
      </c>
      <c r="O11" s="55">
        <f t="shared" si="0"/>
        <v>120980</v>
      </c>
    </row>
    <row r="12" spans="1:15" s="56" customFormat="1" ht="22.5">
      <c r="A12" s="53" t="s">
        <v>15</v>
      </c>
      <c r="B12" s="105" t="s">
        <v>357</v>
      </c>
      <c r="C12" s="54"/>
      <c r="D12" s="54">
        <v>32901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5">
        <f t="shared" si="0"/>
        <v>32901</v>
      </c>
    </row>
    <row r="13" spans="1:15" s="56" customFormat="1" ht="13.5" customHeight="1" thickBot="1">
      <c r="A13" s="53" t="s">
        <v>16</v>
      </c>
      <c r="B13" s="103" t="s">
        <v>1</v>
      </c>
      <c r="C13" s="54">
        <v>1731</v>
      </c>
      <c r="D13" s="54">
        <v>1731</v>
      </c>
      <c r="E13" s="54">
        <v>1731</v>
      </c>
      <c r="F13" s="54">
        <v>1731</v>
      </c>
      <c r="G13" s="54">
        <v>1731</v>
      </c>
      <c r="H13" s="54">
        <v>1731</v>
      </c>
      <c r="I13" s="54">
        <v>1731</v>
      </c>
      <c r="J13" s="54">
        <v>1731</v>
      </c>
      <c r="K13" s="54">
        <v>1731</v>
      </c>
      <c r="L13" s="54">
        <v>2580</v>
      </c>
      <c r="M13" s="54">
        <v>1731</v>
      </c>
      <c r="N13" s="54">
        <v>1739</v>
      </c>
      <c r="O13" s="55">
        <f t="shared" si="0"/>
        <v>21629</v>
      </c>
    </row>
    <row r="14" spans="1:15" s="49" customFormat="1" ht="15.75" customHeight="1" thickBot="1">
      <c r="A14" s="48" t="s">
        <v>17</v>
      </c>
      <c r="B14" s="29" t="s">
        <v>86</v>
      </c>
      <c r="C14" s="59">
        <f aca="true" t="shared" si="1" ref="C14:N14">SUM(C5:C13)</f>
        <v>29191</v>
      </c>
      <c r="D14" s="59">
        <f t="shared" si="1"/>
        <v>62692</v>
      </c>
      <c r="E14" s="59">
        <f t="shared" si="1"/>
        <v>39741</v>
      </c>
      <c r="F14" s="59">
        <f t="shared" si="1"/>
        <v>29191</v>
      </c>
      <c r="G14" s="59">
        <f t="shared" si="1"/>
        <v>29191</v>
      </c>
      <c r="H14" s="59">
        <f t="shared" si="1"/>
        <v>29191</v>
      </c>
      <c r="I14" s="59">
        <f t="shared" si="1"/>
        <v>29191</v>
      </c>
      <c r="J14" s="59">
        <f t="shared" si="1"/>
        <v>29191</v>
      </c>
      <c r="K14" s="59">
        <f t="shared" si="1"/>
        <v>38466</v>
      </c>
      <c r="L14" s="59">
        <f t="shared" si="1"/>
        <v>29831</v>
      </c>
      <c r="M14" s="59">
        <f t="shared" si="1"/>
        <v>28989</v>
      </c>
      <c r="N14" s="59">
        <f t="shared" si="1"/>
        <v>32687</v>
      </c>
      <c r="O14" s="60">
        <f>SUM(C14:N14)</f>
        <v>407552</v>
      </c>
    </row>
    <row r="15" spans="1:15" s="49" customFormat="1" ht="15" customHeight="1" thickBot="1">
      <c r="A15" s="48" t="s">
        <v>18</v>
      </c>
      <c r="B15" s="249" t="s">
        <v>45</v>
      </c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1"/>
    </row>
    <row r="16" spans="1:15" s="56" customFormat="1" ht="13.5" customHeight="1">
      <c r="A16" s="61" t="s">
        <v>19</v>
      </c>
      <c r="B16" s="106" t="s">
        <v>50</v>
      </c>
      <c r="C16" s="57">
        <v>14250</v>
      </c>
      <c r="D16" s="57">
        <v>14250</v>
      </c>
      <c r="E16" s="57">
        <v>14250</v>
      </c>
      <c r="F16" s="57">
        <v>14250</v>
      </c>
      <c r="G16" s="57">
        <v>14250</v>
      </c>
      <c r="H16" s="57">
        <v>14250</v>
      </c>
      <c r="I16" s="57">
        <v>14250</v>
      </c>
      <c r="J16" s="57">
        <v>14250</v>
      </c>
      <c r="K16" s="57">
        <v>15268</v>
      </c>
      <c r="L16" s="57">
        <v>14250</v>
      </c>
      <c r="M16" s="57">
        <v>14250</v>
      </c>
      <c r="N16" s="57">
        <v>14259</v>
      </c>
      <c r="O16" s="58">
        <f t="shared" si="0"/>
        <v>172027</v>
      </c>
    </row>
    <row r="17" spans="1:15" s="56" customFormat="1" ht="27" customHeight="1">
      <c r="A17" s="53" t="s">
        <v>20</v>
      </c>
      <c r="B17" s="105" t="s">
        <v>122</v>
      </c>
      <c r="C17" s="54">
        <v>3904</v>
      </c>
      <c r="D17" s="54">
        <v>3904</v>
      </c>
      <c r="E17" s="54">
        <v>3904</v>
      </c>
      <c r="F17" s="54">
        <v>3904</v>
      </c>
      <c r="G17" s="54">
        <v>3904</v>
      </c>
      <c r="H17" s="54">
        <v>3904</v>
      </c>
      <c r="I17" s="54">
        <v>3904</v>
      </c>
      <c r="J17" s="54">
        <v>3904</v>
      </c>
      <c r="K17" s="54">
        <v>3904</v>
      </c>
      <c r="L17" s="54">
        <v>3904</v>
      </c>
      <c r="M17" s="54">
        <v>3904</v>
      </c>
      <c r="N17" s="54">
        <v>3904</v>
      </c>
      <c r="O17" s="55">
        <f t="shared" si="0"/>
        <v>46848</v>
      </c>
    </row>
    <row r="18" spans="1:15" s="56" customFormat="1" ht="13.5" customHeight="1">
      <c r="A18" s="53" t="s">
        <v>21</v>
      </c>
      <c r="B18" s="103" t="s">
        <v>97</v>
      </c>
      <c r="C18" s="54">
        <v>7527</v>
      </c>
      <c r="D18" s="54">
        <v>7527</v>
      </c>
      <c r="E18" s="54">
        <v>7527</v>
      </c>
      <c r="F18" s="54">
        <v>7527</v>
      </c>
      <c r="G18" s="54">
        <v>7527</v>
      </c>
      <c r="H18" s="54">
        <v>7527</v>
      </c>
      <c r="I18" s="54">
        <v>7527</v>
      </c>
      <c r="J18" s="54">
        <v>7530</v>
      </c>
      <c r="K18" s="54">
        <v>7529</v>
      </c>
      <c r="L18" s="54">
        <v>9391</v>
      </c>
      <c r="M18" s="54">
        <v>7527</v>
      </c>
      <c r="N18" s="54">
        <v>7527</v>
      </c>
      <c r="O18" s="55">
        <f t="shared" si="0"/>
        <v>92193</v>
      </c>
    </row>
    <row r="19" spans="1:15" s="56" customFormat="1" ht="13.5" customHeight="1">
      <c r="A19" s="53" t="s">
        <v>22</v>
      </c>
      <c r="B19" s="103" t="s">
        <v>123</v>
      </c>
      <c r="C19" s="54">
        <v>1546</v>
      </c>
      <c r="D19" s="54">
        <v>1546</v>
      </c>
      <c r="E19" s="54">
        <v>1546</v>
      </c>
      <c r="F19" s="54">
        <v>1546</v>
      </c>
      <c r="G19" s="54">
        <v>1546</v>
      </c>
      <c r="H19" s="54">
        <v>1546</v>
      </c>
      <c r="I19" s="54">
        <v>1546</v>
      </c>
      <c r="J19" s="54">
        <v>1546</v>
      </c>
      <c r="K19" s="54">
        <v>1546</v>
      </c>
      <c r="L19" s="54">
        <v>1546</v>
      </c>
      <c r="M19" s="54">
        <v>1546</v>
      </c>
      <c r="N19" s="54">
        <v>1547</v>
      </c>
      <c r="O19" s="55">
        <f t="shared" si="0"/>
        <v>18553</v>
      </c>
    </row>
    <row r="20" spans="1:15" s="56" customFormat="1" ht="13.5" customHeight="1">
      <c r="A20" s="53" t="s">
        <v>23</v>
      </c>
      <c r="B20" s="103" t="s">
        <v>2</v>
      </c>
      <c r="C20" s="54">
        <v>3590</v>
      </c>
      <c r="D20" s="54">
        <v>3590</v>
      </c>
      <c r="E20" s="54">
        <v>3590</v>
      </c>
      <c r="F20" s="54">
        <v>3590</v>
      </c>
      <c r="G20" s="54">
        <v>3590</v>
      </c>
      <c r="H20" s="54">
        <v>3590</v>
      </c>
      <c r="I20" s="54">
        <v>3590</v>
      </c>
      <c r="J20" s="54">
        <v>3590</v>
      </c>
      <c r="K20" s="54">
        <v>3590</v>
      </c>
      <c r="L20" s="54">
        <v>3590</v>
      </c>
      <c r="M20" s="54">
        <v>3590</v>
      </c>
      <c r="N20" s="54">
        <v>3589</v>
      </c>
      <c r="O20" s="55">
        <f t="shared" si="0"/>
        <v>43079</v>
      </c>
    </row>
    <row r="21" spans="1:15" s="56" customFormat="1" ht="13.5" customHeight="1">
      <c r="A21" s="53" t="s">
        <v>24</v>
      </c>
      <c r="B21" s="103" t="s">
        <v>142</v>
      </c>
      <c r="C21" s="54"/>
      <c r="D21" s="54">
        <v>23675</v>
      </c>
      <c r="E21" s="54"/>
      <c r="F21" s="54"/>
      <c r="G21" s="54"/>
      <c r="H21" s="54">
        <v>1650</v>
      </c>
      <c r="I21" s="54"/>
      <c r="J21" s="54"/>
      <c r="K21" s="54"/>
      <c r="L21" s="54"/>
      <c r="M21" s="54"/>
      <c r="N21" s="54"/>
      <c r="O21" s="55">
        <f t="shared" si="0"/>
        <v>25325</v>
      </c>
    </row>
    <row r="22" spans="1:15" s="56" customFormat="1" ht="15.75">
      <c r="A22" s="53" t="s">
        <v>25</v>
      </c>
      <c r="B22" s="105" t="s">
        <v>126</v>
      </c>
      <c r="C22" s="54"/>
      <c r="D22" s="54"/>
      <c r="E22" s="54">
        <v>9226</v>
      </c>
      <c r="F22" s="54"/>
      <c r="G22" s="54"/>
      <c r="H22" s="54">
        <v>301</v>
      </c>
      <c r="I22" s="54"/>
      <c r="J22" s="54"/>
      <c r="K22" s="54"/>
      <c r="L22" s="54"/>
      <c r="M22" s="54"/>
      <c r="N22" s="54"/>
      <c r="O22" s="55">
        <f t="shared" si="0"/>
        <v>9527</v>
      </c>
    </row>
    <row r="23" spans="1:15" s="56" customFormat="1" ht="13.5" customHeight="1">
      <c r="A23" s="53" t="s">
        <v>26</v>
      </c>
      <c r="B23" s="103" t="s">
        <v>145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5">
        <f t="shared" si="0"/>
        <v>0</v>
      </c>
    </row>
    <row r="24" spans="1:15" s="56" customFormat="1" ht="13.5" customHeight="1" thickBot="1">
      <c r="A24" s="53" t="s">
        <v>27</v>
      </c>
      <c r="B24" s="103" t="s">
        <v>3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5">
        <f t="shared" si="0"/>
        <v>0</v>
      </c>
    </row>
    <row r="25" spans="1:15" s="49" customFormat="1" ht="15.75" customHeight="1" thickBot="1">
      <c r="A25" s="62" t="s">
        <v>28</v>
      </c>
      <c r="B25" s="29" t="s">
        <v>87</v>
      </c>
      <c r="C25" s="59">
        <f aca="true" t="shared" si="2" ref="C25:N25">SUM(C16:C24)</f>
        <v>30817</v>
      </c>
      <c r="D25" s="59">
        <f t="shared" si="2"/>
        <v>54492</v>
      </c>
      <c r="E25" s="59">
        <f t="shared" si="2"/>
        <v>40043</v>
      </c>
      <c r="F25" s="59">
        <f t="shared" si="2"/>
        <v>30817</v>
      </c>
      <c r="G25" s="59">
        <f t="shared" si="2"/>
        <v>30817</v>
      </c>
      <c r="H25" s="59">
        <f t="shared" si="2"/>
        <v>32768</v>
      </c>
      <c r="I25" s="59">
        <f t="shared" si="2"/>
        <v>30817</v>
      </c>
      <c r="J25" s="59">
        <f t="shared" si="2"/>
        <v>30820</v>
      </c>
      <c r="K25" s="59">
        <f t="shared" si="2"/>
        <v>31837</v>
      </c>
      <c r="L25" s="59">
        <f t="shared" si="2"/>
        <v>32681</v>
      </c>
      <c r="M25" s="59">
        <f t="shared" si="2"/>
        <v>30817</v>
      </c>
      <c r="N25" s="59">
        <f t="shared" si="2"/>
        <v>30826</v>
      </c>
      <c r="O25" s="60">
        <f t="shared" si="0"/>
        <v>407552</v>
      </c>
    </row>
    <row r="26" spans="1:15" ht="16.5" thickBot="1">
      <c r="A26" s="62" t="s">
        <v>29</v>
      </c>
      <c r="B26" s="107" t="s">
        <v>88</v>
      </c>
      <c r="C26" s="63">
        <f aca="true" t="shared" si="3" ref="C26:O26">C14-C25</f>
        <v>-1626</v>
      </c>
      <c r="D26" s="63">
        <f t="shared" si="3"/>
        <v>8200</v>
      </c>
      <c r="E26" s="63">
        <f t="shared" si="3"/>
        <v>-302</v>
      </c>
      <c r="F26" s="63">
        <f t="shared" si="3"/>
        <v>-1626</v>
      </c>
      <c r="G26" s="63">
        <f t="shared" si="3"/>
        <v>-1626</v>
      </c>
      <c r="H26" s="63">
        <f t="shared" si="3"/>
        <v>-3577</v>
      </c>
      <c r="I26" s="63">
        <f t="shared" si="3"/>
        <v>-1626</v>
      </c>
      <c r="J26" s="63">
        <f t="shared" si="3"/>
        <v>-1629</v>
      </c>
      <c r="K26" s="63">
        <f t="shared" si="3"/>
        <v>6629</v>
      </c>
      <c r="L26" s="63">
        <f t="shared" si="3"/>
        <v>-2850</v>
      </c>
      <c r="M26" s="63">
        <f t="shared" si="3"/>
        <v>-1828</v>
      </c>
      <c r="N26" s="63">
        <f t="shared" si="3"/>
        <v>1861</v>
      </c>
      <c r="O26" s="64">
        <f t="shared" si="3"/>
        <v>0</v>
      </c>
    </row>
    <row r="27" ht="15.75">
      <c r="A27" s="66"/>
    </row>
    <row r="28" spans="2:15" ht="15.75">
      <c r="B28" s="67"/>
      <c r="C28" s="68"/>
      <c r="D28" s="68"/>
      <c r="O28" s="65"/>
    </row>
    <row r="29" ht="15.75">
      <c r="O29" s="65"/>
    </row>
    <row r="30" ht="15.75">
      <c r="O30" s="65"/>
    </row>
    <row r="31" ht="15.75">
      <c r="O31" s="65"/>
    </row>
    <row r="32" ht="15.75">
      <c r="O32" s="65"/>
    </row>
    <row r="33" ht="15.75">
      <c r="O33" s="65"/>
    </row>
    <row r="34" ht="15.75">
      <c r="O34" s="65"/>
    </row>
    <row r="35" ht="15.75">
      <c r="O35" s="65"/>
    </row>
    <row r="36" ht="15.75">
      <c r="O36" s="65"/>
    </row>
    <row r="37" ht="15.75">
      <c r="O37" s="65"/>
    </row>
    <row r="38" ht="15.75">
      <c r="O38" s="65"/>
    </row>
    <row r="39" ht="15.75">
      <c r="O39" s="65"/>
    </row>
    <row r="40" ht="15.75">
      <c r="O40" s="65"/>
    </row>
    <row r="41" ht="15.75">
      <c r="O41" s="65"/>
    </row>
    <row r="42" ht="15.75">
      <c r="O42" s="65"/>
    </row>
    <row r="43" ht="15.75">
      <c r="O43" s="65"/>
    </row>
    <row r="44" ht="15.75">
      <c r="O44" s="65"/>
    </row>
    <row r="45" ht="15.75">
      <c r="O45" s="65"/>
    </row>
    <row r="46" ht="15.75">
      <c r="O46" s="65"/>
    </row>
    <row r="47" ht="15.75">
      <c r="O47" s="65"/>
    </row>
    <row r="48" ht="15.75">
      <c r="O48" s="65"/>
    </row>
    <row r="49" ht="15.75">
      <c r="O49" s="65"/>
    </row>
    <row r="50" ht="15.75">
      <c r="O50" s="65"/>
    </row>
    <row r="51" ht="15.75">
      <c r="O51" s="65"/>
    </row>
    <row r="52" ht="15.75">
      <c r="O52" s="65"/>
    </row>
    <row r="53" ht="15.75">
      <c r="O53" s="65"/>
    </row>
    <row r="54" ht="15.75">
      <c r="O54" s="65"/>
    </row>
    <row r="55" ht="15.75">
      <c r="O55" s="65"/>
    </row>
    <row r="56" ht="15.75">
      <c r="O56" s="65"/>
    </row>
    <row r="57" ht="15.75">
      <c r="O57" s="65"/>
    </row>
    <row r="58" ht="15.75">
      <c r="O58" s="65"/>
    </row>
    <row r="59" ht="15.75">
      <c r="O59" s="65"/>
    </row>
    <row r="60" ht="15.75">
      <c r="O60" s="65"/>
    </row>
    <row r="61" ht="15.75">
      <c r="O61" s="65"/>
    </row>
    <row r="62" ht="15.75">
      <c r="O62" s="65"/>
    </row>
    <row r="63" ht="15.75">
      <c r="O63" s="65"/>
    </row>
    <row r="64" ht="15.75">
      <c r="O64" s="65"/>
    </row>
    <row r="65" ht="15.75">
      <c r="O65" s="65"/>
    </row>
    <row r="66" ht="15.75">
      <c r="O66" s="65"/>
    </row>
    <row r="67" ht="15.75">
      <c r="O67" s="65"/>
    </row>
    <row r="68" ht="15.75">
      <c r="O68" s="65"/>
    </row>
    <row r="69" ht="15.75">
      <c r="O69" s="65"/>
    </row>
    <row r="70" ht="15.75">
      <c r="O70" s="65"/>
    </row>
    <row r="71" ht="15.75">
      <c r="O71" s="65"/>
    </row>
    <row r="72" ht="15.75">
      <c r="O72" s="65"/>
    </row>
    <row r="73" ht="15.75">
      <c r="O73" s="65"/>
    </row>
    <row r="74" ht="15.75">
      <c r="O74" s="65"/>
    </row>
    <row r="75" ht="15.75">
      <c r="O75" s="65"/>
    </row>
    <row r="76" ht="15.75">
      <c r="O76" s="65"/>
    </row>
    <row r="77" ht="15.75">
      <c r="O77" s="65"/>
    </row>
    <row r="78" ht="15.75">
      <c r="O78" s="65"/>
    </row>
    <row r="79" ht="15.75">
      <c r="O79" s="65"/>
    </row>
    <row r="80" ht="15.75">
      <c r="O80" s="65"/>
    </row>
    <row r="81" ht="15.75">
      <c r="O81" s="65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3. számú 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tiop07</cp:lastModifiedBy>
  <cp:lastPrinted>2015-03-23T09:09:18Z</cp:lastPrinted>
  <dcterms:created xsi:type="dcterms:W3CDTF">1999-10-30T10:30:45Z</dcterms:created>
  <dcterms:modified xsi:type="dcterms:W3CDTF">2015-03-27T10:23:37Z</dcterms:modified>
  <cp:category/>
  <cp:version/>
  <cp:contentType/>
  <cp:contentStatus/>
</cp:coreProperties>
</file>