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2. tájékoztató t." sheetId="1" r:id="rId1"/>
  </sheets>
  <calcPr calcId="145621"/>
</workbook>
</file>

<file path=xl/calcChain.xml><?xml version="1.0" encoding="utf-8"?>
<calcChain xmlns="http://schemas.openxmlformats.org/spreadsheetml/2006/main">
  <c r="N29" i="1" l="1"/>
  <c r="K29" i="1"/>
  <c r="J29" i="1"/>
  <c r="G29" i="1"/>
  <c r="C29" i="1"/>
  <c r="R28" i="1"/>
  <c r="P28" i="1"/>
  <c r="O28" i="1"/>
  <c r="M28" i="1"/>
  <c r="I28" i="1"/>
  <c r="E28" i="1"/>
  <c r="Q28" i="1" s="1"/>
  <c r="Q27" i="1"/>
  <c r="P27" i="1"/>
  <c r="O27" i="1"/>
  <c r="F27" i="1"/>
  <c r="R27" i="1" s="1"/>
  <c r="Q26" i="1"/>
  <c r="P26" i="1"/>
  <c r="O26" i="1"/>
  <c r="F26" i="1"/>
  <c r="R26" i="1" s="1"/>
  <c r="R25" i="1"/>
  <c r="Q25" i="1"/>
  <c r="P25" i="1"/>
  <c r="O25" i="1"/>
  <c r="O29" i="1" s="1"/>
  <c r="E25" i="1"/>
  <c r="R24" i="1"/>
  <c r="R29" i="1" s="1"/>
  <c r="P24" i="1"/>
  <c r="P29" i="1" s="1"/>
  <c r="O24" i="1"/>
  <c r="M24" i="1"/>
  <c r="M29" i="1" s="1"/>
  <c r="I24" i="1"/>
  <c r="I29" i="1" s="1"/>
  <c r="E24" i="1"/>
  <c r="E29" i="1" s="1"/>
  <c r="O23" i="1"/>
  <c r="N23" i="1"/>
  <c r="K23" i="1"/>
  <c r="J23" i="1"/>
  <c r="G23" i="1"/>
  <c r="F23" i="1"/>
  <c r="E23" i="1"/>
  <c r="C23" i="1"/>
  <c r="R22" i="1"/>
  <c r="Q22" i="1"/>
  <c r="P22" i="1"/>
  <c r="O22" i="1"/>
  <c r="R21" i="1"/>
  <c r="R23" i="1" s="1"/>
  <c r="P21" i="1"/>
  <c r="P23" i="1" s="1"/>
  <c r="O21" i="1"/>
  <c r="M21" i="1"/>
  <c r="M23" i="1" s="1"/>
  <c r="I21" i="1"/>
  <c r="I23" i="1" s="1"/>
  <c r="N20" i="1"/>
  <c r="K20" i="1"/>
  <c r="J20" i="1"/>
  <c r="G20" i="1"/>
  <c r="F20" i="1"/>
  <c r="C20" i="1"/>
  <c r="R19" i="1"/>
  <c r="P19" i="1"/>
  <c r="O19" i="1"/>
  <c r="M19" i="1"/>
  <c r="I19" i="1"/>
  <c r="Q19" i="1" s="1"/>
  <c r="E19" i="1"/>
  <c r="R18" i="1"/>
  <c r="P18" i="1"/>
  <c r="O18" i="1"/>
  <c r="M18" i="1"/>
  <c r="I18" i="1"/>
  <c r="E18" i="1"/>
  <c r="Q18" i="1" s="1"/>
  <c r="R17" i="1"/>
  <c r="P17" i="1"/>
  <c r="O17" i="1"/>
  <c r="I17" i="1"/>
  <c r="E17" i="1"/>
  <c r="Q17" i="1" s="1"/>
  <c r="R16" i="1"/>
  <c r="P16" i="1"/>
  <c r="O16" i="1"/>
  <c r="M16" i="1"/>
  <c r="I16" i="1"/>
  <c r="Q16" i="1" s="1"/>
  <c r="E16" i="1"/>
  <c r="R15" i="1"/>
  <c r="P15" i="1"/>
  <c r="O15" i="1"/>
  <c r="I15" i="1"/>
  <c r="E15" i="1"/>
  <c r="Q15" i="1" s="1"/>
  <c r="R14" i="1"/>
  <c r="R20" i="1" s="1"/>
  <c r="P14" i="1"/>
  <c r="P20" i="1" s="1"/>
  <c r="O14" i="1"/>
  <c r="M14" i="1"/>
  <c r="I14" i="1"/>
  <c r="E14" i="1"/>
  <c r="Q14" i="1" s="1"/>
  <c r="R13" i="1"/>
  <c r="P13" i="1"/>
  <c r="O13" i="1"/>
  <c r="O20" i="1" s="1"/>
  <c r="M13" i="1"/>
  <c r="M20" i="1" s="1"/>
  <c r="I13" i="1"/>
  <c r="I20" i="1" s="1"/>
  <c r="E13" i="1"/>
  <c r="E20" i="1" s="1"/>
  <c r="N12" i="1"/>
  <c r="K12" i="1"/>
  <c r="G12" i="1"/>
  <c r="F12" i="1"/>
  <c r="C12" i="1"/>
  <c r="R11" i="1"/>
  <c r="P11" i="1"/>
  <c r="O11" i="1"/>
  <c r="M11" i="1"/>
  <c r="M12" i="1" s="1"/>
  <c r="I11" i="1"/>
  <c r="I12" i="1" s="1"/>
  <c r="E11" i="1"/>
  <c r="P10" i="1"/>
  <c r="P12" i="1" s="1"/>
  <c r="O10" i="1"/>
  <c r="O12" i="1" s="1"/>
  <c r="J10" i="1"/>
  <c r="R10" i="1" s="1"/>
  <c r="R12" i="1" s="1"/>
  <c r="E10" i="1"/>
  <c r="E12" i="1" s="1"/>
  <c r="N9" i="1"/>
  <c r="N30" i="1" s="1"/>
  <c r="K9" i="1"/>
  <c r="K30" i="1" s="1"/>
  <c r="J9" i="1"/>
  <c r="G9" i="1"/>
  <c r="G30" i="1" s="1"/>
  <c r="F9" i="1"/>
  <c r="C9" i="1"/>
  <c r="C30" i="1" s="1"/>
  <c r="R8" i="1"/>
  <c r="P8" i="1"/>
  <c r="O8" i="1"/>
  <c r="M8" i="1"/>
  <c r="I8" i="1"/>
  <c r="I9" i="1" s="1"/>
  <c r="I30" i="1" s="1"/>
  <c r="E8" i="1"/>
  <c r="R7" i="1"/>
  <c r="R9" i="1" s="1"/>
  <c r="R30" i="1" s="1"/>
  <c r="P7" i="1"/>
  <c r="P9" i="1" s="1"/>
  <c r="O7" i="1"/>
  <c r="O9" i="1" s="1"/>
  <c r="O30" i="1" s="1"/>
  <c r="M7" i="1"/>
  <c r="M9" i="1" s="1"/>
  <c r="I7" i="1"/>
  <c r="E7" i="1"/>
  <c r="E9" i="1" s="1"/>
  <c r="E30" i="1" l="1"/>
  <c r="M30" i="1"/>
  <c r="P30" i="1"/>
  <c r="J30" i="1"/>
  <c r="Q7" i="1"/>
  <c r="Q10" i="1"/>
  <c r="J12" i="1"/>
  <c r="Q21" i="1"/>
  <c r="Q23" i="1" s="1"/>
  <c r="Q24" i="1"/>
  <c r="Q29" i="1" s="1"/>
  <c r="F29" i="1"/>
  <c r="F30" i="1" s="1"/>
  <c r="Q8" i="1"/>
  <c r="Q11" i="1"/>
  <c r="Q13" i="1"/>
  <c r="Q20" i="1" s="1"/>
  <c r="Q12" i="1" l="1"/>
  <c r="Q9" i="1"/>
  <c r="Q30" i="1" l="1"/>
</calcChain>
</file>

<file path=xl/sharedStrings.xml><?xml version="1.0" encoding="utf-8"?>
<sst xmlns="http://schemas.openxmlformats.org/spreadsheetml/2006/main" count="72" uniqueCount="60">
  <si>
    <t>2. tájékoztató tábla az 5/2018. (V.28.) önkormányzati rendelethez</t>
  </si>
  <si>
    <t>2017. évi  dologi kiadások előirányzatának részletezése</t>
  </si>
  <si>
    <t>Rovat</t>
  </si>
  <si>
    <t xml:space="preserve">Megnevezés </t>
  </si>
  <si>
    <t>Önkormányzat</t>
  </si>
  <si>
    <t>Alapszolg.Kp.</t>
  </si>
  <si>
    <t>Óvoda</t>
  </si>
  <si>
    <t>Összesen</t>
  </si>
  <si>
    <t>Eredeti ei.</t>
  </si>
  <si>
    <t>Mód. ei. 09. hó</t>
  </si>
  <si>
    <t>Jelenlegi módo-sítás</t>
  </si>
  <si>
    <t>2017. mód. ei.</t>
  </si>
  <si>
    <t>K311</t>
  </si>
  <si>
    <t>Szakmai anyagok beszerzése</t>
  </si>
  <si>
    <t>K312</t>
  </si>
  <si>
    <t>Üzemeltetési anyagok beszerzése</t>
  </si>
  <si>
    <t>K31</t>
  </si>
  <si>
    <t xml:space="preserve"> Készletbeszerzés</t>
  </si>
  <si>
    <t>K321</t>
  </si>
  <si>
    <t>Informatikai szolgáltatások igénybevétele</t>
  </si>
  <si>
    <t>K322</t>
  </si>
  <si>
    <t>Egyéb kommunikációs szolgáltatások</t>
  </si>
  <si>
    <t>K32</t>
  </si>
  <si>
    <t>Kommunikációs szolgáltatások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</si>
  <si>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</si>
  <si>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</si>
  <si>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</si>
  <si>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</si>
  <si>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</si>
  <si>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</si>
  <si>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</si>
  <si>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</si>
  <si>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</si>
  <si>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</si>
  <si>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</si>
  <si>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>Szakmai tevékenységet segítő szolgáltatások</t>
  </si>
  <si>
    <t>K337</t>
  </si>
  <si>
    <t xml:space="preserve">Egyéb szolgáltatások </t>
  </si>
  <si>
    <t>K33</t>
  </si>
  <si>
    <t>Szolgáltatási kiadások</t>
  </si>
  <si>
    <t>K341</t>
  </si>
  <si>
    <t>Kiküldetések kiadásai</t>
  </si>
  <si>
    <t>K342</t>
  </si>
  <si>
    <t>Reklám- és propagandakiadások</t>
  </si>
  <si>
    <t>K34</t>
  </si>
  <si>
    <t>Kiküldetések, reklám- és propagandakiadások</t>
  </si>
  <si>
    <t>K351</t>
  </si>
  <si>
    <t>Működési célú előzetesen felszámított ÁFA</t>
  </si>
  <si>
    <t>K352</t>
  </si>
  <si>
    <t>Fizetendő ÁFA</t>
  </si>
  <si>
    <t>K353</t>
  </si>
  <si>
    <t>Kamatkiadások</t>
  </si>
  <si>
    <t>K354</t>
  </si>
  <si>
    <t>Egyéb pénzügyi műv. kiadásai</t>
  </si>
  <si>
    <t>K355</t>
  </si>
  <si>
    <t>Egyéb dologi kiadások</t>
  </si>
  <si>
    <t>K35</t>
  </si>
  <si>
    <t>Különféle befizetések és egyéb dologi kiadások</t>
  </si>
  <si>
    <t>K3</t>
  </si>
  <si>
    <t>Dologi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</si>
</sst>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2" x14ac:knownFonts="1">
    <font>
      <sz val="10"/>
      <name val="Times New Roman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8" applyNumberFormat="0" applyAlignment="0" applyProtection="0"/>
    <xf numFmtId="0" fontId="15" fillId="21" borderId="19" applyNumberFormat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18" applyNumberFormat="0" applyAlignment="0" applyProtection="0"/>
    <xf numFmtId="0" fontId="24" fillId="0" borderId="23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22" borderId="0" applyNumberFormat="0" applyBorder="0" applyAlignment="0" applyProtection="0"/>
    <xf numFmtId="0" fontId="17" fillId="0" borderId="0"/>
    <xf numFmtId="0" fontId="3" fillId="0" borderId="0"/>
    <xf numFmtId="0" fontId="11" fillId="23" borderId="24" applyNumberFormat="0" applyFont="0" applyAlignment="0" applyProtection="0"/>
    <xf numFmtId="0" fontId="28" fillId="20" borderId="25" applyNumberFormat="0" applyAlignment="0" applyProtection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7" fillId="0" borderId="8" xfId="1" applyFont="1" applyBorder="1"/>
    <xf numFmtId="0" fontId="7" fillId="0" borderId="9" xfId="1" applyFont="1" applyBorder="1" applyAlignment="1">
      <alignment wrapText="1"/>
    </xf>
    <xf numFmtId="3" fontId="7" fillId="0" borderId="8" xfId="1" applyNumberFormat="1" applyFont="1" applyBorder="1"/>
    <xf numFmtId="3" fontId="7" fillId="0" borderId="10" xfId="1" applyNumberFormat="1" applyFont="1" applyBorder="1"/>
    <xf numFmtId="3" fontId="7" fillId="0" borderId="11" xfId="1" applyNumberFormat="1" applyFont="1" applyBorder="1"/>
    <xf numFmtId="3" fontId="7" fillId="0" borderId="9" xfId="1" applyNumberFormat="1" applyFont="1" applyBorder="1"/>
    <xf numFmtId="3" fontId="8" fillId="0" borderId="12" xfId="1" applyNumberFormat="1" applyFont="1" applyBorder="1"/>
    <xf numFmtId="3" fontId="8" fillId="0" borderId="11" xfId="1" applyNumberFormat="1" applyFont="1" applyBorder="1"/>
    <xf numFmtId="3" fontId="8" fillId="0" borderId="9" xfId="1" applyNumberFormat="1" applyFont="1" applyBorder="1"/>
    <xf numFmtId="0" fontId="9" fillId="0" borderId="0" xfId="1" applyFont="1"/>
    <xf numFmtId="3" fontId="2" fillId="0" borderId="8" xfId="1" applyNumberFormat="1" applyFont="1" applyBorder="1"/>
    <xf numFmtId="3" fontId="2" fillId="0" borderId="10" xfId="1" applyNumberFormat="1" applyFont="1" applyBorder="1"/>
    <xf numFmtId="3" fontId="2" fillId="0" borderId="9" xfId="1" applyNumberFormat="1" applyFont="1" applyBorder="1"/>
    <xf numFmtId="0" fontId="6" fillId="0" borderId="8" xfId="1" applyFont="1" applyBorder="1"/>
    <xf numFmtId="0" fontId="6" fillId="0" borderId="9" xfId="1" applyFont="1" applyBorder="1" applyAlignment="1">
      <alignment wrapText="1"/>
    </xf>
    <xf numFmtId="3" fontId="6" fillId="0" borderId="8" xfId="1" applyNumberFormat="1" applyFont="1" applyBorder="1"/>
    <xf numFmtId="3" fontId="6" fillId="0" borderId="10" xfId="1" applyNumberFormat="1" applyFont="1" applyBorder="1"/>
    <xf numFmtId="3" fontId="6" fillId="0" borderId="11" xfId="1" applyNumberFormat="1" applyFont="1" applyBorder="1"/>
    <xf numFmtId="3" fontId="6" fillId="0" borderId="9" xfId="1" applyNumberFormat="1" applyFont="1" applyBorder="1"/>
    <xf numFmtId="3" fontId="6" fillId="0" borderId="12" xfId="1" applyNumberFormat="1" applyFont="1" applyBorder="1"/>
    <xf numFmtId="0" fontId="10" fillId="0" borderId="0" xfId="1" applyFont="1"/>
    <xf numFmtId="3" fontId="2" fillId="0" borderId="11" xfId="1" applyNumberFormat="1" applyFont="1" applyBorder="1"/>
    <xf numFmtId="0" fontId="6" fillId="0" borderId="13" xfId="1" applyFont="1" applyBorder="1"/>
    <xf numFmtId="0" fontId="6" fillId="0" borderId="14" xfId="1" applyFont="1" applyBorder="1" applyAlignment="1">
      <alignment wrapText="1"/>
    </xf>
    <xf numFmtId="3" fontId="6" fillId="0" borderId="13" xfId="1" applyNumberFormat="1" applyFont="1" applyBorder="1"/>
    <xf numFmtId="3" fontId="6" fillId="0" borderId="15" xfId="1" applyNumberFormat="1" applyFont="1" applyBorder="1"/>
    <xf numFmtId="3" fontId="6" fillId="0" borderId="16" xfId="1" applyNumberFormat="1" applyFont="1" applyBorder="1"/>
    <xf numFmtId="3" fontId="6" fillId="0" borderId="14" xfId="1" applyNumberFormat="1" applyFont="1" applyBorder="1"/>
    <xf numFmtId="3" fontId="6" fillId="0" borderId="17" xfId="1" applyNumberFormat="1" applyFont="1" applyBorder="1"/>
  </cellXfs>
  <cellStyles count="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1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activeCell="K1" sqref="K1:R1"/>
    </sheetView>
  </sheetViews>
  <sheetFormatPr defaultRowHeight="12.75" x14ac:dyDescent="0.2"/>
  <cols>
    <col min="1" max="1" width="6" style="1" bestFit="1" customWidth="1"/>
    <col min="2" max="2" width="27.6640625" style="8" customWidth="1"/>
    <col min="3" max="4" width="7.83203125" style="4" customWidth="1"/>
    <col min="5" max="5" width="8.1640625" style="4" customWidth="1"/>
    <col min="6" max="6" width="7.5" style="4" customWidth="1"/>
    <col min="7" max="7" width="7.1640625" style="4" customWidth="1"/>
    <col min="8" max="8" width="7.83203125" style="4" customWidth="1"/>
    <col min="9" max="9" width="7.6640625" style="4" customWidth="1"/>
    <col min="10" max="10" width="8" style="4" customWidth="1"/>
    <col min="11" max="12" width="7.1640625" style="4" customWidth="1"/>
    <col min="13" max="13" width="8" style="4" customWidth="1"/>
    <col min="14" max="14" width="7.6640625" style="4" customWidth="1"/>
    <col min="15" max="15" width="7.83203125" style="4" customWidth="1"/>
    <col min="16" max="16" width="8.1640625" style="4" customWidth="1"/>
    <col min="17" max="17" width="8.33203125" style="4" customWidth="1"/>
    <col min="18" max="18" width="8.83203125" style="4" customWidth="1"/>
    <col min="19" max="16384" width="9.33203125" style="4"/>
  </cols>
  <sheetData>
    <row r="1" spans="1:20" x14ac:dyDescent="0.2">
      <c r="B1" s="2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  <c r="M1" s="3"/>
      <c r="N1" s="3"/>
      <c r="O1" s="3"/>
      <c r="P1" s="3"/>
      <c r="Q1" s="3"/>
      <c r="R1" s="3"/>
      <c r="S1" s="2"/>
      <c r="T1" s="2"/>
    </row>
    <row r="2" spans="1:20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"/>
      <c r="R2" s="2"/>
      <c r="S2" s="2"/>
      <c r="T2" s="2"/>
    </row>
    <row r="3" spans="1:20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0" ht="8.25" customHeight="1" thickBot="1" x14ac:dyDescent="0.25"/>
    <row r="5" spans="1:20" x14ac:dyDescent="0.2">
      <c r="A5" s="9" t="s">
        <v>2</v>
      </c>
      <c r="B5" s="10" t="s">
        <v>3</v>
      </c>
      <c r="C5" s="11" t="s">
        <v>4</v>
      </c>
      <c r="D5" s="12"/>
      <c r="E5" s="13"/>
      <c r="F5" s="14"/>
      <c r="G5" s="11" t="s">
        <v>5</v>
      </c>
      <c r="H5" s="12"/>
      <c r="I5" s="13"/>
      <c r="J5" s="14"/>
      <c r="K5" s="11" t="s">
        <v>6</v>
      </c>
      <c r="L5" s="12"/>
      <c r="M5" s="13"/>
      <c r="N5" s="14"/>
      <c r="O5" s="15" t="s">
        <v>7</v>
      </c>
      <c r="P5" s="16"/>
      <c r="Q5" s="16"/>
      <c r="R5" s="17"/>
    </row>
    <row r="6" spans="1:20" ht="33.75" x14ac:dyDescent="0.2">
      <c r="A6" s="18"/>
      <c r="B6" s="19"/>
      <c r="C6" s="20" t="s">
        <v>8</v>
      </c>
      <c r="D6" s="21" t="s">
        <v>9</v>
      </c>
      <c r="E6" s="22" t="s">
        <v>10</v>
      </c>
      <c r="F6" s="19" t="s">
        <v>11</v>
      </c>
      <c r="G6" s="20" t="s">
        <v>8</v>
      </c>
      <c r="H6" s="21" t="s">
        <v>9</v>
      </c>
      <c r="I6" s="22" t="s">
        <v>10</v>
      </c>
      <c r="J6" s="19" t="s">
        <v>11</v>
      </c>
      <c r="K6" s="20" t="s">
        <v>8</v>
      </c>
      <c r="L6" s="21" t="s">
        <v>9</v>
      </c>
      <c r="M6" s="22" t="s">
        <v>10</v>
      </c>
      <c r="N6" s="19" t="s">
        <v>11</v>
      </c>
      <c r="O6" s="20" t="s">
        <v>8</v>
      </c>
      <c r="P6" s="21" t="s">
        <v>9</v>
      </c>
      <c r="Q6" s="22" t="s">
        <v>10</v>
      </c>
      <c r="R6" s="19" t="s">
        <v>11</v>
      </c>
    </row>
    <row r="7" spans="1:20" s="32" customFormat="1" x14ac:dyDescent="0.2">
      <c r="A7" s="23" t="s">
        <v>12</v>
      </c>
      <c r="B7" s="24" t="s">
        <v>13</v>
      </c>
      <c r="C7" s="25">
        <v>85</v>
      </c>
      <c r="D7" s="26">
        <v>160</v>
      </c>
      <c r="E7" s="27">
        <f>F7-D7</f>
        <v>0</v>
      </c>
      <c r="F7" s="28">
        <v>160</v>
      </c>
      <c r="G7" s="25">
        <v>85</v>
      </c>
      <c r="H7" s="26">
        <v>130</v>
      </c>
      <c r="I7" s="27">
        <f>J7-H7</f>
        <v>80</v>
      </c>
      <c r="J7" s="28">
        <v>210</v>
      </c>
      <c r="K7" s="25"/>
      <c r="L7" s="26">
        <v>40</v>
      </c>
      <c r="M7" s="27">
        <f>N7-L7</f>
        <v>0</v>
      </c>
      <c r="N7" s="28">
        <v>40</v>
      </c>
      <c r="O7" s="29">
        <f t="shared" ref="O7:R8" si="0">C7+G7+K7</f>
        <v>170</v>
      </c>
      <c r="P7" s="30">
        <f t="shared" si="0"/>
        <v>330</v>
      </c>
      <c r="Q7" s="30">
        <f t="shared" si="0"/>
        <v>80</v>
      </c>
      <c r="R7" s="31">
        <f t="shared" si="0"/>
        <v>410</v>
      </c>
    </row>
    <row r="8" spans="1:20" ht="22.5" x14ac:dyDescent="0.2">
      <c r="A8" s="23" t="s">
        <v>14</v>
      </c>
      <c r="B8" s="24" t="s">
        <v>15</v>
      </c>
      <c r="C8" s="33">
        <v>2225</v>
      </c>
      <c r="D8" s="34">
        <v>2225</v>
      </c>
      <c r="E8" s="27">
        <f>F8-D8</f>
        <v>-150</v>
      </c>
      <c r="F8" s="28">
        <v>2075</v>
      </c>
      <c r="G8" s="33">
        <v>285</v>
      </c>
      <c r="H8" s="34">
        <v>240</v>
      </c>
      <c r="I8" s="27">
        <f>J8-H8</f>
        <v>-9</v>
      </c>
      <c r="J8" s="28">
        <v>231</v>
      </c>
      <c r="K8" s="33"/>
      <c r="L8" s="34">
        <v>188</v>
      </c>
      <c r="M8" s="27">
        <f>N8-L8</f>
        <v>20</v>
      </c>
      <c r="N8" s="35">
        <v>208</v>
      </c>
      <c r="O8" s="29">
        <f t="shared" si="0"/>
        <v>2510</v>
      </c>
      <c r="P8" s="30">
        <f t="shared" si="0"/>
        <v>2653</v>
      </c>
      <c r="Q8" s="30">
        <f t="shared" si="0"/>
        <v>-139</v>
      </c>
      <c r="R8" s="31">
        <f t="shared" si="0"/>
        <v>2514</v>
      </c>
    </row>
    <row r="9" spans="1:20" s="43" customFormat="1" x14ac:dyDescent="0.2">
      <c r="A9" s="36" t="s">
        <v>16</v>
      </c>
      <c r="B9" s="37" t="s">
        <v>17</v>
      </c>
      <c r="C9" s="38">
        <f>SUM(C7:C8)</f>
        <v>2310</v>
      </c>
      <c r="D9" s="39">
        <v>2385</v>
      </c>
      <c r="E9" s="40">
        <f t="shared" ref="E9:R9" si="1">SUM(E7:E8)</f>
        <v>-150</v>
      </c>
      <c r="F9" s="41">
        <f t="shared" si="1"/>
        <v>2235</v>
      </c>
      <c r="G9" s="38">
        <f t="shared" si="1"/>
        <v>370</v>
      </c>
      <c r="H9" s="39">
        <v>370</v>
      </c>
      <c r="I9" s="40">
        <f t="shared" si="1"/>
        <v>71</v>
      </c>
      <c r="J9" s="41">
        <f t="shared" si="1"/>
        <v>441</v>
      </c>
      <c r="K9" s="38">
        <f t="shared" si="1"/>
        <v>0</v>
      </c>
      <c r="L9" s="39">
        <v>228</v>
      </c>
      <c r="M9" s="40">
        <f t="shared" si="1"/>
        <v>20</v>
      </c>
      <c r="N9" s="41">
        <f t="shared" si="1"/>
        <v>248</v>
      </c>
      <c r="O9" s="42">
        <f t="shared" si="1"/>
        <v>2680</v>
      </c>
      <c r="P9" s="40">
        <f>SUM(P7:P8)</f>
        <v>2983</v>
      </c>
      <c r="Q9" s="40">
        <f t="shared" si="1"/>
        <v>-59</v>
      </c>
      <c r="R9" s="41">
        <f t="shared" si="1"/>
        <v>2924</v>
      </c>
    </row>
    <row r="10" spans="1:20" ht="22.5" x14ac:dyDescent="0.2">
      <c r="A10" s="23" t="s">
        <v>18</v>
      </c>
      <c r="B10" s="24" t="s">
        <v>19</v>
      </c>
      <c r="C10" s="25">
        <v>150</v>
      </c>
      <c r="D10" s="26">
        <v>349</v>
      </c>
      <c r="E10" s="27">
        <f>F10-D10</f>
        <v>0</v>
      </c>
      <c r="F10" s="28">
        <v>349</v>
      </c>
      <c r="G10" s="25"/>
      <c r="H10" s="26">
        <v>0</v>
      </c>
      <c r="I10" s="27"/>
      <c r="J10" s="28">
        <f>SUM(G10:I10)</f>
        <v>0</v>
      </c>
      <c r="K10" s="25"/>
      <c r="L10" s="26"/>
      <c r="M10" s="27"/>
      <c r="N10" s="28"/>
      <c r="O10" s="29">
        <f t="shared" ref="O10:R11" si="2">C10+G10+K10</f>
        <v>150</v>
      </c>
      <c r="P10" s="30">
        <f t="shared" si="2"/>
        <v>349</v>
      </c>
      <c r="Q10" s="30">
        <f t="shared" si="2"/>
        <v>0</v>
      </c>
      <c r="R10" s="31">
        <f t="shared" si="2"/>
        <v>349</v>
      </c>
    </row>
    <row r="11" spans="1:20" ht="22.5" x14ac:dyDescent="0.2">
      <c r="A11" s="23" t="s">
        <v>20</v>
      </c>
      <c r="B11" s="24" t="s">
        <v>21</v>
      </c>
      <c r="C11" s="25">
        <v>175</v>
      </c>
      <c r="D11" s="26">
        <v>215</v>
      </c>
      <c r="E11" s="27">
        <f>F11-D11</f>
        <v>0</v>
      </c>
      <c r="F11" s="28">
        <v>215</v>
      </c>
      <c r="G11" s="25">
        <v>50</v>
      </c>
      <c r="H11" s="26">
        <v>50</v>
      </c>
      <c r="I11" s="27">
        <f>J11-H11</f>
        <v>4</v>
      </c>
      <c r="J11" s="28">
        <v>54</v>
      </c>
      <c r="K11" s="25"/>
      <c r="L11" s="26">
        <v>24</v>
      </c>
      <c r="M11" s="27">
        <f>N11-L11</f>
        <v>0</v>
      </c>
      <c r="N11" s="28">
        <v>24</v>
      </c>
      <c r="O11" s="29">
        <f t="shared" si="2"/>
        <v>225</v>
      </c>
      <c r="P11" s="30">
        <f t="shared" si="2"/>
        <v>289</v>
      </c>
      <c r="Q11" s="30">
        <f t="shared" si="2"/>
        <v>4</v>
      </c>
      <c r="R11" s="31">
        <f t="shared" si="2"/>
        <v>293</v>
      </c>
    </row>
    <row r="12" spans="1:20" s="43" customFormat="1" ht="22.5" x14ac:dyDescent="0.2">
      <c r="A12" s="36" t="s">
        <v>22</v>
      </c>
      <c r="B12" s="37" t="s">
        <v>23</v>
      </c>
      <c r="C12" s="38">
        <f>SUM(C10:C11)</f>
        <v>325</v>
      </c>
      <c r="D12" s="39">
        <v>564</v>
      </c>
      <c r="E12" s="40">
        <f t="shared" ref="E12:R12" si="3">SUM(E10:E11)</f>
        <v>0</v>
      </c>
      <c r="F12" s="41">
        <f t="shared" si="3"/>
        <v>564</v>
      </c>
      <c r="G12" s="38">
        <f t="shared" si="3"/>
        <v>50</v>
      </c>
      <c r="H12" s="39">
        <v>50</v>
      </c>
      <c r="I12" s="40">
        <f t="shared" si="3"/>
        <v>4</v>
      </c>
      <c r="J12" s="41">
        <f t="shared" si="3"/>
        <v>54</v>
      </c>
      <c r="K12" s="38">
        <f t="shared" si="3"/>
        <v>0</v>
      </c>
      <c r="L12" s="39">
        <v>24</v>
      </c>
      <c r="M12" s="40">
        <f t="shared" si="3"/>
        <v>0</v>
      </c>
      <c r="N12" s="41">
        <f t="shared" si="3"/>
        <v>24</v>
      </c>
      <c r="O12" s="42">
        <f t="shared" si="3"/>
        <v>375</v>
      </c>
      <c r="P12" s="40">
        <f>SUM(P10:P11)</f>
        <v>638</v>
      </c>
      <c r="Q12" s="40">
        <f t="shared" si="3"/>
        <v>4</v>
      </c>
      <c r="R12" s="41">
        <f t="shared" si="3"/>
        <v>642</v>
      </c>
    </row>
    <row r="13" spans="1:20" s="32" customFormat="1" x14ac:dyDescent="0.2">
      <c r="A13" s="23" t="s">
        <v>24</v>
      </c>
      <c r="B13" s="24" t="s">
        <v>25</v>
      </c>
      <c r="C13" s="25">
        <v>7690</v>
      </c>
      <c r="D13" s="26">
        <v>7690</v>
      </c>
      <c r="E13" s="27">
        <f>F13-D13</f>
        <v>-500</v>
      </c>
      <c r="F13" s="28">
        <v>7190</v>
      </c>
      <c r="G13" s="25">
        <v>975</v>
      </c>
      <c r="H13" s="26">
        <v>1155</v>
      </c>
      <c r="I13" s="27">
        <f>J13-H13</f>
        <v>-274</v>
      </c>
      <c r="J13" s="28">
        <v>881</v>
      </c>
      <c r="K13" s="25"/>
      <c r="L13" s="26">
        <v>250</v>
      </c>
      <c r="M13" s="27">
        <f>N13-L13</f>
        <v>0</v>
      </c>
      <c r="N13" s="28">
        <v>250</v>
      </c>
      <c r="O13" s="29">
        <f t="shared" ref="O13:R19" si="4">C13+G13+K13</f>
        <v>8665</v>
      </c>
      <c r="P13" s="30">
        <f t="shared" si="4"/>
        <v>9095</v>
      </c>
      <c r="Q13" s="30">
        <f t="shared" si="4"/>
        <v>-774</v>
      </c>
      <c r="R13" s="31">
        <f t="shared" si="4"/>
        <v>8321</v>
      </c>
    </row>
    <row r="14" spans="1:20" s="32" customFormat="1" x14ac:dyDescent="0.2">
      <c r="A14" s="23" t="s">
        <v>26</v>
      </c>
      <c r="B14" s="24" t="s">
        <v>27</v>
      </c>
      <c r="C14" s="25">
        <v>14500</v>
      </c>
      <c r="D14" s="26">
        <v>14500</v>
      </c>
      <c r="E14" s="27">
        <f t="shared" ref="E14:E19" si="5">F14-D14</f>
        <v>-1300</v>
      </c>
      <c r="F14" s="28">
        <v>13200</v>
      </c>
      <c r="G14" s="25">
        <v>7400</v>
      </c>
      <c r="H14" s="26">
        <v>7400</v>
      </c>
      <c r="I14" s="27">
        <f t="shared" ref="I14:I19" si="6">J14-H14</f>
        <v>-90</v>
      </c>
      <c r="J14" s="28">
        <v>7310</v>
      </c>
      <c r="K14" s="25"/>
      <c r="L14" s="26">
        <v>2050</v>
      </c>
      <c r="M14" s="27">
        <f>N14-L14</f>
        <v>1685</v>
      </c>
      <c r="N14" s="28">
        <v>3735</v>
      </c>
      <c r="O14" s="29">
        <f t="shared" si="4"/>
        <v>21900</v>
      </c>
      <c r="P14" s="30">
        <f t="shared" si="4"/>
        <v>23950</v>
      </c>
      <c r="Q14" s="30">
        <f t="shared" si="4"/>
        <v>295</v>
      </c>
      <c r="R14" s="31">
        <f t="shared" si="4"/>
        <v>24245</v>
      </c>
    </row>
    <row r="15" spans="1:20" x14ac:dyDescent="0.2">
      <c r="A15" s="23" t="s">
        <v>28</v>
      </c>
      <c r="B15" s="24" t="s">
        <v>29</v>
      </c>
      <c r="C15" s="33"/>
      <c r="D15" s="34">
        <v>0</v>
      </c>
      <c r="E15" s="27">
        <f t="shared" si="5"/>
        <v>100</v>
      </c>
      <c r="F15" s="28">
        <v>100</v>
      </c>
      <c r="G15" s="33"/>
      <c r="H15" s="34"/>
      <c r="I15" s="27">
        <f t="shared" si="6"/>
        <v>0</v>
      </c>
      <c r="J15" s="35"/>
      <c r="K15" s="33"/>
      <c r="L15" s="34"/>
      <c r="M15" s="44"/>
      <c r="N15" s="28"/>
      <c r="O15" s="29">
        <f t="shared" si="4"/>
        <v>0</v>
      </c>
      <c r="P15" s="30">
        <f t="shared" si="4"/>
        <v>0</v>
      </c>
      <c r="Q15" s="30">
        <f t="shared" si="4"/>
        <v>100</v>
      </c>
      <c r="R15" s="31">
        <f t="shared" si="4"/>
        <v>100</v>
      </c>
    </row>
    <row r="16" spans="1:20" s="32" customFormat="1" ht="22.5" x14ac:dyDescent="0.2">
      <c r="A16" s="23" t="s">
        <v>30</v>
      </c>
      <c r="B16" s="24" t="s">
        <v>31</v>
      </c>
      <c r="C16" s="25">
        <v>3280</v>
      </c>
      <c r="D16" s="26">
        <v>3421</v>
      </c>
      <c r="E16" s="27">
        <f t="shared" si="5"/>
        <v>-1241</v>
      </c>
      <c r="F16" s="28">
        <v>2180</v>
      </c>
      <c r="G16" s="25">
        <v>50</v>
      </c>
      <c r="H16" s="26">
        <v>50</v>
      </c>
      <c r="I16" s="27">
        <f t="shared" si="6"/>
        <v>-39</v>
      </c>
      <c r="J16" s="28">
        <v>11</v>
      </c>
      <c r="K16" s="25"/>
      <c r="L16" s="26">
        <v>22</v>
      </c>
      <c r="M16" s="27">
        <f>N16-L16</f>
        <v>-6</v>
      </c>
      <c r="N16" s="28">
        <v>16</v>
      </c>
      <c r="O16" s="29">
        <f t="shared" si="4"/>
        <v>3330</v>
      </c>
      <c r="P16" s="30">
        <f t="shared" si="4"/>
        <v>3493</v>
      </c>
      <c r="Q16" s="30">
        <f t="shared" si="4"/>
        <v>-1286</v>
      </c>
      <c r="R16" s="31">
        <f t="shared" si="4"/>
        <v>2207</v>
      </c>
    </row>
    <row r="17" spans="1:18" x14ac:dyDescent="0.2">
      <c r="A17" s="23" t="s">
        <v>32</v>
      </c>
      <c r="B17" s="24" t="s">
        <v>33</v>
      </c>
      <c r="C17" s="25">
        <v>4470</v>
      </c>
      <c r="D17" s="26">
        <v>4470</v>
      </c>
      <c r="E17" s="27">
        <f t="shared" si="5"/>
        <v>141</v>
      </c>
      <c r="F17" s="28">
        <v>4611</v>
      </c>
      <c r="G17" s="25"/>
      <c r="H17" s="26"/>
      <c r="I17" s="27">
        <f t="shared" si="6"/>
        <v>0</v>
      </c>
      <c r="J17" s="28"/>
      <c r="K17" s="25"/>
      <c r="L17" s="26"/>
      <c r="M17" s="27"/>
      <c r="N17" s="28"/>
      <c r="O17" s="29">
        <f t="shared" si="4"/>
        <v>4470</v>
      </c>
      <c r="P17" s="30">
        <f t="shared" si="4"/>
        <v>4470</v>
      </c>
      <c r="Q17" s="30">
        <f t="shared" si="4"/>
        <v>141</v>
      </c>
      <c r="R17" s="31">
        <f t="shared" si="4"/>
        <v>4611</v>
      </c>
    </row>
    <row r="18" spans="1:18" ht="22.5" x14ac:dyDescent="0.2">
      <c r="A18" s="23" t="s">
        <v>34</v>
      </c>
      <c r="B18" s="24" t="s">
        <v>35</v>
      </c>
      <c r="C18" s="25">
        <v>1600</v>
      </c>
      <c r="D18" s="26">
        <v>1600</v>
      </c>
      <c r="E18" s="27">
        <f t="shared" si="5"/>
        <v>17</v>
      </c>
      <c r="F18" s="28">
        <v>1617</v>
      </c>
      <c r="G18" s="25"/>
      <c r="H18" s="26"/>
      <c r="I18" s="27">
        <f t="shared" si="6"/>
        <v>0</v>
      </c>
      <c r="J18" s="28"/>
      <c r="K18" s="25"/>
      <c r="L18" s="26"/>
      <c r="M18" s="27">
        <f>N18-L18</f>
        <v>65</v>
      </c>
      <c r="N18" s="28">
        <v>65</v>
      </c>
      <c r="O18" s="29">
        <f t="shared" si="4"/>
        <v>1600</v>
      </c>
      <c r="P18" s="30">
        <f t="shared" si="4"/>
        <v>1600</v>
      </c>
      <c r="Q18" s="30">
        <f t="shared" si="4"/>
        <v>82</v>
      </c>
      <c r="R18" s="31">
        <f t="shared" si="4"/>
        <v>1682</v>
      </c>
    </row>
    <row r="19" spans="1:18" x14ac:dyDescent="0.2">
      <c r="A19" s="23" t="s">
        <v>36</v>
      </c>
      <c r="B19" s="24" t="s">
        <v>37</v>
      </c>
      <c r="C19" s="25">
        <v>3975</v>
      </c>
      <c r="D19" s="26">
        <v>4380</v>
      </c>
      <c r="E19" s="27">
        <f t="shared" si="5"/>
        <v>233</v>
      </c>
      <c r="F19" s="28">
        <v>4613</v>
      </c>
      <c r="G19" s="25">
        <v>250</v>
      </c>
      <c r="H19" s="26">
        <v>250</v>
      </c>
      <c r="I19" s="27">
        <f t="shared" si="6"/>
        <v>-93</v>
      </c>
      <c r="J19" s="28">
        <v>157</v>
      </c>
      <c r="K19" s="25"/>
      <c r="L19" s="26">
        <v>10</v>
      </c>
      <c r="M19" s="27">
        <f>N19-L19</f>
        <v>66</v>
      </c>
      <c r="N19" s="28">
        <v>76</v>
      </c>
      <c r="O19" s="29">
        <f t="shared" si="4"/>
        <v>4225</v>
      </c>
      <c r="P19" s="30">
        <f t="shared" si="4"/>
        <v>4640</v>
      </c>
      <c r="Q19" s="30">
        <f t="shared" si="4"/>
        <v>206</v>
      </c>
      <c r="R19" s="31">
        <f t="shared" si="4"/>
        <v>4846</v>
      </c>
    </row>
    <row r="20" spans="1:18" x14ac:dyDescent="0.2">
      <c r="A20" s="36" t="s">
        <v>38</v>
      </c>
      <c r="B20" s="37" t="s">
        <v>39</v>
      </c>
      <c r="C20" s="38">
        <f>SUM(C13:C19)</f>
        <v>35515</v>
      </c>
      <c r="D20" s="39">
        <v>36061</v>
      </c>
      <c r="E20" s="40">
        <f t="shared" ref="E20:R20" si="7">SUM(E13:E19)</f>
        <v>-2550</v>
      </c>
      <c r="F20" s="41">
        <f t="shared" si="7"/>
        <v>33511</v>
      </c>
      <c r="G20" s="38">
        <f t="shared" si="7"/>
        <v>8675</v>
      </c>
      <c r="H20" s="39">
        <v>8855</v>
      </c>
      <c r="I20" s="40">
        <f t="shared" si="7"/>
        <v>-496</v>
      </c>
      <c r="J20" s="41">
        <f t="shared" si="7"/>
        <v>8359</v>
      </c>
      <c r="K20" s="38">
        <f t="shared" si="7"/>
        <v>0</v>
      </c>
      <c r="L20" s="39">
        <v>2332</v>
      </c>
      <c r="M20" s="40">
        <f t="shared" si="7"/>
        <v>1810</v>
      </c>
      <c r="N20" s="41">
        <f t="shared" si="7"/>
        <v>4142</v>
      </c>
      <c r="O20" s="42">
        <f t="shared" si="7"/>
        <v>44190</v>
      </c>
      <c r="P20" s="40">
        <f>SUM(P13:P19)</f>
        <v>47248</v>
      </c>
      <c r="Q20" s="40">
        <f t="shared" si="7"/>
        <v>-1236</v>
      </c>
      <c r="R20" s="41">
        <f t="shared" si="7"/>
        <v>46012</v>
      </c>
    </row>
    <row r="21" spans="1:18" x14ac:dyDescent="0.2">
      <c r="A21" s="23" t="s">
        <v>40</v>
      </c>
      <c r="B21" s="24" t="s">
        <v>41</v>
      </c>
      <c r="C21" s="25">
        <v>20</v>
      </c>
      <c r="D21" s="26">
        <v>20</v>
      </c>
      <c r="E21" s="27"/>
      <c r="F21" s="28">
        <v>20</v>
      </c>
      <c r="G21" s="25">
        <v>10</v>
      </c>
      <c r="H21" s="26">
        <v>10</v>
      </c>
      <c r="I21" s="27">
        <f>J21-H21</f>
        <v>-10</v>
      </c>
      <c r="J21" s="28"/>
      <c r="K21" s="25"/>
      <c r="L21" s="26">
        <v>10</v>
      </c>
      <c r="M21" s="27">
        <f>N21-L21</f>
        <v>0</v>
      </c>
      <c r="N21" s="28">
        <v>10</v>
      </c>
      <c r="O21" s="29">
        <f t="shared" ref="O21:R22" si="8">C21+G21+K21</f>
        <v>30</v>
      </c>
      <c r="P21" s="30">
        <f t="shared" si="8"/>
        <v>40</v>
      </c>
      <c r="Q21" s="30">
        <f t="shared" si="8"/>
        <v>-10</v>
      </c>
      <c r="R21" s="31">
        <f t="shared" si="8"/>
        <v>30</v>
      </c>
    </row>
    <row r="22" spans="1:18" ht="22.5" x14ac:dyDescent="0.2">
      <c r="A22" s="23" t="s">
        <v>42</v>
      </c>
      <c r="B22" s="24" t="s">
        <v>43</v>
      </c>
      <c r="C22" s="25">
        <v>100</v>
      </c>
      <c r="D22" s="26">
        <v>100</v>
      </c>
      <c r="E22" s="27"/>
      <c r="F22" s="28">
        <v>100</v>
      </c>
      <c r="G22" s="25"/>
      <c r="H22" s="26"/>
      <c r="I22" s="27"/>
      <c r="J22" s="28"/>
      <c r="K22" s="25"/>
      <c r="L22" s="26"/>
      <c r="M22" s="27"/>
      <c r="N22" s="28"/>
      <c r="O22" s="29">
        <f t="shared" si="8"/>
        <v>100</v>
      </c>
      <c r="P22" s="30">
        <f t="shared" si="8"/>
        <v>100</v>
      </c>
      <c r="Q22" s="30">
        <f t="shared" si="8"/>
        <v>0</v>
      </c>
      <c r="R22" s="31">
        <f t="shared" si="8"/>
        <v>100</v>
      </c>
    </row>
    <row r="23" spans="1:18" ht="22.5" x14ac:dyDescent="0.2">
      <c r="A23" s="36" t="s">
        <v>44</v>
      </c>
      <c r="B23" s="37" t="s">
        <v>45</v>
      </c>
      <c r="C23" s="38">
        <f>SUM(C21:C22)</f>
        <v>120</v>
      </c>
      <c r="D23" s="39">
        <v>120</v>
      </c>
      <c r="E23" s="40">
        <f t="shared" ref="E23:R23" si="9">SUM(E21:E22)</f>
        <v>0</v>
      </c>
      <c r="F23" s="41">
        <f t="shared" si="9"/>
        <v>120</v>
      </c>
      <c r="G23" s="38">
        <f t="shared" si="9"/>
        <v>10</v>
      </c>
      <c r="H23" s="39">
        <v>10</v>
      </c>
      <c r="I23" s="40">
        <f t="shared" si="9"/>
        <v>-10</v>
      </c>
      <c r="J23" s="41">
        <f t="shared" si="9"/>
        <v>0</v>
      </c>
      <c r="K23" s="38">
        <f t="shared" si="9"/>
        <v>0</v>
      </c>
      <c r="L23" s="39">
        <v>10</v>
      </c>
      <c r="M23" s="40">
        <f t="shared" si="9"/>
        <v>0</v>
      </c>
      <c r="N23" s="41">
        <f t="shared" si="9"/>
        <v>10</v>
      </c>
      <c r="O23" s="42">
        <f t="shared" si="9"/>
        <v>130</v>
      </c>
      <c r="P23" s="40">
        <f>SUM(P21:P22)</f>
        <v>140</v>
      </c>
      <c r="Q23" s="40">
        <f t="shared" si="9"/>
        <v>-10</v>
      </c>
      <c r="R23" s="41">
        <f t="shared" si="9"/>
        <v>130</v>
      </c>
    </row>
    <row r="24" spans="1:18" ht="22.5" x14ac:dyDescent="0.2">
      <c r="A24" s="23" t="s">
        <v>46</v>
      </c>
      <c r="B24" s="24" t="s">
        <v>47</v>
      </c>
      <c r="C24" s="25">
        <v>11079</v>
      </c>
      <c r="D24" s="26">
        <v>11548</v>
      </c>
      <c r="E24" s="27">
        <f>F24-D24</f>
        <v>-2000</v>
      </c>
      <c r="F24" s="28">
        <v>9548</v>
      </c>
      <c r="G24" s="25">
        <v>2420</v>
      </c>
      <c r="H24" s="26">
        <v>2420</v>
      </c>
      <c r="I24" s="27">
        <f>J24-H24</f>
        <v>-95</v>
      </c>
      <c r="J24" s="28">
        <v>2325</v>
      </c>
      <c r="K24" s="25"/>
      <c r="L24" s="26">
        <v>700</v>
      </c>
      <c r="M24" s="27">
        <f>N24-L24</f>
        <v>428</v>
      </c>
      <c r="N24" s="28">
        <v>1128</v>
      </c>
      <c r="O24" s="29">
        <f t="shared" ref="O24:R28" si="10">C24+G24+K24</f>
        <v>13499</v>
      </c>
      <c r="P24" s="30">
        <f t="shared" si="10"/>
        <v>14668</v>
      </c>
      <c r="Q24" s="30">
        <f t="shared" si="10"/>
        <v>-1667</v>
      </c>
      <c r="R24" s="31">
        <f t="shared" si="10"/>
        <v>13001</v>
      </c>
    </row>
    <row r="25" spans="1:18" x14ac:dyDescent="0.2">
      <c r="A25" s="23" t="s">
        <v>48</v>
      </c>
      <c r="B25" s="24" t="s">
        <v>49</v>
      </c>
      <c r="C25" s="25">
        <v>0</v>
      </c>
      <c r="D25" s="26">
        <v>96</v>
      </c>
      <c r="E25" s="27">
        <f>F25-D25</f>
        <v>994</v>
      </c>
      <c r="F25" s="28">
        <v>1090</v>
      </c>
      <c r="G25" s="25"/>
      <c r="H25" s="26"/>
      <c r="I25" s="27"/>
      <c r="J25" s="28"/>
      <c r="K25" s="25"/>
      <c r="L25" s="26"/>
      <c r="M25" s="27"/>
      <c r="N25" s="28"/>
      <c r="O25" s="29">
        <f t="shared" si="10"/>
        <v>0</v>
      </c>
      <c r="P25" s="30">
        <f t="shared" si="10"/>
        <v>96</v>
      </c>
      <c r="Q25" s="30">
        <f t="shared" si="10"/>
        <v>994</v>
      </c>
      <c r="R25" s="31">
        <f t="shared" si="10"/>
        <v>1090</v>
      </c>
    </row>
    <row r="26" spans="1:18" x14ac:dyDescent="0.2">
      <c r="A26" s="23" t="s">
        <v>50</v>
      </c>
      <c r="B26" s="24" t="s">
        <v>51</v>
      </c>
      <c r="C26" s="25">
        <v>0</v>
      </c>
      <c r="D26" s="26">
        <v>0</v>
      </c>
      <c r="E26" s="27"/>
      <c r="F26" s="28">
        <f>SUM(C26:E26)</f>
        <v>0</v>
      </c>
      <c r="G26" s="25"/>
      <c r="H26" s="26"/>
      <c r="I26" s="27"/>
      <c r="J26" s="28"/>
      <c r="K26" s="25"/>
      <c r="L26" s="26"/>
      <c r="M26" s="27"/>
      <c r="N26" s="28"/>
      <c r="O26" s="29">
        <f t="shared" si="10"/>
        <v>0</v>
      </c>
      <c r="P26" s="30">
        <f t="shared" si="10"/>
        <v>0</v>
      </c>
      <c r="Q26" s="30">
        <f t="shared" si="10"/>
        <v>0</v>
      </c>
      <c r="R26" s="31">
        <f t="shared" si="10"/>
        <v>0</v>
      </c>
    </row>
    <row r="27" spans="1:18" x14ac:dyDescent="0.2">
      <c r="A27" s="23" t="s">
        <v>52</v>
      </c>
      <c r="B27" s="24" t="s">
        <v>53</v>
      </c>
      <c r="C27" s="25">
        <v>0</v>
      </c>
      <c r="D27" s="26">
        <v>0</v>
      </c>
      <c r="E27" s="27"/>
      <c r="F27" s="28">
        <f>SUM(C27:E27)</f>
        <v>0</v>
      </c>
      <c r="G27" s="25"/>
      <c r="H27" s="26"/>
      <c r="I27" s="27"/>
      <c r="J27" s="28"/>
      <c r="K27" s="25"/>
      <c r="L27" s="26"/>
      <c r="M27" s="27"/>
      <c r="N27" s="28"/>
      <c r="O27" s="29">
        <f t="shared" si="10"/>
        <v>0</v>
      </c>
      <c r="P27" s="30">
        <f t="shared" si="10"/>
        <v>0</v>
      </c>
      <c r="Q27" s="30">
        <f t="shared" si="10"/>
        <v>0</v>
      </c>
      <c r="R27" s="31">
        <f t="shared" si="10"/>
        <v>0</v>
      </c>
    </row>
    <row r="28" spans="1:18" x14ac:dyDescent="0.2">
      <c r="A28" s="23" t="s">
        <v>54</v>
      </c>
      <c r="B28" s="24" t="s">
        <v>55</v>
      </c>
      <c r="C28" s="25">
        <v>3960</v>
      </c>
      <c r="D28" s="26">
        <v>5293</v>
      </c>
      <c r="E28" s="27">
        <f>F28-D28</f>
        <v>0</v>
      </c>
      <c r="F28" s="28">
        <v>5293</v>
      </c>
      <c r="G28" s="25">
        <v>70</v>
      </c>
      <c r="H28" s="26">
        <v>70</v>
      </c>
      <c r="I28" s="27">
        <f>J28-H28</f>
        <v>-7</v>
      </c>
      <c r="J28" s="28">
        <v>63</v>
      </c>
      <c r="K28" s="25"/>
      <c r="L28" s="26">
        <v>10</v>
      </c>
      <c r="M28" s="27">
        <f>N28-L28</f>
        <v>0</v>
      </c>
      <c r="N28" s="28">
        <v>10</v>
      </c>
      <c r="O28" s="29">
        <f t="shared" si="10"/>
        <v>4030</v>
      </c>
      <c r="P28" s="30">
        <f t="shared" si="10"/>
        <v>5373</v>
      </c>
      <c r="Q28" s="30">
        <f t="shared" si="10"/>
        <v>-7</v>
      </c>
      <c r="R28" s="31">
        <f t="shared" si="10"/>
        <v>5366</v>
      </c>
    </row>
    <row r="29" spans="1:18" ht="22.5" x14ac:dyDescent="0.2">
      <c r="A29" s="36" t="s">
        <v>56</v>
      </c>
      <c r="B29" s="37" t="s">
        <v>57</v>
      </c>
      <c r="C29" s="38">
        <f>SUM(C24:C28)</f>
        <v>15039</v>
      </c>
      <c r="D29" s="39">
        <v>16937</v>
      </c>
      <c r="E29" s="40">
        <f t="shared" ref="E29:R29" si="11">SUM(E24:E28)</f>
        <v>-1006</v>
      </c>
      <c r="F29" s="41">
        <f t="shared" si="11"/>
        <v>15931</v>
      </c>
      <c r="G29" s="38">
        <f t="shared" si="11"/>
        <v>2490</v>
      </c>
      <c r="H29" s="39">
        <v>2490</v>
      </c>
      <c r="I29" s="40">
        <f t="shared" si="11"/>
        <v>-102</v>
      </c>
      <c r="J29" s="41">
        <f t="shared" si="11"/>
        <v>2388</v>
      </c>
      <c r="K29" s="38">
        <f t="shared" si="11"/>
        <v>0</v>
      </c>
      <c r="L29" s="39">
        <v>710</v>
      </c>
      <c r="M29" s="40">
        <f t="shared" si="11"/>
        <v>428</v>
      </c>
      <c r="N29" s="41">
        <f t="shared" si="11"/>
        <v>1138</v>
      </c>
      <c r="O29" s="42">
        <f t="shared" si="11"/>
        <v>17529</v>
      </c>
      <c r="P29" s="40">
        <f>SUM(P24:P28)</f>
        <v>20137</v>
      </c>
      <c r="Q29" s="40">
        <f t="shared" si="11"/>
        <v>-680</v>
      </c>
      <c r="R29" s="41">
        <f t="shared" si="11"/>
        <v>19457</v>
      </c>
    </row>
    <row r="30" spans="1:18" ht="13.5" thickBot="1" x14ac:dyDescent="0.25">
      <c r="A30" s="45" t="s">
        <v>58</v>
      </c>
      <c r="B30" s="46" t="s">
        <v>59</v>
      </c>
      <c r="C30" s="47">
        <f>C9+C12+C20+C23+C29</f>
        <v>53309</v>
      </c>
      <c r="D30" s="48">
        <v>56067</v>
      </c>
      <c r="E30" s="49">
        <f t="shared" ref="E30:O30" si="12">E9+E12+E20+E23+E29</f>
        <v>-3706</v>
      </c>
      <c r="F30" s="50">
        <f t="shared" si="12"/>
        <v>52361</v>
      </c>
      <c r="G30" s="47">
        <f t="shared" si="12"/>
        <v>11595</v>
      </c>
      <c r="H30" s="48">
        <v>11775</v>
      </c>
      <c r="I30" s="49">
        <f t="shared" si="12"/>
        <v>-533</v>
      </c>
      <c r="J30" s="50">
        <f t="shared" si="12"/>
        <v>11242</v>
      </c>
      <c r="K30" s="47">
        <f t="shared" si="12"/>
        <v>0</v>
      </c>
      <c r="L30" s="48">
        <v>3304</v>
      </c>
      <c r="M30" s="49">
        <f t="shared" si="12"/>
        <v>2258</v>
      </c>
      <c r="N30" s="50">
        <f t="shared" si="12"/>
        <v>5562</v>
      </c>
      <c r="O30" s="51">
        <f t="shared" si="12"/>
        <v>64904</v>
      </c>
      <c r="P30" s="49">
        <f>P9+P12+P20+P23+P29</f>
        <v>71146</v>
      </c>
      <c r="Q30" s="49">
        <f>Q9+Q12+Q20+Q23+Q29</f>
        <v>-1981</v>
      </c>
      <c r="R30" s="50">
        <f>R9+R12+R20+R23+R29</f>
        <v>69165</v>
      </c>
    </row>
  </sheetData>
  <mergeCells count="6">
    <mergeCell ref="K1:R1"/>
    <mergeCell ref="A3:R3"/>
    <mergeCell ref="C5:F5"/>
    <mergeCell ref="G5:J5"/>
    <mergeCell ref="K5:N5"/>
    <mergeCell ref="O5:R5"/>
  </mergeCells>
  <pageMargins left="0.23622047244094491" right="0.23622047244094491" top="0.55118110236220474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tájékoztató 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2018-05-30T08:45:13Z</dcterms:created>
  <dcterms:modified xsi:type="dcterms:W3CDTF">2018-05-30T08:45:19Z</dcterms:modified>
</cp:coreProperties>
</file>