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21015" windowHeight="9975"/>
  </bookViews>
  <sheets>
    <sheet name="2.1.sz.mell  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C4" i="1"/>
  <c r="G4" s="1"/>
  <c r="E4"/>
  <c r="I4" s="1"/>
  <c r="H4"/>
  <c r="E6"/>
  <c r="I6"/>
  <c r="E7"/>
  <c r="I7"/>
  <c r="E8"/>
  <c r="I8"/>
  <c r="E9"/>
  <c r="I9"/>
  <c r="E10"/>
  <c r="I10"/>
  <c r="E11"/>
  <c r="I11"/>
  <c r="E12"/>
  <c r="I12"/>
  <c r="E13"/>
  <c r="I13"/>
  <c r="E14"/>
  <c r="I14"/>
  <c r="E15"/>
  <c r="I15"/>
  <c r="E16"/>
  <c r="I16"/>
  <c r="I17"/>
  <c r="C18"/>
  <c r="D18"/>
  <c r="D31" s="1"/>
  <c r="G18"/>
  <c r="H18"/>
  <c r="H30" s="1"/>
  <c r="C19"/>
  <c r="D19"/>
  <c r="D29" s="1"/>
  <c r="I19"/>
  <c r="E20"/>
  <c r="I20"/>
  <c r="E21"/>
  <c r="I21"/>
  <c r="E22"/>
  <c r="I22"/>
  <c r="E23"/>
  <c r="I23"/>
  <c r="C24"/>
  <c r="D24"/>
  <c r="I24"/>
  <c r="E25"/>
  <c r="I25"/>
  <c r="E26"/>
  <c r="I26"/>
  <c r="E27"/>
  <c r="I27"/>
  <c r="E28"/>
  <c r="I28"/>
  <c r="C29"/>
  <c r="G29"/>
  <c r="H29"/>
  <c r="C30"/>
  <c r="E19" l="1"/>
  <c r="E29" s="1"/>
  <c r="E18"/>
  <c r="E31" s="1"/>
  <c r="I29"/>
  <c r="D30"/>
  <c r="H32" s="1"/>
  <c r="G30"/>
  <c r="G32" s="1"/>
  <c r="E24"/>
  <c r="C31"/>
  <c r="I18"/>
  <c r="I31" s="1"/>
  <c r="C32"/>
  <c r="G31"/>
  <c r="H31"/>
  <c r="I30" l="1"/>
  <c r="D32"/>
  <c r="E30"/>
  <c r="I32" s="1"/>
  <c r="E32" l="1"/>
</calcChain>
</file>

<file path=xl/sharedStrings.xml><?xml version="1.0" encoding="utf-8"?>
<sst xmlns="http://schemas.openxmlformats.org/spreadsheetml/2006/main" count="87" uniqueCount="86">
  <si>
    <t>Bruttó  többlet:</t>
  </si>
  <si>
    <t>Bruttó  hiány:</t>
  </si>
  <si>
    <t>27.</t>
  </si>
  <si>
    <t>Költségvetési többlet:</t>
  </si>
  <si>
    <t>Költségvetési hiány:</t>
  </si>
  <si>
    <t>26.</t>
  </si>
  <si>
    <t>KIADÁSOK ÖSSZESEN (13.+24.)</t>
  </si>
  <si>
    <t>BEVÉTEL ÖSSZESEN (13.+24.)</t>
  </si>
  <si>
    <t>25.</t>
  </si>
  <si>
    <t>Működési célú finanszírozási kiadások összesen (14.+...+23.)</t>
  </si>
  <si>
    <t>Működési célú finanszírozási bevételek összesen (14.+19.+22.+23.)</t>
  </si>
  <si>
    <t>24.</t>
  </si>
  <si>
    <t>Adóssághoz nem kapcsolódó származékos ügyletek bevételei</t>
  </si>
  <si>
    <t>23.</t>
  </si>
  <si>
    <t>Váltókiadások</t>
  </si>
  <si>
    <t xml:space="preserve">   Váltóbevételek</t>
  </si>
  <si>
    <t>22.</t>
  </si>
  <si>
    <t>Adóssághoz nem kapcsolódó származékos ügyletek</t>
  </si>
  <si>
    <t xml:space="preserve">   Értékpapírok bevételei</t>
  </si>
  <si>
    <t>21.</t>
  </si>
  <si>
    <t>Pénzeszközök lekötött betétként elhelyezése</t>
  </si>
  <si>
    <t xml:space="preserve">   Likviditási célú hitelek, kölcsönök felvétele</t>
  </si>
  <si>
    <t>20.</t>
  </si>
  <si>
    <t>Forgatási célú belföldi, külföldi értékpapírok vásárlása</t>
  </si>
  <si>
    <t xml:space="preserve">Hiány külső finanszírozásának bevételei (20.+…+21.) </t>
  </si>
  <si>
    <t>19.</t>
  </si>
  <si>
    <t>Kölcsön törlesztése</t>
  </si>
  <si>
    <t xml:space="preserve">   Egyéb belső finanszírozási bevételek</t>
  </si>
  <si>
    <t>18.</t>
  </si>
  <si>
    <t>Hosszú lejáratú hitelek törlesztése</t>
  </si>
  <si>
    <t xml:space="preserve">   Betét visszavonásából származó bevétel </t>
  </si>
  <si>
    <t>17.</t>
  </si>
  <si>
    <t>Rövid lejáratú hitelek törlesztése</t>
  </si>
  <si>
    <t xml:space="preserve">   Vállalkozási maradvány igénybevétele </t>
  </si>
  <si>
    <t>16.</t>
  </si>
  <si>
    <t>Likviditási célú hitelek törlesztése</t>
  </si>
  <si>
    <t xml:space="preserve">   Költségvetési maradvány igénybevétele </t>
  </si>
  <si>
    <t>15.</t>
  </si>
  <si>
    <t>Értékpapír vásárlása, visszavásárlása</t>
  </si>
  <si>
    <t>Hiány belső finanszírozásának bevételei (15.+…+18. )</t>
  </si>
  <si>
    <t>14.</t>
  </si>
  <si>
    <t>Költségvetési kiadások összesen (1.+...+12.)</t>
  </si>
  <si>
    <t>Költségvetési bevételek összesen (1.+2.+4.+5.+6.+8.+…+12.)</t>
  </si>
  <si>
    <t>13.</t>
  </si>
  <si>
    <t>12.</t>
  </si>
  <si>
    <t>11.</t>
  </si>
  <si>
    <t>10.</t>
  </si>
  <si>
    <t>9.</t>
  </si>
  <si>
    <t>8.</t>
  </si>
  <si>
    <t>6.-ból EU-s támogatás (közvetlen)</t>
  </si>
  <si>
    <t>7.</t>
  </si>
  <si>
    <t>Tartalékok</t>
  </si>
  <si>
    <t>Működési célú átvett pénzeszközök</t>
  </si>
  <si>
    <t>6.</t>
  </si>
  <si>
    <t>Egyéb működési célú kiadások</t>
  </si>
  <si>
    <t>Működési bevételek</t>
  </si>
  <si>
    <t>5.</t>
  </si>
  <si>
    <t>Ellátottak pénzbeli juttatásai</t>
  </si>
  <si>
    <t>Közhatalmi bevételek</t>
  </si>
  <si>
    <t>4.</t>
  </si>
  <si>
    <t xml:space="preserve">Dologi kiadások </t>
  </si>
  <si>
    <t>2.-ból EU-s támogatás</t>
  </si>
  <si>
    <t>3.</t>
  </si>
  <si>
    <t>Munkaadókat terhelő járulékok és szociális hozzájárulási adó</t>
  </si>
  <si>
    <t>Működési célú támogatások államháztartáson belülről</t>
  </si>
  <si>
    <t>2.</t>
  </si>
  <si>
    <t>Személyi juttatások</t>
  </si>
  <si>
    <t>Önkormányzatok működési támogatásai</t>
  </si>
  <si>
    <t>1.</t>
  </si>
  <si>
    <t>I=G±H</t>
  </si>
  <si>
    <t>H</t>
  </si>
  <si>
    <t>G</t>
  </si>
  <si>
    <t xml:space="preserve">F </t>
  </si>
  <si>
    <t>E=C±D</t>
  </si>
  <si>
    <t>D</t>
  </si>
  <si>
    <t>C</t>
  </si>
  <si>
    <t>B</t>
  </si>
  <si>
    <t>A</t>
  </si>
  <si>
    <t>Megnevezés</t>
  </si>
  <si>
    <t>Halmozott módosítás 2018. 07.31-ig</t>
  </si>
  <si>
    <t>Kiadások</t>
  </si>
  <si>
    <t>Bevételek</t>
  </si>
  <si>
    <t>Sor-
szám</t>
  </si>
  <si>
    <t>Forintban!</t>
  </si>
  <si>
    <t>2.1. 8/2018. (VIII.04.) önkormányzati rendelethez</t>
  </si>
  <si>
    <t>I. Működési célú bevételek és kiadások mérlege
(Önkormányzati szinten)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</si>
</sst>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16">
    <font>
      <sz val="10"/>
      <name val="Times New Roman CE"/>
      <charset val="238"/>
    </font>
    <font>
      <sz val="10"/>
      <name val="Times New Roman CE"/>
      <charset val="238"/>
    </font>
    <font>
      <b/>
      <sz val="14"/>
      <color rgb="FFFF0000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i/>
      <sz val="8"/>
      <name val="Times New Roman CE"/>
      <charset val="238"/>
    </font>
    <font>
      <b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right" vertical="center" wrapText="1" indent="1"/>
    </xf>
    <xf numFmtId="164" fontId="4" fillId="0" borderId="3" xfId="0" applyNumberFormat="1" applyFont="1" applyFill="1" applyBorder="1" applyAlignment="1" applyProtection="1">
      <alignment horizontal="right" vertical="center" wrapText="1" indent="1"/>
    </xf>
    <xf numFmtId="164" fontId="5" fillId="0" borderId="4" xfId="0" applyNumberFormat="1" applyFont="1" applyFill="1" applyBorder="1" applyAlignment="1" applyProtection="1">
      <alignment horizontal="left" vertical="center" wrapText="1" indent="1"/>
    </xf>
    <xf numFmtId="164" fontId="5" fillId="0" borderId="5" xfId="0" applyNumberFormat="1" applyFont="1" applyFill="1" applyBorder="1" applyAlignment="1" applyProtection="1">
      <alignment horizontal="left" vertical="center" wrapText="1" indent="1"/>
    </xf>
    <xf numFmtId="164" fontId="4" fillId="0" borderId="6" xfId="0" applyNumberFormat="1" applyFont="1" applyFill="1" applyBorder="1" applyAlignment="1" applyProtection="1">
      <alignment horizontal="right" vertical="center" wrapText="1" indent="1"/>
    </xf>
    <xf numFmtId="164" fontId="5" fillId="0" borderId="6" xfId="0" applyNumberFormat="1" applyFont="1" applyFill="1" applyBorder="1" applyAlignment="1" applyProtection="1">
      <alignment horizontal="right" vertical="center" wrapText="1" indent="1"/>
    </xf>
    <xf numFmtId="164" fontId="6" fillId="0" borderId="6" xfId="0" applyNumberFormat="1" applyFont="1" applyFill="1" applyBorder="1" applyAlignment="1" applyProtection="1">
      <alignment horizontal="right" vertical="center" wrapText="1" indent="1"/>
    </xf>
    <xf numFmtId="164" fontId="6" fillId="0" borderId="3" xfId="0" applyNumberFormat="1" applyFont="1" applyFill="1" applyBorder="1" applyAlignment="1" applyProtection="1">
      <alignment horizontal="right" vertical="center" wrapText="1" indent="1"/>
    </xf>
    <xf numFmtId="164" fontId="6" fillId="0" borderId="2" xfId="0" applyNumberFormat="1" applyFont="1" applyFill="1" applyBorder="1" applyAlignment="1" applyProtection="1">
      <alignment horizontal="right" vertical="center" wrapText="1" indent="1"/>
    </xf>
    <xf numFmtId="164" fontId="6" fillId="0" borderId="4" xfId="0" applyNumberFormat="1" applyFont="1" applyFill="1" applyBorder="1" applyAlignment="1" applyProtection="1">
      <alignment horizontal="left" vertical="center" wrapText="1" indent="1"/>
    </xf>
    <xf numFmtId="164" fontId="6" fillId="0" borderId="7" xfId="0" applyNumberFormat="1" applyFont="1" applyFill="1" applyBorder="1" applyAlignment="1" applyProtection="1">
      <alignment horizontal="right" vertical="center" wrapText="1" indent="1"/>
    </xf>
    <xf numFmtId="164" fontId="7" fillId="0" borderId="8" xfId="0" applyNumberFormat="1" applyFont="1" applyFill="1" applyBorder="1" applyAlignment="1" applyProtection="1">
      <alignment horizontal="right" vertical="center" wrapText="1" indent="1"/>
    </xf>
    <xf numFmtId="164" fontId="7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9" xfId="0" applyNumberFormat="1" applyFont="1" applyFill="1" applyBorder="1" applyAlignment="1" applyProtection="1">
      <alignment horizontal="right" vertical="center" wrapText="1" indent="1"/>
    </xf>
    <xf numFmtId="164" fontId="7" fillId="0" borderId="11" xfId="0" applyNumberFormat="1" applyFont="1" applyFill="1" applyBorder="1" applyAlignment="1" applyProtection="1">
      <alignment horizontal="left" vertical="center" wrapText="1" indent="1"/>
    </xf>
    <xf numFmtId="164" fontId="0" fillId="0" borderId="12" xfId="0" applyNumberFormat="1" applyFill="1" applyBorder="1" applyAlignment="1" applyProtection="1">
      <alignment horizontal="left" vertical="center" wrapText="1" indent="1"/>
    </xf>
    <xf numFmtId="164" fontId="7" fillId="0" borderId="13" xfId="0" applyNumberFormat="1" applyFont="1" applyFill="1" applyBorder="1" applyAlignment="1" applyProtection="1">
      <alignment horizontal="right" vertical="center" wrapText="1" indent="1"/>
    </xf>
    <xf numFmtId="164" fontId="7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left" vertical="center" wrapText="1" indent="1"/>
    </xf>
    <xf numFmtId="164" fontId="7" fillId="0" borderId="14" xfId="0" applyNumberFormat="1" applyFont="1" applyFill="1" applyBorder="1" applyAlignment="1" applyProtection="1">
      <alignment horizontal="right" vertical="center" wrapText="1" indent="1"/>
    </xf>
    <xf numFmtId="164" fontId="7" fillId="0" borderId="16" xfId="0" applyNumberFormat="1" applyFont="1" applyFill="1" applyBorder="1" applyAlignment="1" applyProtection="1">
      <alignment horizontal="left" vertical="center" wrapText="1" indent="1"/>
    </xf>
    <xf numFmtId="164" fontId="0" fillId="0" borderId="17" xfId="0" applyNumberFormat="1" applyFill="1" applyBorder="1" applyAlignment="1" applyProtection="1">
      <alignment horizontal="left" vertical="center" wrapText="1" indent="1"/>
    </xf>
    <xf numFmtId="164" fontId="1" fillId="0" borderId="17" xfId="0" applyNumberFormat="1" applyFont="1" applyFill="1" applyBorder="1" applyAlignment="1" applyProtection="1">
      <alignment horizontal="left" vertical="center" wrapText="1" indent="1"/>
    </xf>
    <xf numFmtId="164" fontId="8" fillId="0" borderId="18" xfId="0" applyNumberFormat="1" applyFont="1" applyFill="1" applyBorder="1" applyAlignment="1" applyProtection="1">
      <alignment horizontal="left" vertical="center" wrapText="1" indent="1"/>
    </xf>
    <xf numFmtId="164" fontId="1" fillId="0" borderId="12" xfId="0" applyNumberFormat="1" applyFont="1" applyFill="1" applyBorder="1" applyAlignment="1" applyProtection="1">
      <alignment horizontal="left" vertical="center" wrapText="1" indent="1"/>
    </xf>
    <xf numFmtId="164" fontId="9" fillId="0" borderId="14" xfId="0" applyNumberFormat="1" applyFont="1" applyFill="1" applyBorder="1" applyAlignment="1" applyProtection="1">
      <alignment horizontal="right" vertical="center" wrapText="1" indent="1"/>
    </xf>
    <xf numFmtId="164" fontId="9" fillId="0" borderId="9" xfId="0" applyNumberFormat="1" applyFont="1" applyFill="1" applyBorder="1" applyAlignment="1" applyProtection="1">
      <alignment horizontal="right" vertical="center" wrapText="1" indent="1"/>
    </xf>
    <xf numFmtId="164" fontId="8" fillId="0" borderId="19" xfId="0" applyNumberFormat="1" applyFont="1" applyFill="1" applyBorder="1" applyAlignment="1" applyProtection="1">
      <alignment horizontal="right" vertical="center" wrapText="1" indent="1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20" xfId="0" applyNumberFormat="1" applyFont="1" applyFill="1" applyBorder="1" applyAlignment="1" applyProtection="1">
      <alignment horizontal="right" vertical="center" wrapText="1" indent="1"/>
    </xf>
    <xf numFmtId="164" fontId="8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3" xfId="0" applyNumberFormat="1" applyFont="1" applyFill="1" applyBorder="1" applyAlignment="1" applyProtection="1">
      <alignment horizontal="right" vertical="center" wrapText="1" indent="1"/>
    </xf>
    <xf numFmtId="164" fontId="8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25" xfId="0" applyNumberFormat="1" applyFont="1" applyFill="1" applyBorder="1" applyAlignment="1" applyProtection="1">
      <alignment horizontal="left" vertical="center" wrapText="1" indent="1"/>
    </xf>
    <xf numFmtId="164" fontId="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center" vertical="center" wrapText="1"/>
    </xf>
    <xf numFmtId="164" fontId="6" fillId="0" borderId="5" xfId="0" applyNumberFormat="1" applyFont="1" applyFill="1" applyBorder="1" applyAlignment="1" applyProtection="1">
      <alignment horizontal="center" vertical="center" wrapText="1"/>
    </xf>
    <xf numFmtId="164" fontId="10" fillId="0" borderId="0" xfId="0" applyNumberFormat="1" applyFont="1" applyFill="1" applyAlignment="1" applyProtection="1">
      <alignment horizontal="center" vertical="center" wrapText="1"/>
    </xf>
    <xf numFmtId="164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3" xfId="0" applyNumberFormat="1" applyFont="1" applyFill="1" applyBorder="1" applyAlignment="1" applyProtection="1">
      <alignment horizontal="center" vertical="center" wrapText="1"/>
    </xf>
    <xf numFmtId="164" fontId="11" fillId="0" borderId="4" xfId="0" applyNumberFormat="1" applyFont="1" applyFill="1" applyBorder="1" applyAlignment="1" applyProtection="1">
      <alignment horizontal="center" vertical="center" wrapText="1"/>
    </xf>
    <xf numFmtId="164" fontId="11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29" xfId="0" applyNumberFormat="1" applyFont="1" applyFill="1" applyBorder="1" applyAlignment="1" applyProtection="1">
      <alignment horizontal="centerContinuous" vertical="center" wrapText="1"/>
    </xf>
    <xf numFmtId="164" fontId="11" fillId="0" borderId="1" xfId="0" applyNumberFormat="1" applyFont="1" applyFill="1" applyBorder="1" applyAlignment="1" applyProtection="1">
      <alignment horizontal="centerContinuous" vertical="center" wrapText="1"/>
    </xf>
    <xf numFmtId="164" fontId="11" fillId="0" borderId="2" xfId="0" applyNumberFormat="1" applyFont="1" applyFill="1" applyBorder="1" applyAlignment="1" applyProtection="1">
      <alignment horizontal="centerContinuous" vertical="center" wrapText="1"/>
    </xf>
    <xf numFmtId="164" fontId="11" fillId="0" borderId="4" xfId="0" applyNumberFormat="1" applyFont="1" applyFill="1" applyBorder="1" applyAlignment="1" applyProtection="1">
      <alignment horizontal="centerContinuous" vertical="center" wrapText="1"/>
    </xf>
    <xf numFmtId="164" fontId="11" fillId="0" borderId="7" xfId="0" applyNumberFormat="1" applyFont="1" applyFill="1" applyBorder="1" applyAlignment="1" applyProtection="1">
      <alignment horizontal="centerContinuous" vertical="center" wrapText="1"/>
    </xf>
    <xf numFmtId="164" fontId="11" fillId="0" borderId="3" xfId="0" applyNumberFormat="1" applyFont="1" applyFill="1" applyBorder="1" applyAlignment="1" applyProtection="1">
      <alignment horizontal="centerContinuous" vertical="center" wrapText="1"/>
    </xf>
    <xf numFmtId="164" fontId="12" fillId="0" borderId="0" xfId="0" applyNumberFormat="1" applyFont="1" applyFill="1" applyAlignment="1" applyProtection="1">
      <alignment horizontal="right" vertical="center" wrapText="1"/>
    </xf>
    <xf numFmtId="164" fontId="12" fillId="0" borderId="0" xfId="0" applyNumberFormat="1" applyFont="1" applyFill="1" applyAlignment="1" applyProtection="1">
      <alignment horizontal="right" vertical="center"/>
    </xf>
    <xf numFmtId="164" fontId="0" fillId="0" borderId="0" xfId="0" applyNumberFormat="1" applyFill="1" applyAlignment="1" applyProtection="1">
      <alignment horizontal="centerContinuous" vertical="center"/>
    </xf>
    <xf numFmtId="164" fontId="13" fillId="0" borderId="0" xfId="0" applyNumberFormat="1" applyFont="1" applyFill="1" applyAlignment="1" applyProtection="1">
      <alignment horizontal="centerContinuous" vertical="center" wrapText="1"/>
    </xf>
    <xf numFmtId="164" fontId="4" fillId="0" borderId="30" xfId="0" applyNumberFormat="1" applyFont="1" applyFill="1" applyBorder="1" applyAlignment="1" applyProtection="1">
      <alignment horizontal="center" vertical="center" wrapText="1"/>
    </xf>
    <xf numFmtId="164" fontId="4" fillId="0" borderId="28" xfId="0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</cellXfs>
  <cellStyles count="5">
    <cellStyle name="Ezres 2" xfId="1"/>
    <cellStyle name="Ezres 3" xfId="2"/>
    <cellStyle name="Hiperhivatkozás" xfId="3"/>
    <cellStyle name="Már látott hiperhivatkozás" xfId="4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1.1%20sz.%20mell&#233;kle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1.sz.mell."/>
    </sheetNames>
    <sheetDataSet>
      <sheetData sheetId="0">
        <row r="3">
          <cell r="C3" t="str">
            <v>2018. évi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J33"/>
  <sheetViews>
    <sheetView tabSelected="1" view="pageLayout" topLeftCell="E10" zoomScaleNormal="130" zoomScaleSheetLayoutView="100" workbookViewId="0">
      <selection activeCell="J1" sqref="J1:J32"/>
    </sheetView>
  </sheetViews>
  <sheetFormatPr defaultRowHeight="12.75"/>
  <cols>
    <col min="1" max="1" width="6.83203125" style="1" customWidth="1"/>
    <col min="2" max="2" width="48" style="2" customWidth="1"/>
    <col min="3" max="5" width="15.5" style="1" customWidth="1"/>
    <col min="6" max="6" width="55.1640625" style="1" customWidth="1"/>
    <col min="7" max="9" width="15.5" style="1" customWidth="1"/>
    <col min="10" max="10" width="4.83203125" style="1" customWidth="1"/>
    <col min="11" max="16384" width="9.33203125" style="1"/>
  </cols>
  <sheetData>
    <row r="1" spans="1:10" ht="39.75" customHeight="1">
      <c r="B1" s="69" t="s">
        <v>85</v>
      </c>
      <c r="C1" s="68"/>
      <c r="D1" s="68"/>
      <c r="E1" s="68"/>
      <c r="F1" s="68"/>
      <c r="G1" s="68"/>
      <c r="H1" s="68"/>
      <c r="I1" s="68"/>
      <c r="J1" s="72" t="s">
        <v>84</v>
      </c>
    </row>
    <row r="2" spans="1:10" ht="14.25" thickBot="1">
      <c r="G2" s="67"/>
      <c r="H2" s="67"/>
      <c r="I2" s="66" t="s">
        <v>83</v>
      </c>
      <c r="J2" s="72"/>
    </row>
    <row r="3" spans="1:10" ht="18" customHeight="1" thickBot="1">
      <c r="A3" s="70" t="s">
        <v>82</v>
      </c>
      <c r="B3" s="63" t="s">
        <v>81</v>
      </c>
      <c r="C3" s="65"/>
      <c r="D3" s="64"/>
      <c r="E3" s="64"/>
      <c r="F3" s="63" t="s">
        <v>80</v>
      </c>
      <c r="G3" s="62"/>
      <c r="H3" s="61"/>
      <c r="I3" s="60"/>
      <c r="J3" s="72"/>
    </row>
    <row r="4" spans="1:10" s="54" customFormat="1" ht="42.75" customHeight="1" thickBot="1">
      <c r="A4" s="71"/>
      <c r="B4" s="58" t="s">
        <v>78</v>
      </c>
      <c r="C4" s="57" t="str">
        <f>+CONCATENATE('[1]1.1.sz.mell.'!C3," eredeti előirányzat")</f>
        <v>2018. évi eredeti előirányzat</v>
      </c>
      <c r="D4" s="59" t="s">
        <v>79</v>
      </c>
      <c r="E4" s="59" t="str">
        <f>+CONCATENATE(LEFT('[1]1.1.sz.mell.'!C3,4),". …….. Módisítás után" )</f>
        <v>2018. …….. Módisítás után</v>
      </c>
      <c r="F4" s="58" t="s">
        <v>78</v>
      </c>
      <c r="G4" s="57" t="str">
        <f>+C4</f>
        <v>2018. évi eredeti előirányzat</v>
      </c>
      <c r="H4" s="56" t="str">
        <f>+D4</f>
        <v>Halmozott módosítás 2018. 07.31-ig</v>
      </c>
      <c r="I4" s="55" t="str">
        <f>+E4</f>
        <v>2018. …….. Módisítás után</v>
      </c>
      <c r="J4" s="72"/>
    </row>
    <row r="5" spans="1:10" s="48" customFormat="1" ht="12" customHeight="1" thickBot="1">
      <c r="A5" s="53" t="s">
        <v>77</v>
      </c>
      <c r="B5" s="51" t="s">
        <v>76</v>
      </c>
      <c r="C5" s="50" t="s">
        <v>75</v>
      </c>
      <c r="D5" s="52" t="s">
        <v>74</v>
      </c>
      <c r="E5" s="52" t="s">
        <v>73</v>
      </c>
      <c r="F5" s="51" t="s">
        <v>72</v>
      </c>
      <c r="G5" s="50" t="s">
        <v>71</v>
      </c>
      <c r="H5" s="50" t="s">
        <v>70</v>
      </c>
      <c r="I5" s="49" t="s">
        <v>69</v>
      </c>
      <c r="J5" s="72"/>
    </row>
    <row r="6" spans="1:10" ht="12.95" customHeight="1">
      <c r="A6" s="47" t="s">
        <v>68</v>
      </c>
      <c r="B6" s="29" t="s">
        <v>67</v>
      </c>
      <c r="C6" s="45">
        <v>295176323</v>
      </c>
      <c r="D6" s="45">
        <v>4484584</v>
      </c>
      <c r="E6" s="41">
        <f t="shared" ref="E6:E16" si="0">C6+D6</f>
        <v>299660907</v>
      </c>
      <c r="F6" s="29" t="s">
        <v>66</v>
      </c>
      <c r="G6" s="46">
        <v>294805064</v>
      </c>
      <c r="H6" s="45">
        <v>34024788</v>
      </c>
      <c r="I6" s="33">
        <f t="shared" ref="I6:I17" si="1">G6+H6</f>
        <v>328829852</v>
      </c>
      <c r="J6" s="72"/>
    </row>
    <row r="7" spans="1:10" ht="12.95" customHeight="1">
      <c r="A7" s="27" t="s">
        <v>65</v>
      </c>
      <c r="B7" s="24" t="s">
        <v>64</v>
      </c>
      <c r="C7" s="39">
        <v>191152875</v>
      </c>
      <c r="D7" s="39">
        <v>32009644</v>
      </c>
      <c r="E7" s="41">
        <f t="shared" si="0"/>
        <v>223162519</v>
      </c>
      <c r="F7" s="24" t="s">
        <v>63</v>
      </c>
      <c r="G7" s="40">
        <v>43712707</v>
      </c>
      <c r="H7" s="39">
        <v>4396064</v>
      </c>
      <c r="I7" s="33">
        <f t="shared" si="1"/>
        <v>48108771</v>
      </c>
      <c r="J7" s="72"/>
    </row>
    <row r="8" spans="1:10" ht="12.95" customHeight="1">
      <c r="A8" s="27" t="s">
        <v>62</v>
      </c>
      <c r="B8" s="24" t="s">
        <v>61</v>
      </c>
      <c r="C8" s="39"/>
      <c r="D8" s="39"/>
      <c r="E8" s="41">
        <f t="shared" si="0"/>
        <v>0</v>
      </c>
      <c r="F8" s="24" t="s">
        <v>60</v>
      </c>
      <c r="G8" s="40">
        <v>154683682</v>
      </c>
      <c r="H8" s="39">
        <v>4787735</v>
      </c>
      <c r="I8" s="33">
        <f t="shared" si="1"/>
        <v>159471417</v>
      </c>
      <c r="J8" s="72"/>
    </row>
    <row r="9" spans="1:10" ht="12.95" customHeight="1">
      <c r="A9" s="27" t="s">
        <v>59</v>
      </c>
      <c r="B9" s="24" t="s">
        <v>58</v>
      </c>
      <c r="C9" s="39">
        <v>35844000</v>
      </c>
      <c r="D9" s="39"/>
      <c r="E9" s="41">
        <f t="shared" si="0"/>
        <v>35844000</v>
      </c>
      <c r="F9" s="24" t="s">
        <v>57</v>
      </c>
      <c r="G9" s="40">
        <v>36831000</v>
      </c>
      <c r="H9" s="39">
        <v>1733550</v>
      </c>
      <c r="I9" s="33">
        <f t="shared" si="1"/>
        <v>38564550</v>
      </c>
      <c r="J9" s="72"/>
    </row>
    <row r="10" spans="1:10" ht="12.95" customHeight="1">
      <c r="A10" s="27" t="s">
        <v>56</v>
      </c>
      <c r="B10" s="44" t="s">
        <v>55</v>
      </c>
      <c r="C10" s="39">
        <v>42034532</v>
      </c>
      <c r="D10" s="39"/>
      <c r="E10" s="41">
        <f t="shared" si="0"/>
        <v>42034532</v>
      </c>
      <c r="F10" s="24" t="s">
        <v>54</v>
      </c>
      <c r="G10" s="40">
        <v>45771913</v>
      </c>
      <c r="H10" s="39">
        <v>2025459</v>
      </c>
      <c r="I10" s="33">
        <f t="shared" si="1"/>
        <v>47797372</v>
      </c>
      <c r="J10" s="72"/>
    </row>
    <row r="11" spans="1:10" ht="12.95" customHeight="1">
      <c r="A11" s="27" t="s">
        <v>53</v>
      </c>
      <c r="B11" s="24" t="s">
        <v>52</v>
      </c>
      <c r="C11" s="42">
        <v>3596255</v>
      </c>
      <c r="D11" s="42"/>
      <c r="E11" s="41">
        <f t="shared" si="0"/>
        <v>3596255</v>
      </c>
      <c r="F11" s="24" t="s">
        <v>51</v>
      </c>
      <c r="G11" s="40">
        <v>1000000</v>
      </c>
      <c r="H11" s="39"/>
      <c r="I11" s="33">
        <f t="shared" si="1"/>
        <v>1000000</v>
      </c>
      <c r="J11" s="72"/>
    </row>
    <row r="12" spans="1:10" ht="12.95" customHeight="1">
      <c r="A12" s="27" t="s">
        <v>50</v>
      </c>
      <c r="B12" s="24" t="s">
        <v>49</v>
      </c>
      <c r="C12" s="39"/>
      <c r="D12" s="39"/>
      <c r="E12" s="41">
        <f t="shared" si="0"/>
        <v>0</v>
      </c>
      <c r="F12" s="36"/>
      <c r="G12" s="40"/>
      <c r="H12" s="39"/>
      <c r="I12" s="33">
        <f t="shared" si="1"/>
        <v>0</v>
      </c>
      <c r="J12" s="72"/>
    </row>
    <row r="13" spans="1:10" ht="12.95" customHeight="1">
      <c r="A13" s="27" t="s">
        <v>48</v>
      </c>
      <c r="B13" s="36"/>
      <c r="C13" s="39"/>
      <c r="D13" s="39"/>
      <c r="E13" s="41">
        <f t="shared" si="0"/>
        <v>0</v>
      </c>
      <c r="F13" s="36"/>
      <c r="G13" s="40"/>
      <c r="H13" s="39"/>
      <c r="I13" s="33">
        <f t="shared" si="1"/>
        <v>0</v>
      </c>
      <c r="J13" s="72"/>
    </row>
    <row r="14" spans="1:10" ht="12.95" customHeight="1">
      <c r="A14" s="27" t="s">
        <v>47</v>
      </c>
      <c r="B14" s="43"/>
      <c r="C14" s="42"/>
      <c r="D14" s="42"/>
      <c r="E14" s="41">
        <f t="shared" si="0"/>
        <v>0</v>
      </c>
      <c r="F14" s="36"/>
      <c r="G14" s="40"/>
      <c r="H14" s="39"/>
      <c r="I14" s="33">
        <f t="shared" si="1"/>
        <v>0</v>
      </c>
      <c r="J14" s="72"/>
    </row>
    <row r="15" spans="1:10" ht="12.95" customHeight="1">
      <c r="A15" s="27" t="s">
        <v>46</v>
      </c>
      <c r="B15" s="36"/>
      <c r="C15" s="39"/>
      <c r="D15" s="39"/>
      <c r="E15" s="41">
        <f t="shared" si="0"/>
        <v>0</v>
      </c>
      <c r="F15" s="36"/>
      <c r="G15" s="40"/>
      <c r="H15" s="39"/>
      <c r="I15" s="33">
        <f t="shared" si="1"/>
        <v>0</v>
      </c>
      <c r="J15" s="72"/>
    </row>
    <row r="16" spans="1:10" ht="12.95" customHeight="1">
      <c r="A16" s="27" t="s">
        <v>45</v>
      </c>
      <c r="B16" s="36"/>
      <c r="C16" s="39"/>
      <c r="D16" s="39"/>
      <c r="E16" s="41">
        <f t="shared" si="0"/>
        <v>0</v>
      </c>
      <c r="F16" s="36"/>
      <c r="G16" s="40"/>
      <c r="H16" s="39"/>
      <c r="I16" s="33">
        <f t="shared" si="1"/>
        <v>0</v>
      </c>
      <c r="J16" s="72"/>
    </row>
    <row r="17" spans="1:10" ht="12.95" customHeight="1" thickBot="1">
      <c r="A17" s="27" t="s">
        <v>44</v>
      </c>
      <c r="B17" s="38"/>
      <c r="C17" s="34"/>
      <c r="D17" s="34"/>
      <c r="E17" s="37"/>
      <c r="F17" s="36"/>
      <c r="G17" s="35"/>
      <c r="H17" s="34"/>
      <c r="I17" s="33">
        <f t="shared" si="1"/>
        <v>0</v>
      </c>
      <c r="J17" s="72"/>
    </row>
    <row r="18" spans="1:10" ht="21.75" thickBot="1">
      <c r="A18" s="6" t="s">
        <v>43</v>
      </c>
      <c r="B18" s="12" t="s">
        <v>42</v>
      </c>
      <c r="C18" s="10">
        <f>SUM(C6:C17)</f>
        <v>567803985</v>
      </c>
      <c r="D18" s="10">
        <f>SUM(D6:D17)</f>
        <v>36494228</v>
      </c>
      <c r="E18" s="10">
        <f>SUM(E6:E17)</f>
        <v>604298213</v>
      </c>
      <c r="F18" s="12" t="s">
        <v>41</v>
      </c>
      <c r="G18" s="11">
        <f>SUM(G6:G17)</f>
        <v>576804366</v>
      </c>
      <c r="H18" s="10">
        <f>SUM(H6:H17)</f>
        <v>46967596</v>
      </c>
      <c r="I18" s="9">
        <f>SUM(I6:I17)</f>
        <v>623771962</v>
      </c>
      <c r="J18" s="72"/>
    </row>
    <row r="19" spans="1:10" ht="12.95" customHeight="1">
      <c r="A19" s="30" t="s">
        <v>40</v>
      </c>
      <c r="B19" s="19" t="s">
        <v>39</v>
      </c>
      <c r="C19" s="32">
        <f>+C20+C21+C22+C23</f>
        <v>19856008</v>
      </c>
      <c r="D19" s="32">
        <f>+D20+D21+D22+D23</f>
        <v>10473368</v>
      </c>
      <c r="E19" s="32">
        <f>+E20+E21+E22+E23</f>
        <v>30329376</v>
      </c>
      <c r="F19" s="26" t="s">
        <v>38</v>
      </c>
      <c r="G19" s="16"/>
      <c r="H19" s="15"/>
      <c r="I19" s="14">
        <f t="shared" ref="I19:I28" si="2">G19+H19</f>
        <v>0</v>
      </c>
      <c r="J19" s="72"/>
    </row>
    <row r="20" spans="1:10" ht="12.95" customHeight="1">
      <c r="A20" s="28" t="s">
        <v>37</v>
      </c>
      <c r="B20" s="26" t="s">
        <v>36</v>
      </c>
      <c r="C20" s="22">
        <v>9000381</v>
      </c>
      <c r="D20" s="22">
        <v>10473368</v>
      </c>
      <c r="E20" s="25">
        <f>C20+D20</f>
        <v>19473749</v>
      </c>
      <c r="F20" s="26" t="s">
        <v>35</v>
      </c>
      <c r="G20" s="23"/>
      <c r="H20" s="22"/>
      <c r="I20" s="21">
        <f t="shared" si="2"/>
        <v>0</v>
      </c>
      <c r="J20" s="72"/>
    </row>
    <row r="21" spans="1:10" ht="12.95" customHeight="1">
      <c r="A21" s="28" t="s">
        <v>34</v>
      </c>
      <c r="B21" s="26" t="s">
        <v>33</v>
      </c>
      <c r="C21" s="22"/>
      <c r="D21" s="22"/>
      <c r="E21" s="25">
        <f>C21+D21</f>
        <v>0</v>
      </c>
      <c r="F21" s="26" t="s">
        <v>32</v>
      </c>
      <c r="G21" s="23"/>
      <c r="H21" s="22"/>
      <c r="I21" s="21">
        <f t="shared" si="2"/>
        <v>0</v>
      </c>
      <c r="J21" s="72"/>
    </row>
    <row r="22" spans="1:10" ht="12.95" customHeight="1">
      <c r="A22" s="28" t="s">
        <v>31</v>
      </c>
      <c r="B22" s="26" t="s">
        <v>30</v>
      </c>
      <c r="C22" s="22"/>
      <c r="D22" s="22"/>
      <c r="E22" s="25">
        <f>C22+D22</f>
        <v>0</v>
      </c>
      <c r="F22" s="26" t="s">
        <v>29</v>
      </c>
      <c r="G22" s="23"/>
      <c r="H22" s="22"/>
      <c r="I22" s="21">
        <f t="shared" si="2"/>
        <v>0</v>
      </c>
      <c r="J22" s="72"/>
    </row>
    <row r="23" spans="1:10" ht="12.95" customHeight="1">
      <c r="A23" s="28" t="s">
        <v>28</v>
      </c>
      <c r="B23" s="26" t="s">
        <v>27</v>
      </c>
      <c r="C23" s="22">
        <v>10855627</v>
      </c>
      <c r="D23" s="22"/>
      <c r="E23" s="25">
        <f>C23+D23</f>
        <v>10855627</v>
      </c>
      <c r="F23" s="19" t="s">
        <v>26</v>
      </c>
      <c r="G23" s="23"/>
      <c r="H23" s="22"/>
      <c r="I23" s="21">
        <f t="shared" si="2"/>
        <v>0</v>
      </c>
      <c r="J23" s="72"/>
    </row>
    <row r="24" spans="1:10" ht="12.95" customHeight="1">
      <c r="A24" s="28" t="s">
        <v>25</v>
      </c>
      <c r="B24" s="26" t="s">
        <v>24</v>
      </c>
      <c r="C24" s="31">
        <f>+C25+C26</f>
        <v>0</v>
      </c>
      <c r="D24" s="31">
        <f>+D25+D26</f>
        <v>0</v>
      </c>
      <c r="E24" s="31">
        <f>+E25+E26</f>
        <v>0</v>
      </c>
      <c r="F24" s="26" t="s">
        <v>23</v>
      </c>
      <c r="G24" s="23"/>
      <c r="H24" s="22"/>
      <c r="I24" s="21">
        <f t="shared" si="2"/>
        <v>0</v>
      </c>
      <c r="J24" s="72"/>
    </row>
    <row r="25" spans="1:10" ht="12.95" customHeight="1">
      <c r="A25" s="30" t="s">
        <v>22</v>
      </c>
      <c r="B25" s="19" t="s">
        <v>21</v>
      </c>
      <c r="C25" s="15"/>
      <c r="D25" s="15"/>
      <c r="E25" s="18">
        <f>C25+D25</f>
        <v>0</v>
      </c>
      <c r="F25" s="29" t="s">
        <v>20</v>
      </c>
      <c r="G25" s="16"/>
      <c r="H25" s="15"/>
      <c r="I25" s="14">
        <f t="shared" si="2"/>
        <v>0</v>
      </c>
      <c r="J25" s="72"/>
    </row>
    <row r="26" spans="1:10" ht="12.95" customHeight="1">
      <c r="A26" s="28" t="s">
        <v>19</v>
      </c>
      <c r="B26" s="26" t="s">
        <v>18</v>
      </c>
      <c r="C26" s="22"/>
      <c r="D26" s="22"/>
      <c r="E26" s="25">
        <f>C26+D26</f>
        <v>0</v>
      </c>
      <c r="F26" s="24" t="s">
        <v>17</v>
      </c>
      <c r="G26" s="23"/>
      <c r="H26" s="22"/>
      <c r="I26" s="21">
        <f t="shared" si="2"/>
        <v>0</v>
      </c>
      <c r="J26" s="72"/>
    </row>
    <row r="27" spans="1:10" ht="12.95" customHeight="1">
      <c r="A27" s="27" t="s">
        <v>16</v>
      </c>
      <c r="B27" s="26" t="s">
        <v>15</v>
      </c>
      <c r="C27" s="22"/>
      <c r="D27" s="22"/>
      <c r="E27" s="25">
        <f>C27+D27</f>
        <v>0</v>
      </c>
      <c r="F27" s="24" t="s">
        <v>14</v>
      </c>
      <c r="G27" s="23"/>
      <c r="H27" s="22"/>
      <c r="I27" s="21">
        <f t="shared" si="2"/>
        <v>0</v>
      </c>
      <c r="J27" s="72"/>
    </row>
    <row r="28" spans="1:10" ht="12.95" customHeight="1" thickBot="1">
      <c r="A28" s="20" t="s">
        <v>13</v>
      </c>
      <c r="B28" s="19" t="s">
        <v>12</v>
      </c>
      <c r="C28" s="15"/>
      <c r="D28" s="15"/>
      <c r="E28" s="18">
        <f>C28+D28</f>
        <v>0</v>
      </c>
      <c r="F28" s="17"/>
      <c r="G28" s="16">
        <v>10855627</v>
      </c>
      <c r="H28" s="15"/>
      <c r="I28" s="14">
        <f t="shared" si="2"/>
        <v>10855627</v>
      </c>
      <c r="J28" s="72"/>
    </row>
    <row r="29" spans="1:10" ht="24" customHeight="1" thickBot="1">
      <c r="A29" s="6" t="s">
        <v>11</v>
      </c>
      <c r="B29" s="12" t="s">
        <v>10</v>
      </c>
      <c r="C29" s="10">
        <f>+C19+C24+C27+C28</f>
        <v>19856008</v>
      </c>
      <c r="D29" s="10">
        <f>+D19+D24+D27+D28</f>
        <v>10473368</v>
      </c>
      <c r="E29" s="13">
        <f>+E19+E24+E27+E28</f>
        <v>30329376</v>
      </c>
      <c r="F29" s="12" t="s">
        <v>9</v>
      </c>
      <c r="G29" s="11">
        <f>SUM(G19:G28)</f>
        <v>10855627</v>
      </c>
      <c r="H29" s="10">
        <f>SUM(H19:H28)</f>
        <v>0</v>
      </c>
      <c r="I29" s="9">
        <f>SUM(I19:I28)</f>
        <v>10855627</v>
      </c>
      <c r="J29" s="72"/>
    </row>
    <row r="30" spans="1:10" ht="13.5" thickBot="1">
      <c r="A30" s="6" t="s">
        <v>8</v>
      </c>
      <c r="B30" s="5" t="s">
        <v>7</v>
      </c>
      <c r="C30" s="4">
        <f>+C18+C29</f>
        <v>587659993</v>
      </c>
      <c r="D30" s="4">
        <f>+D18+D29</f>
        <v>46967596</v>
      </c>
      <c r="E30" s="7">
        <f>+E18+E29</f>
        <v>634627589</v>
      </c>
      <c r="F30" s="5" t="s">
        <v>6</v>
      </c>
      <c r="G30" s="8">
        <f>+G18+G29</f>
        <v>587659993</v>
      </c>
      <c r="H30" s="4">
        <f>+H18+H29</f>
        <v>46967596</v>
      </c>
      <c r="I30" s="7">
        <f>+I18+I29</f>
        <v>634627589</v>
      </c>
      <c r="J30" s="72"/>
    </row>
    <row r="31" spans="1:10" ht="13.5" thickBot="1">
      <c r="A31" s="6" t="s">
        <v>5</v>
      </c>
      <c r="B31" s="5" t="s">
        <v>4</v>
      </c>
      <c r="C31" s="4">
        <f>IF(C18-G18&lt;0,G18-C18,"-")</f>
        <v>9000381</v>
      </c>
      <c r="D31" s="4">
        <f>IF(D18-H18&lt;0,H18-D18,"-")</f>
        <v>10473368</v>
      </c>
      <c r="E31" s="7">
        <f>IF(E18-I18&lt;0,I18-E18,"-")</f>
        <v>19473749</v>
      </c>
      <c r="F31" s="5" t="s">
        <v>3</v>
      </c>
      <c r="G31" s="4" t="str">
        <f>IF(C18-G18&gt;0,C18-G18,"-")</f>
        <v>-</v>
      </c>
      <c r="H31" s="4" t="str">
        <f>IF(D18-H18&gt;0,D18-H18,"-")</f>
        <v>-</v>
      </c>
      <c r="I31" s="7" t="str">
        <f>IF(E18-I18&gt;0,E18-I18,"-")</f>
        <v>-</v>
      </c>
      <c r="J31" s="72"/>
    </row>
    <row r="32" spans="1:10" ht="13.5" thickBot="1">
      <c r="A32" s="6" t="s">
        <v>2</v>
      </c>
      <c r="B32" s="5" t="s">
        <v>1</v>
      </c>
      <c r="C32" s="4" t="str">
        <f>IF(C30-G30&lt;0,G30-C30,"-")</f>
        <v>-</v>
      </c>
      <c r="D32" s="4" t="str">
        <f>IF(D30-H30&lt;0,H30-D30,"-")</f>
        <v>-</v>
      </c>
      <c r="E32" s="4" t="str">
        <f>IF(E30-I30&lt;0,I30-E30,"-")</f>
        <v>-</v>
      </c>
      <c r="F32" s="5" t="s">
        <v>0</v>
      </c>
      <c r="G32" s="4" t="str">
        <f>IF(C30-G30&gt;0,C30-G30,"-")</f>
        <v>-</v>
      </c>
      <c r="H32" s="4" t="str">
        <f>IF(D30-H30&gt;0,D30-H30,"-")</f>
        <v>-</v>
      </c>
      <c r="I32" s="3" t="str">
        <f>IF(E30-I30&gt;0,E30-I30,"-")</f>
        <v>-</v>
      </c>
      <c r="J32" s="72"/>
    </row>
    <row r="33" spans="2:6" ht="18.75">
      <c r="B33" s="73"/>
      <c r="C33" s="73"/>
      <c r="D33" s="73"/>
      <c r="E33" s="73"/>
      <c r="F33" s="73"/>
    </row>
  </sheetData>
  <mergeCells count="3">
    <mergeCell ref="A3:A4"/>
    <mergeCell ref="J1:J32"/>
    <mergeCell ref="B33:F33"/>
  </mergeCells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2.1.sz.mell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PH</cp:lastModifiedBy>
  <dcterms:created xsi:type="dcterms:W3CDTF">2018-08-02T12:28:55Z</dcterms:created>
  <dcterms:modified xsi:type="dcterms:W3CDTF">2018-08-02T12:46:32Z</dcterms:modified>
</cp:coreProperties>
</file>