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15F80A3B-0608-404A-B32E-7625E9C61C2A}" xr6:coauthVersionLast="40" xr6:coauthVersionMax="40" xr10:uidLastSave="{00000000-0000-0000-0000-000000000000}"/>
  <bookViews>
    <workbookView xWindow="-120" yWindow="-120" windowWidth="20730" windowHeight="11160" xr2:uid="{A8B05DFD-F886-45CA-A98A-F81414412BEC}"/>
  </bookViews>
  <sheets>
    <sheet name="9.7. sz. mell TIB  " sheetId="1" r:id="rId1"/>
  </sheets>
  <externalReferences>
    <externalReference r:id="rId2"/>
    <externalReference r:id="rId3"/>
  </externalReferences>
  <definedNames>
    <definedName name="_xlnm.Print_Titles" localSheetId="0">'9.7.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F59" i="1"/>
  <c r="E59" i="1"/>
  <c r="F58" i="1"/>
  <c r="E58" i="1"/>
  <c r="E57" i="1"/>
  <c r="E56" i="1"/>
  <c r="F56" i="1" s="1"/>
  <c r="E55" i="1"/>
  <c r="F55" i="1" s="1"/>
  <c r="E54" i="1"/>
  <c r="F54" i="1" s="1"/>
  <c r="E53" i="1"/>
  <c r="F53" i="1" s="1"/>
  <c r="E52" i="1"/>
  <c r="C52" i="1"/>
  <c r="F52" i="1" s="1"/>
  <c r="E51" i="1"/>
  <c r="C51" i="1"/>
  <c r="F51" i="1" s="1"/>
  <c r="E50" i="1"/>
  <c r="F50" i="1" s="1"/>
  <c r="E49" i="1"/>
  <c r="F49" i="1" s="1"/>
  <c r="E48" i="1"/>
  <c r="C48" i="1"/>
  <c r="F48" i="1" s="1"/>
  <c r="E47" i="1"/>
  <c r="C47" i="1"/>
  <c r="F47" i="1" s="1"/>
  <c r="E46" i="1"/>
  <c r="F46" i="1" s="1"/>
  <c r="C46" i="1"/>
  <c r="E45" i="1"/>
  <c r="C45" i="1"/>
  <c r="C57" i="1" s="1"/>
  <c r="F57" i="1" s="1"/>
  <c r="E44" i="1"/>
  <c r="F44" i="1" s="1"/>
  <c r="E43" i="1"/>
  <c r="F43" i="1" s="1"/>
  <c r="E42" i="1"/>
  <c r="F42" i="1" s="1"/>
  <c r="E41" i="1"/>
  <c r="E40" i="1"/>
  <c r="C40" i="1"/>
  <c r="C37" i="1" s="1"/>
  <c r="F37" i="1" s="1"/>
  <c r="E39" i="1"/>
  <c r="F39" i="1" s="1"/>
  <c r="E38" i="1"/>
  <c r="F38" i="1" s="1"/>
  <c r="E37" i="1"/>
  <c r="E36" i="1"/>
  <c r="E35" i="1"/>
  <c r="F35" i="1" s="1"/>
  <c r="E34" i="1"/>
  <c r="F34" i="1" s="1"/>
  <c r="E33" i="1"/>
  <c r="F33" i="1" s="1"/>
  <c r="E32" i="1"/>
  <c r="F32" i="1" s="1"/>
  <c r="E31" i="1"/>
  <c r="F31" i="1" s="1"/>
  <c r="E30" i="1"/>
  <c r="C30" i="1"/>
  <c r="F30" i="1" s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E8" i="1"/>
  <c r="C8" i="1"/>
  <c r="F8" i="1" s="1"/>
  <c r="C36" i="1" l="1"/>
  <c r="F40" i="1"/>
  <c r="F45" i="1"/>
  <c r="F36" i="1" l="1"/>
  <c r="C41" i="1"/>
  <c r="F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<sst xmlns="http://schemas.openxmlformats.org/spreadsheetml/2006/main" count="111" uniqueCount="97">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</sst>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20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164" fontId="20" fillId="0" borderId="21" xfId="0" applyNumberFormat="1" applyFont="1" applyBorder="1" applyAlignment="1" applyProtection="1">
      <alignment horizontal="right" vertical="center" wrapText="1" indent="1"/>
      <protection locked="0"/>
    </xf>
    <xf numFmtId="0" fontId="4" fillId="0" borderId="26" xfId="1" applyFont="1" applyBorder="1" applyAlignment="1">
      <alignment horizontal="left" vertical="center" wrapText="1" indent="1"/>
    </xf>
    <xf numFmtId="164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164" fontId="22" fillId="0" borderId="28" xfId="0" applyNumberFormat="1" applyFont="1" applyBorder="1" applyAlignment="1">
      <alignment horizontal="right" vertical="center" wrapText="1" indent="1"/>
    </xf>
    <xf numFmtId="164" fontId="2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22" fillId="0" borderId="12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3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0F6B28E2-8876-49FF-AF90-0AB117363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VK/VK%202018.%20&#233;vi%20k&#246;lts&#233;gvet&#233;s%20rend.m&#243;d.%20mell&#233;klete-2019.%20febru&#225;r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879351</v>
          </cell>
        </row>
        <row r="13">
          <cell r="C13">
            <v>669760</v>
          </cell>
        </row>
        <row r="14">
          <cell r="C14">
            <v>180835</v>
          </cell>
        </row>
        <row r="19">
          <cell r="C19">
            <v>28756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5">
          <cell r="C35">
            <v>20000</v>
          </cell>
        </row>
        <row r="36">
          <cell r="C36">
            <v>899351</v>
          </cell>
        </row>
        <row r="37">
          <cell r="C37">
            <v>85962852</v>
          </cell>
        </row>
        <row r="38">
          <cell r="C38">
            <v>93639</v>
          </cell>
        </row>
        <row r="40">
          <cell r="C40">
            <v>85869213</v>
          </cell>
        </row>
        <row r="41">
          <cell r="C41">
            <v>86862203</v>
          </cell>
        </row>
        <row r="45">
          <cell r="C45">
            <v>84447193</v>
          </cell>
        </row>
        <row r="46">
          <cell r="C46">
            <v>58504230</v>
          </cell>
        </row>
        <row r="47">
          <cell r="C47">
            <v>11620632</v>
          </cell>
        </row>
        <row r="48">
          <cell r="C48">
            <v>14322331</v>
          </cell>
        </row>
        <row r="51">
          <cell r="C51">
            <v>2415010</v>
          </cell>
        </row>
        <row r="52">
          <cell r="C52">
            <v>2415010</v>
          </cell>
        </row>
        <row r="57">
          <cell r="C57">
            <v>86862203</v>
          </cell>
        </row>
        <row r="59">
          <cell r="C59">
            <v>21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317500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C8">
            <v>6789502</v>
          </cell>
        </row>
      </sheetData>
      <sheetData sheetId="33"/>
      <sheetData sheetId="34">
        <row r="8">
          <cell r="C8">
            <v>5420250</v>
          </cell>
        </row>
      </sheetData>
      <sheetData sheetId="35"/>
      <sheetData sheetId="36"/>
      <sheetData sheetId="37">
        <row r="8">
          <cell r="C8">
            <v>0</v>
          </cell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/>
        </row>
        <row r="20">
          <cell r="C20">
            <v>0</v>
          </cell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>
            <v>0</v>
          </cell>
        </row>
        <row r="27">
          <cell r="C27"/>
        </row>
        <row r="28">
          <cell r="C28"/>
        </row>
        <row r="29">
          <cell r="C29"/>
        </row>
        <row r="30">
          <cell r="C30">
            <v>0</v>
          </cell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>
            <v>0</v>
          </cell>
        </row>
        <row r="37">
          <cell r="C37">
            <v>0</v>
          </cell>
        </row>
        <row r="38">
          <cell r="C38"/>
        </row>
        <row r="39">
          <cell r="C39"/>
        </row>
        <row r="40">
          <cell r="C40"/>
        </row>
        <row r="41">
          <cell r="C41">
            <v>0</v>
          </cell>
        </row>
        <row r="42">
          <cell r="C42"/>
        </row>
        <row r="43">
          <cell r="C43"/>
        </row>
        <row r="44">
          <cell r="C44"/>
        </row>
        <row r="45">
          <cell r="C45">
            <v>0</v>
          </cell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>
            <v>0</v>
          </cell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>
            <v>0</v>
          </cell>
        </row>
        <row r="58">
          <cell r="C58"/>
        </row>
        <row r="59">
          <cell r="C59"/>
        </row>
        <row r="60">
          <cell r="C60"/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A0BD-D831-4A06-80EB-CB2FAC2468C4}">
  <sheetPr codeName="Munka24">
    <tabColor rgb="FF92D050"/>
  </sheetPr>
  <dimension ref="A1:F63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1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879351</v>
      </c>
      <c r="E8" s="32">
        <f>'[1]9.7.1. sz. mell TIB  '!C8+'[2]9.7.2. sz. mell TIB'!C8</f>
        <v>879351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'[1]9.7.1. sz. mell TIB  '!C9+'[2]9.7.2. sz. mell TIB'!C9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>
        <f>'[1]9.7.1. sz. mell TIB  '!C10+'[2]9.7.2. sz. mell TIB'!C10</f>
        <v>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>
        <f>'[1]9.7.1. sz. mell TIB  '!C11+'[2]9.7.2. sz. mell TIB'!C11</f>
        <v>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'[1]9.7.1. sz. mell TIB  '!C12+'[2]9.7.2. sz. mell TIB'!C12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669760</v>
      </c>
      <c r="E13" s="32">
        <f>'[1]9.7.1. sz. mell TIB  '!C13+'[2]9.7.2. sz. mell TIB'!C13</f>
        <v>669760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180835</v>
      </c>
      <c r="E14" s="32">
        <f>'[1]9.7.1. sz. mell TIB  '!C14+'[2]9.7.2. sz. mell TIB'!C14</f>
        <v>180835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>
        <f>'[1]9.7.1. sz. mell TIB  '!C15+'[2]9.7.2. sz. mell TIB'!C15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'[1]9.7.1. sz. mell TIB  '!C16+'[2]9.7.2. sz. mell TIB'!C16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'[1]9.7.1. sz. mell TIB  '!C17+'[2]9.7.2. sz. mell TIB'!C17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'[1]9.7.1. sz. mell TIB  '!C18+'[2]9.7.2. sz. mell TIB'!C18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v>28756</v>
      </c>
      <c r="E19" s="32">
        <f>'[1]9.7.1. sz. mell TIB  '!C19+'[2]9.7.2. sz. mell TIB'!C19</f>
        <v>28756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'[1]9.7.1. sz. mell TIB  '!C20+'[2]9.7.2. sz. mell TIB'!C20</f>
        <v>0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4" t="s">
        <v>41</v>
      </c>
      <c r="C21" s="38"/>
      <c r="E21" s="32">
        <f>'[1]9.7.1. sz. mell TIB  '!C21+'[2]9.7.2. sz. mell TIB'!C21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'[1]9.7.1. sz. mell TIB  '!C22+'[2]9.7.2. sz. mell TIB'!C22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38"/>
      <c r="E23" s="32">
        <f>'[1]9.7.1. sz. mell TIB  '!C23+'[2]9.7.2. sz. mell TIB'!C23</f>
        <v>0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>
        <f>'[1]9.7.1. sz. mell TIB  '!C24+'[2]9.7.2. sz. mell TIB'!C24</f>
        <v>0</v>
      </c>
      <c r="F24" s="32">
        <f t="shared" si="0"/>
        <v>0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>
        <f>'[1]9.7.1. sz. mell TIB  '!C25+'[2]9.7.2. sz. mell TIB'!C25</f>
        <v>0</v>
      </c>
      <c r="F25" s="32">
        <f t="shared" si="0"/>
        <v>0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f>+C27+C28</f>
        <v>0</v>
      </c>
      <c r="E26" s="32">
        <f>'[1]9.7.1. sz. mell TIB  '!C26+'[2]9.7.2. sz. mell TIB'!C26</f>
        <v>0</v>
      </c>
      <c r="F26" s="32">
        <f t="shared" si="0"/>
        <v>0</v>
      </c>
    </row>
    <row r="27" spans="1:6" s="41" customFormat="1" ht="12" customHeight="1" x14ac:dyDescent="0.2">
      <c r="A27" s="48" t="s">
        <v>52</v>
      </c>
      <c r="B27" s="49" t="s">
        <v>43</v>
      </c>
      <c r="C27" s="50"/>
      <c r="E27" s="32">
        <f>'[1]9.7.1. sz. mell TIB  '!C27+'[2]9.7.2. sz. mell TIB'!C27</f>
        <v>0</v>
      </c>
      <c r="F27" s="32">
        <f t="shared" si="0"/>
        <v>0</v>
      </c>
    </row>
    <row r="28" spans="1:6" s="41" customFormat="1" ht="12" customHeight="1" x14ac:dyDescent="0.2">
      <c r="A28" s="48" t="s">
        <v>53</v>
      </c>
      <c r="B28" s="51" t="s">
        <v>54</v>
      </c>
      <c r="C28" s="52"/>
      <c r="E28" s="32">
        <f>'[1]9.7.1. sz. mell TIB  '!C28+'[2]9.7.2. sz. mell TIB'!C28</f>
        <v>0</v>
      </c>
      <c r="F28" s="32">
        <f t="shared" si="0"/>
        <v>0</v>
      </c>
    </row>
    <row r="29" spans="1:6" s="41" customFormat="1" ht="12" customHeight="1" thickBot="1" x14ac:dyDescent="0.25">
      <c r="A29" s="36" t="s">
        <v>55</v>
      </c>
      <c r="B29" s="53" t="s">
        <v>56</v>
      </c>
      <c r="C29" s="54"/>
      <c r="E29" s="32">
        <f>'[1]9.7.1. sz. mell TIB  '!C29+'[2]9.7.2. sz. mell TIB'!C29</f>
        <v>0</v>
      </c>
      <c r="F29" s="32">
        <f t="shared" si="0"/>
        <v>0</v>
      </c>
    </row>
    <row r="30" spans="1:6" s="41" customFormat="1" ht="12" customHeight="1" thickBot="1" x14ac:dyDescent="0.25">
      <c r="A30" s="45" t="s">
        <v>57</v>
      </c>
      <c r="B30" s="46" t="s">
        <v>58</v>
      </c>
      <c r="C30" s="30">
        <f>+C31+C32+C33</f>
        <v>0</v>
      </c>
      <c r="E30" s="32">
        <f>'[1]9.7.1. sz. mell TIB  '!C30+'[2]9.7.2. sz. mell TIB'!C30</f>
        <v>0</v>
      </c>
      <c r="F30" s="32">
        <f t="shared" si="0"/>
        <v>0</v>
      </c>
    </row>
    <row r="31" spans="1:6" s="41" customFormat="1" ht="12" customHeight="1" x14ac:dyDescent="0.2">
      <c r="A31" s="48" t="s">
        <v>59</v>
      </c>
      <c r="B31" s="49" t="s">
        <v>60</v>
      </c>
      <c r="C31" s="50"/>
      <c r="E31" s="32">
        <f>'[1]9.7.1. sz. mell TIB  '!C31+'[2]9.7.2. sz. mell TIB'!C31</f>
        <v>0</v>
      </c>
      <c r="F31" s="32">
        <f t="shared" si="0"/>
        <v>0</v>
      </c>
    </row>
    <row r="32" spans="1:6" s="41" customFormat="1" ht="12" customHeight="1" x14ac:dyDescent="0.2">
      <c r="A32" s="48" t="s">
        <v>61</v>
      </c>
      <c r="B32" s="51" t="s">
        <v>62</v>
      </c>
      <c r="C32" s="52"/>
      <c r="E32" s="32">
        <f>'[1]9.7.1. sz. mell TIB  '!C32+'[2]9.7.2. sz. mell TIB'!C32</f>
        <v>0</v>
      </c>
      <c r="F32" s="32">
        <f t="shared" si="0"/>
        <v>0</v>
      </c>
    </row>
    <row r="33" spans="1:6" s="41" customFormat="1" ht="12" customHeight="1" thickBot="1" x14ac:dyDescent="0.25">
      <c r="A33" s="36" t="s">
        <v>63</v>
      </c>
      <c r="B33" s="53" t="s">
        <v>64</v>
      </c>
      <c r="C33" s="54"/>
      <c r="E33" s="32">
        <f>'[1]9.7.1. sz. mell TIB  '!C33+'[2]9.7.2. sz. mell TIB'!C33</f>
        <v>0</v>
      </c>
      <c r="F33" s="32">
        <f t="shared" si="0"/>
        <v>0</v>
      </c>
    </row>
    <row r="34" spans="1:6" s="31" customFormat="1" ht="12" customHeight="1" thickBot="1" x14ac:dyDescent="0.25">
      <c r="A34" s="45" t="s">
        <v>65</v>
      </c>
      <c r="B34" s="46" t="s">
        <v>66</v>
      </c>
      <c r="C34" s="47"/>
      <c r="E34" s="32">
        <f>'[1]9.7.1. sz. mell TIB  '!C34+'[2]9.7.2. sz. mell TIB'!C34</f>
        <v>0</v>
      </c>
      <c r="F34" s="32">
        <f t="shared" si="0"/>
        <v>0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55">
        <v>20000</v>
      </c>
      <c r="E35" s="32">
        <f>'[1]9.7.1. sz. mell TIB  '!C35+'[2]9.7.2. sz. mell TIB'!C35</f>
        <v>20000</v>
      </c>
      <c r="F35" s="32">
        <f t="shared" si="0"/>
        <v>0</v>
      </c>
    </row>
    <row r="36" spans="1:6" s="31" customFormat="1" ht="12" customHeight="1" thickBot="1" x14ac:dyDescent="0.25">
      <c r="A36" s="21" t="s">
        <v>69</v>
      </c>
      <c r="B36" s="46" t="s">
        <v>70</v>
      </c>
      <c r="C36" s="56">
        <f>+C8+C20+C25+C26+C30+C34+C35</f>
        <v>899351</v>
      </c>
      <c r="E36" s="32">
        <f>'[1]9.7.1. sz. mell TIB  '!C36+'[2]9.7.2. sz. mell TIB'!C36</f>
        <v>899351</v>
      </c>
      <c r="F36" s="32">
        <f t="shared" si="0"/>
        <v>0</v>
      </c>
    </row>
    <row r="37" spans="1:6" s="31" customFormat="1" ht="12" customHeight="1" thickBot="1" x14ac:dyDescent="0.25">
      <c r="A37" s="57" t="s">
        <v>71</v>
      </c>
      <c r="B37" s="46" t="s">
        <v>72</v>
      </c>
      <c r="C37" s="58">
        <f>+C38+C39+C40</f>
        <v>85962852</v>
      </c>
      <c r="E37" s="32">
        <f>'[1]9.7.1. sz. mell TIB  '!C37+'[2]9.7.2. sz. mell TIB'!C37</f>
        <v>85962852</v>
      </c>
      <c r="F37" s="32">
        <f t="shared" si="0"/>
        <v>0</v>
      </c>
    </row>
    <row r="38" spans="1:6" s="31" customFormat="1" ht="12" customHeight="1" x14ac:dyDescent="0.2">
      <c r="A38" s="48" t="s">
        <v>73</v>
      </c>
      <c r="B38" s="49" t="s">
        <v>74</v>
      </c>
      <c r="C38" s="50">
        <v>93639</v>
      </c>
      <c r="E38" s="32">
        <f>'[1]9.7.1. sz. mell TIB  '!C38+'[2]9.7.2. sz. mell TIB'!C38</f>
        <v>93639</v>
      </c>
      <c r="F38" s="32">
        <f t="shared" si="0"/>
        <v>0</v>
      </c>
    </row>
    <row r="39" spans="1:6" s="31" customFormat="1" ht="12" customHeight="1" x14ac:dyDescent="0.2">
      <c r="A39" s="48" t="s">
        <v>75</v>
      </c>
      <c r="B39" s="51" t="s">
        <v>76</v>
      </c>
      <c r="C39" s="52"/>
      <c r="E39" s="32">
        <f>'[1]9.7.1. sz. mell TIB  '!C39+'[2]9.7.2. sz. mell TIB'!C39</f>
        <v>0</v>
      </c>
      <c r="F39" s="32">
        <f t="shared" si="0"/>
        <v>0</v>
      </c>
    </row>
    <row r="40" spans="1:6" s="41" customFormat="1" ht="12" customHeight="1" thickBot="1" x14ac:dyDescent="0.25">
      <c r="A40" s="36" t="s">
        <v>77</v>
      </c>
      <c r="B40" s="53" t="s">
        <v>78</v>
      </c>
      <c r="C40" s="59">
        <f>86651516+10000+134200+275752+147745-1350000</f>
        <v>85869213</v>
      </c>
      <c r="E40" s="32">
        <f>'[1]9.7.1. sz. mell TIB  '!C40+'[2]9.7.2. sz. mell TIB'!C40</f>
        <v>85869213</v>
      </c>
      <c r="F40" s="32">
        <f t="shared" si="0"/>
        <v>0</v>
      </c>
    </row>
    <row r="41" spans="1:6" s="41" customFormat="1" ht="15" customHeight="1" thickBot="1" x14ac:dyDescent="0.25">
      <c r="A41" s="57" t="s">
        <v>79</v>
      </c>
      <c r="B41" s="60" t="s">
        <v>80</v>
      </c>
      <c r="C41" s="58">
        <f>+C36+C37</f>
        <v>86862203</v>
      </c>
      <c r="E41" s="32">
        <f>'[1]9.7.1. sz. mell TIB  '!C41+'[2]9.7.2. sz. mell TIB'!C41</f>
        <v>86862203</v>
      </c>
      <c r="F41" s="32">
        <f t="shared" si="0"/>
        <v>0</v>
      </c>
    </row>
    <row r="42" spans="1:6" s="41" customFormat="1" ht="15" customHeight="1" x14ac:dyDescent="0.2">
      <c r="A42" s="61"/>
      <c r="B42" s="62"/>
      <c r="C42" s="63"/>
      <c r="E42" s="32">
        <f>'[1]9.7.1. sz. mell TIB  '!C42+'[2]9.7.2. sz. mell TIB'!C42</f>
        <v>0</v>
      </c>
      <c r="F42" s="32">
        <f t="shared" si="0"/>
        <v>0</v>
      </c>
    </row>
    <row r="43" spans="1:6" ht="13.5" thickBot="1" x14ac:dyDescent="0.25">
      <c r="A43" s="64"/>
      <c r="B43" s="65"/>
      <c r="C43" s="66"/>
      <c r="E43" s="32">
        <f>'[1]9.7.1. sz. mell TIB  '!C43+'[2]9.7.2. sz. mell TIB'!C43</f>
        <v>0</v>
      </c>
      <c r="F43" s="32">
        <f t="shared" si="0"/>
        <v>0</v>
      </c>
    </row>
    <row r="44" spans="1:6" s="24" customFormat="1" ht="16.5" customHeight="1" thickBot="1" x14ac:dyDescent="0.25">
      <c r="A44" s="67"/>
      <c r="B44" s="68" t="s">
        <v>81</v>
      </c>
      <c r="C44" s="56"/>
      <c r="E44" s="32">
        <f>'[1]9.7.1. sz. mell TIB  '!C44+'[2]9.7.2. sz. mell TIB'!C44</f>
        <v>0</v>
      </c>
      <c r="F44" s="32">
        <f t="shared" si="0"/>
        <v>0</v>
      </c>
    </row>
    <row r="45" spans="1:6" s="70" customFormat="1" ht="12" customHeight="1" thickBot="1" x14ac:dyDescent="0.25">
      <c r="A45" s="45" t="s">
        <v>14</v>
      </c>
      <c r="B45" s="46" t="s">
        <v>82</v>
      </c>
      <c r="C45" s="69">
        <f>SUM(C46:C50)</f>
        <v>84447193</v>
      </c>
      <c r="E45" s="32">
        <f>'[1]9.7.1. sz. mell TIB  '!C45+'[2]9.7.2. sz. mell TIB'!C45</f>
        <v>84447193</v>
      </c>
      <c r="F45" s="32">
        <f t="shared" si="0"/>
        <v>0</v>
      </c>
    </row>
    <row r="46" spans="1:6" ht="12" customHeight="1" x14ac:dyDescent="0.2">
      <c r="A46" s="36" t="s">
        <v>16</v>
      </c>
      <c r="B46" s="44" t="s">
        <v>83</v>
      </c>
      <c r="C46" s="71">
        <f>58944411+230755+24064+105000-800000</f>
        <v>58504230</v>
      </c>
      <c r="E46" s="32">
        <f>'[1]9.7.1. sz. mell TIB  '!C46+'[2]9.7.2. sz. mell TIB'!C46</f>
        <v>58504230</v>
      </c>
      <c r="F46" s="32">
        <f t="shared" si="0"/>
        <v>0</v>
      </c>
    </row>
    <row r="47" spans="1:6" ht="12" customHeight="1" x14ac:dyDescent="0.2">
      <c r="A47" s="36" t="s">
        <v>18</v>
      </c>
      <c r="B47" s="37" t="s">
        <v>84</v>
      </c>
      <c r="C47" s="72">
        <f>11728198+44997+4692+42745-200000</f>
        <v>11620632</v>
      </c>
      <c r="E47" s="32">
        <f>'[1]9.7.1. sz. mell TIB  '!C47+'[2]9.7.2. sz. mell TIB'!C47</f>
        <v>11620632</v>
      </c>
      <c r="F47" s="32">
        <f t="shared" si="0"/>
        <v>0</v>
      </c>
    </row>
    <row r="48" spans="1:6" ht="12" customHeight="1" x14ac:dyDescent="0.2">
      <c r="A48" s="36" t="s">
        <v>20</v>
      </c>
      <c r="B48" s="37" t="s">
        <v>85</v>
      </c>
      <c r="C48" s="72">
        <f>15292331+10000-285000-345000-350000</f>
        <v>14322331</v>
      </c>
      <c r="E48" s="32">
        <f>'[1]9.7.1. sz. mell TIB  '!C48+'[2]9.7.2. sz. mell TIB'!C48</f>
        <v>14322331</v>
      </c>
      <c r="F48" s="32">
        <f t="shared" si="0"/>
        <v>0</v>
      </c>
    </row>
    <row r="49" spans="1:6" ht="12" customHeight="1" x14ac:dyDescent="0.2">
      <c r="A49" s="36" t="s">
        <v>22</v>
      </c>
      <c r="B49" s="37" t="s">
        <v>86</v>
      </c>
      <c r="C49" s="73"/>
      <c r="E49" s="32">
        <f>'[1]9.7.1. sz. mell TIB  '!C49+'[2]9.7.2. sz. mell TIB'!C49</f>
        <v>0</v>
      </c>
      <c r="F49" s="32">
        <f t="shared" si="0"/>
        <v>0</v>
      </c>
    </row>
    <row r="50" spans="1:6" ht="12" customHeight="1" thickBot="1" x14ac:dyDescent="0.25">
      <c r="A50" s="36" t="s">
        <v>24</v>
      </c>
      <c r="B50" s="37" t="s">
        <v>87</v>
      </c>
      <c r="C50" s="73"/>
      <c r="E50" s="32">
        <f>'[1]9.7.1. sz. mell TIB  '!C50+'[2]9.7.2. sz. mell TIB'!C50</f>
        <v>0</v>
      </c>
      <c r="F50" s="32">
        <f t="shared" si="0"/>
        <v>0</v>
      </c>
    </row>
    <row r="51" spans="1:6" ht="12" customHeight="1" thickBot="1" x14ac:dyDescent="0.25">
      <c r="A51" s="45" t="s">
        <v>38</v>
      </c>
      <c r="B51" s="46" t="s">
        <v>88</v>
      </c>
      <c r="C51" s="30">
        <f>SUM(C52:C54)</f>
        <v>2415010</v>
      </c>
      <c r="E51" s="32">
        <f>'[1]9.7.1. sz. mell TIB  '!C51+'[2]9.7.2. sz. mell TIB'!C51</f>
        <v>2415010</v>
      </c>
      <c r="F51" s="32">
        <f t="shared" si="0"/>
        <v>0</v>
      </c>
    </row>
    <row r="52" spans="1:6" s="70" customFormat="1" ht="12" customHeight="1" x14ac:dyDescent="0.2">
      <c r="A52" s="36" t="s">
        <v>40</v>
      </c>
      <c r="B52" s="44" t="s">
        <v>89</v>
      </c>
      <c r="C52" s="50">
        <f>1630810+134200+305000+345000</f>
        <v>2415010</v>
      </c>
      <c r="E52" s="32">
        <f>'[1]9.7.1. sz. mell TIB  '!C52+'[2]9.7.2. sz. mell TIB'!C52</f>
        <v>2415010</v>
      </c>
      <c r="F52" s="32">
        <f t="shared" si="0"/>
        <v>0</v>
      </c>
    </row>
    <row r="53" spans="1:6" ht="12" customHeight="1" x14ac:dyDescent="0.2">
      <c r="A53" s="36" t="s">
        <v>42</v>
      </c>
      <c r="B53" s="37" t="s">
        <v>90</v>
      </c>
      <c r="C53" s="74"/>
      <c r="E53" s="32">
        <f>'[1]9.7.1. sz. mell TIB  '!C53+'[2]9.7.2. sz. mell TIB'!C53</f>
        <v>0</v>
      </c>
      <c r="F53" s="32">
        <f t="shared" si="0"/>
        <v>0</v>
      </c>
    </row>
    <row r="54" spans="1:6" ht="12" customHeight="1" x14ac:dyDescent="0.2">
      <c r="A54" s="36" t="s">
        <v>44</v>
      </c>
      <c r="B54" s="37" t="s">
        <v>91</v>
      </c>
      <c r="C54" s="73"/>
      <c r="E54" s="32">
        <f>'[1]9.7.1. sz. mell TIB  '!C54+'[2]9.7.2. sz. mell TIB'!C54</f>
        <v>0</v>
      </c>
      <c r="F54" s="32">
        <f t="shared" si="0"/>
        <v>0</v>
      </c>
    </row>
    <row r="55" spans="1:6" ht="12" customHeight="1" thickBot="1" x14ac:dyDescent="0.25">
      <c r="A55" s="36" t="s">
        <v>46</v>
      </c>
      <c r="B55" s="37" t="s">
        <v>92</v>
      </c>
      <c r="C55" s="73"/>
      <c r="E55" s="32">
        <f>'[1]9.7.1. sz. mell TIB  '!C55+'[2]9.7.2. sz. mell TIB'!C55</f>
        <v>0</v>
      </c>
      <c r="F55" s="32">
        <f t="shared" si="0"/>
        <v>0</v>
      </c>
    </row>
    <row r="56" spans="1:6" ht="15" customHeight="1" thickBot="1" x14ac:dyDescent="0.25">
      <c r="A56" s="45" t="s">
        <v>48</v>
      </c>
      <c r="B56" s="46" t="s">
        <v>93</v>
      </c>
      <c r="C56" s="47"/>
      <c r="E56" s="32">
        <f>'[1]9.7.1. sz. mell TIB  '!C56+'[2]9.7.2. sz. mell TIB'!C56</f>
        <v>0</v>
      </c>
      <c r="F56" s="32">
        <f t="shared" si="0"/>
        <v>0</v>
      </c>
    </row>
    <row r="57" spans="1:6" ht="13.5" thickBot="1" x14ac:dyDescent="0.25">
      <c r="A57" s="45" t="s">
        <v>50</v>
      </c>
      <c r="B57" s="75" t="s">
        <v>94</v>
      </c>
      <c r="C57" s="69">
        <f>+C45+C51+C56</f>
        <v>86862203</v>
      </c>
      <c r="E57" s="32">
        <f>'[1]9.7.1. sz. mell TIB  '!C57+'[2]9.7.2. sz. mell TIB'!C57</f>
        <v>86862203</v>
      </c>
      <c r="F57" s="32">
        <f t="shared" si="0"/>
        <v>0</v>
      </c>
    </row>
    <row r="58" spans="1:6" ht="15" customHeight="1" thickBot="1" x14ac:dyDescent="0.25">
      <c r="C58" s="77"/>
      <c r="E58" s="32">
        <f>'[1]9.7.1. sz. mell TIB  '!C58+'[2]9.7.2. sz. mell TIB'!C58</f>
        <v>0</v>
      </c>
      <c r="F58" s="32">
        <f t="shared" si="0"/>
        <v>0</v>
      </c>
    </row>
    <row r="59" spans="1:6" ht="14.25" customHeight="1" thickBot="1" x14ac:dyDescent="0.25">
      <c r="A59" s="78" t="s">
        <v>95</v>
      </c>
      <c r="B59" s="79"/>
      <c r="C59" s="80">
        <v>21</v>
      </c>
      <c r="E59" s="32">
        <f>'[1]9.7.1. sz. mell TIB  '!C59+'[2]9.7.2. sz. mell TIB'!C59</f>
        <v>21</v>
      </c>
      <c r="F59" s="32">
        <f t="shared" si="0"/>
        <v>0</v>
      </c>
    </row>
    <row r="60" spans="1:6" ht="13.5" thickBot="1" x14ac:dyDescent="0.25">
      <c r="A60" s="78" t="s">
        <v>96</v>
      </c>
      <c r="B60" s="79"/>
      <c r="C60" s="80"/>
      <c r="E60" s="32">
        <f>'[1]9.7.1. sz. mell TIB  '!C60+'[2]9.7.2. sz. mell TIB'!C60</f>
        <v>0</v>
      </c>
      <c r="F60" s="32">
        <f t="shared" si="0"/>
        <v>0</v>
      </c>
    </row>
    <row r="61" spans="1:6" x14ac:dyDescent="0.2">
      <c r="E61" s="32"/>
      <c r="F61" s="32"/>
    </row>
    <row r="62" spans="1:6" x14ac:dyDescent="0.2">
      <c r="E62" s="32"/>
      <c r="F62" s="32"/>
    </row>
    <row r="63" spans="1:6" x14ac:dyDescent="0.2">
      <c r="E63" s="32"/>
      <c r="F63" s="3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2019-02-28T08:50:14Z</dcterms:created>
  <dcterms:modified xsi:type="dcterms:W3CDTF">2019-02-28T08:50:15Z</dcterms:modified>
</cp:coreProperties>
</file>