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Önkormányzati anyagok\Képviselőtestületi ülések\2014\2014.04.30\"/>
    </mc:Choice>
  </mc:AlternateContent>
  <bookViews>
    <workbookView xWindow="480" yWindow="105" windowWidth="11340" windowHeight="8835" tabRatio="908" firstSheet="7" activeTab="7"/>
  </bookViews>
  <sheets>
    <sheet name="1. mell. " sheetId="21" r:id="rId1"/>
    <sheet name="2.1.Műk.mérleg" sheetId="12" r:id="rId2"/>
    <sheet name="2.2.Felhalm..mérleg" sheetId="23" r:id="rId3"/>
    <sheet name="3. mell. adóss.kel.köt." sheetId="7" r:id="rId4"/>
    <sheet name="4. mell." sheetId="4" r:id="rId5"/>
    <sheet name="5.mell adóss.kel.fejl.cél" sheetId="11" r:id="rId6"/>
    <sheet name="6.mell.Normatíva" sheetId="27" r:id="rId7"/>
    <sheet name="7.sz.mell.beruh." sheetId="26" r:id="rId8"/>
    <sheet name="8.sz.mell.felúj." sheetId="20" r:id="rId9"/>
    <sheet name="9.mell.Támogatások" sheetId="1" r:id="rId10"/>
    <sheet name="10. mell eu.projekt" sheetId="10" r:id="rId11"/>
    <sheet name="11.mell. összesen" sheetId="25" r:id="rId12"/>
    <sheet name="12.mell. önkorm." sheetId="24" r:id="rId13"/>
    <sheet name="13.mell. hivatal" sheetId="14" r:id="rId14"/>
    <sheet name="14.mell. óvoda" sheetId="15" r:id="rId15"/>
  </sheets>
  <definedNames>
    <definedName name="_xlnm.Print_Titles" localSheetId="11">'11.mell. összesen'!$1:$3</definedName>
    <definedName name="_xlnm.Print_Titles" localSheetId="12">'12.mell. önkorm.'!$1:$3</definedName>
    <definedName name="_xlnm.Print_Titles" localSheetId="13">'13.mell. hivatal'!$1:$3</definedName>
    <definedName name="_xlnm.Print_Titles" localSheetId="14">'14.mell. óvoda'!$1:$3</definedName>
  </definedNames>
  <calcPr calcId="152511"/>
</workbook>
</file>

<file path=xl/calcChain.xml><?xml version="1.0" encoding="utf-8"?>
<calcChain xmlns="http://schemas.openxmlformats.org/spreadsheetml/2006/main">
  <c r="D31" i="27" l="1"/>
  <c r="C31" i="27"/>
  <c r="E27" i="27"/>
  <c r="E25" i="27"/>
  <c r="E23" i="27"/>
  <c r="E21" i="27"/>
  <c r="E17" i="27"/>
  <c r="E15" i="27"/>
  <c r="C8" i="26"/>
  <c r="D31" i="24"/>
  <c r="D29" i="24" s="1"/>
  <c r="D28" i="24" s="1"/>
  <c r="D34" i="24" s="1"/>
  <c r="D32" i="24"/>
  <c r="D32" i="25" s="1"/>
  <c r="E32" i="24"/>
  <c r="D55" i="24"/>
  <c r="D57" i="24"/>
  <c r="F57" i="24" s="1"/>
  <c r="E57" i="24"/>
  <c r="E55" i="24"/>
  <c r="E31" i="24"/>
  <c r="D5" i="15"/>
  <c r="D31" i="15" s="1"/>
  <c r="D15" i="15"/>
  <c r="D20" i="15"/>
  <c r="D25" i="15"/>
  <c r="D28" i="15"/>
  <c r="E29" i="21"/>
  <c r="E30" i="21"/>
  <c r="E28" i="21"/>
  <c r="E27" i="21" s="1"/>
  <c r="E26" i="21" s="1"/>
  <c r="E6" i="23"/>
  <c r="E5" i="23"/>
  <c r="E6" i="4"/>
  <c r="E7" i="4"/>
  <c r="E8" i="4"/>
  <c r="E9" i="4"/>
  <c r="E10" i="4"/>
  <c r="E10" i="21" s="1"/>
  <c r="E11" i="4"/>
  <c r="E5" i="4"/>
  <c r="E19" i="27"/>
  <c r="E13" i="27"/>
  <c r="E11" i="27"/>
  <c r="E9" i="27"/>
  <c r="E7" i="27"/>
  <c r="E5" i="27"/>
  <c r="E31" i="27" s="1"/>
  <c r="E4" i="4"/>
  <c r="E15" i="4" s="1"/>
  <c r="D5" i="26"/>
  <c r="D6" i="26"/>
  <c r="D7" i="26"/>
  <c r="D4" i="26"/>
  <c r="D5" i="20"/>
  <c r="D6" i="20"/>
  <c r="D7" i="20"/>
  <c r="D4" i="20"/>
  <c r="E23" i="1"/>
  <c r="F27" i="1"/>
  <c r="F25" i="1"/>
  <c r="F29" i="1" s="1"/>
  <c r="F21" i="1"/>
  <c r="F19" i="1"/>
  <c r="F18" i="1"/>
  <c r="F16" i="1"/>
  <c r="F14" i="1"/>
  <c r="F12" i="1"/>
  <c r="F11" i="1"/>
  <c r="F4" i="1"/>
  <c r="F5" i="1"/>
  <c r="F6" i="1"/>
  <c r="F7" i="1"/>
  <c r="F8" i="1"/>
  <c r="F9" i="1"/>
  <c r="F10" i="1"/>
  <c r="F3" i="1"/>
  <c r="F52" i="24"/>
  <c r="F52" i="25" s="1"/>
  <c r="E90" i="21" s="1"/>
  <c r="F51" i="24"/>
  <c r="F50" i="24"/>
  <c r="F49" i="24"/>
  <c r="F48" i="24"/>
  <c r="F46" i="24" s="1"/>
  <c r="F47" i="24"/>
  <c r="F45" i="24"/>
  <c r="F44" i="24"/>
  <c r="F44" i="25" s="1"/>
  <c r="F43" i="24"/>
  <c r="F42" i="24"/>
  <c r="F41" i="24"/>
  <c r="F40" i="24"/>
  <c r="F40" i="25" s="1"/>
  <c r="F33" i="24"/>
  <c r="F30" i="24"/>
  <c r="F30" i="25"/>
  <c r="F27" i="24"/>
  <c r="F27" i="25" s="1"/>
  <c r="F26" i="24"/>
  <c r="F24" i="24"/>
  <c r="F23" i="24"/>
  <c r="F22" i="24"/>
  <c r="F21" i="24"/>
  <c r="F20" i="24" s="1"/>
  <c r="F19" i="24"/>
  <c r="F18" i="24"/>
  <c r="F17" i="24"/>
  <c r="F16" i="24"/>
  <c r="F15" i="24" s="1"/>
  <c r="F14" i="24"/>
  <c r="F13" i="24"/>
  <c r="F12" i="24"/>
  <c r="F11" i="24"/>
  <c r="F11" i="25" s="1"/>
  <c r="E18" i="21" s="1"/>
  <c r="F10" i="24"/>
  <c r="F10" i="25" s="1"/>
  <c r="E17" i="21" s="1"/>
  <c r="F9" i="24"/>
  <c r="F8" i="24"/>
  <c r="F7" i="24"/>
  <c r="F6" i="24"/>
  <c r="F5" i="24" s="1"/>
  <c r="F51" i="14"/>
  <c r="F50" i="14"/>
  <c r="F50" i="25"/>
  <c r="I10" i="23" s="1"/>
  <c r="E88" i="21" s="1"/>
  <c r="E85" i="21" s="1"/>
  <c r="F49" i="14"/>
  <c r="F49" i="25" s="1"/>
  <c r="F46" i="25" s="1"/>
  <c r="F48" i="14"/>
  <c r="F47" i="14"/>
  <c r="F45" i="14"/>
  <c r="F45" i="25" s="1"/>
  <c r="F44" i="14"/>
  <c r="F43" i="14"/>
  <c r="F42" i="14"/>
  <c r="F41" i="14"/>
  <c r="F40" i="14"/>
  <c r="F39" i="14" s="1"/>
  <c r="F53" i="14" s="1"/>
  <c r="F30" i="14"/>
  <c r="F28" i="14" s="1"/>
  <c r="F29" i="14"/>
  <c r="F27" i="14"/>
  <c r="F26" i="14"/>
  <c r="F25" i="14" s="1"/>
  <c r="F24" i="14"/>
  <c r="F24" i="25" s="1"/>
  <c r="E21" i="12" s="1"/>
  <c r="F23" i="14"/>
  <c r="F22" i="14"/>
  <c r="F21" i="14"/>
  <c r="F20" i="14"/>
  <c r="F19" i="14"/>
  <c r="F18" i="14"/>
  <c r="F17" i="14"/>
  <c r="F17" i="25" s="1"/>
  <c r="F15" i="25" s="1"/>
  <c r="F16" i="14"/>
  <c r="F15" i="14" s="1"/>
  <c r="F14" i="14"/>
  <c r="F13" i="14"/>
  <c r="F12" i="14"/>
  <c r="F12" i="25" s="1"/>
  <c r="F11" i="14"/>
  <c r="F10" i="14"/>
  <c r="F9" i="14"/>
  <c r="F8" i="14"/>
  <c r="F7" i="14"/>
  <c r="F5" i="14" s="1"/>
  <c r="F31" i="14" s="1"/>
  <c r="F6" i="14"/>
  <c r="F52" i="15"/>
  <c r="F51" i="15"/>
  <c r="F51" i="25"/>
  <c r="I11" i="23" s="1"/>
  <c r="F50" i="15"/>
  <c r="F49" i="15"/>
  <c r="F48" i="15"/>
  <c r="F47" i="15"/>
  <c r="F46" i="15" s="1"/>
  <c r="F45" i="15"/>
  <c r="F44" i="15"/>
  <c r="F43" i="15"/>
  <c r="F43" i="25" s="1"/>
  <c r="F42" i="15"/>
  <c r="F41" i="15"/>
  <c r="F39" i="15" s="1"/>
  <c r="F53" i="15" s="1"/>
  <c r="F40" i="15"/>
  <c r="F30" i="15"/>
  <c r="F29" i="15"/>
  <c r="F28" i="15" s="1"/>
  <c r="F27" i="15"/>
  <c r="F25" i="15" s="1"/>
  <c r="F26" i="15"/>
  <c r="F24" i="15"/>
  <c r="F23" i="15"/>
  <c r="F23" i="25" s="1"/>
  <c r="F22" i="15"/>
  <c r="F21" i="15"/>
  <c r="F19" i="15"/>
  <c r="F18" i="15"/>
  <c r="F17" i="15"/>
  <c r="F16" i="15"/>
  <c r="F16" i="25"/>
  <c r="E10" i="12" s="1"/>
  <c r="F7" i="15"/>
  <c r="F8" i="15"/>
  <c r="F8" i="25"/>
  <c r="E15" i="21" s="1"/>
  <c r="F9" i="15"/>
  <c r="F5" i="15" s="1"/>
  <c r="F10" i="15"/>
  <c r="F11" i="15"/>
  <c r="F12" i="15"/>
  <c r="F13" i="15"/>
  <c r="F14" i="15"/>
  <c r="F14" i="25"/>
  <c r="E7" i="12" s="1"/>
  <c r="F6" i="15"/>
  <c r="E95" i="21"/>
  <c r="E59" i="21"/>
  <c r="E52" i="21"/>
  <c r="E51" i="21"/>
  <c r="H28" i="12"/>
  <c r="I28" i="12"/>
  <c r="G28" i="12"/>
  <c r="D41" i="21"/>
  <c r="D39" i="21" s="1"/>
  <c r="E41" i="21"/>
  <c r="C41" i="21"/>
  <c r="D40" i="21"/>
  <c r="E40" i="21"/>
  <c r="C40" i="21"/>
  <c r="C39" i="21" s="1"/>
  <c r="H26" i="23"/>
  <c r="I26" i="23"/>
  <c r="D26" i="23"/>
  <c r="D27" i="23" s="1"/>
  <c r="E26" i="23"/>
  <c r="D15" i="23"/>
  <c r="E15" i="23"/>
  <c r="E27" i="23"/>
  <c r="E33" i="21"/>
  <c r="D23" i="21"/>
  <c r="C23" i="21"/>
  <c r="E52" i="25"/>
  <c r="D90" i="21" s="1"/>
  <c r="D52" i="25"/>
  <c r="C90" i="21" s="1"/>
  <c r="E58" i="24"/>
  <c r="D58" i="24"/>
  <c r="F58" i="24" s="1"/>
  <c r="E54" i="24"/>
  <c r="E53" i="24" s="1"/>
  <c r="D54" i="24"/>
  <c r="D53" i="24" s="1"/>
  <c r="E30" i="25"/>
  <c r="D30" i="25"/>
  <c r="E32" i="25"/>
  <c r="E31" i="25"/>
  <c r="E29" i="25" s="1"/>
  <c r="E28" i="25" s="1"/>
  <c r="D25" i="21"/>
  <c r="C25" i="21"/>
  <c r="E24" i="21"/>
  <c r="E22" i="21" s="1"/>
  <c r="D24" i="21"/>
  <c r="D22" i="21" s="1"/>
  <c r="C24" i="21"/>
  <c r="D10" i="21"/>
  <c r="C10" i="21"/>
  <c r="E9" i="21"/>
  <c r="D9" i="21"/>
  <c r="C9" i="21"/>
  <c r="E7" i="21"/>
  <c r="E6" i="21" s="1"/>
  <c r="C15" i="4"/>
  <c r="D4" i="4"/>
  <c r="D15" i="4" s="1"/>
  <c r="C4" i="4"/>
  <c r="C7" i="21" s="1"/>
  <c r="C6" i="21" s="1"/>
  <c r="B8" i="26"/>
  <c r="D8" i="26"/>
  <c r="E29" i="1"/>
  <c r="D29" i="1"/>
  <c r="D23" i="1"/>
  <c r="D36" i="1" s="1"/>
  <c r="E36" i="1"/>
  <c r="F48" i="25"/>
  <c r="I6" i="23" s="1"/>
  <c r="E80" i="21" s="1"/>
  <c r="F26" i="25"/>
  <c r="F25" i="25" s="1"/>
  <c r="F22" i="25"/>
  <c r="F21" i="25"/>
  <c r="F19" i="25"/>
  <c r="F18" i="25"/>
  <c r="F13" i="25"/>
  <c r="E19" i="21"/>
  <c r="F7" i="25"/>
  <c r="E14" i="21" s="1"/>
  <c r="E51" i="25"/>
  <c r="E50" i="25"/>
  <c r="H10" i="23"/>
  <c r="D88" i="21" s="1"/>
  <c r="D85" i="21" s="1"/>
  <c r="E49" i="25"/>
  <c r="E46" i="25" s="1"/>
  <c r="E48" i="25"/>
  <c r="H6" i="23" s="1"/>
  <c r="D80" i="21" s="1"/>
  <c r="E47" i="25"/>
  <c r="H5" i="23" s="1"/>
  <c r="E45" i="25"/>
  <c r="H10" i="12" s="1"/>
  <c r="E44" i="25"/>
  <c r="H9" i="12" s="1"/>
  <c r="E43" i="25"/>
  <c r="H11" i="12" s="1"/>
  <c r="E42" i="25"/>
  <c r="H8" i="12" s="1"/>
  <c r="E41" i="25"/>
  <c r="H7" i="12" s="1"/>
  <c r="E40" i="25"/>
  <c r="H6" i="12" s="1"/>
  <c r="E27" i="25"/>
  <c r="E26" i="25"/>
  <c r="D17" i="12"/>
  <c r="E24" i="25"/>
  <c r="D21" i="12" s="1"/>
  <c r="E23" i="25"/>
  <c r="D8" i="12"/>
  <c r="E22" i="25"/>
  <c r="E21" i="25"/>
  <c r="E19" i="25"/>
  <c r="E18" i="25"/>
  <c r="E17" i="25"/>
  <c r="E15" i="25" s="1"/>
  <c r="E16" i="25"/>
  <c r="D10" i="12" s="1"/>
  <c r="E14" i="25"/>
  <c r="D7" i="12" s="1"/>
  <c r="E13" i="25"/>
  <c r="D19" i="21" s="1"/>
  <c r="E12" i="25"/>
  <c r="E11" i="25"/>
  <c r="D18" i="21" s="1"/>
  <c r="E10" i="25"/>
  <c r="D17" i="21"/>
  <c r="E9" i="25"/>
  <c r="D16" i="21" s="1"/>
  <c r="E8" i="25"/>
  <c r="D15" i="21"/>
  <c r="E7" i="25"/>
  <c r="D14" i="21" s="1"/>
  <c r="E6" i="25"/>
  <c r="E5" i="25" s="1"/>
  <c r="D6" i="12" s="1"/>
  <c r="D13" i="21"/>
  <c r="E46" i="24"/>
  <c r="E39" i="24"/>
  <c r="E25" i="24"/>
  <c r="E20" i="24"/>
  <c r="E15" i="24"/>
  <c r="E5" i="24"/>
  <c r="E46" i="15"/>
  <c r="E53" i="15" s="1"/>
  <c r="E39" i="15"/>
  <c r="E28" i="15"/>
  <c r="E25" i="15"/>
  <c r="E20" i="15"/>
  <c r="E15" i="15"/>
  <c r="E5" i="15"/>
  <c r="E31" i="15"/>
  <c r="F46" i="14"/>
  <c r="E46" i="14"/>
  <c r="E39" i="14"/>
  <c r="E53" i="14"/>
  <c r="E28" i="14"/>
  <c r="E25" i="14"/>
  <c r="E20" i="14"/>
  <c r="E15" i="14"/>
  <c r="E5" i="14"/>
  <c r="E31" i="14" s="1"/>
  <c r="D105" i="21"/>
  <c r="D96" i="21"/>
  <c r="D95" i="21" s="1"/>
  <c r="D59" i="21"/>
  <c r="D52" i="21"/>
  <c r="D43" i="21"/>
  <c r="D33" i="21"/>
  <c r="D27" i="21"/>
  <c r="D21" i="21"/>
  <c r="C33" i="21"/>
  <c r="D14" i="25"/>
  <c r="C7" i="12" s="1"/>
  <c r="D5" i="24"/>
  <c r="D5" i="14"/>
  <c r="D22" i="25"/>
  <c r="D21" i="25"/>
  <c r="D20" i="25" s="1"/>
  <c r="D59" i="25"/>
  <c r="D58" i="25"/>
  <c r="D57" i="25"/>
  <c r="D51" i="25"/>
  <c r="C93" i="21" s="1"/>
  <c r="C91" i="21" s="1"/>
  <c r="D50" i="25"/>
  <c r="G10" i="23" s="1"/>
  <c r="C88" i="21" s="1"/>
  <c r="C85" i="21" s="1"/>
  <c r="D49" i="25"/>
  <c r="D48" i="25"/>
  <c r="D46" i="25" s="1"/>
  <c r="G6" i="23"/>
  <c r="C80" i="21" s="1"/>
  <c r="D47" i="25"/>
  <c r="G5" i="23" s="1"/>
  <c r="D45" i="25"/>
  <c r="G10" i="12" s="1"/>
  <c r="D44" i="25"/>
  <c r="G9" i="12" s="1"/>
  <c r="D43" i="25"/>
  <c r="G11" i="12" s="1"/>
  <c r="D42" i="25"/>
  <c r="G8" i="12" s="1"/>
  <c r="D41" i="25"/>
  <c r="G7" i="12" s="1"/>
  <c r="D40" i="25"/>
  <c r="G6" i="12" s="1"/>
  <c r="D27" i="25"/>
  <c r="D25" i="25" s="1"/>
  <c r="D26" i="25"/>
  <c r="C17" i="12" s="1"/>
  <c r="D24" i="25"/>
  <c r="C21" i="12"/>
  <c r="D23" i="25"/>
  <c r="C8" i="12" s="1"/>
  <c r="D19" i="25"/>
  <c r="D18" i="25"/>
  <c r="D15" i="25" s="1"/>
  <c r="D17" i="25"/>
  <c r="D16" i="25"/>
  <c r="C10" i="12" s="1"/>
  <c r="D13" i="25"/>
  <c r="C19" i="21" s="1"/>
  <c r="D12" i="25"/>
  <c r="D11" i="25"/>
  <c r="C18" i="21" s="1"/>
  <c r="D10" i="25"/>
  <c r="C17" i="21"/>
  <c r="D9" i="25"/>
  <c r="C16" i="21" s="1"/>
  <c r="D8" i="25"/>
  <c r="C15" i="21"/>
  <c r="D7" i="25"/>
  <c r="C14" i="21" s="1"/>
  <c r="D6" i="25"/>
  <c r="C13" i="21" s="1"/>
  <c r="D20" i="14"/>
  <c r="D20" i="24"/>
  <c r="D28" i="14"/>
  <c r="D46" i="24"/>
  <c r="D39" i="24"/>
  <c r="D59" i="24" s="1"/>
  <c r="D25" i="24"/>
  <c r="F25" i="24" s="1"/>
  <c r="D15" i="24"/>
  <c r="E15" i="10"/>
  <c r="E16" i="10"/>
  <c r="E20" i="10" s="1"/>
  <c r="E17" i="10"/>
  <c r="E18" i="10"/>
  <c r="E19" i="10"/>
  <c r="C15" i="23"/>
  <c r="C27" i="23" s="1"/>
  <c r="G26" i="23"/>
  <c r="C26" i="23"/>
  <c r="C27" i="21"/>
  <c r="C43" i="21"/>
  <c r="C105" i="21"/>
  <c r="C96" i="21"/>
  <c r="C59" i="21"/>
  <c r="C52" i="21"/>
  <c r="C51" i="21" s="1"/>
  <c r="B8" i="20"/>
  <c r="D8" i="20" s="1"/>
  <c r="D39" i="15"/>
  <c r="D46" i="15"/>
  <c r="D53" i="15"/>
  <c r="D25" i="14"/>
  <c r="D39" i="14"/>
  <c r="D46" i="14"/>
  <c r="D15" i="14"/>
  <c r="D31" i="14" s="1"/>
  <c r="C8" i="11"/>
  <c r="E38" i="10"/>
  <c r="E43" i="10" s="1"/>
  <c r="E39" i="10"/>
  <c r="E40" i="10"/>
  <c r="E41" i="10"/>
  <c r="E42" i="10"/>
  <c r="C43" i="10"/>
  <c r="B43" i="10"/>
  <c r="E28" i="10"/>
  <c r="E30" i="10"/>
  <c r="E31" i="10"/>
  <c r="E32" i="10"/>
  <c r="E33" i="10"/>
  <c r="E34" i="10"/>
  <c r="E35" i="10"/>
  <c r="C35" i="10"/>
  <c r="B35" i="10"/>
  <c r="E29" i="10"/>
  <c r="C20" i="10"/>
  <c r="B20" i="10"/>
  <c r="E5" i="10"/>
  <c r="E7" i="10"/>
  <c r="E12" i="10"/>
  <c r="E8" i="10"/>
  <c r="E9" i="10"/>
  <c r="E10" i="10"/>
  <c r="E11" i="10"/>
  <c r="C12" i="10"/>
  <c r="B12" i="10"/>
  <c r="E6" i="10"/>
  <c r="G4" i="7"/>
  <c r="G9" i="7" s="1"/>
  <c r="G5" i="7"/>
  <c r="G6" i="7"/>
  <c r="G7" i="7"/>
  <c r="G8" i="7"/>
  <c r="F9" i="7"/>
  <c r="E9" i="7"/>
  <c r="D9" i="7"/>
  <c r="C9" i="7"/>
  <c r="E39" i="21"/>
  <c r="F42" i="25"/>
  <c r="E75" i="21" s="1"/>
  <c r="E23" i="21"/>
  <c r="D74" i="21"/>
  <c r="F41" i="25"/>
  <c r="E74" i="21" s="1"/>
  <c r="D75" i="21"/>
  <c r="F47" i="25"/>
  <c r="I5" i="23" s="1"/>
  <c r="E25" i="21"/>
  <c r="D51" i="21"/>
  <c r="D56" i="24"/>
  <c r="F20" i="25"/>
  <c r="E29" i="24"/>
  <c r="E28" i="24" s="1"/>
  <c r="E34" i="24" s="1"/>
  <c r="C95" i="21"/>
  <c r="D26" i="21"/>
  <c r="E20" i="25"/>
  <c r="E25" i="25"/>
  <c r="D53" i="14"/>
  <c r="C74" i="21"/>
  <c r="C73" i="21"/>
  <c r="C75" i="21"/>
  <c r="C26" i="21"/>
  <c r="C21" i="21"/>
  <c r="C22" i="21"/>
  <c r="D93" i="21"/>
  <c r="D91" i="21" s="1"/>
  <c r="D49" i="21"/>
  <c r="D48" i="21"/>
  <c r="D76" i="21"/>
  <c r="F55" i="24"/>
  <c r="F39" i="25" l="1"/>
  <c r="F53" i="25" s="1"/>
  <c r="I10" i="12"/>
  <c r="E93" i="21"/>
  <c r="E91" i="21" s="1"/>
  <c r="E73" i="21"/>
  <c r="I6" i="12"/>
  <c r="E77" i="21"/>
  <c r="I9" i="12"/>
  <c r="C28" i="12"/>
  <c r="C49" i="21"/>
  <c r="C48" i="21" s="1"/>
  <c r="C67" i="21" s="1"/>
  <c r="E21" i="21"/>
  <c r="E8" i="12"/>
  <c r="E28" i="12"/>
  <c r="D28" i="12"/>
  <c r="F31" i="15"/>
  <c r="I11" i="12"/>
  <c r="E76" i="21"/>
  <c r="F31" i="24"/>
  <c r="D31" i="25"/>
  <c r="D29" i="25" s="1"/>
  <c r="D28" i="25" s="1"/>
  <c r="C9" i="12" s="1"/>
  <c r="F39" i="24"/>
  <c r="F59" i="24" s="1"/>
  <c r="I8" i="12"/>
  <c r="D5" i="25"/>
  <c r="C77" i="21"/>
  <c r="I7" i="12"/>
  <c r="F32" i="24"/>
  <c r="F32" i="25" s="1"/>
  <c r="D77" i="21"/>
  <c r="E17" i="12"/>
  <c r="E49" i="21" s="1"/>
  <c r="E48" i="21" s="1"/>
  <c r="F23" i="1"/>
  <c r="F36" i="1" s="1"/>
  <c r="D7" i="21"/>
  <c r="D6" i="21" s="1"/>
  <c r="F54" i="24"/>
  <c r="E56" i="24"/>
  <c r="E59" i="24" s="1"/>
  <c r="D39" i="25"/>
  <c r="D53" i="25" s="1"/>
  <c r="C12" i="21"/>
  <c r="C5" i="21" s="1"/>
  <c r="C47" i="21" s="1"/>
  <c r="G16" i="12"/>
  <c r="G29" i="12" s="1"/>
  <c r="D12" i="21"/>
  <c r="F9" i="25"/>
  <c r="E16" i="21" s="1"/>
  <c r="F6" i="25"/>
  <c r="F53" i="24"/>
  <c r="E39" i="25"/>
  <c r="E53" i="25" s="1"/>
  <c r="C76" i="21"/>
  <c r="C72" i="21" s="1"/>
  <c r="D73" i="21"/>
  <c r="F56" i="24"/>
  <c r="I15" i="23"/>
  <c r="I27" i="23" s="1"/>
  <c r="E79" i="21"/>
  <c r="E78" i="21" s="1"/>
  <c r="D79" i="21"/>
  <c r="D78" i="21" s="1"/>
  <c r="H15" i="23"/>
  <c r="H27" i="23" s="1"/>
  <c r="H16" i="12"/>
  <c r="H29" i="12" s="1"/>
  <c r="C79" i="21"/>
  <c r="C78" i="21" s="1"/>
  <c r="C94" i="21" s="1"/>
  <c r="C114" i="21" s="1"/>
  <c r="G15" i="23"/>
  <c r="G27" i="23" s="1"/>
  <c r="D9" i="12"/>
  <c r="D16" i="12" s="1"/>
  <c r="D29" i="12" s="1"/>
  <c r="E34" i="25"/>
  <c r="C6" i="12" l="1"/>
  <c r="C16" i="12" s="1"/>
  <c r="C29" i="12" s="1"/>
  <c r="D34" i="25"/>
  <c r="I16" i="12"/>
  <c r="I29" i="12" s="1"/>
  <c r="E72" i="21"/>
  <c r="E94" i="21" s="1"/>
  <c r="E114" i="21" s="1"/>
  <c r="D5" i="21"/>
  <c r="D47" i="21" s="1"/>
  <c r="D67" i="21" s="1"/>
  <c r="F31" i="25"/>
  <c r="F29" i="25" s="1"/>
  <c r="F28" i="25" s="1"/>
  <c r="E9" i="12" s="1"/>
  <c r="F29" i="24"/>
  <c r="F28" i="24" s="1"/>
  <c r="F34" i="24" s="1"/>
  <c r="D72" i="21"/>
  <c r="D94" i="21" s="1"/>
  <c r="D114" i="21" s="1"/>
  <c r="F5" i="25"/>
  <c r="E13" i="21"/>
  <c r="E12" i="21" s="1"/>
  <c r="E5" i="21" s="1"/>
  <c r="E47" i="21" s="1"/>
  <c r="E67" i="21" s="1"/>
  <c r="E6" i="12" l="1"/>
  <c r="E16" i="12" s="1"/>
  <c r="E29" i="12" s="1"/>
  <c r="F34" i="25"/>
</calcChain>
</file>

<file path=xl/sharedStrings.xml><?xml version="1.0" encoding="utf-8"?>
<sst xmlns="http://schemas.openxmlformats.org/spreadsheetml/2006/main" count="968" uniqueCount="389">
  <si>
    <t>Sor-szám</t>
  </si>
  <si>
    <t>Támogatott szervezet neve</t>
  </si>
  <si>
    <t>Támogatás célja</t>
  </si>
  <si>
    <t>2012.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</si>
  <si>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</si>
  <si>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</si>
  <si>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</si>
  <si>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</si>
  <si>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</si>
  <si>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</si>
  <si>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</si>
  <si>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</si>
  <si>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</si>
  <si>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</si>
  <si>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</si>
  <si>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</si>
  <si>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</si>
  <si>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</si>
  <si>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</si>
  <si>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</si>
  <si>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</si>
  <si>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</si>
  <si>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</si>
  <si>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</si>
  <si>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</si>
  <si>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</si>
  <si>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</si>
  <si>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Összesen:</t>
  </si>
  <si>
    <t>Öttevényi Kézilabda Egyesület</t>
  </si>
  <si>
    <t>Működési célú támogatás</t>
  </si>
  <si>
    <t>Őszidők Nyugdíjas Egyesület</t>
  </si>
  <si>
    <t>Öttevényi Polgárőr Egyesület</t>
  </si>
  <si>
    <t>Öttevényi Nyugdíjas és Polgári Egyesület</t>
  </si>
  <si>
    <t>Öttevényi Önkéntes Tűzoltó Egyesület</t>
  </si>
  <si>
    <t>Öttevényi Torna Club</t>
  </si>
  <si>
    <t>Bevételi jogcímek</t>
  </si>
  <si>
    <t>Osztalék, koncessziós díjak, hozam</t>
  </si>
  <si>
    <t>Tárgyi eszközök, immateriális javak, vagyoni értékű jog értékesítése, vagyonhasznosításból származó bevétel</t>
  </si>
  <si>
    <t>Vállalatértékesítésből, privatizációból származó bevételek</t>
  </si>
  <si>
    <t>Kezességvállalással kapcsolatos megtérülés</t>
  </si>
  <si>
    <t>Győr Nagytérségi Hulladéklerakó</t>
  </si>
  <si>
    <t>Pannon-Víz Rt.</t>
  </si>
  <si>
    <t>Műk. célú pénzeszk. átad.</t>
  </si>
  <si>
    <t>NPT-2011/063. önrész</t>
  </si>
  <si>
    <t>GYŐR-SZOL Zrt.</t>
  </si>
  <si>
    <t>BURSA Hungarica Alapítvány</t>
  </si>
  <si>
    <t>Diákok támogatása</t>
  </si>
  <si>
    <t>Jogcím</t>
  </si>
  <si>
    <t>Pénzbeli szociális juttatások</t>
  </si>
  <si>
    <t>Civil szervezetek összesen:</t>
  </si>
  <si>
    <t>MEGNEVEZÉS</t>
  </si>
  <si>
    <t>Évek</t>
  </si>
  <si>
    <t>Összesen
(7=3+4+5+6)</t>
  </si>
  <si>
    <t>2013.</t>
  </si>
  <si>
    <t>2014.</t>
  </si>
  <si>
    <t>ÖSSZES KÖTELEZETTSÉG</t>
  </si>
  <si>
    <t>Összesen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</si>
  <si>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</si>
  <si>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</si>
  <si>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</si>
  <si>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</si>
  <si>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</si>
  <si>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</si>
  <si>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</si>
  <si>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</si>
  <si>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</si>
  <si>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</si>
  <si>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</si>
  <si>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</si>
  <si>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</si>
  <si>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</si>
  <si>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</si>
  <si>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Fejlesztési cél leírása</t>
  </si>
  <si>
    <t>Fejlesztés várható kiadása</t>
  </si>
  <si>
    <t>ADÓSSÁGOT KELETKEZTETŐ ÜGYLETEK VÁRHATÓ EGYÜTTES ÖSSZEGE</t>
  </si>
  <si>
    <t>Sor-
szám</t>
  </si>
  <si>
    <t>Bevételek</t>
  </si>
  <si>
    <t>Kiadások</t>
  </si>
  <si>
    <t>Megnevezés</t>
  </si>
  <si>
    <t>Személyi juttatások</t>
  </si>
  <si>
    <t>Munkaadókat terhelő járulék</t>
  </si>
  <si>
    <t>Közhatalmi bevételek</t>
  </si>
  <si>
    <t>Dologi kiadások</t>
  </si>
  <si>
    <t>Támogatásértékű bevételek</t>
  </si>
  <si>
    <t>Tartalékok</t>
  </si>
  <si>
    <t>EU támogatás</t>
  </si>
  <si>
    <t>Működési célú pénzeszközátvétel</t>
  </si>
  <si>
    <t>Működési célú kölcsön visszatérítése, igénybevétele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</si>
  <si>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</si>
  <si>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</si>
  <si>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</si>
  <si>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</si>
  <si>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</si>
  <si>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</si>
  <si>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</si>
  <si>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</si>
  <si>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</si>
  <si>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</si>
  <si>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</si>
  <si>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</si>
  <si>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Befektetési célú belf., külf. értékpapírok vásárlása</t>
  </si>
  <si>
    <t>Betét visszavonásából származó bevétel</t>
  </si>
  <si>
    <t>Forgatási célú belföldi, külföldi értékpapírok vásárlása</t>
  </si>
  <si>
    <t>Egyéb működési finanszírozási célú bevétel</t>
  </si>
  <si>
    <t>Betét elhelyezése</t>
  </si>
  <si>
    <t xml:space="preserve">Egyéb </t>
  </si>
  <si>
    <t>Finanszírozási célú bevételek (16+…+24)</t>
  </si>
  <si>
    <t>Finanszírozási célú kiadások (14+…+24)</t>
  </si>
  <si>
    <t>BEVÉTELEK ÖSSZESEN (13+14+15+25)</t>
  </si>
  <si>
    <t>KIADÁSOK ÖSSZESEN (13+25)</t>
  </si>
  <si>
    <t>Pénzeszköz átadások</t>
  </si>
  <si>
    <t>Száma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</si>
  <si>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</si>
  <si>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</si>
  <si>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</si>
  <si>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</si>
  <si>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</si>
  <si>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</si>
  <si>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</si>
  <si>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</si>
  <si>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</si>
  <si>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</si>
  <si>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</si>
  <si>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</si>
  <si>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</si>
  <si>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</si>
  <si>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</si>
  <si>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</si>
  <si>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</si>
  <si>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</si>
  <si>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</si>
  <si>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</si>
  <si>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</si>
  <si>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</si>
  <si>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</si>
  <si>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</si>
  <si>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III. Felhalmozási célú egyéb bevételek</t>
  </si>
  <si>
    <t>V. Kölcsön</t>
  </si>
  <si>
    <t>VI. Pénzmaradvány, vállalk. tev. maradványa (6.1.+6.2.)</t>
  </si>
  <si>
    <t>6.1.</t>
  </si>
  <si>
    <t>Előző évi pénzmaradvány igénybevétele</t>
  </si>
  <si>
    <t>6.2.</t>
  </si>
  <si>
    <t>Előző évi vállalkozási maradvány igénybevétele</t>
  </si>
  <si>
    <t>VII. Önkormányzati támogatás</t>
  </si>
  <si>
    <t>BEVÉTELEK ÖSSZESEN (1+2+3+4+5+6+7)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</si>
  <si>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</si>
  <si>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</si>
  <si>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</si>
  <si>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</si>
  <si>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</si>
  <si>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Intézményi beruházási kiadások</t>
  </si>
  <si>
    <t>Felújítások</t>
  </si>
  <si>
    <t>2.5.</t>
  </si>
  <si>
    <t>EU-s forrásból finanszírozott támogatással megvalósuló programok, projektek kiadásai</t>
  </si>
  <si>
    <t>Egyéb fejlesztési célú kiadások</t>
  </si>
  <si>
    <t>III. Kölcsön</t>
  </si>
  <si>
    <t>KIADÁSOK ÖSSZESEN: (1+2+3)</t>
  </si>
  <si>
    <t>Éves engedélyezett létszám előirányzat (fő)</t>
  </si>
  <si>
    <t>Közfoglalkoztatottak létszáma (fő)</t>
  </si>
  <si>
    <t>Feladat</t>
  </si>
  <si>
    <t>Megnevezése</t>
  </si>
  <si>
    <t>Működési céltartalék</t>
  </si>
  <si>
    <t>Felhalmozási céltartalék</t>
  </si>
  <si>
    <t>Üres álláshely (fő)</t>
  </si>
  <si>
    <t>ÖSSZESEN:</t>
  </si>
  <si>
    <t>B E V É T E L E K</t>
  </si>
  <si>
    <t>Bevételi jogcím</t>
  </si>
  <si>
    <t>I. Önkormányzat működési bevételei (2+3+4)</t>
  </si>
  <si>
    <t>Illetékek</t>
  </si>
  <si>
    <t>Bírságok, díjak, pótlékok</t>
  </si>
  <si>
    <t>2.6.</t>
  </si>
  <si>
    <t>Egyéb fizetési kötelezettségből származó bevételek</t>
  </si>
  <si>
    <t>I/2. Intézményi működési bevételek (3.1.+…+3.8.)</t>
  </si>
  <si>
    <t>3.1.</t>
  </si>
  <si>
    <t>3.2.</t>
  </si>
  <si>
    <t>3.3.</t>
  </si>
  <si>
    <t>3.4.</t>
  </si>
  <si>
    <t>3.5.</t>
  </si>
  <si>
    <t>3.6.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</si>
  <si>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</si>
  <si>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</si>
  <si>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</si>
  <si>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</si>
  <si>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</si>
  <si>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</si>
  <si>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t>5.1.</t>
  </si>
  <si>
    <t>5.2.</t>
  </si>
  <si>
    <t>5.3.</t>
  </si>
  <si>
    <t>Címzett és céltámogatások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</si>
  <si>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</si>
  <si>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</si>
  <si>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</si>
  <si>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</si>
  <si>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</si>
  <si>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</si>
  <si>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</si>
  <si>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</si>
  <si>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6.1.5.</t>
  </si>
  <si>
    <t>Egyéb működési célú támogatásértékű bevétel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</si>
  <si>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</si>
  <si>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</si>
  <si>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</si>
  <si>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</si>
  <si>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</si>
  <si>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</si>
  <si>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</si>
  <si>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</si>
  <si>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t>7.1.</t>
  </si>
  <si>
    <t>7.2.</t>
  </si>
  <si>
    <t>7.3.</t>
  </si>
  <si>
    <t>Pénzügyi befektetésekből származó bevétel</t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</si>
  <si>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</si>
  <si>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</si>
  <si>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</si>
  <si>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</si>
  <si>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</si>
  <si>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</si>
  <si>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KÖLTSÉGVETÉSI BEVÉTELEK ÖSSZESEN: (2+…+9)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</si>
  <si>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</si>
  <si>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</si>
  <si>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</si>
  <si>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</si>
  <si>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</si>
  <si>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</si>
  <si>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</si>
  <si>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</si>
  <si>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</si>
  <si>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12.1.2.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</si>
  <si>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</si>
  <si>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</si>
  <si>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</si>
  <si>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</si>
  <si>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</si>
  <si>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</si>
  <si>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</si>
  <si>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</si>
  <si>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</si>
  <si>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</si>
  <si>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</si>
  <si>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</si>
  <si>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</si>
  <si>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</si>
  <si>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</si>
  <si>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</si>
  <si>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</si>
  <si>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</si>
  <si>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</si>
  <si>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</si>
  <si>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BEVÉTELEK ÖSSZESEN: (10+11+12)</t>
  </si>
  <si>
    <t>K I A D Á S O K</t>
  </si>
  <si>
    <t>Kiadási jogcímek</t>
  </si>
  <si>
    <t>1.5</t>
  </si>
  <si>
    <t>1.9.</t>
  </si>
  <si>
    <t>Lakástámogatás</t>
  </si>
  <si>
    <t>Lakásépítés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</si>
  <si>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</si>
  <si>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</si>
  <si>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</si>
  <si>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</si>
  <si>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</si>
  <si>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</si>
  <si>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</si>
  <si>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</si>
  <si>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</si>
  <si>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</si>
  <si>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</si>
  <si>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</si>
  <si>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</si>
  <si>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</si>
  <si>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</si>
  <si>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</si>
  <si>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</si>
  <si>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</si>
  <si>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</si>
  <si>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Rövid lejáratú hitelek törlesztése</t>
  </si>
  <si>
    <t>6.1.6.</t>
  </si>
  <si>
    <t>6.1.7.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</si>
  <si>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</si>
  <si>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</si>
  <si>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</si>
  <si>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</si>
  <si>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</si>
  <si>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</si>
  <si>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</si>
  <si>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</si>
  <si>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</si>
  <si>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 xml:space="preserve"> KIADÁSOK ÖSSZESEN: (5+6)</t>
  </si>
  <si>
    <t>Tárgyi eszközök, immateriális javak értékesítése</t>
  </si>
  <si>
    <t>Egyéb központi támogatás</t>
  </si>
  <si>
    <t>Központosított előirányzatokból támogatás</t>
  </si>
  <si>
    <t>Átvett pénzeszközök államháztartáson kívülről</t>
  </si>
  <si>
    <t>EU-s támogatásból származó forrás</t>
  </si>
  <si>
    <t>Előző évi felh. célú pénzm. igénybev.</t>
  </si>
  <si>
    <t>Finansírozási célú bev. (13+…+21)</t>
  </si>
  <si>
    <t>Finansírozási célú kiad. (12+...+21)</t>
  </si>
  <si>
    <t>BEVÉTELEK ÖSSZESEN (11+12+22)</t>
  </si>
  <si>
    <t>KIADÁSOK ÖSSZESEN (11+22)</t>
  </si>
  <si>
    <t>Egyéb felhalmozási célú kiadások (pénzeszköz átadás)</t>
  </si>
  <si>
    <t>KÉK Csillag Ifjúsági Klub</t>
  </si>
  <si>
    <t>Könyvtári, közművelődési és műzeumi feladatok támogatása</t>
  </si>
  <si>
    <t>Működési hozzájárulás 296 ft *2968 fő</t>
  </si>
  <si>
    <t>Önkormányzaton kívüli EU-s projektekhez történő hozzájárulás 2013. évi előirányzat</t>
  </si>
  <si>
    <t>2015.</t>
  </si>
  <si>
    <t>2015. 
után</t>
  </si>
  <si>
    <t>Állami támogatás</t>
  </si>
  <si>
    <t>Önkormányzati finanszírozás</t>
  </si>
  <si>
    <t>Általános forgalmi adó bevétel és visszatérülés</t>
  </si>
  <si>
    <t>Felhalmozási célú bevételek</t>
  </si>
  <si>
    <t>Felhalmozási célú bevételekhez kapcsolódó általános forgalmi adó</t>
  </si>
  <si>
    <t>III. Felhalmozási célú bevételek</t>
  </si>
  <si>
    <t>Egyéb működési célú kiadások (pénzeszköz átadások, támogatások)</t>
  </si>
  <si>
    <t>Tárgyi eszközök, immateriális javak hasznosítása</t>
  </si>
  <si>
    <t>Állami támogatások</t>
  </si>
  <si>
    <t>IV. Közhatalmi bevételek (anyakönyvi szolgáltatás)</t>
  </si>
  <si>
    <t>Átengedett központi adók (gépjárműadó)</t>
  </si>
  <si>
    <t>Központi költségvetési szervtől átvett pénzeszköz</t>
  </si>
  <si>
    <t>Tárgyi eszközök és immateriális javak értékesítése</t>
  </si>
  <si>
    <t>Tárgyi eszközök és immateriális javak hasznosítása</t>
  </si>
  <si>
    <t>I. Intézményi működési bevételek (1.1.+…+1.9.)</t>
  </si>
  <si>
    <t>Eredeti előirányzat</t>
  </si>
  <si>
    <t>Módosított előirányzat</t>
  </si>
  <si>
    <t>Teljesítés</t>
  </si>
  <si>
    <r>
      <t xml:space="preserve">I. Működési költségvetés kiadásai </t>
    </r>
    <r>
      <rPr>
        <sz val="8"/>
        <rFont val="Arial"/>
        <family val="2"/>
        <charset val="238"/>
      </rPr>
      <t>(1.1+…+1.5.)</t>
    </r>
  </si>
  <si>
    <r>
      <t xml:space="preserve">II. Felhalmozási költségvetés kiadásai </t>
    </r>
    <r>
      <rPr>
        <sz val="8"/>
        <rFont val="Arial"/>
        <family val="2"/>
        <charset val="238"/>
      </rPr>
      <t>(2.1+…+2.4)</t>
    </r>
  </si>
  <si>
    <t>Egyéb fejlesztési célú kiadások (pénzeszköz átadás)</t>
  </si>
  <si>
    <t>Nyújtott szolgáltatások ellenértéke, továbbszámlázott szolgáltatás</t>
  </si>
  <si>
    <t>Alkalmazottak térítése, kamat, kártérítés</t>
  </si>
  <si>
    <t>Győri Többcélú Kistérségi Társulás</t>
  </si>
  <si>
    <t>Gyermekjóléti szolg. 2012. évi elszámolás</t>
  </si>
  <si>
    <t>Családsegítő szolg. 2012. évi elszámolás</t>
  </si>
  <si>
    <t>Sarka &amp; Hauser &amp; Karácsony</t>
  </si>
  <si>
    <t>M &amp; H Food Hungary Kft. Letét átadás</t>
  </si>
  <si>
    <t>Működési célú támogatás (2012. évre)</t>
  </si>
  <si>
    <t>Egyéb, külkapcsolatok ápolása</t>
  </si>
  <si>
    <t>Működési célú pénzeszköz átadás összesen:</t>
  </si>
  <si>
    <t>Felhalmozási célú pénzeszköz átadás összesen:</t>
  </si>
  <si>
    <t>Felújítás  megnevezése</t>
  </si>
  <si>
    <t>Szerkezetátalakítási tartalékból folyósított támogatás</t>
  </si>
  <si>
    <t>Bérkompenzáció</t>
  </si>
  <si>
    <t>Egyes jövedelempótló támogatások kiegészítése</t>
  </si>
  <si>
    <t>Gyermekétkeztetés támogatása</t>
  </si>
  <si>
    <t xml:space="preserve">   -   Magánszemélyek kommunális adója</t>
  </si>
  <si>
    <t xml:space="preserve">   -   Idegenforgalmi adó</t>
  </si>
  <si>
    <t xml:space="preserve">   -   Iparűzési adó</t>
  </si>
  <si>
    <t xml:space="preserve">   -   Talajterhelési díj</t>
  </si>
  <si>
    <t>Helyi adók és adójellegű bevételek</t>
  </si>
  <si>
    <t>Adópótlék, adóbírság</t>
  </si>
  <si>
    <t>Befektetési célú értékpapírok kibocsátása</t>
  </si>
  <si>
    <t>Gépjárműadó</t>
  </si>
  <si>
    <t>Forgatási célú belf., külf. értékpapírok kibocsátása</t>
  </si>
  <si>
    <t>Helyi adók, adójellegű bevételek</t>
  </si>
  <si>
    <t>Sajátos működési bevételek (helyi adók, bírságok, talajterhelési díj)</t>
  </si>
  <si>
    <t>Polgármesteri Hivatal támogatása</t>
  </si>
  <si>
    <t>Óvoda támogatása</t>
  </si>
  <si>
    <t xml:space="preserve">   -   Polgármesteri Hivatalt megillető támogatás</t>
  </si>
  <si>
    <t xml:space="preserve">   -   Óvodát megillető támogatás</t>
  </si>
  <si>
    <t xml:space="preserve">   -   Önkormányzatot megillető támogatás</t>
  </si>
  <si>
    <t xml:space="preserve">   -   Polgármesteri Hivatalnak átadott támogatás</t>
  </si>
  <si>
    <t xml:space="preserve">   -   Óvodának átadott támogatás</t>
  </si>
  <si>
    <t>Intézményeknek átadott állami támogatás</t>
  </si>
  <si>
    <t>Önkormányzati által adott kiegészítő finanszírozás</t>
  </si>
  <si>
    <t>Intézményeknek átadott kiegészítő önkormányzati támog.</t>
  </si>
  <si>
    <r>
      <t xml:space="preserve">I/1. Önkormányzat sajátos működési bevételei </t>
    </r>
    <r>
      <rPr>
        <sz val="9"/>
        <rFont val="Arial"/>
        <family val="2"/>
        <charset val="238"/>
      </rPr>
      <t>(2.1+…+2.6)</t>
    </r>
  </si>
  <si>
    <r>
      <t xml:space="preserve">IV. Támogatásértékű bevételek </t>
    </r>
    <r>
      <rPr>
        <sz val="9"/>
        <rFont val="Arial"/>
        <family val="2"/>
        <charset val="238"/>
      </rPr>
      <t>(6.1+6.2)</t>
    </r>
  </si>
  <si>
    <r>
      <t xml:space="preserve">V. Felhalmozási célú bevételek </t>
    </r>
    <r>
      <rPr>
        <sz val="9"/>
        <rFont val="Arial"/>
        <family val="2"/>
        <charset val="238"/>
      </rPr>
      <t>(7.1+…+7.3)</t>
    </r>
  </si>
  <si>
    <r>
      <t xml:space="preserve">VI. Átvett pénzeszközök </t>
    </r>
    <r>
      <rPr>
        <sz val="9"/>
        <rFont val="Arial"/>
        <family val="2"/>
        <charset val="238"/>
      </rPr>
      <t>(8.1+8.2.)</t>
    </r>
  </si>
  <si>
    <r>
      <t xml:space="preserve">I. Működési költségvetés kiadásai </t>
    </r>
    <r>
      <rPr>
        <sz val="9"/>
        <rFont val="Arial"/>
        <family val="2"/>
        <charset val="238"/>
      </rPr>
      <t>(1.1+…+1.5.)</t>
    </r>
  </si>
  <si>
    <r>
      <t xml:space="preserve">II. Felhalmozási költségvetés kiadásai </t>
    </r>
    <r>
      <rPr>
        <sz val="9"/>
        <rFont val="Arial"/>
        <family val="2"/>
        <charset val="238"/>
      </rPr>
      <t>(2.1+…+2.7)</t>
    </r>
  </si>
  <si>
    <r>
      <t xml:space="preserve">IV. Tartalékok </t>
    </r>
    <r>
      <rPr>
        <sz val="9"/>
        <rFont val="Arial"/>
        <family val="2"/>
        <charset val="238"/>
      </rPr>
      <t>(4.1.+4.2.)</t>
    </r>
  </si>
  <si>
    <t>Befektetési célú értékpapírok vásárlása</t>
  </si>
  <si>
    <t>EU-s támogatással megv. progr. kiadásai</t>
  </si>
  <si>
    <t>Működési bevételek</t>
  </si>
  <si>
    <t xml:space="preserve">   -   sajátos működési bevételek (adók)</t>
  </si>
  <si>
    <t>25.</t>
  </si>
  <si>
    <t>Ellátottak pénzbeli juttatásai (segélyek)</t>
  </si>
  <si>
    <t>Módosítás</t>
  </si>
  <si>
    <t>Önkormányzati támogatás</t>
  </si>
  <si>
    <r>
      <t xml:space="preserve">III. Állami támogatások </t>
    </r>
    <r>
      <rPr>
        <sz val="9"/>
        <rFont val="Arial"/>
        <family val="2"/>
        <charset val="238"/>
      </rPr>
      <t>(5.1+…+5.8.)</t>
    </r>
  </si>
  <si>
    <t>Jelenlegi módosítás</t>
  </si>
  <si>
    <t>Irodabútor óvodába</t>
  </si>
  <si>
    <t>Íróasztal óvodába</t>
  </si>
  <si>
    <t>Fénymásoló beszerzés óvodába</t>
  </si>
  <si>
    <t>Lenovo számítógép óvodába.</t>
  </si>
  <si>
    <t>Önkormányzat működési támogatása:</t>
  </si>
  <si>
    <t>Egyes szociális és gyermekjóléti feladatok támogatása</t>
  </si>
  <si>
    <t>Óvodaműködtetés támogatása</t>
  </si>
  <si>
    <t>Óvodapedagógusok és óvodapedagógusok munkáját segítők bértámogatása</t>
  </si>
  <si>
    <t>Működőképesség megőrzését szolgáló kiegészítő támogatás</t>
  </si>
  <si>
    <t>Szociális tűzifa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</si>
</sst>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Times New Roman CE"/>
      <family val="1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name val="Times New Roman CE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1" applyNumberFormat="0" applyAlignment="0" applyProtection="0"/>
    <xf numFmtId="0" fontId="20" fillId="0" borderId="0" applyNumberFormat="0" applyFill="0" applyBorder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5" applyNumberFormat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5" fillId="4" borderId="7" applyNumberFormat="0" applyFont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8" applyNumberFormat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31" fillId="0" borderId="9" applyNumberFormat="0" applyFill="0" applyAlignment="0" applyProtection="0"/>
    <xf numFmtId="0" fontId="32" fillId="17" borderId="0" applyNumberFormat="0" applyBorder="0" applyAlignment="0" applyProtection="0"/>
    <xf numFmtId="0" fontId="33" fillId="7" borderId="0" applyNumberFormat="0" applyBorder="0" applyAlignment="0" applyProtection="0"/>
    <xf numFmtId="0" fontId="34" fillId="16" borderId="1" applyNumberFormat="0" applyAlignment="0" applyProtection="0"/>
  </cellStyleXfs>
  <cellXfs count="73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Fill="1" applyProtection="1"/>
    <xf numFmtId="0" fontId="9" fillId="0" borderId="0" xfId="0" applyFont="1" applyFill="1" applyProtection="1"/>
    <xf numFmtId="0" fontId="11" fillId="0" borderId="10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49" fontId="12" fillId="0" borderId="13" xfId="0" applyNumberFormat="1" applyFont="1" applyFill="1" applyBorder="1" applyAlignment="1" applyProtection="1">
      <alignment vertical="center"/>
    </xf>
    <xf numFmtId="3" fontId="12" fillId="0" borderId="14" xfId="0" applyNumberFormat="1" applyFont="1" applyFill="1" applyBorder="1" applyAlignment="1" applyProtection="1">
      <alignment vertical="center"/>
      <protection locked="0"/>
    </xf>
    <xf numFmtId="3" fontId="12" fillId="0" borderId="15" xfId="0" applyNumberFormat="1" applyFont="1" applyFill="1" applyBorder="1" applyAlignment="1" applyProtection="1">
      <alignment vertical="center"/>
    </xf>
    <xf numFmtId="49" fontId="13" fillId="0" borderId="16" xfId="0" quotePrefix="1" applyNumberFormat="1" applyFont="1" applyFill="1" applyBorder="1" applyAlignment="1" applyProtection="1">
      <alignment horizontal="left" vertical="center" indent="1"/>
    </xf>
    <xf numFmtId="3" fontId="13" fillId="0" borderId="17" xfId="0" applyNumberFormat="1" applyFont="1" applyFill="1" applyBorder="1" applyAlignment="1" applyProtection="1">
      <alignment vertical="center"/>
      <protection locked="0"/>
    </xf>
    <xf numFmtId="3" fontId="13" fillId="0" borderId="18" xfId="0" applyNumberFormat="1" applyFont="1" applyFill="1" applyBorder="1" applyAlignment="1" applyProtection="1">
      <alignment vertical="center"/>
    </xf>
    <xf numFmtId="49" fontId="12" fillId="0" borderId="16" xfId="0" applyNumberFormat="1" applyFont="1" applyFill="1" applyBorder="1" applyAlignment="1" applyProtection="1">
      <alignment vertical="center"/>
    </xf>
    <xf numFmtId="3" fontId="12" fillId="0" borderId="17" xfId="0" applyNumberFormat="1" applyFont="1" applyFill="1" applyBorder="1" applyAlignment="1" applyProtection="1">
      <alignment vertical="center"/>
      <protection locked="0"/>
    </xf>
    <xf numFmtId="3" fontId="12" fillId="0" borderId="18" xfId="0" applyNumberFormat="1" applyFont="1" applyFill="1" applyBorder="1" applyAlignment="1" applyProtection="1">
      <alignment vertical="center"/>
    </xf>
    <xf numFmtId="49" fontId="12" fillId="0" borderId="19" xfId="0" applyNumberFormat="1" applyFont="1" applyFill="1" applyBorder="1" applyAlignment="1" applyProtection="1">
      <alignment vertical="center"/>
      <protection locked="0"/>
    </xf>
    <xf numFmtId="3" fontId="12" fillId="0" borderId="20" xfId="0" applyNumberFormat="1" applyFont="1" applyFill="1" applyBorder="1" applyAlignment="1" applyProtection="1">
      <alignment vertical="center"/>
      <protection locked="0"/>
    </xf>
    <xf numFmtId="49" fontId="11" fillId="0" borderId="21" xfId="0" applyNumberFormat="1" applyFont="1" applyFill="1" applyBorder="1" applyAlignment="1" applyProtection="1">
      <alignment vertical="center"/>
    </xf>
    <xf numFmtId="3" fontId="12" fillId="0" borderId="22" xfId="0" applyNumberFormat="1" applyFont="1" applyFill="1" applyBorder="1" applyAlignment="1" applyProtection="1">
      <alignment vertical="center"/>
    </xf>
    <xf numFmtId="3" fontId="12" fillId="0" borderId="23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2" fillId="0" borderId="16" xfId="0" applyNumberFormat="1" applyFont="1" applyFill="1" applyBorder="1" applyAlignment="1" applyProtection="1">
      <alignment horizontal="left" vertical="center"/>
    </xf>
    <xf numFmtId="164" fontId="14" fillId="0" borderId="21" xfId="0" applyNumberFormat="1" applyFont="1" applyFill="1" applyBorder="1" applyAlignment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horizontal="right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1" fillId="0" borderId="28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left" indent="1"/>
      <protection locked="0"/>
    </xf>
    <xf numFmtId="0" fontId="12" fillId="0" borderId="15" xfId="0" applyFont="1" applyFill="1" applyBorder="1" applyAlignment="1" applyProtection="1">
      <alignment horizontal="right" indent="1"/>
      <protection locked="0"/>
    </xf>
    <xf numFmtId="0" fontId="12" fillId="0" borderId="30" xfId="0" applyFont="1" applyFill="1" applyBorder="1" applyAlignment="1" applyProtection="1">
      <alignment horizontal="left" indent="1"/>
      <protection locked="0"/>
    </xf>
    <xf numFmtId="0" fontId="12" fillId="0" borderId="31" xfId="0" applyFont="1" applyFill="1" applyBorder="1" applyAlignment="1" applyProtection="1">
      <alignment horizontal="right" indent="1"/>
      <protection locked="0"/>
    </xf>
    <xf numFmtId="0" fontId="11" fillId="0" borderId="32" xfId="0" applyFont="1" applyFill="1" applyBorder="1" applyAlignment="1" applyProtection="1">
      <alignment horizontal="left" indent="1"/>
    </xf>
    <xf numFmtId="0" fontId="14" fillId="0" borderId="23" xfId="0" applyFont="1" applyFill="1" applyBorder="1" applyAlignment="1" applyProtection="1">
      <alignment horizontal="right" indent="1"/>
    </xf>
    <xf numFmtId="3" fontId="14" fillId="0" borderId="22" xfId="0" applyNumberFormat="1" applyFont="1" applyFill="1" applyBorder="1" applyAlignment="1">
      <alignment horizontal="center" vertical="center" wrapText="1"/>
    </xf>
    <xf numFmtId="3" fontId="16" fillId="0" borderId="17" xfId="0" applyNumberFormat="1" applyFont="1" applyFill="1" applyBorder="1" applyAlignment="1" applyProtection="1">
      <alignment vertical="center" wrapText="1"/>
      <protection locked="0"/>
    </xf>
    <xf numFmtId="3" fontId="16" fillId="0" borderId="33" xfId="0" applyNumberFormat="1" applyFont="1" applyFill="1" applyBorder="1" applyAlignment="1" applyProtection="1">
      <alignment vertical="center" wrapText="1"/>
      <protection locked="0"/>
    </xf>
    <xf numFmtId="3" fontId="16" fillId="0" borderId="20" xfId="0" applyNumberFormat="1" applyFont="1" applyFill="1" applyBorder="1" applyAlignment="1" applyProtection="1">
      <alignment vertical="center" wrapText="1"/>
      <protection locked="0"/>
    </xf>
    <xf numFmtId="3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2" fillId="18" borderId="36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11" fillId="0" borderId="37" xfId="0" applyFont="1" applyFill="1" applyBorder="1" applyAlignment="1" applyProtection="1">
      <alignment horizontal="center" vertical="center"/>
    </xf>
    <xf numFmtId="3" fontId="12" fillId="0" borderId="38" xfId="0" applyNumberFormat="1" applyFont="1" applyFill="1" applyBorder="1" applyAlignment="1" applyProtection="1">
      <alignment vertical="center"/>
      <protection locked="0"/>
    </xf>
    <xf numFmtId="3" fontId="13" fillId="0" borderId="33" xfId="0" applyNumberFormat="1" applyFont="1" applyFill="1" applyBorder="1" applyAlignment="1" applyProtection="1">
      <alignment vertical="center"/>
      <protection locked="0"/>
    </xf>
    <xf numFmtId="3" fontId="12" fillId="0" borderId="33" xfId="0" applyNumberFormat="1" applyFont="1" applyFill="1" applyBorder="1" applyAlignment="1" applyProtection="1">
      <alignment vertical="center"/>
      <protection locked="0"/>
    </xf>
    <xf numFmtId="3" fontId="12" fillId="0" borderId="39" xfId="0" applyNumberFormat="1" applyFont="1" applyFill="1" applyBorder="1" applyAlignment="1" applyProtection="1">
      <alignment vertical="center"/>
      <protection locked="0"/>
    </xf>
    <xf numFmtId="3" fontId="12" fillId="0" borderId="4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3" fillId="0" borderId="0" xfId="0" applyFont="1" applyFill="1" applyProtection="1"/>
    <xf numFmtId="3" fontId="3" fillId="0" borderId="0" xfId="0" applyNumberFormat="1" applyFont="1" applyFill="1" applyProtection="1"/>
    <xf numFmtId="0" fontId="3" fillId="0" borderId="0" xfId="0" applyFont="1"/>
    <xf numFmtId="49" fontId="11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0" fontId="1" fillId="0" borderId="0" xfId="0" applyFont="1"/>
    <xf numFmtId="3" fontId="1" fillId="0" borderId="0" xfId="0" applyNumberFormat="1" applyFont="1"/>
    <xf numFmtId="0" fontId="7" fillId="0" borderId="22" xfId="40" applyFont="1" applyFill="1" applyBorder="1" applyAlignment="1" applyProtection="1">
      <alignment horizontal="left" vertical="center" wrapText="1" indent="1"/>
    </xf>
    <xf numFmtId="0" fontId="3" fillId="0" borderId="17" xfId="40" applyFont="1" applyFill="1" applyBorder="1" applyAlignment="1" applyProtection="1">
      <alignment horizontal="left" vertical="center" wrapText="1" indent="1"/>
    </xf>
    <xf numFmtId="0" fontId="3" fillId="0" borderId="14" xfId="40" applyFont="1" applyFill="1" applyBorder="1" applyAlignment="1" applyProtection="1">
      <alignment horizontal="left" vertical="center" wrapText="1" indent="1"/>
    </xf>
    <xf numFmtId="0" fontId="3" fillId="0" borderId="34" xfId="40" applyFont="1" applyFill="1" applyBorder="1" applyAlignment="1" applyProtection="1">
      <alignment horizontal="left" vertical="center" wrapText="1" indent="1"/>
    </xf>
    <xf numFmtId="0" fontId="3" fillId="0" borderId="41" xfId="40" applyFont="1" applyFill="1" applyBorder="1" applyAlignment="1" applyProtection="1">
      <alignment horizontal="left" vertical="center" wrapText="1" indent="1"/>
    </xf>
    <xf numFmtId="0" fontId="3" fillId="0" borderId="35" xfId="40" applyFont="1" applyFill="1" applyBorder="1" applyAlignment="1" applyProtection="1">
      <alignment horizontal="left" vertical="center" wrapText="1" indent="1"/>
    </xf>
    <xf numFmtId="0" fontId="7" fillId="0" borderId="22" xfId="4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3" fontId="7" fillId="0" borderId="43" xfId="0" applyNumberFormat="1" applyFont="1" applyFill="1" applyBorder="1" applyAlignment="1" applyProtection="1">
      <alignment horizontal="center" vertical="center" wrapText="1"/>
    </xf>
    <xf numFmtId="3" fontId="1" fillId="0" borderId="34" xfId="0" applyNumberFormat="1" applyFont="1" applyBorder="1"/>
    <xf numFmtId="0" fontId="7" fillId="0" borderId="44" xfId="0" applyFont="1" applyFill="1" applyBorder="1" applyAlignment="1" applyProtection="1">
      <alignment horizontal="center" vertical="center" wrapText="1"/>
    </xf>
    <xf numFmtId="0" fontId="35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left" vertical="center" wrapText="1" indent="1"/>
    </xf>
    <xf numFmtId="3" fontId="7" fillId="0" borderId="40" xfId="0" applyNumberFormat="1" applyFont="1" applyFill="1" applyBorder="1" applyAlignment="1" applyProtection="1">
      <alignment horizontal="right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3" fontId="3" fillId="0" borderId="38" xfId="0" applyNumberFormat="1" applyFont="1" applyFill="1" applyBorder="1" applyAlignment="1" applyProtection="1">
      <alignment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3" fontId="3" fillId="0" borderId="33" xfId="0" applyNumberFormat="1" applyFont="1" applyFill="1" applyBorder="1" applyAlignment="1" applyProtection="1">
      <alignment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</xf>
    <xf numFmtId="3" fontId="3" fillId="0" borderId="48" xfId="0" applyNumberFormat="1" applyFont="1" applyFill="1" applyBorder="1" applyAlignment="1" applyProtection="1">
      <alignment vertical="center" wrapText="1"/>
      <protection locked="0"/>
    </xf>
    <xf numFmtId="49" fontId="3" fillId="0" borderId="34" xfId="0" applyNumberFormat="1" applyFont="1" applyFill="1" applyBorder="1" applyAlignment="1" applyProtection="1">
      <alignment horizontal="center" vertical="center" wrapText="1"/>
    </xf>
    <xf numFmtId="3" fontId="7" fillId="0" borderId="40" xfId="0" applyNumberFormat="1" applyFont="1" applyFill="1" applyBorder="1" applyAlignment="1" applyProtection="1">
      <alignment vertical="center" wrapText="1"/>
    </xf>
    <xf numFmtId="3" fontId="7" fillId="0" borderId="40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49" fontId="3" fillId="0" borderId="35" xfId="0" applyNumberFormat="1" applyFont="1" applyFill="1" applyBorder="1" applyAlignment="1" applyProtection="1">
      <alignment horizontal="center" vertical="center" wrapText="1"/>
    </xf>
    <xf numFmtId="3" fontId="3" fillId="0" borderId="50" xfId="0" applyNumberFormat="1" applyFont="1" applyFill="1" applyBorder="1" applyAlignment="1" applyProtection="1">
      <alignment vertical="center" wrapText="1"/>
      <protection locked="0"/>
    </xf>
    <xf numFmtId="49" fontId="7" fillId="0" borderId="22" xfId="40" applyNumberFormat="1" applyFont="1" applyFill="1" applyBorder="1" applyAlignment="1" applyProtection="1">
      <alignment horizontal="left" vertical="center" wrapText="1" indent="1"/>
    </xf>
    <xf numFmtId="3" fontId="7" fillId="0" borderId="32" xfId="0" applyNumberFormat="1" applyFont="1" applyFill="1" applyBorder="1" applyAlignment="1" applyProtection="1">
      <alignment vertical="center" wrapText="1"/>
    </xf>
    <xf numFmtId="49" fontId="3" fillId="0" borderId="14" xfId="40" applyNumberFormat="1" applyFont="1" applyFill="1" applyBorder="1" applyAlignment="1" applyProtection="1">
      <alignment horizontal="left" vertical="center" wrapText="1" indent="1"/>
    </xf>
    <xf numFmtId="3" fontId="3" fillId="0" borderId="28" xfId="0" applyNumberFormat="1" applyFont="1" applyFill="1" applyBorder="1" applyAlignment="1" applyProtection="1">
      <alignment vertical="center" wrapText="1"/>
      <protection locked="0"/>
    </xf>
    <xf numFmtId="49" fontId="3" fillId="0" borderId="36" xfId="40" applyNumberFormat="1" applyFont="1" applyFill="1" applyBorder="1" applyAlignment="1" applyProtection="1">
      <alignment horizontal="left" vertical="center" wrapText="1" indent="1"/>
    </xf>
    <xf numFmtId="3" fontId="3" fillId="0" borderId="43" xfId="0" applyNumberFormat="1" applyFont="1" applyFill="1" applyBorder="1" applyAlignment="1" applyProtection="1">
      <alignment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</xf>
    <xf numFmtId="0" fontId="37" fillId="0" borderId="22" xfId="0" applyFont="1" applyBorder="1" applyAlignment="1" applyProtection="1">
      <alignment horizontal="center" wrapText="1"/>
    </xf>
    <xf numFmtId="3" fontId="7" fillId="0" borderId="4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</xf>
    <xf numFmtId="0" fontId="3" fillId="0" borderId="51" xfId="40" applyFont="1" applyFill="1" applyBorder="1" applyAlignment="1" applyProtection="1">
      <alignment horizontal="left" vertical="center" wrapText="1" indent="1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</xf>
    <xf numFmtId="49" fontId="3" fillId="0" borderId="41" xfId="40" applyNumberFormat="1" applyFont="1" applyFill="1" applyBorder="1" applyAlignment="1" applyProtection="1">
      <alignment horizontal="left" vertical="center" wrapText="1" indent="1"/>
    </xf>
    <xf numFmtId="0" fontId="3" fillId="0" borderId="52" xfId="40" applyFont="1" applyFill="1" applyBorder="1" applyAlignment="1" applyProtection="1">
      <alignment horizontal="left" vertical="center" wrapText="1" indent="1"/>
    </xf>
    <xf numFmtId="3" fontId="3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Border="1" applyAlignment="1" applyProtection="1">
      <alignment vertical="center" wrapText="1"/>
    </xf>
    <xf numFmtId="3" fontId="7" fillId="0" borderId="22" xfId="0" applyNumberFormat="1" applyFont="1" applyFill="1" applyBorder="1" applyAlignment="1" applyProtection="1">
      <alignment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49" fontId="3" fillId="0" borderId="35" xfId="40" applyNumberFormat="1" applyFont="1" applyFill="1" applyBorder="1" applyAlignment="1" applyProtection="1">
      <alignment horizontal="left" vertical="center" wrapText="1" indent="1"/>
    </xf>
    <xf numFmtId="3" fontId="3" fillId="0" borderId="55" xfId="0" applyNumberFormat="1" applyFont="1" applyFill="1" applyBorder="1" applyAlignment="1" applyProtection="1">
      <alignment vertical="center" wrapText="1"/>
      <protection locked="0"/>
    </xf>
    <xf numFmtId="3" fontId="3" fillId="0" borderId="35" xfId="0" applyNumberFormat="1" applyFont="1" applyFill="1" applyBorder="1" applyAlignment="1" applyProtection="1">
      <alignment vertical="center" wrapText="1"/>
      <protection locked="0"/>
    </xf>
    <xf numFmtId="49" fontId="3" fillId="0" borderId="17" xfId="40" applyNumberFormat="1" applyFont="1" applyFill="1" applyBorder="1" applyAlignment="1" applyProtection="1">
      <alignment horizontal="left" vertical="center" wrapText="1" indent="1"/>
    </xf>
    <xf numFmtId="3" fontId="3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40" xfId="0" applyNumberFormat="1" applyFont="1" applyFill="1" applyBorder="1" applyAlignment="1" applyProtection="1">
      <alignment vertical="center" wrapText="1"/>
    </xf>
    <xf numFmtId="3" fontId="3" fillId="0" borderId="22" xfId="0" applyNumberFormat="1" applyFont="1" applyFill="1" applyBorder="1" applyAlignment="1" applyProtection="1">
      <alignment vertical="center" wrapText="1"/>
    </xf>
    <xf numFmtId="3" fontId="7" fillId="0" borderId="2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3" fontId="1" fillId="0" borderId="0" xfId="0" applyNumberFormat="1" applyFont="1" applyFill="1" applyAlignment="1" applyProtection="1">
      <alignment vertical="center" wrapText="1"/>
    </xf>
    <xf numFmtId="0" fontId="2" fillId="0" borderId="56" xfId="0" applyFont="1" applyFill="1" applyBorder="1" applyAlignment="1" applyProtection="1">
      <alignment horizontal="left" vertical="center"/>
    </xf>
    <xf numFmtId="0" fontId="1" fillId="0" borderId="57" xfId="0" applyFont="1" applyFill="1" applyBorder="1" applyAlignment="1" applyProtection="1">
      <alignment vertical="center" wrapText="1"/>
    </xf>
    <xf numFmtId="0" fontId="2" fillId="0" borderId="58" xfId="0" applyFont="1" applyFill="1" applyBorder="1" applyAlignment="1" applyProtection="1">
      <alignment vertical="center" wrapText="1"/>
    </xf>
    <xf numFmtId="0" fontId="2" fillId="0" borderId="59" xfId="0" applyFont="1" applyFill="1" applyBorder="1" applyAlignment="1" applyProtection="1">
      <alignment horizontal="left" vertical="center"/>
    </xf>
    <xf numFmtId="0" fontId="1" fillId="0" borderId="60" xfId="0" applyFont="1" applyFill="1" applyBorder="1" applyAlignment="1" applyProtection="1">
      <alignment vertical="center" wrapText="1"/>
    </xf>
    <xf numFmtId="0" fontId="2" fillId="0" borderId="61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3" fontId="3" fillId="0" borderId="0" xfId="0" applyNumberFormat="1" applyFont="1"/>
    <xf numFmtId="0" fontId="7" fillId="0" borderId="0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7" fillId="0" borderId="56" xfId="0" applyFont="1" applyFill="1" applyBorder="1" applyAlignment="1" applyProtection="1">
      <alignment horizontal="left" vertical="center"/>
    </xf>
    <xf numFmtId="0" fontId="3" fillId="0" borderId="57" xfId="0" applyFont="1" applyFill="1" applyBorder="1" applyAlignment="1" applyProtection="1">
      <alignment vertical="center" wrapText="1"/>
    </xf>
    <xf numFmtId="0" fontId="7" fillId="0" borderId="58" xfId="0" applyFont="1" applyFill="1" applyBorder="1" applyAlignment="1" applyProtection="1">
      <alignment vertical="center" wrapText="1"/>
    </xf>
    <xf numFmtId="3" fontId="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vertical="center" wrapText="1"/>
    </xf>
    <xf numFmtId="0" fontId="7" fillId="0" borderId="61" xfId="0" applyFont="1" applyFill="1" applyBorder="1" applyAlignment="1" applyProtection="1">
      <alignment vertical="center" wrapText="1"/>
    </xf>
    <xf numFmtId="3" fontId="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11" xfId="0" applyNumberFormat="1" applyFont="1" applyFill="1" applyBorder="1" applyAlignment="1" applyProtection="1">
      <alignment vertical="center" wrapText="1"/>
      <protection locked="0"/>
    </xf>
    <xf numFmtId="3" fontId="3" fillId="0" borderId="36" xfId="0" applyNumberFormat="1" applyFont="1" applyFill="1" applyBorder="1" applyAlignment="1" applyProtection="1">
      <alignment vertical="center" wrapText="1"/>
      <protection locked="0"/>
    </xf>
    <xf numFmtId="3" fontId="7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/>
    <xf numFmtId="0" fontId="7" fillId="0" borderId="0" xfId="0" applyFont="1" applyFill="1" applyAlignment="1" applyProtection="1">
      <alignment vertical="center" wrapText="1"/>
    </xf>
    <xf numFmtId="3" fontId="7" fillId="0" borderId="65" xfId="0" applyNumberFormat="1" applyFont="1" applyFill="1" applyBorder="1" applyAlignment="1" applyProtection="1">
      <alignment horizontal="right" vertical="center" wrapText="1"/>
    </xf>
    <xf numFmtId="3" fontId="7" fillId="0" borderId="65" xfId="0" applyNumberFormat="1" applyFont="1" applyFill="1" applyBorder="1" applyAlignment="1" applyProtection="1">
      <alignment vertical="center" wrapText="1"/>
      <protection locked="0"/>
    </xf>
    <xf numFmtId="3" fontId="3" fillId="0" borderId="66" xfId="0" applyNumberFormat="1" applyFont="1" applyFill="1" applyBorder="1" applyAlignment="1" applyProtection="1">
      <alignment vertical="center" wrapText="1"/>
      <protection locked="0"/>
    </xf>
    <xf numFmtId="3" fontId="7" fillId="0" borderId="6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3" fontId="3" fillId="0" borderId="65" xfId="0" applyNumberFormat="1" applyFont="1" applyFill="1" applyBorder="1" applyAlignment="1" applyProtection="1">
      <alignment horizontal="right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3" fillId="0" borderId="67" xfId="0" applyFont="1" applyFill="1" applyBorder="1" applyAlignment="1" applyProtection="1">
      <alignment horizontal="center" vertical="center" wrapText="1"/>
    </xf>
    <xf numFmtId="3" fontId="7" fillId="0" borderId="64" xfId="0" applyNumberFormat="1" applyFont="1" applyFill="1" applyBorder="1" applyAlignment="1" applyProtection="1">
      <alignment horizontal="right" vertical="center" wrapText="1"/>
    </xf>
    <xf numFmtId="0" fontId="7" fillId="0" borderId="67" xfId="0" applyFont="1" applyFill="1" applyBorder="1" applyAlignment="1" applyProtection="1">
      <alignment horizontal="left" vertical="center" wrapText="1" indent="1"/>
    </xf>
    <xf numFmtId="3" fontId="3" fillId="0" borderId="0" xfId="0" applyNumberFormat="1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3" fillId="0" borderId="3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2" xfId="0" applyNumberFormat="1" applyFont="1" applyFill="1" applyBorder="1" applyAlignment="1" applyProtection="1">
      <alignment horizontal="right"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4" xfId="0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3" fontId="7" fillId="0" borderId="39" xfId="0" applyNumberFormat="1" applyFont="1" applyFill="1" applyBorder="1" applyAlignment="1" applyProtection="1">
      <alignment horizontal="center" vertical="center" wrapText="1"/>
    </xf>
    <xf numFmtId="0" fontId="35" fillId="0" borderId="41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left" vertical="center" wrapText="1" indent="1"/>
    </xf>
    <xf numFmtId="3" fontId="7" fillId="0" borderId="50" xfId="0" applyNumberFormat="1" applyFont="1" applyFill="1" applyBorder="1" applyAlignment="1" applyProtection="1">
      <alignment horizontal="right" vertical="center" wrapText="1"/>
    </xf>
    <xf numFmtId="0" fontId="3" fillId="0" borderId="17" xfId="0" applyFont="1" applyBorder="1"/>
    <xf numFmtId="3" fontId="3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40" xfId="0" applyNumberFormat="1" applyFont="1" applyFill="1" applyBorder="1" applyAlignment="1" applyProtection="1">
      <alignment horizontal="right" vertical="center" wrapText="1"/>
    </xf>
    <xf numFmtId="3" fontId="7" fillId="0" borderId="69" xfId="0" applyNumberFormat="1" applyFont="1" applyFill="1" applyBorder="1" applyAlignment="1" applyProtection="1">
      <alignment horizontal="right" vertical="center" wrapText="1"/>
    </xf>
    <xf numFmtId="0" fontId="7" fillId="0" borderId="59" xfId="0" applyFont="1" applyBorder="1" applyAlignment="1" applyProtection="1">
      <alignment horizontal="center" vertical="center" wrapText="1"/>
    </xf>
    <xf numFmtId="0" fontId="38" fillId="0" borderId="61" xfId="0" applyFont="1" applyBorder="1" applyAlignment="1" applyProtection="1">
      <alignment horizontal="center" wrapText="1"/>
    </xf>
    <xf numFmtId="0" fontId="39" fillId="0" borderId="61" xfId="0" applyFont="1" applyBorder="1" applyAlignment="1" applyProtection="1">
      <alignment horizontal="left" wrapText="1" indent="1"/>
    </xf>
    <xf numFmtId="3" fontId="7" fillId="0" borderId="60" xfId="0" applyNumberFormat="1" applyFont="1" applyFill="1" applyBorder="1" applyAlignment="1" applyProtection="1">
      <alignment horizontal="right" vertical="center" wrapText="1"/>
    </xf>
    <xf numFmtId="3" fontId="7" fillId="0" borderId="65" xfId="0" applyNumberFormat="1" applyFont="1" applyFill="1" applyBorder="1" applyAlignment="1" applyProtection="1">
      <alignment vertical="center" wrapText="1"/>
    </xf>
    <xf numFmtId="3" fontId="3" fillId="0" borderId="70" xfId="0" applyNumberFormat="1" applyFont="1" applyBorder="1"/>
    <xf numFmtId="3" fontId="3" fillId="0" borderId="65" xfId="0" applyNumberFormat="1" applyFont="1" applyFill="1" applyBorder="1" applyAlignment="1" applyProtection="1">
      <alignment vertical="center" wrapText="1"/>
    </xf>
    <xf numFmtId="3" fontId="3" fillId="0" borderId="66" xfId="0" applyNumberFormat="1" applyFont="1" applyBorder="1"/>
    <xf numFmtId="3" fontId="3" fillId="0" borderId="71" xfId="0" applyNumberFormat="1" applyFont="1" applyBorder="1"/>
    <xf numFmtId="3" fontId="7" fillId="0" borderId="69" xfId="0" applyNumberFormat="1" applyFont="1" applyFill="1" applyBorder="1" applyAlignment="1" applyProtection="1">
      <alignment vertical="center" wrapText="1"/>
    </xf>
    <xf numFmtId="3" fontId="7" fillId="0" borderId="67" xfId="0" applyNumberFormat="1" applyFont="1" applyFill="1" applyBorder="1" applyAlignment="1" applyProtection="1">
      <alignment vertical="center" wrapText="1"/>
    </xf>
    <xf numFmtId="3" fontId="7" fillId="0" borderId="64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3" fontId="3" fillId="0" borderId="71" xfId="0" applyNumberFormat="1" applyFont="1" applyBorder="1" applyAlignment="1">
      <alignment vertical="center"/>
    </xf>
    <xf numFmtId="3" fontId="7" fillId="0" borderId="72" xfId="0" applyNumberFormat="1" applyFont="1" applyFill="1" applyBorder="1" applyAlignment="1" applyProtection="1">
      <alignment vertical="center" wrapText="1"/>
    </xf>
    <xf numFmtId="3" fontId="7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73" xfId="0" applyNumberFormat="1" applyFont="1" applyFill="1" applyBorder="1" applyAlignment="1" applyProtection="1">
      <alignment vertical="center" wrapText="1"/>
    </xf>
    <xf numFmtId="3" fontId="7" fillId="0" borderId="22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vertical="center" wrapText="1"/>
      <protection locked="0"/>
    </xf>
    <xf numFmtId="3" fontId="3" fillId="0" borderId="41" xfId="0" applyNumberFormat="1" applyFont="1" applyFill="1" applyBorder="1" applyAlignment="1" applyProtection="1">
      <alignment vertical="center" wrapText="1"/>
      <protection locked="0"/>
    </xf>
    <xf numFmtId="3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67" xfId="0" applyNumberFormat="1" applyFont="1" applyFill="1" applyBorder="1" applyAlignment="1" applyProtection="1">
      <alignment horizontal="right" vertical="center" wrapText="1"/>
    </xf>
    <xf numFmtId="3" fontId="3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</xf>
    <xf numFmtId="3" fontId="7" fillId="0" borderId="74" xfId="0" applyNumberFormat="1" applyFont="1" applyBorder="1" applyAlignment="1">
      <alignment horizontal="center" vertical="center"/>
    </xf>
    <xf numFmtId="3" fontId="3" fillId="0" borderId="72" xfId="0" applyNumberFormat="1" applyFont="1" applyBorder="1" applyAlignment="1">
      <alignment vertical="center"/>
    </xf>
    <xf numFmtId="3" fontId="3" fillId="0" borderId="75" xfId="0" applyNumberFormat="1" applyFont="1" applyBorder="1" applyAlignment="1">
      <alignment vertical="center"/>
    </xf>
    <xf numFmtId="3" fontId="3" fillId="0" borderId="70" xfId="0" applyNumberFormat="1" applyFont="1" applyBorder="1" applyAlignment="1">
      <alignment vertical="center"/>
    </xf>
    <xf numFmtId="3" fontId="3" fillId="0" borderId="66" xfId="0" applyNumberFormat="1" applyFont="1" applyBorder="1" applyAlignment="1">
      <alignment vertical="center"/>
    </xf>
    <xf numFmtId="3" fontId="3" fillId="0" borderId="34" xfId="0" applyNumberFormat="1" applyFont="1" applyFill="1" applyBorder="1" applyAlignment="1" applyProtection="1">
      <alignment vertical="center" wrapText="1"/>
      <protection locked="0"/>
    </xf>
    <xf numFmtId="3" fontId="7" fillId="0" borderId="60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7" fillId="0" borderId="41" xfId="0" applyFont="1" applyFill="1" applyBorder="1" applyAlignment="1" applyProtection="1">
      <alignment horizontal="left" vertical="center" wrapText="1"/>
    </xf>
    <xf numFmtId="0" fontId="3" fillId="0" borderId="14" xfId="40" applyFont="1" applyFill="1" applyBorder="1" applyAlignment="1" applyProtection="1">
      <alignment horizontal="left" vertical="center" wrapText="1"/>
    </xf>
    <xf numFmtId="0" fontId="3" fillId="0" borderId="17" xfId="40" applyFont="1" applyFill="1" applyBorder="1" applyAlignment="1" applyProtection="1">
      <alignment horizontal="left" vertical="center" wrapText="1"/>
    </xf>
    <xf numFmtId="0" fontId="3" fillId="0" borderId="34" xfId="4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3" fillId="0" borderId="35" xfId="40" applyFont="1" applyFill="1" applyBorder="1" applyAlignment="1" applyProtection="1">
      <alignment horizontal="left" vertical="center" wrapText="1"/>
    </xf>
    <xf numFmtId="0" fontId="7" fillId="0" borderId="22" xfId="40" applyFont="1" applyFill="1" applyBorder="1" applyAlignment="1" applyProtection="1">
      <alignment horizontal="left" vertical="center" wrapText="1"/>
    </xf>
    <xf numFmtId="0" fontId="3" fillId="0" borderId="41" xfId="40" applyFont="1" applyFill="1" applyBorder="1" applyAlignment="1" applyProtection="1">
      <alignment horizontal="left" vertical="center" wrapText="1"/>
    </xf>
    <xf numFmtId="49" fontId="7" fillId="0" borderId="22" xfId="40" applyNumberFormat="1" applyFont="1" applyFill="1" applyBorder="1" applyAlignment="1" applyProtection="1">
      <alignment horizontal="left" vertical="center" wrapText="1"/>
    </xf>
    <xf numFmtId="49" fontId="3" fillId="0" borderId="14" xfId="40" applyNumberFormat="1" applyFont="1" applyFill="1" applyBorder="1" applyAlignment="1" applyProtection="1">
      <alignment horizontal="left" vertical="center" wrapText="1"/>
    </xf>
    <xf numFmtId="49" fontId="3" fillId="0" borderId="36" xfId="40" applyNumberFormat="1" applyFont="1" applyFill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0" fontId="38" fillId="0" borderId="61" xfId="0" applyFont="1" applyBorder="1" applyAlignment="1" applyProtection="1">
      <alignment horizontal="center" vertical="center" wrapText="1"/>
    </xf>
    <xf numFmtId="0" fontId="39" fillId="0" borderId="61" xfId="0" applyFont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3" fontId="3" fillId="0" borderId="0" xfId="0" applyNumberFormat="1" applyFont="1" applyAlignment="1">
      <alignment vertical="center"/>
    </xf>
    <xf numFmtId="49" fontId="3" fillId="0" borderId="35" xfId="40" applyNumberFormat="1" applyFont="1" applyFill="1" applyBorder="1" applyAlignment="1" applyProtection="1">
      <alignment horizontal="left" vertical="center" wrapText="1"/>
    </xf>
    <xf numFmtId="49" fontId="3" fillId="0" borderId="17" xfId="40" applyNumberFormat="1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horizontal="left" vertical="center" wrapText="1"/>
    </xf>
    <xf numFmtId="3" fontId="7" fillId="0" borderId="6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63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64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1" fillId="0" borderId="74" xfId="0" applyFont="1" applyBorder="1"/>
    <xf numFmtId="3" fontId="7" fillId="0" borderId="50" xfId="0" applyNumberFormat="1" applyFont="1" applyFill="1" applyBorder="1" applyAlignment="1" applyProtection="1">
      <alignment vertical="center" wrapText="1"/>
    </xf>
    <xf numFmtId="49" fontId="3" fillId="0" borderId="36" xfId="0" applyNumberFormat="1" applyFont="1" applyFill="1" applyBorder="1" applyAlignment="1" applyProtection="1">
      <alignment horizontal="center" vertical="center" wrapText="1"/>
    </xf>
    <xf numFmtId="0" fontId="3" fillId="0" borderId="36" xfId="40" applyFont="1" applyFill="1" applyBorder="1" applyAlignment="1" applyProtection="1">
      <alignment horizontal="left" vertical="center" wrapText="1" indent="1"/>
    </xf>
    <xf numFmtId="3" fontId="7" fillId="0" borderId="38" xfId="0" applyNumberFormat="1" applyFont="1" applyFill="1" applyBorder="1" applyAlignment="1" applyProtection="1">
      <alignment vertical="center" wrapText="1"/>
      <protection locked="0"/>
    </xf>
    <xf numFmtId="3" fontId="7" fillId="0" borderId="14" xfId="0" applyNumberFormat="1" applyFont="1" applyFill="1" applyBorder="1" applyAlignment="1" applyProtection="1">
      <alignment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3" fontId="1" fillId="0" borderId="76" xfId="0" applyNumberFormat="1" applyFont="1" applyBorder="1"/>
    <xf numFmtId="3" fontId="3" fillId="0" borderId="76" xfId="0" applyNumberFormat="1" applyFont="1" applyFill="1" applyBorder="1" applyAlignment="1" applyProtection="1">
      <alignment vertical="center" wrapText="1"/>
      <protection locked="0"/>
    </xf>
    <xf numFmtId="3" fontId="1" fillId="0" borderId="0" xfId="0" applyNumberFormat="1" applyFont="1" applyBorder="1"/>
    <xf numFmtId="3" fontId="7" fillId="0" borderId="0" xfId="0" applyNumberFormat="1" applyFont="1" applyFill="1" applyBorder="1" applyAlignment="1" applyProtection="1">
      <alignment vertical="center" wrapText="1"/>
      <protection locked="0"/>
    </xf>
    <xf numFmtId="3" fontId="3" fillId="0" borderId="77" xfId="0" applyNumberFormat="1" applyFont="1" applyFill="1" applyBorder="1" applyAlignment="1" applyProtection="1">
      <alignment vertical="center" wrapText="1"/>
      <protection locked="0"/>
    </xf>
    <xf numFmtId="3" fontId="3" fillId="0" borderId="64" xfId="0" applyNumberFormat="1" applyFont="1" applyFill="1" applyBorder="1" applyAlignment="1" applyProtection="1">
      <alignment vertical="center" wrapText="1"/>
      <protection locked="0"/>
    </xf>
    <xf numFmtId="3" fontId="3" fillId="0" borderId="71" xfId="0" applyNumberFormat="1" applyFont="1" applyFill="1" applyBorder="1" applyAlignment="1" applyProtection="1">
      <alignment vertical="center" wrapText="1"/>
      <protection locked="0"/>
    </xf>
    <xf numFmtId="3" fontId="3" fillId="0" borderId="70" xfId="0" applyNumberFormat="1" applyFont="1" applyFill="1" applyBorder="1" applyAlignment="1" applyProtection="1">
      <alignment vertical="center" wrapText="1"/>
      <protection locked="0"/>
    </xf>
    <xf numFmtId="3" fontId="7" fillId="0" borderId="66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54" xfId="0" applyFont="1" applyBorder="1"/>
    <xf numFmtId="0" fontId="3" fillId="0" borderId="35" xfId="0" applyFont="1" applyBorder="1"/>
    <xf numFmtId="0" fontId="3" fillId="0" borderId="46" xfId="0" applyFont="1" applyBorder="1"/>
    <xf numFmtId="3" fontId="3" fillId="0" borderId="17" xfId="0" applyNumberFormat="1" applyFont="1" applyBorder="1"/>
    <xf numFmtId="0" fontId="3" fillId="0" borderId="34" xfId="0" applyFont="1" applyFill="1" applyBorder="1"/>
    <xf numFmtId="3" fontId="3" fillId="0" borderId="34" xfId="0" applyNumberFormat="1" applyFont="1" applyFill="1" applyBorder="1"/>
    <xf numFmtId="0" fontId="3" fillId="0" borderId="20" xfId="0" applyFont="1" applyBorder="1"/>
    <xf numFmtId="3" fontId="3" fillId="0" borderId="20" xfId="0" applyNumberFormat="1" applyFont="1" applyBorder="1"/>
    <xf numFmtId="3" fontId="3" fillId="0" borderId="78" xfId="0" applyNumberFormat="1" applyFont="1" applyBorder="1"/>
    <xf numFmtId="0" fontId="7" fillId="0" borderId="59" xfId="0" applyFont="1" applyBorder="1" applyAlignment="1">
      <alignment horizontal="left"/>
    </xf>
    <xf numFmtId="0" fontId="7" fillId="0" borderId="67" xfId="0" applyFont="1" applyBorder="1" applyAlignment="1">
      <alignment horizontal="left"/>
    </xf>
    <xf numFmtId="0" fontId="7" fillId="0" borderId="67" xfId="0" applyFont="1" applyBorder="1"/>
    <xf numFmtId="3" fontId="7" fillId="0" borderId="67" xfId="0" applyNumberFormat="1" applyFont="1" applyBorder="1"/>
    <xf numFmtId="3" fontId="7" fillId="0" borderId="64" xfId="0" applyNumberFormat="1" applyFont="1" applyBorder="1"/>
    <xf numFmtId="0" fontId="7" fillId="0" borderId="0" xfId="0" applyFont="1"/>
    <xf numFmtId="0" fontId="3" fillId="0" borderId="0" xfId="0" applyFont="1" applyBorder="1"/>
    <xf numFmtId="3" fontId="3" fillId="0" borderId="55" xfId="0" applyNumberFormat="1" applyFont="1" applyBorder="1"/>
    <xf numFmtId="3" fontId="3" fillId="0" borderId="33" xfId="0" applyNumberFormat="1" applyFont="1" applyBorder="1"/>
    <xf numFmtId="3" fontId="3" fillId="0" borderId="48" xfId="0" applyNumberFormat="1" applyFont="1" applyFill="1" applyBorder="1"/>
    <xf numFmtId="3" fontId="3" fillId="0" borderId="39" xfId="0" applyNumberFormat="1" applyFont="1" applyBorder="1"/>
    <xf numFmtId="3" fontId="7" fillId="0" borderId="69" xfId="0" applyNumberFormat="1" applyFont="1" applyBorder="1"/>
    <xf numFmtId="3" fontId="3" fillId="0" borderId="14" xfId="0" applyNumberFormat="1" applyFont="1" applyBorder="1"/>
    <xf numFmtId="3" fontId="7" fillId="0" borderId="33" xfId="0" applyNumberFormat="1" applyFont="1" applyBorder="1"/>
    <xf numFmtId="3" fontId="7" fillId="0" borderId="71" xfId="0" applyNumberFormat="1" applyFont="1" applyBorder="1"/>
    <xf numFmtId="164" fontId="7" fillId="0" borderId="41" xfId="41" applyNumberFormat="1" applyFont="1" applyFill="1" applyBorder="1" applyAlignment="1" applyProtection="1">
      <alignment horizontal="center" vertical="center" wrapText="1"/>
    </xf>
    <xf numFmtId="164" fontId="3" fillId="0" borderId="17" xfId="41" applyNumberFormat="1" applyFont="1" applyFill="1" applyBorder="1" applyAlignment="1" applyProtection="1">
      <alignment vertical="center" wrapText="1"/>
      <protection locked="0"/>
    </xf>
    <xf numFmtId="164" fontId="3" fillId="0" borderId="20" xfId="41" applyNumberFormat="1" applyFont="1" applyFill="1" applyBorder="1" applyAlignment="1" applyProtection="1">
      <alignment vertical="center" wrapText="1"/>
      <protection locked="0"/>
    </xf>
    <xf numFmtId="164" fontId="3" fillId="0" borderId="0" xfId="41" applyNumberFormat="1" applyFont="1" applyFill="1" applyAlignment="1" applyProtection="1">
      <alignment horizontal="center" vertical="center" wrapText="1"/>
    </xf>
    <xf numFmtId="164" fontId="3" fillId="0" borderId="0" xfId="41" applyNumberFormat="1" applyFont="1" applyFill="1" applyAlignment="1" applyProtection="1">
      <alignment vertical="center" wrapText="1"/>
    </xf>
    <xf numFmtId="164" fontId="35" fillId="0" borderId="0" xfId="41" applyNumberFormat="1" applyFont="1" applyFill="1" applyAlignment="1" applyProtection="1">
      <alignment horizontal="right" wrapText="1"/>
    </xf>
    <xf numFmtId="164" fontId="3" fillId="0" borderId="0" xfId="41" applyNumberFormat="1" applyFont="1" applyFill="1" applyAlignment="1">
      <alignment horizontal="center" vertical="center" wrapText="1"/>
    </xf>
    <xf numFmtId="164" fontId="3" fillId="0" borderId="0" xfId="41" applyNumberFormat="1" applyFont="1" applyFill="1" applyAlignment="1">
      <alignment vertical="center" wrapText="1"/>
    </xf>
    <xf numFmtId="164" fontId="7" fillId="0" borderId="50" xfId="41" applyNumberFormat="1" applyFont="1" applyFill="1" applyBorder="1" applyAlignment="1" applyProtection="1">
      <alignment horizontal="center" vertical="center" wrapText="1"/>
    </xf>
    <xf numFmtId="164" fontId="3" fillId="0" borderId="33" xfId="41" applyNumberFormat="1" applyFont="1" applyFill="1" applyBorder="1" applyAlignment="1" applyProtection="1">
      <alignment vertical="center" wrapText="1"/>
    </xf>
    <xf numFmtId="1" fontId="3" fillId="0" borderId="33" xfId="41" applyNumberFormat="1" applyFont="1" applyFill="1" applyBorder="1" applyAlignment="1" applyProtection="1">
      <alignment vertical="center" wrapText="1"/>
    </xf>
    <xf numFmtId="1" fontId="3" fillId="0" borderId="39" xfId="41" applyNumberFormat="1" applyFont="1" applyFill="1" applyBorder="1" applyAlignment="1" applyProtection="1">
      <alignment vertical="center" wrapText="1"/>
    </xf>
    <xf numFmtId="164" fontId="7" fillId="0" borderId="56" xfId="41" applyNumberFormat="1" applyFont="1" applyFill="1" applyBorder="1" applyAlignment="1" applyProtection="1">
      <alignment horizontal="center" vertical="center" wrapText="1"/>
    </xf>
    <xf numFmtId="164" fontId="7" fillId="0" borderId="49" xfId="41" applyNumberFormat="1" applyFont="1" applyFill="1" applyBorder="1" applyAlignment="1" applyProtection="1">
      <alignment horizontal="center" vertical="center" wrapText="1"/>
    </xf>
    <xf numFmtId="164" fontId="7" fillId="0" borderId="59" xfId="41" applyNumberFormat="1" applyFont="1" applyFill="1" applyBorder="1" applyAlignment="1" applyProtection="1">
      <alignment horizontal="left" vertical="center" wrapText="1"/>
    </xf>
    <xf numFmtId="164" fontId="7" fillId="0" borderId="67" xfId="41" applyNumberFormat="1" applyFont="1" applyFill="1" applyBorder="1" applyAlignment="1" applyProtection="1">
      <alignment vertical="center" wrapText="1"/>
    </xf>
    <xf numFmtId="1" fontId="7" fillId="0" borderId="69" xfId="41" applyNumberFormat="1" applyFont="1" applyFill="1" applyBorder="1" applyAlignment="1" applyProtection="1">
      <alignment vertical="center" wrapText="1"/>
    </xf>
    <xf numFmtId="164" fontId="3" fillId="0" borderId="46" xfId="41" applyNumberFormat="1" applyFont="1" applyFill="1" applyBorder="1" applyAlignment="1" applyProtection="1">
      <alignment horizontal="left" vertical="center" wrapText="1"/>
      <protection locked="0"/>
    </xf>
    <xf numFmtId="164" fontId="3" fillId="0" borderId="66" xfId="0" applyNumberFormat="1" applyFont="1" applyBorder="1" applyAlignment="1">
      <alignment vertical="center"/>
    </xf>
    <xf numFmtId="164" fontId="3" fillId="0" borderId="71" xfId="0" applyNumberFormat="1" applyFont="1" applyBorder="1" applyAlignment="1">
      <alignment vertical="center"/>
    </xf>
    <xf numFmtId="164" fontId="3" fillId="0" borderId="68" xfId="41" applyNumberFormat="1" applyFont="1" applyFill="1" applyBorder="1" applyAlignment="1" applyProtection="1">
      <alignment horizontal="left" vertical="center" wrapText="1"/>
      <protection locked="0"/>
    </xf>
    <xf numFmtId="164" fontId="3" fillId="0" borderId="70" xfId="0" applyNumberFormat="1" applyFont="1" applyBorder="1" applyAlignment="1">
      <alignment vertical="center"/>
    </xf>
    <xf numFmtId="0" fontId="35" fillId="0" borderId="0" xfId="0" applyFont="1" applyFill="1" applyBorder="1" applyAlignment="1" applyProtection="1">
      <alignment horizontal="right"/>
    </xf>
    <xf numFmtId="0" fontId="7" fillId="0" borderId="13" xfId="40" applyFont="1" applyFill="1" applyBorder="1" applyAlignment="1" applyProtection="1">
      <alignment horizontal="center" vertical="center" wrapText="1"/>
    </xf>
    <xf numFmtId="0" fontId="7" fillId="0" borderId="14" xfId="40" applyFont="1" applyFill="1" applyBorder="1" applyAlignment="1" applyProtection="1">
      <alignment horizontal="center" vertical="center" wrapText="1"/>
    </xf>
    <xf numFmtId="0" fontId="7" fillId="0" borderId="15" xfId="40" applyFont="1" applyFill="1" applyBorder="1" applyAlignment="1" applyProtection="1">
      <alignment horizontal="center" vertical="center" wrapText="1"/>
    </xf>
    <xf numFmtId="0" fontId="3" fillId="0" borderId="21" xfId="40" applyFont="1" applyFill="1" applyBorder="1" applyAlignment="1" applyProtection="1">
      <alignment horizontal="center" vertical="center"/>
    </xf>
    <xf numFmtId="0" fontId="3" fillId="0" borderId="22" xfId="40" applyFont="1" applyFill="1" applyBorder="1" applyAlignment="1" applyProtection="1">
      <alignment horizontal="center" vertical="center"/>
    </xf>
    <xf numFmtId="0" fontId="3" fillId="0" borderId="23" xfId="40" applyFont="1" applyFill="1" applyBorder="1" applyAlignment="1" applyProtection="1">
      <alignment horizontal="center" vertical="center"/>
    </xf>
    <xf numFmtId="0" fontId="3" fillId="0" borderId="13" xfId="40" applyFont="1" applyFill="1" applyBorder="1" applyAlignment="1" applyProtection="1">
      <alignment horizontal="center" vertical="center"/>
    </xf>
    <xf numFmtId="0" fontId="3" fillId="0" borderId="14" xfId="40" applyFont="1" applyFill="1" applyBorder="1" applyProtection="1">
      <protection locked="0"/>
    </xf>
    <xf numFmtId="165" fontId="3" fillId="0" borderId="15" xfId="26" applyNumberFormat="1" applyFont="1" applyFill="1" applyBorder="1" applyProtection="1">
      <protection locked="0"/>
    </xf>
    <xf numFmtId="0" fontId="3" fillId="0" borderId="16" xfId="40" applyFont="1" applyFill="1" applyBorder="1" applyAlignment="1" applyProtection="1">
      <alignment horizontal="center" vertical="center"/>
    </xf>
    <xf numFmtId="0" fontId="3" fillId="0" borderId="17" xfId="40" applyFont="1" applyFill="1" applyBorder="1" applyProtection="1">
      <protection locked="0"/>
    </xf>
    <xf numFmtId="165" fontId="3" fillId="0" borderId="18" xfId="26" applyNumberFormat="1" applyFont="1" applyFill="1" applyBorder="1" applyProtection="1">
      <protection locked="0"/>
    </xf>
    <xf numFmtId="0" fontId="3" fillId="0" borderId="19" xfId="40" applyFont="1" applyFill="1" applyBorder="1" applyAlignment="1" applyProtection="1">
      <alignment horizontal="center" vertical="center"/>
    </xf>
    <xf numFmtId="0" fontId="3" fillId="0" borderId="20" xfId="40" applyFont="1" applyFill="1" applyBorder="1" applyProtection="1">
      <protection locked="0"/>
    </xf>
    <xf numFmtId="165" fontId="3" fillId="0" borderId="31" xfId="26" applyNumberFormat="1" applyFont="1" applyFill="1" applyBorder="1" applyProtection="1">
      <protection locked="0"/>
    </xf>
    <xf numFmtId="165" fontId="3" fillId="0" borderId="23" xfId="26" applyNumberFormat="1" applyFont="1" applyFill="1" applyBorder="1" applyProtection="1"/>
    <xf numFmtId="164" fontId="7" fillId="0" borderId="0" xfId="40" applyNumberFormat="1" applyFont="1" applyFill="1" applyBorder="1" applyAlignment="1" applyProtection="1">
      <alignment horizontal="centerContinuous" vertical="center"/>
    </xf>
    <xf numFmtId="0" fontId="3" fillId="0" borderId="0" xfId="40" applyFont="1" applyFill="1"/>
    <xf numFmtId="0" fontId="2" fillId="0" borderId="20" xfId="40" applyFont="1" applyFill="1" applyBorder="1" applyAlignment="1">
      <alignment horizontal="center" vertical="center" wrapText="1"/>
    </xf>
    <xf numFmtId="0" fontId="1" fillId="0" borderId="21" xfId="40" applyFont="1" applyFill="1" applyBorder="1" applyAlignment="1">
      <alignment horizontal="center" vertical="center"/>
    </xf>
    <xf numFmtId="0" fontId="1" fillId="0" borderId="22" xfId="40" applyFont="1" applyFill="1" applyBorder="1" applyAlignment="1">
      <alignment horizontal="center" vertical="center"/>
    </xf>
    <xf numFmtId="0" fontId="1" fillId="0" borderId="23" xfId="40" applyFont="1" applyFill="1" applyBorder="1" applyAlignment="1">
      <alignment horizontal="center" vertical="center"/>
    </xf>
    <xf numFmtId="0" fontId="1" fillId="0" borderId="24" xfId="40" applyFont="1" applyFill="1" applyBorder="1" applyAlignment="1">
      <alignment horizontal="center" vertical="center"/>
    </xf>
    <xf numFmtId="0" fontId="1" fillId="0" borderId="35" xfId="40" applyFont="1" applyFill="1" applyBorder="1" applyProtection="1">
      <protection locked="0"/>
    </xf>
    <xf numFmtId="165" fontId="1" fillId="0" borderId="35" xfId="26" applyNumberFormat="1" applyFont="1" applyFill="1" applyBorder="1" applyProtection="1">
      <protection locked="0"/>
    </xf>
    <xf numFmtId="165" fontId="1" fillId="0" borderId="79" xfId="26" applyNumberFormat="1" applyFont="1" applyFill="1" applyBorder="1"/>
    <xf numFmtId="0" fontId="1" fillId="0" borderId="16" xfId="40" applyFont="1" applyFill="1" applyBorder="1" applyAlignment="1">
      <alignment horizontal="center" vertical="center"/>
    </xf>
    <xf numFmtId="0" fontId="1" fillId="0" borderId="17" xfId="40" applyFont="1" applyFill="1" applyBorder="1" applyProtection="1">
      <protection locked="0"/>
    </xf>
    <xf numFmtId="165" fontId="1" fillId="0" borderId="17" xfId="26" applyNumberFormat="1" applyFont="1" applyFill="1" applyBorder="1" applyProtection="1">
      <protection locked="0"/>
    </xf>
    <xf numFmtId="165" fontId="1" fillId="0" borderId="18" xfId="26" applyNumberFormat="1" applyFont="1" applyFill="1" applyBorder="1"/>
    <xf numFmtId="0" fontId="1" fillId="0" borderId="19" xfId="40" applyFont="1" applyFill="1" applyBorder="1" applyAlignment="1">
      <alignment horizontal="center" vertical="center"/>
    </xf>
    <xf numFmtId="0" fontId="1" fillId="0" borderId="20" xfId="40" applyFont="1" applyFill="1" applyBorder="1" applyProtection="1">
      <protection locked="0"/>
    </xf>
    <xf numFmtId="165" fontId="1" fillId="0" borderId="20" xfId="26" applyNumberFormat="1" applyFont="1" applyFill="1" applyBorder="1" applyProtection="1">
      <protection locked="0"/>
    </xf>
    <xf numFmtId="0" fontId="2" fillId="0" borderId="22" xfId="40" applyFont="1" applyFill="1" applyBorder="1"/>
    <xf numFmtId="165" fontId="1" fillId="0" borderId="22" xfId="40" applyNumberFormat="1" applyFont="1" applyFill="1" applyBorder="1"/>
    <xf numFmtId="165" fontId="1" fillId="0" borderId="23" xfId="40" applyNumberFormat="1" applyFont="1" applyFill="1" applyBorder="1"/>
    <xf numFmtId="3" fontId="14" fillId="0" borderId="80" xfId="0" applyNumberFormat="1" applyFont="1" applyFill="1" applyBorder="1" applyAlignment="1">
      <alignment horizontal="center" vertical="center" wrapText="1"/>
    </xf>
    <xf numFmtId="3" fontId="3" fillId="0" borderId="81" xfId="0" applyNumberFormat="1" applyFont="1" applyFill="1" applyBorder="1" applyAlignment="1" applyProtection="1">
      <alignment vertical="center" wrapText="1"/>
      <protection locked="0"/>
    </xf>
    <xf numFmtId="3" fontId="16" fillId="0" borderId="82" xfId="0" applyNumberFormat="1" applyFont="1" applyFill="1" applyBorder="1" applyAlignment="1" applyProtection="1">
      <alignment vertical="center" wrapText="1"/>
      <protection locked="0"/>
    </xf>
    <xf numFmtId="3" fontId="16" fillId="0" borderId="83" xfId="0" applyNumberFormat="1" applyFont="1" applyFill="1" applyBorder="1" applyAlignment="1" applyProtection="1">
      <alignment vertical="center" wrapText="1"/>
      <protection locked="0"/>
    </xf>
    <xf numFmtId="3" fontId="14" fillId="0" borderId="8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82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84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8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85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/>
    </xf>
    <xf numFmtId="164" fontId="40" fillId="0" borderId="21" xfId="0" applyNumberFormat="1" applyFont="1" applyFill="1" applyBorder="1" applyAlignment="1">
      <alignment horizontal="center" vertic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3" fontId="40" fillId="0" borderId="8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40" fillId="0" borderId="86" xfId="0" applyNumberFormat="1" applyFont="1" applyFill="1" applyBorder="1" applyAlignment="1">
      <alignment horizontal="centerContinuous" vertical="center" wrapText="1"/>
    </xf>
    <xf numFmtId="3" fontId="40" fillId="0" borderId="87" xfId="0" applyNumberFormat="1" applyFont="1" applyFill="1" applyBorder="1" applyAlignment="1">
      <alignment horizontal="centerContinuous" vertical="center" wrapText="1"/>
    </xf>
    <xf numFmtId="3" fontId="40" fillId="0" borderId="58" xfId="0" applyNumberFormat="1" applyFont="1" applyFill="1" applyBorder="1" applyAlignment="1">
      <alignment horizontal="centerContinuous" vertical="center" wrapText="1"/>
    </xf>
    <xf numFmtId="3" fontId="40" fillId="0" borderId="72" xfId="0" applyNumberFormat="1" applyFont="1" applyFill="1" applyBorder="1" applyAlignment="1">
      <alignment horizontal="center" vertical="center" wrapText="1"/>
    </xf>
    <xf numFmtId="164" fontId="14" fillId="0" borderId="88" xfId="0" applyNumberFormat="1" applyFont="1" applyFill="1" applyBorder="1" applyAlignment="1">
      <alignment horizontal="center" vertical="center" wrapText="1"/>
    </xf>
    <xf numFmtId="164" fontId="3" fillId="0" borderId="89" xfId="0" applyNumberFormat="1" applyFont="1" applyFill="1" applyBorder="1" applyAlignment="1">
      <alignment horizontal="left" vertical="center" wrapText="1" indent="1"/>
    </xf>
    <xf numFmtId="164" fontId="3" fillId="0" borderId="90" xfId="0" applyNumberFormat="1" applyFont="1" applyFill="1" applyBorder="1" applyAlignment="1">
      <alignment horizontal="left" vertical="center" wrapText="1" indent="1"/>
    </xf>
    <xf numFmtId="164" fontId="3" fillId="0" borderId="91" xfId="0" applyNumberFormat="1" applyFont="1" applyFill="1" applyBorder="1" applyAlignment="1">
      <alignment horizontal="left" vertical="center" wrapText="1" indent="1"/>
    </xf>
    <xf numFmtId="164" fontId="14" fillId="0" borderId="92" xfId="0" applyNumberFormat="1" applyFont="1" applyFill="1" applyBorder="1" applyAlignment="1">
      <alignment horizontal="left" vertical="center" wrapText="1" indent="1"/>
    </xf>
    <xf numFmtId="3" fontId="40" fillId="0" borderId="40" xfId="0" applyNumberFormat="1" applyFont="1" applyFill="1" applyBorder="1" applyAlignment="1">
      <alignment horizontal="center" vertical="center" wrapText="1"/>
    </xf>
    <xf numFmtId="3" fontId="14" fillId="0" borderId="40" xfId="0" applyNumberFormat="1" applyFont="1" applyFill="1" applyBorder="1" applyAlignment="1">
      <alignment horizontal="center" vertical="center" wrapText="1"/>
    </xf>
    <xf numFmtId="3" fontId="14" fillId="0" borderId="40" xfId="0" applyNumberFormat="1" applyFont="1" applyFill="1" applyBorder="1" applyAlignment="1" applyProtection="1">
      <alignment vertical="center" wrapText="1"/>
    </xf>
    <xf numFmtId="3" fontId="14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69" xfId="0" applyNumberFormat="1" applyFont="1" applyFill="1" applyBorder="1" applyAlignment="1">
      <alignment vertical="center" wrapText="1"/>
    </xf>
    <xf numFmtId="3" fontId="16" fillId="0" borderId="55" xfId="0" applyNumberFormat="1" applyFont="1" applyFill="1" applyBorder="1" applyAlignment="1" applyProtection="1">
      <alignment vertical="center" wrapText="1"/>
      <protection locked="0"/>
    </xf>
    <xf numFmtId="3" fontId="12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40" xfId="0" applyNumberFormat="1" applyFont="1" applyFill="1" applyBorder="1" applyAlignment="1" applyProtection="1">
      <alignment vertical="center" wrapText="1"/>
    </xf>
    <xf numFmtId="0" fontId="3" fillId="0" borderId="22" xfId="0" applyFont="1" applyBorder="1"/>
    <xf numFmtId="0" fontId="3" fillId="0" borderId="14" xfId="0" applyFont="1" applyBorder="1"/>
    <xf numFmtId="0" fontId="3" fillId="0" borderId="93" xfId="0" applyFont="1" applyBorder="1"/>
    <xf numFmtId="0" fontId="3" fillId="0" borderId="36" xfId="0" applyFont="1" applyBorder="1"/>
    <xf numFmtId="0" fontId="3" fillId="0" borderId="94" xfId="0" applyFont="1" applyBorder="1"/>
    <xf numFmtId="164" fontId="40" fillId="0" borderId="0" xfId="0" applyNumberFormat="1" applyFont="1" applyFill="1" applyAlignment="1">
      <alignment horizontal="centerContinuous" vertical="center" wrapText="1"/>
    </xf>
    <xf numFmtId="3" fontId="3" fillId="0" borderId="0" xfId="0" applyNumberFormat="1" applyFont="1" applyFill="1" applyAlignment="1">
      <alignment horizontal="centerContinuous" vertical="center"/>
    </xf>
    <xf numFmtId="164" fontId="3" fillId="0" borderId="0" xfId="0" applyNumberFormat="1" applyFont="1" applyFill="1" applyAlignment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85" xfId="0" applyNumberFormat="1" applyFont="1" applyFill="1" applyBorder="1" applyAlignment="1" applyProtection="1">
      <alignment vertical="center" wrapText="1"/>
      <protection locked="0"/>
    </xf>
    <xf numFmtId="3" fontId="12" fillId="18" borderId="9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88" xfId="0" applyNumberFormat="1" applyFont="1" applyFill="1" applyBorder="1" applyAlignment="1">
      <alignment horizontal="left" vertical="center" wrapText="1" indent="1"/>
    </xf>
    <xf numFmtId="164" fontId="7" fillId="0" borderId="96" xfId="0" applyNumberFormat="1" applyFont="1" applyFill="1" applyBorder="1" applyAlignment="1">
      <alignment horizontal="left" vertical="center" wrapText="1" indent="1"/>
    </xf>
    <xf numFmtId="3" fontId="16" fillId="0" borderId="39" xfId="0" applyNumberFormat="1" applyFont="1" applyFill="1" applyBorder="1" applyAlignment="1" applyProtection="1">
      <alignment vertical="center" wrapText="1"/>
      <protection locked="0"/>
    </xf>
    <xf numFmtId="3" fontId="12" fillId="0" borderId="48" xfId="0" applyNumberFormat="1" applyFont="1" applyFill="1" applyBorder="1" applyAlignment="1" applyProtection="1">
      <alignment horizontal="right" vertical="center" wrapText="1"/>
      <protection locked="0"/>
    </xf>
    <xf numFmtId="3" fontId="12" fillId="18" borderId="4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69" xfId="0" applyNumberFormat="1" applyFont="1" applyFill="1" applyBorder="1" applyAlignment="1" applyProtection="1">
      <alignment vertical="center" wrapText="1"/>
    </xf>
    <xf numFmtId="0" fontId="3" fillId="0" borderId="4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35" xfId="0" applyNumberFormat="1" applyFont="1" applyBorder="1"/>
    <xf numFmtId="0" fontId="41" fillId="0" borderId="35" xfId="0" applyFont="1" applyBorder="1"/>
    <xf numFmtId="3" fontId="41" fillId="0" borderId="35" xfId="0" applyNumberFormat="1" applyFont="1" applyBorder="1"/>
    <xf numFmtId="0" fontId="3" fillId="0" borderId="71" xfId="0" applyFont="1" applyBorder="1"/>
    <xf numFmtId="0" fontId="3" fillId="0" borderId="17" xfId="0" applyFont="1" applyBorder="1" applyAlignment="1">
      <alignment wrapText="1"/>
    </xf>
    <xf numFmtId="0" fontId="3" fillId="0" borderId="46" xfId="0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3" fontId="3" fillId="0" borderId="72" xfId="0" applyNumberFormat="1" applyFont="1" applyBorder="1" applyAlignment="1">
      <alignment horizontal="center"/>
    </xf>
    <xf numFmtId="3" fontId="41" fillId="0" borderId="97" xfId="0" applyNumberFormat="1" applyFont="1" applyBorder="1"/>
    <xf numFmtId="3" fontId="41" fillId="0" borderId="71" xfId="0" applyNumberFormat="1" applyFont="1" applyBorder="1"/>
    <xf numFmtId="0" fontId="7" fillId="0" borderId="47" xfId="0" applyFont="1" applyBorder="1" applyAlignment="1" applyProtection="1">
      <alignment horizontal="center" vertical="center" wrapText="1"/>
    </xf>
    <xf numFmtId="49" fontId="3" fillId="0" borderId="34" xfId="40" applyNumberFormat="1" applyFont="1" applyFill="1" applyBorder="1" applyAlignment="1" applyProtection="1">
      <alignment horizontal="left" vertical="center" wrapText="1"/>
    </xf>
    <xf numFmtId="3" fontId="3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6" xfId="40" applyFont="1" applyFill="1" applyBorder="1" applyAlignment="1" applyProtection="1">
      <alignment horizontal="left" vertical="center" wrapText="1"/>
    </xf>
    <xf numFmtId="0" fontId="7" fillId="0" borderId="98" xfId="0" applyFont="1" applyFill="1" applyBorder="1" applyAlignment="1" applyProtection="1">
      <alignment horizontal="center" vertical="center" wrapText="1"/>
    </xf>
    <xf numFmtId="0" fontId="7" fillId="0" borderId="11" xfId="40" applyFont="1" applyFill="1" applyBorder="1" applyAlignment="1" applyProtection="1">
      <alignment horizontal="left" vertical="center" wrapText="1"/>
    </xf>
    <xf numFmtId="0" fontId="7" fillId="0" borderId="11" xfId="40" applyFont="1" applyFill="1" applyBorder="1" applyAlignment="1" applyProtection="1">
      <alignment vertical="center" wrapText="1"/>
    </xf>
    <xf numFmtId="3" fontId="7" fillId="0" borderId="37" xfId="0" applyNumberFormat="1" applyFont="1" applyFill="1" applyBorder="1" applyAlignment="1" applyProtection="1">
      <alignment vertical="center" wrapText="1"/>
      <protection locked="0"/>
    </xf>
    <xf numFmtId="0" fontId="3" fillId="0" borderId="14" xfId="40" applyFont="1" applyFill="1" applyBorder="1" applyAlignment="1" applyProtection="1">
      <alignment vertical="center" wrapText="1"/>
    </xf>
    <xf numFmtId="0" fontId="3" fillId="0" borderId="36" xfId="40" applyFont="1" applyFill="1" applyBorder="1" applyAlignment="1" applyProtection="1">
      <alignment vertical="center" wrapText="1"/>
    </xf>
    <xf numFmtId="0" fontId="7" fillId="0" borderId="41" xfId="40" applyFont="1" applyFill="1" applyBorder="1" applyAlignment="1" applyProtection="1">
      <alignment horizontal="left" vertical="center" wrapText="1"/>
    </xf>
    <xf numFmtId="0" fontId="7" fillId="0" borderId="98" xfId="0" applyFont="1" applyBorder="1" applyAlignment="1" applyProtection="1">
      <alignment horizontal="center" vertical="center" wrapText="1"/>
    </xf>
    <xf numFmtId="49" fontId="3" fillId="0" borderId="11" xfId="40" applyNumberFormat="1" applyFont="1" applyFill="1" applyBorder="1" applyAlignment="1" applyProtection="1">
      <alignment horizontal="left" vertical="center" wrapText="1"/>
    </xf>
    <xf numFmtId="3" fontId="3" fillId="0" borderId="9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65" xfId="0" applyNumberFormat="1" applyFont="1" applyBorder="1" applyAlignment="1">
      <alignment vertical="center"/>
    </xf>
    <xf numFmtId="3" fontId="7" fillId="0" borderId="99" xfId="0" applyNumberFormat="1" applyFont="1" applyFill="1" applyBorder="1" applyAlignment="1" applyProtection="1">
      <alignment vertical="center" wrapText="1"/>
      <protection locked="0"/>
    </xf>
    <xf numFmtId="0" fontId="3" fillId="0" borderId="65" xfId="0" applyFont="1" applyBorder="1"/>
    <xf numFmtId="0" fontId="8" fillId="0" borderId="0" xfId="0" applyFont="1"/>
    <xf numFmtId="3" fontId="42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/>
    <xf numFmtId="0" fontId="6" fillId="0" borderId="56" xfId="40" applyFont="1" applyFill="1" applyBorder="1" applyAlignment="1" applyProtection="1">
      <alignment horizontal="center" vertical="center" wrapText="1"/>
    </xf>
    <xf numFmtId="0" fontId="6" fillId="0" borderId="87" xfId="40" applyFont="1" applyFill="1" applyBorder="1" applyAlignment="1" applyProtection="1">
      <alignment horizontal="center" vertical="center" wrapText="1"/>
    </xf>
    <xf numFmtId="3" fontId="6" fillId="0" borderId="100" xfId="40" applyNumberFormat="1" applyFont="1" applyFill="1" applyBorder="1" applyAlignment="1" applyProtection="1">
      <alignment horizontal="center" vertical="center" wrapText="1"/>
    </xf>
    <xf numFmtId="3" fontId="6" fillId="0" borderId="87" xfId="40" applyNumberFormat="1" applyFont="1" applyFill="1" applyBorder="1" applyAlignment="1" applyProtection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0" borderId="44" xfId="40" applyFont="1" applyFill="1" applyBorder="1" applyAlignment="1" applyProtection="1">
      <alignment horizontal="center" vertical="center" wrapText="1"/>
    </xf>
    <xf numFmtId="0" fontId="6" fillId="0" borderId="22" xfId="40" applyFont="1" applyFill="1" applyBorder="1" applyAlignment="1" applyProtection="1">
      <alignment horizontal="center" vertical="center" wrapText="1"/>
    </xf>
    <xf numFmtId="3" fontId="6" fillId="0" borderId="40" xfId="40" applyNumberFormat="1" applyFont="1" applyFill="1" applyBorder="1" applyAlignment="1" applyProtection="1">
      <alignment horizontal="center" vertical="center" wrapText="1"/>
    </xf>
    <xf numFmtId="3" fontId="6" fillId="0" borderId="11" xfId="0" applyNumberFormat="1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98" xfId="40" applyFont="1" applyFill="1" applyBorder="1" applyAlignment="1" applyProtection="1">
      <alignment horizontal="center" vertical="center" wrapText="1"/>
    </xf>
    <xf numFmtId="0" fontId="6" fillId="0" borderId="11" xfId="40" applyFont="1" applyFill="1" applyBorder="1" applyAlignment="1" applyProtection="1">
      <alignment horizontal="left" vertical="center" wrapText="1" indent="1"/>
    </xf>
    <xf numFmtId="3" fontId="6" fillId="0" borderId="37" xfId="40" applyNumberFormat="1" applyFont="1" applyFill="1" applyBorder="1" applyAlignment="1" applyProtection="1">
      <alignment horizontal="right" vertical="center" wrapText="1"/>
    </xf>
    <xf numFmtId="3" fontId="6" fillId="0" borderId="11" xfId="40" applyNumberFormat="1" applyFont="1" applyFill="1" applyBorder="1" applyAlignment="1" applyProtection="1">
      <alignment horizontal="right" vertical="center" wrapText="1"/>
    </xf>
    <xf numFmtId="3" fontId="6" fillId="0" borderId="99" xfId="40" applyNumberFormat="1" applyFont="1" applyFill="1" applyBorder="1" applyAlignment="1" applyProtection="1">
      <alignment horizontal="right" vertical="center" wrapText="1"/>
    </xf>
    <xf numFmtId="0" fontId="6" fillId="0" borderId="22" xfId="40" applyFont="1" applyFill="1" applyBorder="1" applyAlignment="1" applyProtection="1">
      <alignment horizontal="left" vertical="center" wrapText="1" indent="1"/>
    </xf>
    <xf numFmtId="3" fontId="6" fillId="0" borderId="40" xfId="40" applyNumberFormat="1" applyFont="1" applyFill="1" applyBorder="1" applyAlignment="1" applyProtection="1">
      <alignment horizontal="right" vertical="center" wrapText="1"/>
      <protection locked="0"/>
    </xf>
    <xf numFmtId="3" fontId="6" fillId="0" borderId="22" xfId="40" applyNumberFormat="1" applyFont="1" applyFill="1" applyBorder="1" applyAlignment="1" applyProtection="1">
      <alignment horizontal="right" vertical="center" wrapText="1"/>
      <protection locked="0"/>
    </xf>
    <xf numFmtId="3" fontId="6" fillId="0" borderId="65" xfId="40" applyNumberFormat="1" applyFont="1" applyFill="1" applyBorder="1" applyAlignment="1" applyProtection="1">
      <alignment horizontal="right" vertical="center" wrapText="1"/>
      <protection locked="0"/>
    </xf>
    <xf numFmtId="49" fontId="8" fillId="0" borderId="46" xfId="40" applyNumberFormat="1" applyFont="1" applyFill="1" applyBorder="1" applyAlignment="1" applyProtection="1">
      <alignment horizontal="center" vertical="center" wrapText="1"/>
    </xf>
    <xf numFmtId="0" fontId="8" fillId="0" borderId="17" xfId="40" applyFont="1" applyFill="1" applyBorder="1" applyAlignment="1" applyProtection="1">
      <alignment horizontal="left" vertical="center" wrapText="1" indent="1"/>
    </xf>
    <xf numFmtId="3" fontId="8" fillId="0" borderId="33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71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17" xfId="40" applyNumberFormat="1" applyFont="1" applyFill="1" applyBorder="1" applyAlignment="1" applyProtection="1">
      <alignment horizontal="right" vertical="center" wrapText="1"/>
      <protection locked="0"/>
    </xf>
    <xf numFmtId="0" fontId="8" fillId="0" borderId="71" xfId="0" applyFont="1" applyBorder="1"/>
    <xf numFmtId="0" fontId="8" fillId="0" borderId="70" xfId="0" applyFont="1" applyBorder="1"/>
    <xf numFmtId="3" fontId="6" fillId="0" borderId="40" xfId="40" applyNumberFormat="1" applyFont="1" applyFill="1" applyBorder="1" applyAlignment="1" applyProtection="1">
      <alignment horizontal="right" vertical="center" wrapText="1"/>
    </xf>
    <xf numFmtId="3" fontId="6" fillId="0" borderId="22" xfId="40" applyNumberFormat="1" applyFont="1" applyFill="1" applyBorder="1" applyAlignment="1" applyProtection="1">
      <alignment horizontal="right" vertical="center" wrapText="1"/>
    </xf>
    <xf numFmtId="3" fontId="6" fillId="0" borderId="65" xfId="40" applyNumberFormat="1" applyFont="1" applyFill="1" applyBorder="1" applyAlignment="1" applyProtection="1">
      <alignment horizontal="right" vertical="center" wrapText="1"/>
    </xf>
    <xf numFmtId="49" fontId="8" fillId="0" borderId="45" xfId="40" applyNumberFormat="1" applyFont="1" applyFill="1" applyBorder="1" applyAlignment="1" applyProtection="1">
      <alignment horizontal="center" vertical="center" wrapText="1"/>
    </xf>
    <xf numFmtId="0" fontId="8" fillId="0" borderId="14" xfId="40" applyFont="1" applyFill="1" applyBorder="1" applyAlignment="1" applyProtection="1">
      <alignment horizontal="left" vertical="center" wrapText="1" indent="1"/>
    </xf>
    <xf numFmtId="3" fontId="8" fillId="0" borderId="38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66" xfId="40" applyNumberFormat="1" applyFont="1" applyFill="1" applyBorder="1" applyAlignment="1" applyProtection="1">
      <alignment horizontal="right" vertical="center" wrapText="1"/>
      <protection locked="0"/>
    </xf>
    <xf numFmtId="49" fontId="8" fillId="0" borderId="47" xfId="40" applyNumberFormat="1" applyFont="1" applyFill="1" applyBorder="1" applyAlignment="1" applyProtection="1">
      <alignment horizontal="center" vertical="center" wrapText="1"/>
    </xf>
    <xf numFmtId="0" fontId="8" fillId="0" borderId="34" xfId="40" applyFont="1" applyFill="1" applyBorder="1" applyAlignment="1" applyProtection="1">
      <alignment horizontal="left" vertical="center" wrapText="1" indent="1"/>
    </xf>
    <xf numFmtId="3" fontId="8" fillId="0" borderId="48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63" xfId="40" applyNumberFormat="1" applyFont="1" applyFill="1" applyBorder="1" applyAlignment="1" applyProtection="1">
      <alignment horizontal="right" vertical="center" wrapText="1"/>
      <protection locked="0"/>
    </xf>
    <xf numFmtId="49" fontId="8" fillId="0" borderId="49" xfId="40" applyNumberFormat="1" applyFont="1" applyFill="1" applyBorder="1" applyAlignment="1" applyProtection="1">
      <alignment horizontal="center" vertical="center" wrapText="1"/>
    </xf>
    <xf numFmtId="0" fontId="8" fillId="0" borderId="41" xfId="40" applyFont="1" applyFill="1" applyBorder="1" applyAlignment="1" applyProtection="1">
      <alignment horizontal="left" vertical="center" wrapText="1" indent="1"/>
    </xf>
    <xf numFmtId="3" fontId="8" fillId="0" borderId="50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41" xfId="40" applyNumberFormat="1" applyFont="1" applyFill="1" applyBorder="1" applyAlignment="1" applyProtection="1">
      <alignment horizontal="right" vertical="center" wrapText="1"/>
      <protection locked="0"/>
    </xf>
    <xf numFmtId="3" fontId="6" fillId="0" borderId="50" xfId="40" applyNumberFormat="1" applyFont="1" applyFill="1" applyBorder="1" applyAlignment="1" applyProtection="1">
      <alignment horizontal="right" vertical="center" wrapText="1"/>
      <protection locked="0"/>
    </xf>
    <xf numFmtId="3" fontId="6" fillId="0" borderId="41" xfId="40" applyNumberFormat="1" applyFont="1" applyFill="1" applyBorder="1" applyAlignment="1" applyProtection="1">
      <alignment horizontal="right" vertical="center" wrapText="1"/>
      <protection locked="0"/>
    </xf>
    <xf numFmtId="3" fontId="6" fillId="0" borderId="101" xfId="40" applyNumberFormat="1" applyFont="1" applyFill="1" applyBorder="1" applyAlignment="1" applyProtection="1">
      <alignment horizontal="right" vertical="center" wrapText="1"/>
      <protection locked="0"/>
    </xf>
    <xf numFmtId="49" fontId="8" fillId="0" borderId="54" xfId="40" applyNumberFormat="1" applyFont="1" applyFill="1" applyBorder="1" applyAlignment="1" applyProtection="1">
      <alignment horizontal="center" vertical="center" wrapText="1"/>
    </xf>
    <xf numFmtId="0" fontId="8" fillId="0" borderId="35" xfId="40" applyFont="1" applyFill="1" applyBorder="1" applyAlignment="1" applyProtection="1">
      <alignment horizontal="left" vertical="center" wrapText="1" indent="1"/>
    </xf>
    <xf numFmtId="3" fontId="8" fillId="0" borderId="55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97" xfId="40" applyNumberFormat="1" applyFont="1" applyFill="1" applyBorder="1" applyAlignment="1" applyProtection="1">
      <alignment horizontal="right" vertical="center" wrapText="1"/>
      <protection locked="0"/>
    </xf>
    <xf numFmtId="0" fontId="8" fillId="0" borderId="65" xfId="0" applyFont="1" applyBorder="1"/>
    <xf numFmtId="0" fontId="43" fillId="0" borderId="35" xfId="40" applyFont="1" applyFill="1" applyBorder="1" applyAlignment="1" applyProtection="1">
      <alignment horizontal="left" vertical="center" wrapText="1" indent="1"/>
    </xf>
    <xf numFmtId="3" fontId="8" fillId="0" borderId="55" xfId="40" applyNumberFormat="1" applyFont="1" applyFill="1" applyBorder="1" applyAlignment="1" applyProtection="1">
      <alignment horizontal="right" vertical="center" wrapText="1"/>
    </xf>
    <xf numFmtId="3" fontId="8" fillId="0" borderId="35" xfId="40" applyNumberFormat="1" applyFont="1" applyFill="1" applyBorder="1" applyAlignment="1" applyProtection="1">
      <alignment horizontal="right" vertical="center" wrapText="1"/>
    </xf>
    <xf numFmtId="0" fontId="8" fillId="0" borderId="66" xfId="0" applyFont="1" applyBorder="1"/>
    <xf numFmtId="0" fontId="8" fillId="0" borderId="17" xfId="40" applyFont="1" applyFill="1" applyBorder="1" applyAlignment="1" applyProtection="1">
      <alignment horizontal="left" vertical="center" wrapText="1" indent="2"/>
    </xf>
    <xf numFmtId="3" fontId="8" fillId="0" borderId="33" xfId="40" applyNumberFormat="1" applyFont="1" applyFill="1" applyBorder="1" applyAlignment="1" applyProtection="1">
      <alignment horizontal="right" vertical="center" wrapText="1"/>
    </xf>
    <xf numFmtId="3" fontId="8" fillId="0" borderId="17" xfId="40" applyNumberFormat="1" applyFont="1" applyFill="1" applyBorder="1" applyAlignment="1" applyProtection="1">
      <alignment horizontal="right" vertical="center" wrapText="1"/>
    </xf>
    <xf numFmtId="49" fontId="8" fillId="0" borderId="68" xfId="40" applyNumberFormat="1" applyFont="1" applyFill="1" applyBorder="1" applyAlignment="1" applyProtection="1">
      <alignment horizontal="center" vertical="center" wrapText="1"/>
    </xf>
    <xf numFmtId="0" fontId="8" fillId="0" borderId="20" xfId="40" applyFont="1" applyFill="1" applyBorder="1" applyAlignment="1" applyProtection="1">
      <alignment horizontal="left" vertical="center" wrapText="1" indent="2"/>
    </xf>
    <xf numFmtId="3" fontId="8" fillId="0" borderId="39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20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35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4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0" applyFont="1" applyFill="1" applyBorder="1" applyAlignment="1" applyProtection="1">
      <alignment horizontal="left" indent="1"/>
    </xf>
    <xf numFmtId="0" fontId="42" fillId="0" borderId="22" xfId="40" applyFont="1" applyFill="1" applyBorder="1" applyAlignment="1" applyProtection="1">
      <alignment horizontal="left" vertical="center" wrapText="1" indent="1"/>
    </xf>
    <xf numFmtId="3" fontId="42" fillId="0" borderId="40" xfId="40" applyNumberFormat="1" applyFont="1" applyFill="1" applyBorder="1" applyAlignment="1" applyProtection="1">
      <alignment horizontal="right" vertical="center" wrapText="1"/>
    </xf>
    <xf numFmtId="3" fontId="42" fillId="0" borderId="22" xfId="40" applyNumberFormat="1" applyFont="1" applyFill="1" applyBorder="1" applyAlignment="1" applyProtection="1">
      <alignment horizontal="right" vertical="center" wrapText="1"/>
    </xf>
    <xf numFmtId="49" fontId="6" fillId="0" borderId="44" xfId="40" applyNumberFormat="1" applyFont="1" applyFill="1" applyBorder="1" applyAlignment="1" applyProtection="1">
      <alignment horizontal="center" vertical="center" wrapText="1"/>
    </xf>
    <xf numFmtId="3" fontId="43" fillId="0" borderId="48" xfId="40" applyNumberFormat="1" applyFont="1" applyFill="1" applyBorder="1" applyAlignment="1" applyProtection="1">
      <alignment horizontal="right" vertical="center" wrapText="1"/>
    </xf>
    <xf numFmtId="3" fontId="43" fillId="0" borderId="34" xfId="40" applyNumberFormat="1" applyFont="1" applyFill="1" applyBorder="1" applyAlignment="1" applyProtection="1">
      <alignment horizontal="right" vertical="center" wrapText="1"/>
    </xf>
    <xf numFmtId="0" fontId="8" fillId="0" borderId="35" xfId="40" applyFont="1" applyFill="1" applyBorder="1" applyAlignment="1" applyProtection="1">
      <alignment horizontal="left" vertical="center" wrapText="1" indent="2"/>
    </xf>
    <xf numFmtId="3" fontId="43" fillId="0" borderId="39" xfId="40" applyNumberFormat="1" applyFont="1" applyFill="1" applyBorder="1" applyAlignment="1" applyProtection="1">
      <alignment horizontal="right" vertical="center" wrapText="1"/>
    </xf>
    <xf numFmtId="3" fontId="43" fillId="0" borderId="20" xfId="40" applyNumberFormat="1" applyFont="1" applyFill="1" applyBorder="1" applyAlignment="1" applyProtection="1">
      <alignment horizontal="right" vertical="center" wrapText="1"/>
    </xf>
    <xf numFmtId="49" fontId="8" fillId="0" borderId="42" xfId="40" applyNumberFormat="1" applyFont="1" applyFill="1" applyBorder="1" applyAlignment="1" applyProtection="1">
      <alignment horizontal="center" vertical="center" wrapText="1"/>
    </xf>
    <xf numFmtId="0" fontId="8" fillId="0" borderId="36" xfId="40" applyFont="1" applyFill="1" applyBorder="1" applyAlignment="1" applyProtection="1">
      <alignment horizontal="left" vertical="center" wrapText="1" indent="2"/>
    </xf>
    <xf numFmtId="3" fontId="8" fillId="0" borderId="43" xfId="40" applyNumberFormat="1" applyFont="1" applyFill="1" applyBorder="1" applyAlignment="1" applyProtection="1">
      <alignment horizontal="right" vertical="center" wrapText="1"/>
      <protection locked="0"/>
    </xf>
    <xf numFmtId="3" fontId="8" fillId="0" borderId="36" xfId="40" applyNumberFormat="1" applyFont="1" applyFill="1" applyBorder="1" applyAlignment="1" applyProtection="1">
      <alignment horizontal="right" vertical="center" wrapText="1"/>
      <protection locked="0"/>
    </xf>
    <xf numFmtId="0" fontId="6" fillId="0" borderId="59" xfId="40" applyFont="1" applyFill="1" applyBorder="1" applyAlignment="1" applyProtection="1">
      <alignment horizontal="center" vertical="center" wrapText="1"/>
    </xf>
    <xf numFmtId="0" fontId="6" fillId="0" borderId="67" xfId="40" applyFont="1" applyFill="1" applyBorder="1" applyAlignment="1" applyProtection="1">
      <alignment horizontal="left" vertical="center" wrapText="1" indent="1"/>
    </xf>
    <xf numFmtId="3" fontId="6" fillId="0" borderId="69" xfId="40" applyNumberFormat="1" applyFont="1" applyFill="1" applyBorder="1" applyAlignment="1" applyProtection="1">
      <alignment horizontal="right" vertical="center" wrapText="1"/>
    </xf>
    <xf numFmtId="3" fontId="6" fillId="0" borderId="67" xfId="40" applyNumberFormat="1" applyFont="1" applyFill="1" applyBorder="1" applyAlignment="1" applyProtection="1">
      <alignment horizontal="right" vertical="center" wrapText="1"/>
    </xf>
    <xf numFmtId="0" fontId="6" fillId="0" borderId="11" xfId="40" applyFont="1" applyFill="1" applyBorder="1" applyAlignment="1" applyProtection="1">
      <alignment vertical="center" wrapText="1"/>
    </xf>
    <xf numFmtId="3" fontId="6" fillId="0" borderId="37" xfId="40" applyNumberFormat="1" applyFont="1" applyFill="1" applyBorder="1" applyAlignment="1" applyProtection="1">
      <alignment vertical="center" wrapText="1"/>
    </xf>
    <xf numFmtId="3" fontId="6" fillId="0" borderId="11" xfId="40" applyNumberFormat="1" applyFont="1" applyFill="1" applyBorder="1" applyAlignment="1" applyProtection="1">
      <alignment vertical="center" wrapText="1"/>
    </xf>
    <xf numFmtId="3" fontId="8" fillId="0" borderId="38" xfId="40" applyNumberFormat="1" applyFont="1" applyFill="1" applyBorder="1" applyAlignment="1" applyProtection="1">
      <alignment vertical="center" wrapText="1"/>
      <protection locked="0"/>
    </xf>
    <xf numFmtId="3" fontId="8" fillId="0" borderId="14" xfId="40" applyNumberFormat="1" applyFont="1" applyFill="1" applyBorder="1" applyAlignment="1" applyProtection="1">
      <alignment vertical="center" wrapText="1"/>
      <protection locked="0"/>
    </xf>
    <xf numFmtId="3" fontId="8" fillId="0" borderId="33" xfId="40" applyNumberFormat="1" applyFont="1" applyFill="1" applyBorder="1" applyAlignment="1" applyProtection="1">
      <alignment vertical="center" wrapText="1"/>
      <protection locked="0"/>
    </xf>
    <xf numFmtId="3" fontId="8" fillId="0" borderId="17" xfId="40" applyNumberFormat="1" applyFont="1" applyFill="1" applyBorder="1" applyAlignment="1" applyProtection="1">
      <alignment vertical="center" wrapText="1"/>
      <protection locked="0"/>
    </xf>
    <xf numFmtId="3" fontId="8" fillId="0" borderId="39" xfId="40" applyNumberFormat="1" applyFont="1" applyFill="1" applyBorder="1" applyAlignment="1" applyProtection="1">
      <alignment vertical="center" wrapText="1"/>
      <protection locked="0"/>
    </xf>
    <xf numFmtId="3" fontId="8" fillId="0" borderId="20" xfId="40" applyNumberFormat="1" applyFont="1" applyFill="1" applyBorder="1" applyAlignment="1" applyProtection="1">
      <alignment vertical="center" wrapText="1"/>
      <protection locked="0"/>
    </xf>
    <xf numFmtId="0" fontId="8" fillId="0" borderId="82" xfId="40" applyFont="1" applyFill="1" applyBorder="1" applyAlignment="1" applyProtection="1">
      <alignment horizontal="left" vertical="center" wrapText="1" indent="1"/>
    </xf>
    <xf numFmtId="0" fontId="8" fillId="0" borderId="0" xfId="40" applyFont="1" applyFill="1" applyBorder="1" applyAlignment="1" applyProtection="1">
      <alignment horizontal="left" vertical="center" wrapText="1" indent="1"/>
    </xf>
    <xf numFmtId="0" fontId="6" fillId="0" borderId="22" xfId="40" applyFont="1" applyFill="1" applyBorder="1" applyAlignment="1" applyProtection="1">
      <alignment vertical="center" wrapText="1"/>
    </xf>
    <xf numFmtId="3" fontId="6" fillId="0" borderId="40" xfId="40" applyNumberFormat="1" applyFont="1" applyFill="1" applyBorder="1" applyAlignment="1" applyProtection="1">
      <alignment vertical="center" wrapText="1"/>
    </xf>
    <xf numFmtId="3" fontId="6" fillId="0" borderId="22" xfId="40" applyNumberFormat="1" applyFont="1" applyFill="1" applyBorder="1" applyAlignment="1" applyProtection="1">
      <alignment vertical="center" wrapText="1"/>
    </xf>
    <xf numFmtId="3" fontId="8" fillId="0" borderId="55" xfId="40" applyNumberFormat="1" applyFont="1" applyFill="1" applyBorder="1" applyAlignment="1" applyProtection="1">
      <alignment vertical="center" wrapText="1"/>
      <protection locked="0"/>
    </xf>
    <xf numFmtId="3" fontId="8" fillId="0" borderId="35" xfId="40" applyNumberFormat="1" applyFont="1" applyFill="1" applyBorder="1" applyAlignment="1" applyProtection="1">
      <alignment vertical="center" wrapText="1"/>
      <protection locked="0"/>
    </xf>
    <xf numFmtId="0" fontId="8" fillId="0" borderId="17" xfId="40" applyFont="1" applyFill="1" applyBorder="1" applyAlignment="1" applyProtection="1">
      <alignment horizontal="left" indent="6"/>
    </xf>
    <xf numFmtId="3" fontId="6" fillId="0" borderId="40" xfId="40" applyNumberFormat="1" applyFont="1" applyFill="1" applyBorder="1" applyAlignment="1" applyProtection="1">
      <alignment vertical="center" wrapText="1"/>
      <protection locked="0"/>
    </xf>
    <xf numFmtId="3" fontId="8" fillId="0" borderId="33" xfId="40" applyNumberFormat="1" applyFont="1" applyFill="1" applyBorder="1" applyAlignment="1" applyProtection="1">
      <alignment vertical="center" wrapText="1"/>
    </xf>
    <xf numFmtId="3" fontId="8" fillId="0" borderId="17" xfId="40" applyNumberFormat="1" applyFont="1" applyFill="1" applyBorder="1" applyAlignment="1" applyProtection="1">
      <alignment vertical="center" wrapText="1"/>
    </xf>
    <xf numFmtId="3" fontId="8" fillId="0" borderId="48" xfId="40" applyNumberFormat="1" applyFont="1" applyFill="1" applyBorder="1" applyAlignment="1" applyProtection="1">
      <alignment vertical="center" wrapText="1"/>
      <protection locked="0"/>
    </xf>
    <xf numFmtId="3" fontId="8" fillId="0" borderId="34" xfId="40" applyNumberFormat="1" applyFont="1" applyFill="1" applyBorder="1" applyAlignment="1" applyProtection="1">
      <alignment vertical="center" wrapText="1"/>
      <protection locked="0"/>
    </xf>
    <xf numFmtId="3" fontId="8" fillId="18" borderId="43" xfId="40" applyNumberFormat="1" applyFont="1" applyFill="1" applyBorder="1" applyAlignment="1" applyProtection="1">
      <alignment horizontal="right" vertical="center" wrapText="1"/>
      <protection locked="0"/>
    </xf>
    <xf numFmtId="3" fontId="8" fillId="18" borderId="36" xfId="4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0" applyFont="1" applyFill="1" applyAlignment="1">
      <alignment horizontal="center"/>
    </xf>
    <xf numFmtId="0" fontId="8" fillId="0" borderId="0" xfId="40" applyFont="1" applyFill="1"/>
    <xf numFmtId="3" fontId="8" fillId="0" borderId="0" xfId="40" applyNumberFormat="1" applyFont="1" applyFill="1"/>
    <xf numFmtId="0" fontId="8" fillId="0" borderId="0" xfId="0" applyFont="1" applyAlignment="1">
      <alignment horizontal="center"/>
    </xf>
    <xf numFmtId="164" fontId="3" fillId="0" borderId="89" xfId="0" applyNumberFormat="1" applyFont="1" applyFill="1" applyBorder="1" applyAlignment="1">
      <alignment horizontal="left" vertical="center" wrapText="1"/>
    </xf>
    <xf numFmtId="164" fontId="16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164" fontId="3" fillId="0" borderId="90" xfId="0" applyNumberFormat="1" applyFont="1" applyFill="1" applyBorder="1" applyAlignment="1">
      <alignment horizontal="left" vertical="center" wrapText="1"/>
    </xf>
    <xf numFmtId="164" fontId="1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vertical="center"/>
    </xf>
    <xf numFmtId="0" fontId="3" fillId="0" borderId="93" xfId="0" applyFont="1" applyBorder="1" applyAlignment="1">
      <alignment vertical="center"/>
    </xf>
    <xf numFmtId="164" fontId="12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164" fontId="14" fillId="0" borderId="88" xfId="0" applyNumberFormat="1" applyFont="1" applyFill="1" applyBorder="1" applyAlignment="1">
      <alignment horizontal="left" vertical="center" wrapText="1"/>
    </xf>
    <xf numFmtId="164" fontId="14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89" xfId="0" applyNumberFormat="1" applyFont="1" applyFill="1" applyBorder="1" applyAlignment="1">
      <alignment horizontal="left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26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91" xfId="0" applyNumberFormat="1" applyFont="1" applyFill="1" applyBorder="1" applyAlignment="1">
      <alignment horizontal="left" vertical="center" wrapText="1"/>
    </xf>
    <xf numFmtId="164" fontId="16" fillId="0" borderId="27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96" xfId="0" applyNumberFormat="1" applyFont="1" applyFill="1" applyBorder="1" applyAlignment="1">
      <alignment horizontal="left" vertical="center" wrapText="1"/>
    </xf>
    <xf numFmtId="164" fontId="14" fillId="0" borderId="9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3" fontId="14" fillId="0" borderId="65" xfId="0" applyNumberFormat="1" applyFont="1" applyFill="1" applyBorder="1" applyAlignment="1" applyProtection="1">
      <alignment vertical="center" wrapText="1"/>
    </xf>
    <xf numFmtId="3" fontId="16" fillId="0" borderId="65" xfId="0" applyNumberFormat="1" applyFont="1" applyFill="1" applyBorder="1" applyAlignment="1" applyProtection="1">
      <alignment vertical="center" wrapText="1"/>
    </xf>
    <xf numFmtId="3" fontId="14" fillId="0" borderId="64" xfId="0" applyNumberFormat="1" applyFont="1" applyFill="1" applyBorder="1" applyAlignment="1">
      <alignment vertical="center" wrapText="1"/>
    </xf>
    <xf numFmtId="3" fontId="16" fillId="0" borderId="97" xfId="0" applyNumberFormat="1" applyFont="1" applyFill="1" applyBorder="1" applyAlignment="1" applyProtection="1">
      <alignment vertical="center" wrapText="1"/>
      <protection locked="0"/>
    </xf>
    <xf numFmtId="0" fontId="3" fillId="0" borderId="71" xfId="0" applyFont="1" applyBorder="1" applyAlignment="1">
      <alignment vertical="center"/>
    </xf>
    <xf numFmtId="3" fontId="16" fillId="0" borderId="71" xfId="0" applyNumberFormat="1" applyFont="1" applyFill="1" applyBorder="1" applyAlignment="1" applyProtection="1">
      <alignment vertical="center" wrapText="1"/>
      <protection locked="0"/>
    </xf>
    <xf numFmtId="3" fontId="8" fillId="0" borderId="97" xfId="40" applyNumberFormat="1" applyFont="1" applyFill="1" applyBorder="1" applyAlignment="1" applyProtection="1">
      <alignment horizontal="right" vertical="center" wrapText="1"/>
    </xf>
    <xf numFmtId="3" fontId="8" fillId="0" borderId="71" xfId="40" applyNumberFormat="1" applyFont="1" applyFill="1" applyBorder="1" applyAlignment="1" applyProtection="1">
      <alignment horizontal="right" vertical="center" wrapText="1"/>
    </xf>
    <xf numFmtId="0" fontId="3" fillId="0" borderId="102" xfId="0" applyFont="1" applyBorder="1"/>
    <xf numFmtId="3" fontId="42" fillId="0" borderId="65" xfId="40" applyNumberFormat="1" applyFont="1" applyFill="1" applyBorder="1" applyAlignment="1" applyProtection="1">
      <alignment horizontal="right" vertical="center" wrapText="1"/>
    </xf>
    <xf numFmtId="3" fontId="43" fillId="0" borderId="63" xfId="40" applyNumberFormat="1" applyFont="1" applyFill="1" applyBorder="1" applyAlignment="1" applyProtection="1">
      <alignment horizontal="right" vertical="center" wrapText="1"/>
    </xf>
    <xf numFmtId="3" fontId="43" fillId="0" borderId="78" xfId="40" applyNumberFormat="1" applyFont="1" applyFill="1" applyBorder="1" applyAlignment="1" applyProtection="1">
      <alignment horizontal="right" vertical="center" wrapText="1"/>
    </xf>
    <xf numFmtId="3" fontId="6" fillId="0" borderId="64" xfId="40" applyNumberFormat="1" applyFont="1" applyFill="1" applyBorder="1" applyAlignment="1" applyProtection="1">
      <alignment horizontal="right" vertical="center" wrapText="1"/>
    </xf>
    <xf numFmtId="3" fontId="6" fillId="0" borderId="99" xfId="40" applyNumberFormat="1" applyFont="1" applyFill="1" applyBorder="1" applyAlignment="1" applyProtection="1">
      <alignment vertical="center" wrapText="1"/>
    </xf>
    <xf numFmtId="3" fontId="8" fillId="0" borderId="66" xfId="40" applyNumberFormat="1" applyFont="1" applyFill="1" applyBorder="1" applyAlignment="1" applyProtection="1">
      <alignment vertical="center" wrapText="1"/>
      <protection locked="0"/>
    </xf>
    <xf numFmtId="3" fontId="8" fillId="0" borderId="71" xfId="40" applyNumberFormat="1" applyFont="1" applyFill="1" applyBorder="1" applyAlignment="1" applyProtection="1">
      <alignment vertical="center" wrapText="1"/>
      <protection locked="0"/>
    </xf>
    <xf numFmtId="3" fontId="8" fillId="0" borderId="78" xfId="40" applyNumberFormat="1" applyFont="1" applyFill="1" applyBorder="1" applyAlignment="1" applyProtection="1">
      <alignment vertical="center" wrapText="1"/>
      <protection locked="0"/>
    </xf>
    <xf numFmtId="3" fontId="6" fillId="0" borderId="65" xfId="40" applyNumberFormat="1" applyFont="1" applyFill="1" applyBorder="1" applyAlignment="1" applyProtection="1">
      <alignment vertical="center" wrapText="1"/>
    </xf>
    <xf numFmtId="3" fontId="8" fillId="0" borderId="97" xfId="40" applyNumberFormat="1" applyFont="1" applyFill="1" applyBorder="1" applyAlignment="1" applyProtection="1">
      <alignment vertical="center" wrapText="1"/>
      <protection locked="0"/>
    </xf>
    <xf numFmtId="3" fontId="6" fillId="0" borderId="65" xfId="40" applyNumberFormat="1" applyFont="1" applyFill="1" applyBorder="1" applyAlignment="1" applyProtection="1">
      <alignment vertical="center" wrapText="1"/>
      <protection locked="0"/>
    </xf>
    <xf numFmtId="0" fontId="6" fillId="0" borderId="67" xfId="40" applyFont="1" applyFill="1" applyBorder="1" applyAlignment="1" applyProtection="1">
      <alignment vertical="center" wrapText="1"/>
    </xf>
    <xf numFmtId="3" fontId="6" fillId="0" borderId="69" xfId="40" applyNumberFormat="1" applyFont="1" applyFill="1" applyBorder="1" applyAlignment="1" applyProtection="1">
      <alignment vertical="center" wrapText="1"/>
    </xf>
    <xf numFmtId="3" fontId="6" fillId="0" borderId="67" xfId="40" applyNumberFormat="1" applyFont="1" applyFill="1" applyBorder="1" applyAlignment="1" applyProtection="1">
      <alignment vertical="center" wrapText="1"/>
    </xf>
    <xf numFmtId="3" fontId="6" fillId="0" borderId="64" xfId="40" applyNumberFormat="1" applyFont="1" applyFill="1" applyBorder="1" applyAlignment="1" applyProtection="1">
      <alignment vertical="center" wrapText="1"/>
    </xf>
    <xf numFmtId="3" fontId="3" fillId="0" borderId="78" xfId="0" applyNumberFormat="1" applyFont="1" applyBorder="1" applyAlignment="1">
      <alignment vertical="center"/>
    </xf>
    <xf numFmtId="3" fontId="3" fillId="0" borderId="97" xfId="0" applyNumberFormat="1" applyFont="1" applyBorder="1" applyAlignment="1">
      <alignment vertical="center"/>
    </xf>
    <xf numFmtId="3" fontId="7" fillId="0" borderId="41" xfId="0" applyNumberFormat="1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64" fontId="3" fillId="0" borderId="64" xfId="0" applyNumberFormat="1" applyFont="1" applyBorder="1" applyAlignment="1">
      <alignment vertical="center"/>
    </xf>
    <xf numFmtId="0" fontId="1" fillId="0" borderId="0" xfId="39" applyAlignment="1">
      <alignment horizontal="center" vertical="center" wrapText="1"/>
    </xf>
    <xf numFmtId="0" fontId="1" fillId="0" borderId="0" xfId="39"/>
    <xf numFmtId="3" fontId="1" fillId="0" borderId="103" xfId="39" applyNumberFormat="1" applyFont="1" applyBorder="1" applyAlignment="1">
      <alignment horizontal="center"/>
    </xf>
    <xf numFmtId="3" fontId="1" fillId="0" borderId="104" xfId="39" applyNumberFormat="1" applyFont="1" applyBorder="1" applyAlignment="1">
      <alignment horizontal="center"/>
    </xf>
    <xf numFmtId="0" fontId="1" fillId="0" borderId="0" xfId="39" applyAlignment="1">
      <alignment horizontal="center"/>
    </xf>
    <xf numFmtId="0" fontId="1" fillId="0" borderId="54" xfId="39" applyBorder="1"/>
    <xf numFmtId="0" fontId="1" fillId="0" borderId="83" xfId="39" applyFont="1" applyBorder="1"/>
    <xf numFmtId="3" fontId="1" fillId="0" borderId="17" xfId="39" applyNumberFormat="1" applyBorder="1"/>
    <xf numFmtId="0" fontId="36" fillId="0" borderId="83" xfId="39" applyFont="1" applyBorder="1"/>
    <xf numFmtId="0" fontId="1" fillId="0" borderId="54" xfId="39" applyFont="1" applyBorder="1"/>
    <xf numFmtId="0" fontId="1" fillId="0" borderId="83" xfId="39" applyBorder="1" applyAlignment="1"/>
    <xf numFmtId="0" fontId="1" fillId="0" borderId="83" xfId="39" applyBorder="1"/>
    <xf numFmtId="0" fontId="1" fillId="0" borderId="46" xfId="39" applyFont="1" applyBorder="1"/>
    <xf numFmtId="3" fontId="1" fillId="0" borderId="20" xfId="39" applyNumberFormat="1" applyBorder="1"/>
    <xf numFmtId="3" fontId="1" fillId="0" borderId="36" xfId="39" applyNumberFormat="1" applyBorder="1"/>
    <xf numFmtId="0" fontId="1" fillId="0" borderId="59" xfId="39" applyBorder="1"/>
    <xf numFmtId="0" fontId="2" fillId="0" borderId="60" xfId="39" applyFont="1" applyBorder="1"/>
    <xf numFmtId="3" fontId="2" fillId="0" borderId="67" xfId="39" applyNumberFormat="1" applyFont="1" applyBorder="1"/>
    <xf numFmtId="3" fontId="1" fillId="0" borderId="0" xfId="39" applyNumberFormat="1"/>
    <xf numFmtId="3" fontId="36" fillId="0" borderId="17" xfId="39" applyNumberFormat="1" applyFont="1" applyBorder="1" applyAlignment="1">
      <alignment horizontal="right"/>
    </xf>
    <xf numFmtId="3" fontId="14" fillId="0" borderId="64" xfId="0" applyNumberFormat="1" applyFont="1" applyFill="1" applyBorder="1" applyAlignment="1" applyProtection="1">
      <alignment vertical="center" wrapText="1"/>
    </xf>
    <xf numFmtId="3" fontId="8" fillId="0" borderId="71" xfId="0" applyNumberFormat="1" applyFont="1" applyBorder="1"/>
    <xf numFmtId="0" fontId="7" fillId="0" borderId="41" xfId="0" applyFont="1" applyBorder="1" applyAlignment="1">
      <alignment horizontal="center" vertical="center" wrapText="1"/>
    </xf>
    <xf numFmtId="3" fontId="7" fillId="0" borderId="101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3" fontId="7" fillId="0" borderId="101" xfId="0" applyNumberFormat="1" applyFont="1" applyBorder="1" applyAlignment="1">
      <alignment vertical="center" wrapText="1"/>
    </xf>
    <xf numFmtId="0" fontId="7" fillId="0" borderId="87" xfId="0" applyFont="1" applyBorder="1" applyAlignment="1">
      <alignment horizontal="center" vertical="center" wrapText="1"/>
    </xf>
    <xf numFmtId="3" fontId="7" fillId="0" borderId="62" xfId="0" applyNumberFormat="1" applyFont="1" applyBorder="1" applyAlignment="1">
      <alignment horizontal="center" vertical="center" wrapText="1"/>
    </xf>
    <xf numFmtId="164" fontId="45" fillId="0" borderId="45" xfId="41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7" xfId="41" applyNumberFormat="1" applyFont="1" applyFill="1" applyBorder="1" applyAlignment="1" applyProtection="1">
      <alignment vertical="center" wrapText="1"/>
      <protection locked="0"/>
    </xf>
    <xf numFmtId="164" fontId="1" fillId="0" borderId="33" xfId="41" applyNumberFormat="1" applyFont="1" applyFill="1" applyBorder="1" applyAlignment="1" applyProtection="1">
      <alignment vertical="center" wrapText="1"/>
    </xf>
    <xf numFmtId="164" fontId="1" fillId="0" borderId="66" xfId="0" applyNumberFormat="1" applyFont="1" applyBorder="1" applyAlignment="1">
      <alignment vertical="center"/>
    </xf>
    <xf numFmtId="164" fontId="45" fillId="0" borderId="46" xfId="41" applyNumberFormat="1" applyFont="1" applyFill="1" applyBorder="1" applyAlignment="1" applyProtection="1">
      <alignment horizontal="left" vertical="center" wrapText="1" indent="1"/>
      <protection locked="0"/>
    </xf>
    <xf numFmtId="1" fontId="1" fillId="0" borderId="33" xfId="41" applyNumberFormat="1" applyFont="1" applyFill="1" applyBorder="1" applyAlignment="1" applyProtection="1">
      <alignment vertical="center" wrapText="1"/>
    </xf>
    <xf numFmtId="164" fontId="1" fillId="0" borderId="71" xfId="0" applyNumberFormat="1" applyFont="1" applyBorder="1" applyAlignment="1">
      <alignment vertical="center"/>
    </xf>
    <xf numFmtId="164" fontId="45" fillId="0" borderId="42" xfId="41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41" applyNumberFormat="1" applyFont="1" applyFill="1" applyBorder="1" applyAlignment="1" applyProtection="1">
      <alignment vertical="center" wrapText="1"/>
      <protection locked="0"/>
    </xf>
    <xf numFmtId="1" fontId="1" fillId="0" borderId="39" xfId="41" applyNumberFormat="1" applyFont="1" applyFill="1" applyBorder="1" applyAlignment="1" applyProtection="1">
      <alignment vertical="center" wrapText="1"/>
    </xf>
    <xf numFmtId="164" fontId="1" fillId="0" borderId="78" xfId="0" applyNumberFormat="1" applyFont="1" applyBorder="1" applyAlignment="1">
      <alignment vertical="center"/>
    </xf>
    <xf numFmtId="164" fontId="2" fillId="0" borderId="59" xfId="41" applyNumberFormat="1" applyFont="1" applyFill="1" applyBorder="1" applyAlignment="1" applyProtection="1">
      <alignment horizontal="left" vertical="center" wrapText="1"/>
    </xf>
    <xf numFmtId="164" fontId="2" fillId="0" borderId="67" xfId="41" applyNumberFormat="1" applyFont="1" applyFill="1" applyBorder="1" applyAlignment="1" applyProtection="1">
      <alignment vertical="center" wrapText="1"/>
    </xf>
    <xf numFmtId="1" fontId="2" fillId="0" borderId="69" xfId="41" applyNumberFormat="1" applyFont="1" applyFill="1" applyBorder="1" applyAlignment="1" applyProtection="1">
      <alignment vertical="center" wrapText="1"/>
    </xf>
    <xf numFmtId="164" fontId="1" fillId="0" borderId="64" xfId="0" applyNumberFormat="1" applyFont="1" applyBorder="1" applyAlignment="1">
      <alignment vertical="center"/>
    </xf>
    <xf numFmtId="3" fontId="1" fillId="0" borderId="17" xfId="39" applyNumberFormat="1" applyFont="1" applyBorder="1"/>
    <xf numFmtId="3" fontId="1" fillId="0" borderId="93" xfId="39" applyNumberFormat="1" applyFont="1" applyBorder="1"/>
    <xf numFmtId="3" fontId="1" fillId="0" borderId="94" xfId="39" applyNumberFormat="1" applyFont="1" applyBorder="1"/>
    <xf numFmtId="3" fontId="1" fillId="0" borderId="17" xfId="39" applyNumberFormat="1" applyFont="1" applyBorder="1" applyAlignment="1">
      <alignment horizontal="right"/>
    </xf>
    <xf numFmtId="3" fontId="2" fillId="0" borderId="64" xfId="39" applyNumberFormat="1" applyFont="1" applyBorder="1"/>
    <xf numFmtId="164" fontId="6" fillId="0" borderId="0" xfId="40" applyNumberFormat="1" applyFont="1" applyFill="1" applyBorder="1" applyAlignment="1" applyProtection="1">
      <alignment horizontal="center" vertical="center"/>
    </xf>
    <xf numFmtId="0" fontId="44" fillId="0" borderId="0" xfId="40" applyFont="1" applyFill="1" applyBorder="1" applyAlignment="1" applyProtection="1">
      <alignment horizontal="left" vertical="center" wrapText="1"/>
    </xf>
    <xf numFmtId="164" fontId="42" fillId="0" borderId="0" xfId="40" applyNumberFormat="1" applyFont="1" applyFill="1" applyBorder="1" applyAlignment="1" applyProtection="1">
      <alignment horizontal="left" vertical="center"/>
    </xf>
    <xf numFmtId="164" fontId="14" fillId="0" borderId="105" xfId="0" applyNumberFormat="1" applyFont="1" applyFill="1" applyBorder="1" applyAlignment="1">
      <alignment horizontal="center" vertical="center" wrapText="1"/>
    </xf>
    <xf numFmtId="164" fontId="14" fillId="0" borderId="106" xfId="0" applyNumberFormat="1" applyFont="1" applyFill="1" applyBorder="1" applyAlignment="1">
      <alignment horizontal="center" vertical="center" wrapText="1"/>
    </xf>
    <xf numFmtId="164" fontId="40" fillId="0" borderId="107" xfId="0" applyNumberFormat="1" applyFont="1" applyFill="1" applyBorder="1" applyAlignment="1">
      <alignment horizontal="center" vertical="center" wrapText="1"/>
    </xf>
    <xf numFmtId="164" fontId="40" fillId="0" borderId="76" xfId="0" applyNumberFormat="1" applyFont="1" applyFill="1" applyBorder="1" applyAlignment="1">
      <alignment horizontal="center" vertical="center" wrapText="1"/>
    </xf>
    <xf numFmtId="164" fontId="40" fillId="0" borderId="108" xfId="0" applyNumberFormat="1" applyFont="1" applyFill="1" applyBorder="1" applyAlignment="1">
      <alignment horizontal="center" vertical="center" wrapText="1"/>
    </xf>
    <xf numFmtId="164" fontId="14" fillId="0" borderId="109" xfId="0" applyNumberFormat="1" applyFont="1" applyFill="1" applyBorder="1" applyAlignment="1">
      <alignment horizontal="center" vertical="center" wrapText="1"/>
    </xf>
    <xf numFmtId="164" fontId="14" fillId="0" borderId="110" xfId="0" applyNumberFormat="1" applyFont="1" applyFill="1" applyBorder="1" applyAlignment="1">
      <alignment horizontal="center" vertical="center" wrapText="1"/>
    </xf>
    <xf numFmtId="164" fontId="40" fillId="0" borderId="111" xfId="0" applyNumberFormat="1" applyFont="1" applyFill="1" applyBorder="1" applyAlignment="1">
      <alignment horizontal="center" vertical="center" wrapText="1"/>
    </xf>
    <xf numFmtId="164" fontId="40" fillId="0" borderId="57" xfId="0" applyNumberFormat="1" applyFont="1" applyFill="1" applyBorder="1" applyAlignment="1">
      <alignment horizontal="center" vertical="center" wrapText="1"/>
    </xf>
    <xf numFmtId="164" fontId="40" fillId="0" borderId="112" xfId="0" applyNumberFormat="1" applyFont="1" applyFill="1" applyBorder="1" applyAlignment="1">
      <alignment horizontal="center" vertical="center" wrapText="1"/>
    </xf>
    <xf numFmtId="0" fontId="2" fillId="0" borderId="14" xfId="40" applyFont="1" applyFill="1" applyBorder="1" applyAlignment="1">
      <alignment horizontal="center" vertical="center" wrapText="1"/>
    </xf>
    <xf numFmtId="0" fontId="2" fillId="0" borderId="15" xfId="40" applyFont="1" applyFill="1" applyBorder="1" applyAlignment="1">
      <alignment horizontal="center" vertical="center" wrapText="1"/>
    </xf>
    <xf numFmtId="0" fontId="2" fillId="0" borderId="31" xfId="40" applyFont="1" applyFill="1" applyBorder="1" applyAlignment="1">
      <alignment horizontal="center" vertical="center" wrapText="1"/>
    </xf>
    <xf numFmtId="0" fontId="2" fillId="0" borderId="13" xfId="40" applyFont="1" applyFill="1" applyBorder="1" applyAlignment="1">
      <alignment horizontal="center" vertical="center" wrapText="1"/>
    </xf>
    <xf numFmtId="0" fontId="2" fillId="0" borderId="19" xfId="40" applyFont="1" applyFill="1" applyBorder="1" applyAlignment="1">
      <alignment horizontal="center" vertical="center" wrapText="1"/>
    </xf>
    <xf numFmtId="0" fontId="2" fillId="0" borderId="20" xfId="40" applyFont="1" applyFill="1" applyBorder="1" applyAlignment="1">
      <alignment horizontal="center" vertical="center" wrapText="1"/>
    </xf>
    <xf numFmtId="3" fontId="7" fillId="0" borderId="113" xfId="0" applyNumberFormat="1" applyFont="1" applyBorder="1" applyAlignment="1">
      <alignment horizontal="center" vertical="center" wrapText="1"/>
    </xf>
    <xf numFmtId="3" fontId="7" fillId="0" borderId="101" xfId="0" applyNumberFormat="1" applyFont="1" applyBorder="1" applyAlignment="1">
      <alignment horizontal="center" vertical="center" wrapText="1"/>
    </xf>
    <xf numFmtId="0" fontId="7" fillId="0" borderId="11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left"/>
    </xf>
    <xf numFmtId="0" fontId="7" fillId="0" borderId="67" xfId="0" applyFont="1" applyBorder="1" applyAlignment="1">
      <alignment horizontal="left"/>
    </xf>
    <xf numFmtId="0" fontId="7" fillId="0" borderId="11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1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64" fontId="7" fillId="0" borderId="0" xfId="40" applyNumberFormat="1" applyFont="1" applyFill="1" applyBorder="1" applyAlignment="1" applyProtection="1">
      <alignment horizontal="center" vertical="center" wrapText="1"/>
    </xf>
    <xf numFmtId="0" fontId="2" fillId="0" borderId="117" xfId="39" applyFont="1" applyBorder="1" applyAlignment="1">
      <alignment horizontal="center" vertical="center" wrapText="1"/>
    </xf>
    <xf numFmtId="0" fontId="2" fillId="0" borderId="76" xfId="39" applyFont="1" applyBorder="1" applyAlignment="1">
      <alignment horizontal="center" vertical="center" wrapText="1"/>
    </xf>
    <xf numFmtId="0" fontId="2" fillId="0" borderId="118" xfId="39" applyFont="1" applyBorder="1" applyAlignment="1">
      <alignment horizontal="center" vertical="center" wrapText="1"/>
    </xf>
    <xf numFmtId="0" fontId="2" fillId="0" borderId="0" xfId="39" applyFont="1" applyBorder="1" applyAlignment="1">
      <alignment horizontal="center" vertical="center" wrapText="1"/>
    </xf>
    <xf numFmtId="3" fontId="2" fillId="0" borderId="114" xfId="39" applyNumberFormat="1" applyFont="1" applyBorder="1" applyAlignment="1">
      <alignment horizontal="center" vertical="center" wrapText="1"/>
    </xf>
    <xf numFmtId="3" fontId="2" fillId="0" borderId="34" xfId="39" applyNumberFormat="1" applyFont="1" applyBorder="1" applyAlignment="1">
      <alignment horizontal="center" vertical="center" wrapText="1"/>
    </xf>
    <xf numFmtId="3" fontId="2" fillId="0" borderId="108" xfId="39" applyNumberFormat="1" applyFont="1" applyBorder="1" applyAlignment="1">
      <alignment horizontal="center" vertical="center" wrapText="1"/>
    </xf>
    <xf numFmtId="3" fontId="2" fillId="0" borderId="74" xfId="39" applyNumberFormat="1" applyFont="1" applyBorder="1" applyAlignment="1">
      <alignment horizontal="center" vertical="center" wrapText="1"/>
    </xf>
    <xf numFmtId="0" fontId="1" fillId="0" borderId="119" xfId="39" applyBorder="1" applyAlignment="1">
      <alignment horizontal="center"/>
    </xf>
    <xf numFmtId="0" fontId="1" fillId="0" borderId="120" xfId="39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82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82" xfId="0" applyFont="1" applyBorder="1" applyAlignment="1">
      <alignment horizontal="left"/>
    </xf>
    <xf numFmtId="0" fontId="7" fillId="0" borderId="122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2" fillId="0" borderId="123" xfId="0" applyFont="1" applyFill="1" applyBorder="1" applyAlignment="1" applyProtection="1">
      <alignment horizontal="left" indent="1"/>
      <protection locked="0"/>
    </xf>
    <xf numFmtId="0" fontId="12" fillId="0" borderId="30" xfId="0" applyFont="1" applyFill="1" applyBorder="1" applyAlignment="1" applyProtection="1">
      <alignment horizontal="left" indent="1"/>
      <protection locked="0"/>
    </xf>
    <xf numFmtId="0" fontId="12" fillId="0" borderId="85" xfId="0" applyFont="1" applyFill="1" applyBorder="1" applyAlignment="1" applyProtection="1">
      <alignment horizontal="left" indent="1"/>
      <protection locked="0"/>
    </xf>
    <xf numFmtId="0" fontId="11" fillId="0" borderId="124" xfId="0" applyFont="1" applyFill="1" applyBorder="1" applyAlignment="1" applyProtection="1">
      <alignment horizontal="left" indent="1"/>
    </xf>
    <xf numFmtId="0" fontId="11" fillId="0" borderId="32" xfId="0" applyFont="1" applyFill="1" applyBorder="1" applyAlignment="1" applyProtection="1">
      <alignment horizontal="left" indent="1"/>
    </xf>
    <xf numFmtId="0" fontId="11" fillId="0" borderId="80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horizontal="left"/>
    </xf>
    <xf numFmtId="0" fontId="11" fillId="0" borderId="125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126" xfId="0" applyFont="1" applyFill="1" applyBorder="1" applyAlignment="1" applyProtection="1">
      <alignment horizontal="center"/>
    </xf>
    <xf numFmtId="0" fontId="12" fillId="0" borderId="127" xfId="0" applyFont="1" applyFill="1" applyBorder="1" applyAlignment="1" applyProtection="1">
      <alignment horizontal="left" indent="1"/>
      <protection locked="0"/>
    </xf>
    <xf numFmtId="0" fontId="12" fillId="0" borderId="29" xfId="0" applyFont="1" applyFill="1" applyBorder="1" applyAlignment="1" applyProtection="1">
      <alignment horizontal="left" indent="1"/>
      <protection locked="0"/>
    </xf>
    <xf numFmtId="0" fontId="12" fillId="0" borderId="51" xfId="0" applyFont="1" applyFill="1" applyBorder="1" applyAlignment="1" applyProtection="1">
      <alignment horizontal="left" indent="1"/>
      <protection locked="0"/>
    </xf>
    <xf numFmtId="0" fontId="2" fillId="0" borderId="128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80" xfId="0" applyFont="1" applyFill="1" applyBorder="1" applyAlignment="1" applyProtection="1">
      <alignment horizontal="left" vertical="center"/>
    </xf>
    <xf numFmtId="0" fontId="6" fillId="0" borderId="128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6" fillId="0" borderId="117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 wrapText="1"/>
    </xf>
    <xf numFmtId="0" fontId="6" fillId="0" borderId="108" xfId="0" applyFont="1" applyFill="1" applyBorder="1" applyAlignment="1" applyProtection="1">
      <alignment horizontal="center" vertical="center" wrapText="1"/>
    </xf>
    <xf numFmtId="0" fontId="6" fillId="0" borderId="115" xfId="0" applyFont="1" applyFill="1" applyBorder="1" applyAlignment="1" applyProtection="1">
      <alignment horizontal="center" vertical="center"/>
    </xf>
    <xf numFmtId="0" fontId="6" fillId="0" borderId="116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7" fillId="0" borderId="12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80" xfId="0" applyFont="1" applyFill="1" applyBorder="1" applyAlignment="1" applyProtection="1">
      <alignment horizontal="left" vertical="center"/>
    </xf>
    <xf numFmtId="0" fontId="7" fillId="0" borderId="128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117" xfId="0" applyFont="1" applyFill="1" applyBorder="1" applyAlignment="1" applyProtection="1">
      <alignment horizontal="center" vertical="center" wrapText="1"/>
    </xf>
    <xf numFmtId="0" fontId="7" fillId="0" borderId="76" xfId="0" applyFont="1" applyFill="1" applyBorder="1" applyAlignment="1" applyProtection="1">
      <alignment horizontal="center" vertical="center" wrapText="1"/>
    </xf>
    <xf numFmtId="0" fontId="7" fillId="0" borderId="108" xfId="0" applyFont="1" applyFill="1" applyBorder="1" applyAlignment="1" applyProtection="1">
      <alignment horizontal="center" vertical="center" wrapText="1"/>
    </xf>
    <xf numFmtId="0" fontId="7" fillId="0" borderId="115" xfId="0" applyFont="1" applyFill="1" applyBorder="1" applyAlignment="1" applyProtection="1">
      <alignment horizontal="center" vertical="center"/>
    </xf>
    <xf numFmtId="0" fontId="7" fillId="0" borderId="116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29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130" xfId="0" applyFont="1" applyFill="1" applyBorder="1" applyAlignment="1" applyProtection="1">
      <alignment horizontal="center" vertical="center" wrapText="1"/>
    </xf>
  </cellXfs>
  <cellStyles count="46">
    <cellStyle name="1. jelölőszín" xfId="30" builtinId="29" customBuiltin="1"/>
    <cellStyle name="2. jelölőszín" xfId="31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32" builtinId="37" customBuiltin="1"/>
    <cellStyle name="4. jelölőszín" xfId="33" builtinId="41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34" builtinId="45" customBuiltin="1"/>
    <cellStyle name="6. jelölőszín" xfId="35" builtinId="49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_KVRENMUNKA" xfId="40"/>
    <cellStyle name="Normál_Mellékletek 2012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0</xdr:rowOff>
    </xdr:from>
    <xdr:to>
      <xdr:col>5</xdr:col>
      <xdr:colOff>0</xdr:colOff>
      <xdr:row>4</xdr:row>
      <xdr:rowOff>1</xdr:rowOff>
    </xdr:to>
    <xdr:cxnSp macro="">
      <xdr:nvCxnSpPr>
        <xdr:cNvPr id="3" name="Egyenes összekötő 2"/>
        <xdr:cNvCxnSpPr/>
      </xdr:nvCxnSpPr>
      <xdr:spPr>
        <a:xfrm flipV="1">
          <a:off x="7010400" y="828675"/>
          <a:ext cx="1009650" cy="6381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157"/>
  <sheetViews>
    <sheetView view="pageLayout" zoomScaleNormal="120" workbookViewId="0">
      <selection activeCell="B29" sqref="B29"/>
    </sheetView>
  </sheetViews>
  <sheetFormatPr defaultRowHeight="12" x14ac:dyDescent="0.2"/>
  <cols>
    <col min="1" max="1" width="9.28515625" style="550" customWidth="1"/>
    <col min="2" max="2" width="69.140625" style="440" customWidth="1"/>
    <col min="3" max="3" width="12.7109375" style="442" customWidth="1"/>
    <col min="4" max="4" width="12.85546875" style="442" customWidth="1"/>
    <col min="5" max="5" width="12.7109375" style="440" customWidth="1"/>
    <col min="6" max="11" width="8.7109375" style="440" customWidth="1"/>
    <col min="12" max="16384" width="9.140625" style="440"/>
  </cols>
  <sheetData>
    <row r="1" spans="1:5" x14ac:dyDescent="0.2">
      <c r="A1" s="651" t="s">
        <v>165</v>
      </c>
      <c r="B1" s="651"/>
      <c r="C1" s="651"/>
      <c r="D1" s="651"/>
      <c r="E1" s="651"/>
    </row>
    <row r="2" spans="1:5" ht="12.75" thickBot="1" x14ac:dyDescent="0.25">
      <c r="A2" s="653"/>
      <c r="B2" s="653"/>
      <c r="C2" s="441"/>
    </row>
    <row r="3" spans="1:5" ht="25.5" thickTop="1" thickBot="1" x14ac:dyDescent="0.25">
      <c r="A3" s="443" t="s">
        <v>75</v>
      </c>
      <c r="B3" s="444" t="s">
        <v>166</v>
      </c>
      <c r="C3" s="445" t="s">
        <v>319</v>
      </c>
      <c r="D3" s="446" t="s">
        <v>320</v>
      </c>
      <c r="E3" s="447" t="s">
        <v>321</v>
      </c>
    </row>
    <row r="4" spans="1:5" ht="12.75" thickBot="1" x14ac:dyDescent="0.25">
      <c r="A4" s="448">
        <v>1</v>
      </c>
      <c r="B4" s="449">
        <v>2</v>
      </c>
      <c r="C4" s="450">
        <v>3</v>
      </c>
      <c r="D4" s="451">
        <v>4</v>
      </c>
      <c r="E4" s="452">
        <v>5</v>
      </c>
    </row>
    <row r="5" spans="1:5" ht="12.75" customHeight="1" thickBot="1" x14ac:dyDescent="0.25">
      <c r="A5" s="453" t="s">
        <v>4</v>
      </c>
      <c r="B5" s="454" t="s">
        <v>167</v>
      </c>
      <c r="C5" s="455">
        <f>+C6+C12</f>
        <v>78979.43299999999</v>
      </c>
      <c r="D5" s="456">
        <f>+D6+D12</f>
        <v>-8298</v>
      </c>
      <c r="E5" s="457">
        <f>+E6+E12</f>
        <v>70681.43299999999</v>
      </c>
    </row>
    <row r="6" spans="1:5" ht="12.75" customHeight="1" thickBot="1" x14ac:dyDescent="0.25">
      <c r="A6" s="448" t="s">
        <v>5</v>
      </c>
      <c r="B6" s="458" t="s">
        <v>362</v>
      </c>
      <c r="C6" s="459">
        <f>SUM(C7:C11)</f>
        <v>47500</v>
      </c>
      <c r="D6" s="460">
        <f>SUM(D7:D11)</f>
        <v>0</v>
      </c>
      <c r="E6" s="461">
        <f>SUM(E7:E11)</f>
        <v>47500</v>
      </c>
    </row>
    <row r="7" spans="1:5" ht="12.75" customHeight="1" x14ac:dyDescent="0.2">
      <c r="A7" s="462" t="s">
        <v>129</v>
      </c>
      <c r="B7" s="463" t="s">
        <v>350</v>
      </c>
      <c r="C7" s="464">
        <f>'4. mell.'!C4</f>
        <v>40100</v>
      </c>
      <c r="D7" s="464">
        <f>'4. mell.'!D4</f>
        <v>0</v>
      </c>
      <c r="E7" s="465">
        <f>'4. mell.'!E4</f>
        <v>40100</v>
      </c>
    </row>
    <row r="8" spans="1:5" ht="12.75" customHeight="1" x14ac:dyDescent="0.2">
      <c r="A8" s="462" t="s">
        <v>131</v>
      </c>
      <c r="B8" s="463" t="s">
        <v>168</v>
      </c>
      <c r="C8" s="464">
        <v>0</v>
      </c>
      <c r="D8" s="466">
        <v>0</v>
      </c>
      <c r="E8" s="467">
        <v>0</v>
      </c>
    </row>
    <row r="9" spans="1:5" ht="12.75" customHeight="1" x14ac:dyDescent="0.2">
      <c r="A9" s="462" t="s">
        <v>133</v>
      </c>
      <c r="B9" s="463" t="s">
        <v>314</v>
      </c>
      <c r="C9" s="464">
        <f>'4. mell.'!C9</f>
        <v>6800</v>
      </c>
      <c r="D9" s="464">
        <f>'4. mell.'!D9</f>
        <v>0</v>
      </c>
      <c r="E9" s="465">
        <f>'4. mell.'!E9</f>
        <v>6800</v>
      </c>
    </row>
    <row r="10" spans="1:5" ht="12.75" customHeight="1" x14ac:dyDescent="0.2">
      <c r="A10" s="462" t="s">
        <v>135</v>
      </c>
      <c r="B10" s="463" t="s">
        <v>169</v>
      </c>
      <c r="C10" s="464">
        <f>'4. mell.'!C10</f>
        <v>600</v>
      </c>
      <c r="D10" s="464">
        <f>'4. mell.'!D10</f>
        <v>0</v>
      </c>
      <c r="E10" s="465">
        <f>'4. mell.'!E10</f>
        <v>600</v>
      </c>
    </row>
    <row r="11" spans="1:5" ht="12.75" customHeight="1" thickBot="1" x14ac:dyDescent="0.25">
      <c r="A11" s="462" t="s">
        <v>152</v>
      </c>
      <c r="B11" s="463" t="s">
        <v>171</v>
      </c>
      <c r="C11" s="464">
        <v>0</v>
      </c>
      <c r="D11" s="466">
        <v>0</v>
      </c>
      <c r="E11" s="465">
        <v>0</v>
      </c>
    </row>
    <row r="12" spans="1:5" ht="12.75" customHeight="1" thickBot="1" x14ac:dyDescent="0.25">
      <c r="A12" s="448" t="s">
        <v>6</v>
      </c>
      <c r="B12" s="458" t="s">
        <v>172</v>
      </c>
      <c r="C12" s="469">
        <f>SUM(C13:C20)</f>
        <v>31479.432999999997</v>
      </c>
      <c r="D12" s="470">
        <f>SUM(D13:D20)</f>
        <v>-8298</v>
      </c>
      <c r="E12" s="471">
        <f>SUM(E13:E20)</f>
        <v>23181.432999999997</v>
      </c>
    </row>
    <row r="13" spans="1:5" ht="12.75" customHeight="1" x14ac:dyDescent="0.2">
      <c r="A13" s="472" t="s">
        <v>173</v>
      </c>
      <c r="B13" s="473" t="s">
        <v>113</v>
      </c>
      <c r="C13" s="474">
        <f>'11.mell. összesen'!D6</f>
        <v>0</v>
      </c>
      <c r="D13" s="474">
        <f>'11.mell. összesen'!E6</f>
        <v>0</v>
      </c>
      <c r="E13" s="475">
        <f>'11.mell. összesen'!F6</f>
        <v>0</v>
      </c>
    </row>
    <row r="14" spans="1:5" ht="12.75" customHeight="1" x14ac:dyDescent="0.2">
      <c r="A14" s="462" t="s">
        <v>174</v>
      </c>
      <c r="B14" s="463" t="s">
        <v>115</v>
      </c>
      <c r="C14" s="464">
        <f>'11.mell. összesen'!D7</f>
        <v>2553</v>
      </c>
      <c r="D14" s="464">
        <f>'11.mell. összesen'!E7</f>
        <v>0</v>
      </c>
      <c r="E14" s="465">
        <f>'11.mell. összesen'!F7</f>
        <v>2553</v>
      </c>
    </row>
    <row r="15" spans="1:5" ht="12.75" customHeight="1" x14ac:dyDescent="0.2">
      <c r="A15" s="462" t="s">
        <v>175</v>
      </c>
      <c r="B15" s="463" t="s">
        <v>117</v>
      </c>
      <c r="C15" s="464">
        <f>'11.mell. összesen'!D8</f>
        <v>2532</v>
      </c>
      <c r="D15" s="464">
        <f>'11.mell. összesen'!E8</f>
        <v>0</v>
      </c>
      <c r="E15" s="465">
        <f>'11.mell. összesen'!F8</f>
        <v>2532</v>
      </c>
    </row>
    <row r="16" spans="1:5" ht="12.75" customHeight="1" x14ac:dyDescent="0.2">
      <c r="A16" s="462" t="s">
        <v>176</v>
      </c>
      <c r="B16" s="463" t="s">
        <v>119</v>
      </c>
      <c r="C16" s="464">
        <f>'11.mell. összesen'!D9</f>
        <v>14963.102999999999</v>
      </c>
      <c r="D16" s="464">
        <f>'11.mell. összesen'!E9</f>
        <v>-4250</v>
      </c>
      <c r="E16" s="465">
        <f>'11.mell. összesen'!F9</f>
        <v>10713.102999999999</v>
      </c>
    </row>
    <row r="17" spans="1:5" ht="12.75" customHeight="1" x14ac:dyDescent="0.2">
      <c r="A17" s="476" t="s">
        <v>177</v>
      </c>
      <c r="B17" s="477" t="s">
        <v>121</v>
      </c>
      <c r="C17" s="478">
        <f>'11.mell. összesen'!D10</f>
        <v>0</v>
      </c>
      <c r="D17" s="478">
        <f>'11.mell. összesen'!E10</f>
        <v>0</v>
      </c>
      <c r="E17" s="479">
        <f>'11.mell. összesen'!F10</f>
        <v>0</v>
      </c>
    </row>
    <row r="18" spans="1:5" ht="12.75" customHeight="1" x14ac:dyDescent="0.2">
      <c r="A18" s="462" t="s">
        <v>178</v>
      </c>
      <c r="B18" s="463" t="s">
        <v>123</v>
      </c>
      <c r="C18" s="464">
        <f>'11.mell. összesen'!D11</f>
        <v>10621.33</v>
      </c>
      <c r="D18" s="464">
        <f>'11.mell. összesen'!E11</f>
        <v>-4048</v>
      </c>
      <c r="E18" s="465">
        <f>'11.mell. összesen'!F11</f>
        <v>6573.33</v>
      </c>
    </row>
    <row r="19" spans="1:5" ht="12.75" customHeight="1" x14ac:dyDescent="0.2">
      <c r="A19" s="462" t="s">
        <v>179</v>
      </c>
      <c r="B19" s="463" t="s">
        <v>180</v>
      </c>
      <c r="C19" s="464">
        <f>'11.mell. összesen'!D13</f>
        <v>810</v>
      </c>
      <c r="D19" s="464">
        <f>'11.mell. összesen'!E13</f>
        <v>0</v>
      </c>
      <c r="E19" s="465">
        <f>'11.mell. összesen'!F13</f>
        <v>810</v>
      </c>
    </row>
    <row r="20" spans="1:5" ht="12.75" customHeight="1" thickBot="1" x14ac:dyDescent="0.25">
      <c r="A20" s="480" t="s">
        <v>181</v>
      </c>
      <c r="B20" s="481" t="s">
        <v>182</v>
      </c>
      <c r="C20" s="482"/>
      <c r="D20" s="483"/>
      <c r="E20" s="468"/>
    </row>
    <row r="21" spans="1:5" ht="12.75" customHeight="1" thickBot="1" x14ac:dyDescent="0.25">
      <c r="A21" s="448" t="s">
        <v>183</v>
      </c>
      <c r="B21" s="458" t="s">
        <v>184</v>
      </c>
      <c r="C21" s="484">
        <f>'11.mell. összesen'!D23</f>
        <v>394</v>
      </c>
      <c r="D21" s="485">
        <f>'11.mell. összesen'!E23</f>
        <v>0</v>
      </c>
      <c r="E21" s="486">
        <f>'11.mell. összesen'!F23</f>
        <v>394</v>
      </c>
    </row>
    <row r="22" spans="1:5" ht="12.75" customHeight="1" thickBot="1" x14ac:dyDescent="0.25">
      <c r="A22" s="448" t="s">
        <v>8</v>
      </c>
      <c r="B22" s="458" t="s">
        <v>377</v>
      </c>
      <c r="C22" s="469">
        <f>SUM(C23:C25)</f>
        <v>112021</v>
      </c>
      <c r="D22" s="470">
        <f>SUM(D23:D25)</f>
        <v>24436</v>
      </c>
      <c r="E22" s="471">
        <f>SUM(E23:E25)</f>
        <v>136457</v>
      </c>
    </row>
    <row r="23" spans="1:5" ht="12.75" customHeight="1" x14ac:dyDescent="0.2">
      <c r="A23" s="487" t="s">
        <v>185</v>
      </c>
      <c r="B23" s="488" t="s">
        <v>376</v>
      </c>
      <c r="C23" s="489">
        <f>'12.mell. önkorm.'!D30</f>
        <v>28076</v>
      </c>
      <c r="D23" s="489">
        <f>'12.mell. önkorm.'!E30</f>
        <v>21805</v>
      </c>
      <c r="E23" s="490">
        <f>'12.mell. önkorm.'!F30</f>
        <v>49881</v>
      </c>
    </row>
    <row r="24" spans="1:5" ht="12.75" customHeight="1" x14ac:dyDescent="0.2">
      <c r="A24" s="462" t="s">
        <v>186</v>
      </c>
      <c r="B24" s="463" t="s">
        <v>352</v>
      </c>
      <c r="C24" s="464">
        <f>'13.mell. hivatal'!D29</f>
        <v>36228</v>
      </c>
      <c r="D24" s="464">
        <f>'13.mell. hivatal'!E29</f>
        <v>0</v>
      </c>
      <c r="E24" s="465">
        <f>'13.mell. hivatal'!F29</f>
        <v>36228</v>
      </c>
    </row>
    <row r="25" spans="1:5" ht="12.75" customHeight="1" thickBot="1" x14ac:dyDescent="0.25">
      <c r="A25" s="462" t="s">
        <v>187</v>
      </c>
      <c r="B25" s="463" t="s">
        <v>353</v>
      </c>
      <c r="C25" s="464">
        <f>'14.mell. óvoda'!D29</f>
        <v>47717</v>
      </c>
      <c r="D25" s="464">
        <f>'14.mell. óvoda'!E29</f>
        <v>2631</v>
      </c>
      <c r="E25" s="465">
        <f>'14.mell. óvoda'!F29</f>
        <v>50348</v>
      </c>
    </row>
    <row r="26" spans="1:5" ht="12.75" customHeight="1" thickBot="1" x14ac:dyDescent="0.25">
      <c r="A26" s="448" t="s">
        <v>9</v>
      </c>
      <c r="B26" s="458" t="s">
        <v>363</v>
      </c>
      <c r="C26" s="469">
        <f>+C27+C33</f>
        <v>6739</v>
      </c>
      <c r="D26" s="470">
        <f>+D27+D33</f>
        <v>0</v>
      </c>
      <c r="E26" s="471">
        <f>+E27+E33</f>
        <v>6739</v>
      </c>
    </row>
    <row r="27" spans="1:5" ht="12.75" customHeight="1" x14ac:dyDescent="0.2">
      <c r="A27" s="487" t="s">
        <v>139</v>
      </c>
      <c r="B27" s="492" t="s">
        <v>189</v>
      </c>
      <c r="C27" s="493">
        <f>SUM(C28:C32)</f>
        <v>6739</v>
      </c>
      <c r="D27" s="494">
        <f>SUM(D28:D32)</f>
        <v>0</v>
      </c>
      <c r="E27" s="579">
        <f>SUM(E28:E32)</f>
        <v>6739</v>
      </c>
    </row>
    <row r="28" spans="1:5" ht="12.75" customHeight="1" x14ac:dyDescent="0.2">
      <c r="A28" s="462" t="s">
        <v>190</v>
      </c>
      <c r="B28" s="496" t="s">
        <v>191</v>
      </c>
      <c r="C28" s="464">
        <v>4080</v>
      </c>
      <c r="D28" s="466">
        <v>0</v>
      </c>
      <c r="E28" s="624">
        <f>C28+D28</f>
        <v>4080</v>
      </c>
    </row>
    <row r="29" spans="1:5" ht="12.75" customHeight="1" x14ac:dyDescent="0.2">
      <c r="A29" s="462" t="s">
        <v>192</v>
      </c>
      <c r="B29" s="496" t="s">
        <v>315</v>
      </c>
      <c r="C29" s="464">
        <v>2159</v>
      </c>
      <c r="D29" s="466">
        <v>0</v>
      </c>
      <c r="E29" s="624">
        <f>C29+D29</f>
        <v>2159</v>
      </c>
    </row>
    <row r="30" spans="1:5" ht="12.75" customHeight="1" x14ac:dyDescent="0.2">
      <c r="A30" s="462" t="s">
        <v>194</v>
      </c>
      <c r="B30" s="496" t="s">
        <v>195</v>
      </c>
      <c r="C30" s="464">
        <v>500</v>
      </c>
      <c r="D30" s="466">
        <v>0</v>
      </c>
      <c r="E30" s="624">
        <f>C30+D30</f>
        <v>500</v>
      </c>
    </row>
    <row r="31" spans="1:5" ht="12.75" customHeight="1" x14ac:dyDescent="0.2">
      <c r="A31" s="462" t="s">
        <v>196</v>
      </c>
      <c r="B31" s="496" t="s">
        <v>85</v>
      </c>
      <c r="C31" s="464">
        <v>0</v>
      </c>
      <c r="D31" s="466">
        <v>0</v>
      </c>
      <c r="E31" s="467"/>
    </row>
    <row r="32" spans="1:5" ht="12.75" customHeight="1" x14ac:dyDescent="0.2">
      <c r="A32" s="462" t="s">
        <v>197</v>
      </c>
      <c r="B32" s="496" t="s">
        <v>198</v>
      </c>
      <c r="C32" s="464">
        <v>0</v>
      </c>
      <c r="D32" s="466">
        <v>0</v>
      </c>
      <c r="E32" s="467"/>
    </row>
    <row r="33" spans="1:5" ht="12.75" customHeight="1" x14ac:dyDescent="0.2">
      <c r="A33" s="462" t="s">
        <v>141</v>
      </c>
      <c r="B33" s="492" t="s">
        <v>199</v>
      </c>
      <c r="C33" s="497">
        <f>SUM(C34:C38)</f>
        <v>0</v>
      </c>
      <c r="D33" s="498">
        <f>SUM(D34:D38)</f>
        <v>0</v>
      </c>
      <c r="E33" s="580">
        <f>SUM(E34:E38)</f>
        <v>0</v>
      </c>
    </row>
    <row r="34" spans="1:5" ht="12.75" customHeight="1" x14ac:dyDescent="0.2">
      <c r="A34" s="462" t="s">
        <v>200</v>
      </c>
      <c r="B34" s="496" t="s">
        <v>191</v>
      </c>
      <c r="C34" s="464">
        <v>0</v>
      </c>
      <c r="D34" s="466">
        <v>0</v>
      </c>
      <c r="E34" s="467"/>
    </row>
    <row r="35" spans="1:5" ht="12.75" customHeight="1" x14ac:dyDescent="0.2">
      <c r="A35" s="462" t="s">
        <v>201</v>
      </c>
      <c r="B35" s="496" t="s">
        <v>193</v>
      </c>
      <c r="C35" s="464">
        <v>0</v>
      </c>
      <c r="D35" s="466">
        <v>0</v>
      </c>
      <c r="E35" s="467"/>
    </row>
    <row r="36" spans="1:5" ht="12.75" customHeight="1" x14ac:dyDescent="0.2">
      <c r="A36" s="462" t="s">
        <v>202</v>
      </c>
      <c r="B36" s="496" t="s">
        <v>195</v>
      </c>
      <c r="C36" s="464">
        <v>0</v>
      </c>
      <c r="D36" s="466">
        <v>0</v>
      </c>
      <c r="E36" s="467"/>
    </row>
    <row r="37" spans="1:5" ht="12.75" customHeight="1" x14ac:dyDescent="0.2">
      <c r="A37" s="462" t="s">
        <v>203</v>
      </c>
      <c r="B37" s="496" t="s">
        <v>85</v>
      </c>
      <c r="C37" s="464">
        <v>0</v>
      </c>
      <c r="D37" s="466">
        <v>0</v>
      </c>
      <c r="E37" s="467"/>
    </row>
    <row r="38" spans="1:5" ht="12.75" customHeight="1" thickBot="1" x14ac:dyDescent="0.25">
      <c r="A38" s="499" t="s">
        <v>204</v>
      </c>
      <c r="B38" s="500" t="s">
        <v>205</v>
      </c>
      <c r="C38" s="501">
        <v>0</v>
      </c>
      <c r="D38" s="502">
        <v>0</v>
      </c>
      <c r="E38" s="468"/>
    </row>
    <row r="39" spans="1:5" ht="12.75" customHeight="1" thickBot="1" x14ac:dyDescent="0.25">
      <c r="A39" s="448" t="s">
        <v>206</v>
      </c>
      <c r="B39" s="458" t="s">
        <v>364</v>
      </c>
      <c r="C39" s="469">
        <f>SUM(C40:C42)</f>
        <v>13709</v>
      </c>
      <c r="D39" s="470">
        <f>SUM(D40:D42)</f>
        <v>0</v>
      </c>
      <c r="E39" s="471">
        <f>SUM(E40:E42)</f>
        <v>13709</v>
      </c>
    </row>
    <row r="40" spans="1:5" ht="12.75" customHeight="1" x14ac:dyDescent="0.2">
      <c r="A40" s="487" t="s">
        <v>207</v>
      </c>
      <c r="B40" s="488" t="s">
        <v>316</v>
      </c>
      <c r="C40" s="489">
        <f>'2.2.Felhalm..mérleg'!C5</f>
        <v>7000</v>
      </c>
      <c r="D40" s="489">
        <f>'2.2.Felhalm..mérleg'!D5</f>
        <v>0</v>
      </c>
      <c r="E40" s="490">
        <f>'2.2.Felhalm..mérleg'!E5</f>
        <v>7000</v>
      </c>
    </row>
    <row r="41" spans="1:5" ht="12.75" customHeight="1" x14ac:dyDescent="0.2">
      <c r="A41" s="476" t="s">
        <v>208</v>
      </c>
      <c r="B41" s="488" t="s">
        <v>317</v>
      </c>
      <c r="C41" s="478">
        <f>'2.2.Felhalm..mérleg'!C6</f>
        <v>6709</v>
      </c>
      <c r="D41" s="478">
        <f>'2.2.Felhalm..mérleg'!D6</f>
        <v>0</v>
      </c>
      <c r="E41" s="479">
        <f>'2.2.Felhalm..mérleg'!E6</f>
        <v>6709</v>
      </c>
    </row>
    <row r="42" spans="1:5" ht="12.75" customHeight="1" thickBot="1" x14ac:dyDescent="0.25">
      <c r="A42" s="499" t="s">
        <v>209</v>
      </c>
      <c r="B42" s="505" t="s">
        <v>210</v>
      </c>
      <c r="C42" s="501">
        <v>0</v>
      </c>
      <c r="D42" s="502">
        <v>0</v>
      </c>
      <c r="E42" s="468"/>
    </row>
    <row r="43" spans="1:5" ht="12.75" customHeight="1" thickBot="1" x14ac:dyDescent="0.25">
      <c r="A43" s="448" t="s">
        <v>11</v>
      </c>
      <c r="B43" s="458" t="s">
        <v>365</v>
      </c>
      <c r="C43" s="469">
        <f>+C44+C45</f>
        <v>0</v>
      </c>
      <c r="D43" s="470">
        <f>+D44+D45</f>
        <v>0</v>
      </c>
      <c r="E43" s="491"/>
    </row>
    <row r="44" spans="1:5" ht="12.75" customHeight="1" x14ac:dyDescent="0.2">
      <c r="A44" s="487" t="s">
        <v>211</v>
      </c>
      <c r="B44" s="463" t="s">
        <v>212</v>
      </c>
      <c r="C44" s="489">
        <v>0</v>
      </c>
      <c r="D44" s="503">
        <v>0</v>
      </c>
      <c r="E44" s="495"/>
    </row>
    <row r="45" spans="1:5" ht="12.75" customHeight="1" thickBot="1" x14ac:dyDescent="0.25">
      <c r="A45" s="476" t="s">
        <v>213</v>
      </c>
      <c r="B45" s="463" t="s">
        <v>214</v>
      </c>
      <c r="C45" s="478">
        <v>0</v>
      </c>
      <c r="D45" s="504">
        <v>0</v>
      </c>
      <c r="E45" s="468"/>
    </row>
    <row r="46" spans="1:5" ht="12.75" customHeight="1" thickBot="1" x14ac:dyDescent="0.25">
      <c r="A46" s="448" t="s">
        <v>215</v>
      </c>
      <c r="B46" s="458" t="s">
        <v>216</v>
      </c>
      <c r="C46" s="459">
        <v>0</v>
      </c>
      <c r="D46" s="460">
        <v>0</v>
      </c>
      <c r="E46" s="491">
        <v>0</v>
      </c>
    </row>
    <row r="47" spans="1:5" ht="12.75" customHeight="1" thickBot="1" x14ac:dyDescent="0.25">
      <c r="A47" s="448" t="s">
        <v>13</v>
      </c>
      <c r="B47" s="506" t="s">
        <v>217</v>
      </c>
      <c r="C47" s="507">
        <f>+C5+C22+C26+C39+C43+C46+C21</f>
        <v>211842.43299999999</v>
      </c>
      <c r="D47" s="508">
        <f>+D5+D22+D26+D39+D43+D46+D21</f>
        <v>16138</v>
      </c>
      <c r="E47" s="582">
        <f>+E5+E22+E26+E39+E43+E46+E21</f>
        <v>227980.43299999999</v>
      </c>
    </row>
    <row r="48" spans="1:5" ht="12.75" customHeight="1" thickBot="1" x14ac:dyDescent="0.25">
      <c r="A48" s="509" t="s">
        <v>14</v>
      </c>
      <c r="B48" s="458" t="s">
        <v>218</v>
      </c>
      <c r="C48" s="469">
        <f>SUM(C49:C50)</f>
        <v>23000</v>
      </c>
      <c r="D48" s="470">
        <f>SUM(D49:D50)</f>
        <v>-1333</v>
      </c>
      <c r="E48" s="471">
        <f>SUM(E49:E50)</f>
        <v>21667</v>
      </c>
    </row>
    <row r="49" spans="1:5" ht="12.75" customHeight="1" x14ac:dyDescent="0.2">
      <c r="A49" s="472" t="s">
        <v>219</v>
      </c>
      <c r="B49" s="473" t="s">
        <v>220</v>
      </c>
      <c r="C49" s="474">
        <f>'2.1.Műk.mérleg'!C17</f>
        <v>23000</v>
      </c>
      <c r="D49" s="474">
        <f>'2.1.Műk.mérleg'!D17</f>
        <v>-1333</v>
      </c>
      <c r="E49" s="475">
        <f>'2.1.Műk.mérleg'!E17</f>
        <v>21667</v>
      </c>
    </row>
    <row r="50" spans="1:5" ht="12.75" customHeight="1" thickBot="1" x14ac:dyDescent="0.25">
      <c r="A50" s="480" t="s">
        <v>221</v>
      </c>
      <c r="B50" s="481" t="s">
        <v>222</v>
      </c>
      <c r="C50" s="482"/>
      <c r="D50" s="483"/>
      <c r="E50" s="468"/>
    </row>
    <row r="51" spans="1:5" ht="12.75" customHeight="1" thickBot="1" x14ac:dyDescent="0.25">
      <c r="A51" s="509" t="s">
        <v>15</v>
      </c>
      <c r="B51" s="458" t="s">
        <v>223</v>
      </c>
      <c r="C51" s="469">
        <f>SUM(C52,C59)</f>
        <v>0</v>
      </c>
      <c r="D51" s="470">
        <f>SUM(D52,D59)</f>
        <v>0</v>
      </c>
      <c r="E51" s="471">
        <f>SUM(E52,E59)</f>
        <v>0</v>
      </c>
    </row>
    <row r="52" spans="1:5" ht="12.75" customHeight="1" x14ac:dyDescent="0.2">
      <c r="A52" s="472" t="s">
        <v>224</v>
      </c>
      <c r="B52" s="492" t="s">
        <v>225</v>
      </c>
      <c r="C52" s="510">
        <f>SUM(C53:C58)</f>
        <v>0</v>
      </c>
      <c r="D52" s="511">
        <f>SUM(D53:D58)</f>
        <v>0</v>
      </c>
      <c r="E52" s="583">
        <f>SUM(E53:E58)</f>
        <v>0</v>
      </c>
    </row>
    <row r="53" spans="1:5" ht="12.75" customHeight="1" x14ac:dyDescent="0.2">
      <c r="A53" s="487" t="s">
        <v>226</v>
      </c>
      <c r="B53" s="512" t="s">
        <v>94</v>
      </c>
      <c r="C53" s="464"/>
      <c r="D53" s="466"/>
      <c r="E53" s="467"/>
    </row>
    <row r="54" spans="1:5" ht="12.75" customHeight="1" x14ac:dyDescent="0.2">
      <c r="A54" s="487" t="s">
        <v>227</v>
      </c>
      <c r="B54" s="512" t="s">
        <v>96</v>
      </c>
      <c r="C54" s="464"/>
      <c r="D54" s="466"/>
      <c r="E54" s="467"/>
    </row>
    <row r="55" spans="1:5" ht="12.75" customHeight="1" x14ac:dyDescent="0.2">
      <c r="A55" s="487" t="s">
        <v>228</v>
      </c>
      <c r="B55" s="512" t="s">
        <v>229</v>
      </c>
      <c r="C55" s="478"/>
      <c r="D55" s="504"/>
      <c r="E55" s="467"/>
    </row>
    <row r="56" spans="1:5" ht="12.75" customHeight="1" x14ac:dyDescent="0.2">
      <c r="A56" s="487" t="s">
        <v>230</v>
      </c>
      <c r="B56" s="512" t="s">
        <v>231</v>
      </c>
      <c r="C56" s="501"/>
      <c r="D56" s="502"/>
      <c r="E56" s="467"/>
    </row>
    <row r="57" spans="1:5" ht="12.75" customHeight="1" x14ac:dyDescent="0.2">
      <c r="A57" s="487" t="s">
        <v>232</v>
      </c>
      <c r="B57" s="512" t="s">
        <v>101</v>
      </c>
      <c r="C57" s="501"/>
      <c r="D57" s="502"/>
      <c r="E57" s="467"/>
    </row>
    <row r="58" spans="1:5" ht="12.75" customHeight="1" x14ac:dyDescent="0.2">
      <c r="A58" s="487" t="s">
        <v>233</v>
      </c>
      <c r="B58" s="512" t="s">
        <v>234</v>
      </c>
      <c r="C58" s="501"/>
      <c r="D58" s="502"/>
      <c r="E58" s="467"/>
    </row>
    <row r="59" spans="1:5" ht="12.75" customHeight="1" x14ac:dyDescent="0.2">
      <c r="A59" s="487" t="s">
        <v>235</v>
      </c>
      <c r="B59" s="492" t="s">
        <v>236</v>
      </c>
      <c r="C59" s="513">
        <f>SUM(C60:C66)</f>
        <v>0</v>
      </c>
      <c r="D59" s="514">
        <f>SUM(D60:D66)</f>
        <v>0</v>
      </c>
      <c r="E59" s="584">
        <f>SUM(E60:E66)</f>
        <v>0</v>
      </c>
    </row>
    <row r="60" spans="1:5" ht="12.75" customHeight="1" x14ac:dyDescent="0.2">
      <c r="A60" s="487" t="s">
        <v>237</v>
      </c>
      <c r="B60" s="512" t="s">
        <v>94</v>
      </c>
      <c r="C60" s="464"/>
      <c r="D60" s="466"/>
      <c r="E60" s="467"/>
    </row>
    <row r="61" spans="1:5" ht="12.75" customHeight="1" x14ac:dyDescent="0.2">
      <c r="A61" s="487" t="s">
        <v>238</v>
      </c>
      <c r="B61" s="512" t="s">
        <v>239</v>
      </c>
      <c r="C61" s="464"/>
      <c r="D61" s="466"/>
      <c r="E61" s="467"/>
    </row>
    <row r="62" spans="1:5" ht="12.75" customHeight="1" x14ac:dyDescent="0.2">
      <c r="A62" s="487" t="s">
        <v>240</v>
      </c>
      <c r="B62" s="512" t="s">
        <v>241</v>
      </c>
      <c r="C62" s="478"/>
      <c r="D62" s="504"/>
      <c r="E62" s="467"/>
    </row>
    <row r="63" spans="1:5" ht="12.75" customHeight="1" x14ac:dyDescent="0.2">
      <c r="A63" s="487" t="s">
        <v>242</v>
      </c>
      <c r="B63" s="512" t="s">
        <v>229</v>
      </c>
      <c r="C63" s="464"/>
      <c r="D63" s="466"/>
      <c r="E63" s="467"/>
    </row>
    <row r="64" spans="1:5" ht="12.75" customHeight="1" x14ac:dyDescent="0.2">
      <c r="A64" s="476" t="s">
        <v>243</v>
      </c>
      <c r="B64" s="500" t="s">
        <v>244</v>
      </c>
      <c r="C64" s="478"/>
      <c r="D64" s="504"/>
      <c r="E64" s="467"/>
    </row>
    <row r="65" spans="1:5" ht="12.75" customHeight="1" x14ac:dyDescent="0.2">
      <c r="A65" s="462" t="s">
        <v>245</v>
      </c>
      <c r="B65" s="500" t="s">
        <v>101</v>
      </c>
      <c r="C65" s="464"/>
      <c r="D65" s="466"/>
      <c r="E65" s="467"/>
    </row>
    <row r="66" spans="1:5" ht="12.75" customHeight="1" thickBot="1" x14ac:dyDescent="0.25">
      <c r="A66" s="515" t="s">
        <v>246</v>
      </c>
      <c r="B66" s="516" t="s">
        <v>247</v>
      </c>
      <c r="C66" s="517"/>
      <c r="D66" s="518"/>
      <c r="E66" s="468"/>
    </row>
    <row r="67" spans="1:5" ht="12.75" customHeight="1" thickBot="1" x14ac:dyDescent="0.25">
      <c r="A67" s="519" t="s">
        <v>16</v>
      </c>
      <c r="B67" s="520" t="s">
        <v>248</v>
      </c>
      <c r="C67" s="521">
        <f>+C47+C48+C51</f>
        <v>234842.43299999999</v>
      </c>
      <c r="D67" s="522">
        <f>+D47+D48+D51</f>
        <v>14805</v>
      </c>
      <c r="E67" s="585">
        <f>+E47+E48+E51</f>
        <v>249647.43299999999</v>
      </c>
    </row>
    <row r="68" spans="1:5" ht="12.75" customHeight="1" thickTop="1" x14ac:dyDescent="0.2">
      <c r="A68" s="651" t="s">
        <v>249</v>
      </c>
      <c r="B68" s="651"/>
      <c r="C68" s="651"/>
      <c r="D68" s="651"/>
      <c r="E68" s="651"/>
    </row>
    <row r="69" spans="1:5" ht="12.75" customHeight="1" thickBot="1" x14ac:dyDescent="0.25">
      <c r="A69" s="653"/>
      <c r="B69" s="653"/>
      <c r="C69" s="441"/>
    </row>
    <row r="70" spans="1:5" ht="24.75" customHeight="1" thickTop="1" thickBot="1" x14ac:dyDescent="0.25">
      <c r="A70" s="443" t="s">
        <v>0</v>
      </c>
      <c r="B70" s="444" t="s">
        <v>250</v>
      </c>
      <c r="C70" s="445" t="s">
        <v>319</v>
      </c>
      <c r="D70" s="446" t="s">
        <v>320</v>
      </c>
      <c r="E70" s="447" t="s">
        <v>321</v>
      </c>
    </row>
    <row r="71" spans="1:5" ht="12.75" customHeight="1" thickBot="1" x14ac:dyDescent="0.25">
      <c r="A71" s="448">
        <v>1</v>
      </c>
      <c r="B71" s="449">
        <v>2</v>
      </c>
      <c r="C71" s="450">
        <v>3</v>
      </c>
      <c r="D71" s="451">
        <v>4</v>
      </c>
      <c r="E71" s="452">
        <v>5</v>
      </c>
    </row>
    <row r="72" spans="1:5" ht="12.75" customHeight="1" thickBot="1" x14ac:dyDescent="0.25">
      <c r="A72" s="453" t="s">
        <v>4</v>
      </c>
      <c r="B72" s="523" t="s">
        <v>366</v>
      </c>
      <c r="C72" s="524">
        <f>SUM(C73:C77)</f>
        <v>192633.8345</v>
      </c>
      <c r="D72" s="525">
        <f>SUM(D73:D77)</f>
        <v>1868</v>
      </c>
      <c r="E72" s="586">
        <f>SUM(E73:E77)</f>
        <v>194501.8345</v>
      </c>
    </row>
    <row r="73" spans="1:5" ht="12.75" customHeight="1" x14ac:dyDescent="0.2">
      <c r="A73" s="472" t="s">
        <v>112</v>
      </c>
      <c r="B73" s="473" t="s">
        <v>145</v>
      </c>
      <c r="C73" s="526">
        <f>'11.mell. összesen'!D40</f>
        <v>83497</v>
      </c>
      <c r="D73" s="527">
        <f>'11.mell. összesen'!E40</f>
        <v>0</v>
      </c>
      <c r="E73" s="587">
        <f>'11.mell. összesen'!F40</f>
        <v>83497</v>
      </c>
    </row>
    <row r="74" spans="1:5" ht="12.75" customHeight="1" x14ac:dyDescent="0.2">
      <c r="A74" s="462" t="s">
        <v>114</v>
      </c>
      <c r="B74" s="463" t="s">
        <v>146</v>
      </c>
      <c r="C74" s="528">
        <f>'11.mell. összesen'!D41</f>
        <v>21732</v>
      </c>
      <c r="D74" s="529">
        <f>'11.mell. összesen'!E41</f>
        <v>0</v>
      </c>
      <c r="E74" s="588">
        <f>'11.mell. összesen'!F41</f>
        <v>21732</v>
      </c>
    </row>
    <row r="75" spans="1:5" ht="12.75" customHeight="1" x14ac:dyDescent="0.2">
      <c r="A75" s="462" t="s">
        <v>116</v>
      </c>
      <c r="B75" s="463" t="s">
        <v>147</v>
      </c>
      <c r="C75" s="530">
        <f>'11.mell. összesen'!D42</f>
        <v>74475.0095</v>
      </c>
      <c r="D75" s="531">
        <f>'11.mell. összesen'!E42</f>
        <v>-2372</v>
      </c>
      <c r="E75" s="589">
        <f>'11.mell. összesen'!F42</f>
        <v>72103.0095</v>
      </c>
    </row>
    <row r="76" spans="1:5" ht="12.75" customHeight="1" x14ac:dyDescent="0.2">
      <c r="A76" s="462" t="s">
        <v>118</v>
      </c>
      <c r="B76" s="532" t="s">
        <v>148</v>
      </c>
      <c r="C76" s="530">
        <f>'11.mell. összesen'!D43</f>
        <v>5929.8250000000007</v>
      </c>
      <c r="D76" s="531">
        <f>'11.mell. összesen'!E43</f>
        <v>4240</v>
      </c>
      <c r="E76" s="589">
        <f>'11.mell. összesen'!F43</f>
        <v>10169.825000000001</v>
      </c>
    </row>
    <row r="77" spans="1:5" ht="12.75" customHeight="1" thickBot="1" x14ac:dyDescent="0.25">
      <c r="A77" s="462" t="s">
        <v>251</v>
      </c>
      <c r="B77" s="533" t="s">
        <v>149</v>
      </c>
      <c r="C77" s="530">
        <f>'11.mell. összesen'!D44</f>
        <v>7000</v>
      </c>
      <c r="D77" s="531">
        <f>'11.mell. összesen'!E44</f>
        <v>0</v>
      </c>
      <c r="E77" s="589">
        <f>'11.mell. összesen'!F44</f>
        <v>7000</v>
      </c>
    </row>
    <row r="78" spans="1:5" ht="12.75" customHeight="1" thickBot="1" x14ac:dyDescent="0.25">
      <c r="A78" s="448" t="s">
        <v>5</v>
      </c>
      <c r="B78" s="534" t="s">
        <v>367</v>
      </c>
      <c r="C78" s="535">
        <f>SUM(C79:C85)</f>
        <v>10373</v>
      </c>
      <c r="D78" s="536">
        <f>SUM(D79:D85)</f>
        <v>853</v>
      </c>
      <c r="E78" s="590">
        <f>SUM(E79:E85)</f>
        <v>11226</v>
      </c>
    </row>
    <row r="79" spans="1:5" ht="12.75" customHeight="1" x14ac:dyDescent="0.2">
      <c r="A79" s="487" t="s">
        <v>129</v>
      </c>
      <c r="B79" s="463" t="s">
        <v>150</v>
      </c>
      <c r="C79" s="537">
        <f>'2.2.Felhalm..mérleg'!G5</f>
        <v>0</v>
      </c>
      <c r="D79" s="537">
        <f>'2.2.Felhalm..mérleg'!H5</f>
        <v>853</v>
      </c>
      <c r="E79" s="591">
        <f>'2.2.Felhalm..mérleg'!I5</f>
        <v>853</v>
      </c>
    </row>
    <row r="80" spans="1:5" ht="12.75" customHeight="1" x14ac:dyDescent="0.2">
      <c r="A80" s="487" t="s">
        <v>131</v>
      </c>
      <c r="B80" s="463" t="s">
        <v>151</v>
      </c>
      <c r="C80" s="537">
        <f>'2.2.Felhalm..mérleg'!G6</f>
        <v>0</v>
      </c>
      <c r="D80" s="537">
        <f>'2.2.Felhalm..mérleg'!H6</f>
        <v>0</v>
      </c>
      <c r="E80" s="591">
        <f>'2.2.Felhalm..mérleg'!I6</f>
        <v>0</v>
      </c>
    </row>
    <row r="81" spans="1:5" ht="12.75" customHeight="1" x14ac:dyDescent="0.2">
      <c r="A81" s="487" t="s">
        <v>133</v>
      </c>
      <c r="B81" s="463" t="s">
        <v>253</v>
      </c>
      <c r="C81" s="528">
        <v>0</v>
      </c>
      <c r="D81" s="529">
        <v>0</v>
      </c>
      <c r="E81" s="467"/>
    </row>
    <row r="82" spans="1:5" ht="12.75" customHeight="1" x14ac:dyDescent="0.2">
      <c r="A82" s="487" t="s">
        <v>135</v>
      </c>
      <c r="B82" s="463" t="s">
        <v>254</v>
      </c>
      <c r="C82" s="528">
        <v>0</v>
      </c>
      <c r="D82" s="529">
        <v>0</v>
      </c>
      <c r="E82" s="467"/>
    </row>
    <row r="83" spans="1:5" ht="12.75" customHeight="1" x14ac:dyDescent="0.2">
      <c r="A83" s="487" t="s">
        <v>152</v>
      </c>
      <c r="B83" s="463" t="s">
        <v>153</v>
      </c>
      <c r="C83" s="528">
        <v>0</v>
      </c>
      <c r="D83" s="529">
        <v>0</v>
      </c>
      <c r="E83" s="467"/>
    </row>
    <row r="84" spans="1:5" ht="21.75" customHeight="1" x14ac:dyDescent="0.2">
      <c r="A84" s="487" t="s">
        <v>170</v>
      </c>
      <c r="B84" s="463" t="s">
        <v>255</v>
      </c>
      <c r="C84" s="528">
        <v>0</v>
      </c>
      <c r="D84" s="529">
        <v>0</v>
      </c>
      <c r="E84" s="467"/>
    </row>
    <row r="85" spans="1:5" ht="12.75" customHeight="1" x14ac:dyDescent="0.2">
      <c r="A85" s="487" t="s">
        <v>256</v>
      </c>
      <c r="B85" s="463" t="s">
        <v>257</v>
      </c>
      <c r="C85" s="528">
        <f>SUM(C86:C89)</f>
        <v>10373</v>
      </c>
      <c r="D85" s="528">
        <f>SUM(D86:D89)</f>
        <v>0</v>
      </c>
      <c r="E85" s="588">
        <f>SUM(E86:E89)</f>
        <v>10373</v>
      </c>
    </row>
    <row r="86" spans="1:5" ht="12.75" customHeight="1" x14ac:dyDescent="0.2">
      <c r="A86" s="487" t="s">
        <v>258</v>
      </c>
      <c r="B86" s="463" t="s">
        <v>259</v>
      </c>
      <c r="C86" s="528">
        <v>0</v>
      </c>
      <c r="D86" s="529">
        <v>0</v>
      </c>
      <c r="E86" s="467"/>
    </row>
    <row r="87" spans="1:5" ht="12.75" customHeight="1" x14ac:dyDescent="0.2">
      <c r="A87" s="487" t="s">
        <v>260</v>
      </c>
      <c r="B87" s="539" t="s">
        <v>261</v>
      </c>
      <c r="C87" s="528">
        <v>0</v>
      </c>
      <c r="D87" s="529">
        <v>0</v>
      </c>
      <c r="E87" s="467"/>
    </row>
    <row r="88" spans="1:5" ht="12.75" customHeight="1" x14ac:dyDescent="0.2">
      <c r="A88" s="476" t="s">
        <v>262</v>
      </c>
      <c r="B88" s="539" t="s">
        <v>263</v>
      </c>
      <c r="C88" s="530">
        <f>'2.2.Felhalm..mérleg'!G10</f>
        <v>10373</v>
      </c>
      <c r="D88" s="530">
        <f>'2.2.Felhalm..mérleg'!H10</f>
        <v>0</v>
      </c>
      <c r="E88" s="589">
        <f>'2.2.Felhalm..mérleg'!I10</f>
        <v>10373</v>
      </c>
    </row>
    <row r="89" spans="1:5" ht="12.75" customHeight="1" thickBot="1" x14ac:dyDescent="0.25">
      <c r="A89" s="499" t="s">
        <v>264</v>
      </c>
      <c r="B89" s="539" t="s">
        <v>265</v>
      </c>
      <c r="C89" s="530">
        <v>0</v>
      </c>
      <c r="D89" s="531">
        <v>0</v>
      </c>
      <c r="E89" s="468"/>
    </row>
    <row r="90" spans="1:5" ht="12.75" customHeight="1" thickBot="1" x14ac:dyDescent="0.25">
      <c r="A90" s="448" t="s">
        <v>6</v>
      </c>
      <c r="B90" s="534" t="s">
        <v>266</v>
      </c>
      <c r="C90" s="540">
        <f>'11.mell. összesen'!D52</f>
        <v>0</v>
      </c>
      <c r="D90" s="540">
        <f>'11.mell. összesen'!E52</f>
        <v>0</v>
      </c>
      <c r="E90" s="592">
        <f>'11.mell. összesen'!F52</f>
        <v>0</v>
      </c>
    </row>
    <row r="91" spans="1:5" ht="12.75" customHeight="1" thickBot="1" x14ac:dyDescent="0.25">
      <c r="A91" s="448" t="s">
        <v>7</v>
      </c>
      <c r="B91" s="534" t="s">
        <v>368</v>
      </c>
      <c r="C91" s="535">
        <f>SUM(C92:C93)</f>
        <v>31835</v>
      </c>
      <c r="D91" s="536">
        <f>SUM(D92:D93)</f>
        <v>12084</v>
      </c>
      <c r="E91" s="590">
        <f>SUM(E92:E93)</f>
        <v>43919</v>
      </c>
    </row>
    <row r="92" spans="1:5" ht="12.75" customHeight="1" x14ac:dyDescent="0.2">
      <c r="A92" s="487" t="s">
        <v>267</v>
      </c>
      <c r="B92" s="488" t="s">
        <v>268</v>
      </c>
      <c r="C92" s="537"/>
      <c r="D92" s="538"/>
      <c r="E92" s="495"/>
    </row>
    <row r="93" spans="1:5" ht="12.75" customHeight="1" thickBot="1" x14ac:dyDescent="0.25">
      <c r="A93" s="462" t="s">
        <v>269</v>
      </c>
      <c r="B93" s="463" t="s">
        <v>270</v>
      </c>
      <c r="C93" s="528">
        <f>'11.mell. összesen'!D45+'11.mell. összesen'!D51</f>
        <v>31835</v>
      </c>
      <c r="D93" s="529">
        <f>'11.mell. összesen'!E45+'11.mell. összesen'!E51</f>
        <v>12084</v>
      </c>
      <c r="E93" s="529">
        <f>'11.mell. összesen'!F45+'11.mell. összesen'!F51</f>
        <v>43919</v>
      </c>
    </row>
    <row r="94" spans="1:5" ht="12.75" customHeight="1" thickBot="1" x14ac:dyDescent="0.25">
      <c r="A94" s="448" t="s">
        <v>8</v>
      </c>
      <c r="B94" s="506" t="s">
        <v>271</v>
      </c>
      <c r="C94" s="535">
        <f>+C72+C78+C90+C91</f>
        <v>234841.8345</v>
      </c>
      <c r="D94" s="536">
        <f>+D72+D78+D90+D91</f>
        <v>14805</v>
      </c>
      <c r="E94" s="590">
        <f>+E72+E78+E90+E91</f>
        <v>249646.8345</v>
      </c>
    </row>
    <row r="95" spans="1:5" ht="12.75" customHeight="1" thickBot="1" x14ac:dyDescent="0.25">
      <c r="A95" s="448" t="s">
        <v>9</v>
      </c>
      <c r="B95" s="534" t="s">
        <v>272</v>
      </c>
      <c r="C95" s="535">
        <f>SUM(C96,C105)</f>
        <v>0</v>
      </c>
      <c r="D95" s="536">
        <f>SUM(D96,D105)</f>
        <v>0</v>
      </c>
      <c r="E95" s="590">
        <f>SUM(E96,E105)</f>
        <v>0</v>
      </c>
    </row>
    <row r="96" spans="1:5" ht="12.75" customHeight="1" x14ac:dyDescent="0.2">
      <c r="A96" s="487" t="s">
        <v>139</v>
      </c>
      <c r="B96" s="492" t="s">
        <v>273</v>
      </c>
      <c r="C96" s="541">
        <f>SUM(C97:C104)</f>
        <v>0</v>
      </c>
      <c r="D96" s="542">
        <f>SUM(D97:D104)</f>
        <v>0</v>
      </c>
      <c r="E96" s="495"/>
    </row>
    <row r="97" spans="1:5" ht="12.75" customHeight="1" x14ac:dyDescent="0.2">
      <c r="A97" s="487" t="s">
        <v>190</v>
      </c>
      <c r="B97" s="512" t="s">
        <v>91</v>
      </c>
      <c r="C97" s="528"/>
      <c r="D97" s="529"/>
      <c r="E97" s="467"/>
    </row>
    <row r="98" spans="1:5" ht="12.75" customHeight="1" x14ac:dyDescent="0.2">
      <c r="A98" s="487" t="s">
        <v>192</v>
      </c>
      <c r="B98" s="512" t="s">
        <v>93</v>
      </c>
      <c r="C98" s="528"/>
      <c r="D98" s="529"/>
      <c r="E98" s="467"/>
    </row>
    <row r="99" spans="1:5" ht="12.75" customHeight="1" x14ac:dyDescent="0.2">
      <c r="A99" s="487" t="s">
        <v>194</v>
      </c>
      <c r="B99" s="512" t="s">
        <v>274</v>
      </c>
      <c r="C99" s="528"/>
      <c r="D99" s="529"/>
      <c r="E99" s="467"/>
    </row>
    <row r="100" spans="1:5" ht="12.75" customHeight="1" x14ac:dyDescent="0.2">
      <c r="A100" s="487" t="s">
        <v>196</v>
      </c>
      <c r="B100" s="512" t="s">
        <v>97</v>
      </c>
      <c r="C100" s="528"/>
      <c r="D100" s="529"/>
      <c r="E100" s="467"/>
    </row>
    <row r="101" spans="1:5" ht="12.75" customHeight="1" x14ac:dyDescent="0.2">
      <c r="A101" s="487" t="s">
        <v>197</v>
      </c>
      <c r="B101" s="512" t="s">
        <v>99</v>
      </c>
      <c r="C101" s="528"/>
      <c r="D101" s="529"/>
      <c r="E101" s="467"/>
    </row>
    <row r="102" spans="1:5" ht="12.75" customHeight="1" x14ac:dyDescent="0.2">
      <c r="A102" s="487" t="s">
        <v>275</v>
      </c>
      <c r="B102" s="512" t="s">
        <v>102</v>
      </c>
      <c r="C102" s="528"/>
      <c r="D102" s="529"/>
      <c r="E102" s="467"/>
    </row>
    <row r="103" spans="1:5" ht="12.75" customHeight="1" x14ac:dyDescent="0.2">
      <c r="A103" s="487" t="s">
        <v>276</v>
      </c>
      <c r="B103" s="512" t="s">
        <v>104</v>
      </c>
      <c r="C103" s="528"/>
      <c r="D103" s="529"/>
      <c r="E103" s="467"/>
    </row>
    <row r="104" spans="1:5" ht="12.75" customHeight="1" x14ac:dyDescent="0.2">
      <c r="A104" s="487" t="s">
        <v>277</v>
      </c>
      <c r="B104" s="512" t="s">
        <v>278</v>
      </c>
      <c r="C104" s="528"/>
      <c r="D104" s="529"/>
      <c r="E104" s="467"/>
    </row>
    <row r="105" spans="1:5" ht="12.75" customHeight="1" x14ac:dyDescent="0.2">
      <c r="A105" s="487" t="s">
        <v>141</v>
      </c>
      <c r="B105" s="492" t="s">
        <v>279</v>
      </c>
      <c r="C105" s="541">
        <f>SUM(C106:C113)</f>
        <v>0</v>
      </c>
      <c r="D105" s="542">
        <f>SUM(D106:D113)</f>
        <v>0</v>
      </c>
      <c r="E105" s="467"/>
    </row>
    <row r="106" spans="1:5" ht="12.75" customHeight="1" x14ac:dyDescent="0.2">
      <c r="A106" s="487" t="s">
        <v>200</v>
      </c>
      <c r="B106" s="512" t="s">
        <v>91</v>
      </c>
      <c r="C106" s="528"/>
      <c r="D106" s="529"/>
      <c r="E106" s="467"/>
    </row>
    <row r="107" spans="1:5" ht="12.75" customHeight="1" x14ac:dyDescent="0.2">
      <c r="A107" s="487" t="s">
        <v>201</v>
      </c>
      <c r="B107" s="512" t="s">
        <v>280</v>
      </c>
      <c r="C107" s="528"/>
      <c r="D107" s="529"/>
      <c r="E107" s="467"/>
    </row>
    <row r="108" spans="1:5" ht="12.75" customHeight="1" x14ac:dyDescent="0.2">
      <c r="A108" s="487" t="s">
        <v>202</v>
      </c>
      <c r="B108" s="512" t="s">
        <v>274</v>
      </c>
      <c r="C108" s="528"/>
      <c r="D108" s="529"/>
      <c r="E108" s="467"/>
    </row>
    <row r="109" spans="1:5" ht="12.75" customHeight="1" x14ac:dyDescent="0.2">
      <c r="A109" s="487" t="s">
        <v>203</v>
      </c>
      <c r="B109" s="512" t="s">
        <v>97</v>
      </c>
      <c r="C109" s="543"/>
      <c r="D109" s="544"/>
      <c r="E109" s="467"/>
    </row>
    <row r="110" spans="1:5" ht="12.75" customHeight="1" x14ac:dyDescent="0.2">
      <c r="A110" s="487" t="s">
        <v>204</v>
      </c>
      <c r="B110" s="512" t="s">
        <v>99</v>
      </c>
      <c r="C110" s="528"/>
      <c r="D110" s="529"/>
      <c r="E110" s="467"/>
    </row>
    <row r="111" spans="1:5" ht="12.75" customHeight="1" x14ac:dyDescent="0.2">
      <c r="A111" s="487" t="s">
        <v>281</v>
      </c>
      <c r="B111" s="512" t="s">
        <v>282</v>
      </c>
      <c r="C111" s="530"/>
      <c r="D111" s="531"/>
      <c r="E111" s="467"/>
    </row>
    <row r="112" spans="1:5" ht="12.75" customHeight="1" x14ac:dyDescent="0.2">
      <c r="A112" s="487" t="s">
        <v>283</v>
      </c>
      <c r="B112" s="512" t="s">
        <v>104</v>
      </c>
      <c r="C112" s="530"/>
      <c r="D112" s="531"/>
      <c r="E112" s="467"/>
    </row>
    <row r="113" spans="1:5" ht="12.75" customHeight="1" thickBot="1" x14ac:dyDescent="0.25">
      <c r="A113" s="487" t="s">
        <v>284</v>
      </c>
      <c r="B113" s="512" t="s">
        <v>285</v>
      </c>
      <c r="C113" s="545"/>
      <c r="D113" s="546"/>
      <c r="E113" s="468"/>
    </row>
    <row r="114" spans="1:5" ht="12.75" customHeight="1" thickBot="1" x14ac:dyDescent="0.25">
      <c r="A114" s="519" t="s">
        <v>10</v>
      </c>
      <c r="B114" s="593" t="s">
        <v>286</v>
      </c>
      <c r="C114" s="594">
        <f>SUM(C94,C95)</f>
        <v>234841.8345</v>
      </c>
      <c r="D114" s="595">
        <f>SUM(D94,D95)</f>
        <v>14805</v>
      </c>
      <c r="E114" s="596">
        <f>SUM(E94,E95)</f>
        <v>249646.8345</v>
      </c>
    </row>
    <row r="115" spans="1:5" ht="12.75" customHeight="1" thickTop="1" x14ac:dyDescent="0.2">
      <c r="A115" s="652"/>
      <c r="B115" s="652"/>
      <c r="C115" s="652"/>
    </row>
    <row r="116" spans="1:5" ht="12.75" customHeight="1" x14ac:dyDescent="0.2">
      <c r="A116" s="547"/>
      <c r="B116" s="548"/>
      <c r="C116" s="549"/>
    </row>
    <row r="117" spans="1:5" ht="12.75" customHeight="1" x14ac:dyDescent="0.2">
      <c r="A117" s="547"/>
      <c r="B117" s="548"/>
      <c r="C117" s="549"/>
    </row>
    <row r="118" spans="1:5" ht="12.75" customHeight="1" x14ac:dyDescent="0.2">
      <c r="A118" s="547"/>
      <c r="B118" s="548"/>
      <c r="C118" s="549"/>
    </row>
    <row r="119" spans="1:5" ht="12.75" customHeight="1" x14ac:dyDescent="0.2">
      <c r="A119" s="547"/>
      <c r="B119" s="548"/>
      <c r="C119" s="549"/>
    </row>
    <row r="120" spans="1:5" ht="12.75" customHeight="1" x14ac:dyDescent="0.2">
      <c r="A120" s="547"/>
      <c r="B120" s="548"/>
      <c r="C120" s="549"/>
    </row>
    <row r="121" spans="1:5" ht="12.75" customHeight="1" x14ac:dyDescent="0.2">
      <c r="A121" s="547"/>
      <c r="B121" s="548"/>
      <c r="C121" s="549"/>
    </row>
    <row r="122" spans="1:5" ht="12.75" customHeight="1" x14ac:dyDescent="0.2">
      <c r="A122" s="547"/>
      <c r="B122" s="548"/>
      <c r="C122" s="549"/>
    </row>
    <row r="123" spans="1:5" ht="12.75" customHeight="1" x14ac:dyDescent="0.2">
      <c r="A123" s="547"/>
      <c r="B123" s="548"/>
      <c r="C123" s="549"/>
    </row>
    <row r="124" spans="1:5" ht="12.75" customHeight="1" x14ac:dyDescent="0.2"/>
    <row r="125" spans="1:5" ht="12.75" customHeight="1" x14ac:dyDescent="0.2"/>
    <row r="126" spans="1:5" ht="12.75" customHeight="1" x14ac:dyDescent="0.2"/>
    <row r="127" spans="1:5" ht="12.75" customHeight="1" x14ac:dyDescent="0.2"/>
    <row r="128" spans="1:5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</sheetData>
  <mergeCells count="5">
    <mergeCell ref="A1:E1"/>
    <mergeCell ref="A115:C115"/>
    <mergeCell ref="A2:B2"/>
    <mergeCell ref="A69:B69"/>
    <mergeCell ref="A68:E68"/>
  </mergeCells>
  <phoneticPr fontId="3" type="noConversion"/>
  <pageMargins left="0.36302083333333335" right="0.24791666666666667" top="0.98425196850393704" bottom="0.67291666666666672" header="0.31496062992125984" footer="0.51181102362204722"/>
  <pageSetup paperSize="9" scale="85" orientation="portrait" r:id="rId1"/>
  <headerFooter alignWithMargins="0">
    <oddHeader>&amp;C&amp;"Arial,Félkövér"Öttevény Község Önkormányzatának
költségvetési mérlege
2013. II. félévi előirányzat-módosítás&amp;R&amp;"Arial,Dőlt"1. melléklet 
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8"/>
  <sheetViews>
    <sheetView view="pageLayout" zoomScaleNormal="100" workbookViewId="0">
      <selection activeCell="D1" sqref="D1:F2"/>
    </sheetView>
  </sheetViews>
  <sheetFormatPr defaultColWidth="9" defaultRowHeight="11.25" x14ac:dyDescent="0.2"/>
  <cols>
    <col min="1" max="1" width="5.7109375" style="64" customWidth="1"/>
    <col min="2" max="2" width="35.7109375" style="64" customWidth="1"/>
    <col min="3" max="3" width="30.7109375" style="64" customWidth="1"/>
    <col min="4" max="5" width="9.7109375" style="64" customWidth="1"/>
    <col min="6" max="6" width="9.7109375" style="141" customWidth="1"/>
    <col min="7" max="16384" width="9" style="64"/>
  </cols>
  <sheetData>
    <row r="1" spans="1:6" s="273" customFormat="1" ht="15" customHeight="1" thickTop="1" x14ac:dyDescent="0.2">
      <c r="A1" s="676" t="s">
        <v>0</v>
      </c>
      <c r="B1" s="678" t="s">
        <v>1</v>
      </c>
      <c r="C1" s="678" t="s">
        <v>2</v>
      </c>
      <c r="D1" s="695" t="s">
        <v>320</v>
      </c>
      <c r="E1" s="695" t="s">
        <v>378</v>
      </c>
      <c r="F1" s="670" t="s">
        <v>320</v>
      </c>
    </row>
    <row r="2" spans="1:6" ht="15" customHeight="1" thickBot="1" x14ac:dyDescent="0.25">
      <c r="A2" s="677"/>
      <c r="B2" s="679"/>
      <c r="C2" s="679"/>
      <c r="D2" s="696"/>
      <c r="E2" s="696"/>
      <c r="F2" s="671"/>
    </row>
    <row r="3" spans="1:6" ht="15" customHeight="1" x14ac:dyDescent="0.2">
      <c r="A3" s="274" t="s">
        <v>4</v>
      </c>
      <c r="B3" s="275" t="s">
        <v>28</v>
      </c>
      <c r="C3" s="275" t="s">
        <v>29</v>
      </c>
      <c r="D3" s="290">
        <v>500</v>
      </c>
      <c r="E3" s="295"/>
      <c r="F3" s="203">
        <f>D3+E3</f>
        <v>500</v>
      </c>
    </row>
    <row r="4" spans="1:6" ht="15" customHeight="1" x14ac:dyDescent="0.2">
      <c r="A4" s="276" t="s">
        <v>5</v>
      </c>
      <c r="B4" s="192" t="s">
        <v>30</v>
      </c>
      <c r="C4" s="192" t="s">
        <v>29</v>
      </c>
      <c r="D4" s="291">
        <v>250</v>
      </c>
      <c r="E4" s="277"/>
      <c r="F4" s="204">
        <f t="shared" ref="F4:F23" si="0">D4+E4</f>
        <v>250</v>
      </c>
    </row>
    <row r="5" spans="1:6" ht="15" customHeight="1" x14ac:dyDescent="0.2">
      <c r="A5" s="276" t="s">
        <v>6</v>
      </c>
      <c r="B5" s="192" t="s">
        <v>31</v>
      </c>
      <c r="C5" s="192" t="s">
        <v>29</v>
      </c>
      <c r="D5" s="291"/>
      <c r="E5" s="277"/>
      <c r="F5" s="204">
        <f t="shared" si="0"/>
        <v>0</v>
      </c>
    </row>
    <row r="6" spans="1:6" ht="15" customHeight="1" x14ac:dyDescent="0.2">
      <c r="A6" s="276" t="s">
        <v>7</v>
      </c>
      <c r="B6" s="192" t="s">
        <v>298</v>
      </c>
      <c r="C6" s="192" t="s">
        <v>29</v>
      </c>
      <c r="D6" s="291">
        <v>750</v>
      </c>
      <c r="E6" s="277"/>
      <c r="F6" s="204">
        <f t="shared" si="0"/>
        <v>750</v>
      </c>
    </row>
    <row r="7" spans="1:6" ht="15" customHeight="1" x14ac:dyDescent="0.2">
      <c r="A7" s="276" t="s">
        <v>8</v>
      </c>
      <c r="B7" s="192" t="s">
        <v>32</v>
      </c>
      <c r="C7" s="192" t="s">
        <v>29</v>
      </c>
      <c r="D7" s="291">
        <v>250</v>
      </c>
      <c r="E7" s="277"/>
      <c r="F7" s="204">
        <f t="shared" si="0"/>
        <v>250</v>
      </c>
    </row>
    <row r="8" spans="1:6" ht="15" customHeight="1" x14ac:dyDescent="0.2">
      <c r="A8" s="276" t="s">
        <v>9</v>
      </c>
      <c r="B8" s="192" t="s">
        <v>33</v>
      </c>
      <c r="C8" s="192" t="s">
        <v>332</v>
      </c>
      <c r="D8" s="291">
        <v>0</v>
      </c>
      <c r="E8" s="277"/>
      <c r="F8" s="204">
        <f t="shared" si="0"/>
        <v>0</v>
      </c>
    </row>
    <row r="9" spans="1:6" ht="15" customHeight="1" x14ac:dyDescent="0.2">
      <c r="A9" s="276"/>
      <c r="B9" s="192" t="s">
        <v>33</v>
      </c>
      <c r="C9" s="192" t="s">
        <v>29</v>
      </c>
      <c r="D9" s="291">
        <v>250</v>
      </c>
      <c r="E9" s="277"/>
      <c r="F9" s="204">
        <f t="shared" si="0"/>
        <v>250</v>
      </c>
    </row>
    <row r="10" spans="1:6" ht="15" customHeight="1" x14ac:dyDescent="0.2">
      <c r="A10" s="276" t="s">
        <v>10</v>
      </c>
      <c r="B10" s="192" t="s">
        <v>34</v>
      </c>
      <c r="C10" s="192" t="s">
        <v>29</v>
      </c>
      <c r="D10" s="291">
        <v>2800</v>
      </c>
      <c r="E10" s="277"/>
      <c r="F10" s="204">
        <f t="shared" si="0"/>
        <v>2800</v>
      </c>
    </row>
    <row r="11" spans="1:6" ht="15" customHeight="1" x14ac:dyDescent="0.2">
      <c r="A11" s="693" t="s">
        <v>49</v>
      </c>
      <c r="B11" s="694"/>
      <c r="C11" s="192"/>
      <c r="D11" s="291">
        <v>4800</v>
      </c>
      <c r="E11" s="277"/>
      <c r="F11" s="204">
        <f t="shared" si="0"/>
        <v>4800</v>
      </c>
    </row>
    <row r="12" spans="1:6" ht="15" customHeight="1" x14ac:dyDescent="0.2">
      <c r="A12" s="276" t="s">
        <v>11</v>
      </c>
      <c r="B12" s="192" t="s">
        <v>333</v>
      </c>
      <c r="C12" s="192"/>
      <c r="D12" s="291">
        <v>700</v>
      </c>
      <c r="E12" s="277"/>
      <c r="F12" s="204">
        <f t="shared" si="0"/>
        <v>700</v>
      </c>
    </row>
    <row r="13" spans="1:6" ht="15" customHeight="1" x14ac:dyDescent="0.2">
      <c r="A13" s="276"/>
      <c r="B13" s="192"/>
      <c r="C13" s="192"/>
      <c r="D13" s="291"/>
      <c r="E13" s="277"/>
      <c r="F13" s="204"/>
    </row>
    <row r="14" spans="1:6" ht="15" customHeight="1" x14ac:dyDescent="0.2">
      <c r="A14" s="276" t="s">
        <v>12</v>
      </c>
      <c r="B14" s="192" t="s">
        <v>40</v>
      </c>
      <c r="C14" s="192" t="s">
        <v>300</v>
      </c>
      <c r="D14" s="291">
        <v>867</v>
      </c>
      <c r="E14" s="277">
        <v>0</v>
      </c>
      <c r="F14" s="204">
        <f t="shared" si="0"/>
        <v>867</v>
      </c>
    </row>
    <row r="15" spans="1:6" ht="15" customHeight="1" x14ac:dyDescent="0.2">
      <c r="A15" s="276"/>
      <c r="B15" s="192"/>
      <c r="C15" s="192"/>
      <c r="D15" s="291"/>
      <c r="E15" s="277"/>
      <c r="F15" s="204"/>
    </row>
    <row r="16" spans="1:6" ht="15" customHeight="1" x14ac:dyDescent="0.2">
      <c r="A16" s="276" t="s">
        <v>13</v>
      </c>
      <c r="B16" s="192" t="s">
        <v>45</v>
      </c>
      <c r="C16" s="192" t="s">
        <v>46</v>
      </c>
      <c r="D16" s="291">
        <v>240</v>
      </c>
      <c r="E16" s="277">
        <v>0</v>
      </c>
      <c r="F16" s="204">
        <f t="shared" si="0"/>
        <v>240</v>
      </c>
    </row>
    <row r="17" spans="1:6" ht="15" customHeight="1" x14ac:dyDescent="0.2">
      <c r="A17" s="276"/>
      <c r="B17" s="278"/>
      <c r="C17" s="289"/>
      <c r="D17" s="292"/>
      <c r="E17" s="279">
        <v>0</v>
      </c>
      <c r="F17" s="204"/>
    </row>
    <row r="18" spans="1:6" ht="15" customHeight="1" x14ac:dyDescent="0.2">
      <c r="A18" s="276" t="s">
        <v>14</v>
      </c>
      <c r="B18" s="192" t="s">
        <v>327</v>
      </c>
      <c r="C18" s="192" t="s">
        <v>329</v>
      </c>
      <c r="D18" s="291"/>
      <c r="E18" s="277"/>
      <c r="F18" s="204">
        <f t="shared" si="0"/>
        <v>0</v>
      </c>
    </row>
    <row r="19" spans="1:6" ht="15" customHeight="1" x14ac:dyDescent="0.2">
      <c r="A19" s="276"/>
      <c r="B19" s="192"/>
      <c r="C19" s="192" t="s">
        <v>328</v>
      </c>
      <c r="D19" s="291"/>
      <c r="E19" s="277"/>
      <c r="F19" s="204">
        <f t="shared" si="0"/>
        <v>0</v>
      </c>
    </row>
    <row r="20" spans="1:6" ht="15" customHeight="1" x14ac:dyDescent="0.2">
      <c r="A20" s="276" t="s">
        <v>15</v>
      </c>
      <c r="B20" s="192"/>
      <c r="C20" s="192"/>
      <c r="D20" s="291"/>
      <c r="E20" s="277"/>
      <c r="F20" s="204"/>
    </row>
    <row r="21" spans="1:6" ht="15" customHeight="1" x14ac:dyDescent="0.2">
      <c r="A21" s="276"/>
      <c r="B21" s="192" t="s">
        <v>330</v>
      </c>
      <c r="C21" s="192" t="s">
        <v>331</v>
      </c>
      <c r="D21" s="192"/>
      <c r="E21" s="192"/>
      <c r="F21" s="204">
        <f t="shared" si="0"/>
        <v>0</v>
      </c>
    </row>
    <row r="22" spans="1:6" ht="15" customHeight="1" x14ac:dyDescent="0.2">
      <c r="A22" s="276"/>
      <c r="B22" s="192"/>
      <c r="C22" s="192"/>
      <c r="D22" s="291"/>
      <c r="E22" s="277"/>
      <c r="F22" s="204"/>
    </row>
    <row r="23" spans="1:6" ht="15" customHeight="1" x14ac:dyDescent="0.2">
      <c r="A23" s="276" t="s">
        <v>16</v>
      </c>
      <c r="B23" s="691" t="s">
        <v>334</v>
      </c>
      <c r="C23" s="692"/>
      <c r="D23" s="296">
        <f>SUM(D3:D22)</f>
        <v>11407</v>
      </c>
      <c r="E23" s="296">
        <f>E11+E12+E14+E16+E18+E19+E21</f>
        <v>0</v>
      </c>
      <c r="F23" s="204">
        <f t="shared" si="0"/>
        <v>11407</v>
      </c>
    </row>
    <row r="24" spans="1:6" ht="15" customHeight="1" x14ac:dyDescent="0.2">
      <c r="A24" s="276"/>
      <c r="B24" s="192"/>
      <c r="C24" s="192"/>
      <c r="D24" s="291"/>
      <c r="E24" s="277"/>
      <c r="F24" s="204"/>
    </row>
    <row r="25" spans="1:6" ht="15" customHeight="1" x14ac:dyDescent="0.2">
      <c r="A25" s="276"/>
      <c r="B25" s="192" t="s">
        <v>41</v>
      </c>
      <c r="C25" s="192" t="s">
        <v>42</v>
      </c>
      <c r="D25" s="291">
        <v>5283</v>
      </c>
      <c r="E25" s="277">
        <v>0</v>
      </c>
      <c r="F25" s="204">
        <f>D25+E25</f>
        <v>5283</v>
      </c>
    </row>
    <row r="26" spans="1:6" ht="15" customHeight="1" x14ac:dyDescent="0.2">
      <c r="A26" s="276"/>
      <c r="B26" s="192"/>
      <c r="C26" s="192"/>
      <c r="D26" s="291"/>
      <c r="E26" s="277"/>
      <c r="F26" s="204"/>
    </row>
    <row r="27" spans="1:6" ht="15" customHeight="1" x14ac:dyDescent="0.2">
      <c r="A27" s="276" t="s">
        <v>17</v>
      </c>
      <c r="B27" s="192" t="s">
        <v>44</v>
      </c>
      <c r="C27" s="192" t="s">
        <v>43</v>
      </c>
      <c r="D27" s="291">
        <v>3664</v>
      </c>
      <c r="E27" s="277">
        <v>0</v>
      </c>
      <c r="F27" s="204">
        <f>D27+E27</f>
        <v>3664</v>
      </c>
    </row>
    <row r="28" spans="1:6" ht="15" customHeight="1" x14ac:dyDescent="0.2">
      <c r="A28" s="276"/>
      <c r="B28" s="192"/>
      <c r="C28" s="192"/>
      <c r="D28" s="291"/>
      <c r="E28" s="277"/>
      <c r="F28" s="204"/>
    </row>
    <row r="29" spans="1:6" ht="15" customHeight="1" x14ac:dyDescent="0.2">
      <c r="A29" s="276" t="s">
        <v>18</v>
      </c>
      <c r="B29" s="691" t="s">
        <v>335</v>
      </c>
      <c r="C29" s="692"/>
      <c r="D29" s="296">
        <f>SUM(D25:D28)</f>
        <v>8947</v>
      </c>
      <c r="E29" s="296">
        <f>SUM(E25:E28)</f>
        <v>0</v>
      </c>
      <c r="F29" s="297">
        <f>SUM(F25:F28)</f>
        <v>8947</v>
      </c>
    </row>
    <row r="30" spans="1:6" ht="15" customHeight="1" x14ac:dyDescent="0.2">
      <c r="A30" s="276"/>
      <c r="B30" s="192"/>
      <c r="C30" s="192"/>
      <c r="D30" s="192"/>
      <c r="E30" s="192"/>
      <c r="F30" s="204"/>
    </row>
    <row r="31" spans="1:6" ht="15" customHeight="1" x14ac:dyDescent="0.2">
      <c r="A31" s="276"/>
      <c r="B31" s="192"/>
      <c r="C31" s="192"/>
      <c r="D31" s="192"/>
      <c r="E31" s="192"/>
      <c r="F31" s="204"/>
    </row>
    <row r="32" spans="1:6" ht="15" customHeight="1" x14ac:dyDescent="0.2">
      <c r="A32" s="276"/>
      <c r="B32" s="192"/>
      <c r="C32" s="192"/>
      <c r="D32" s="291"/>
      <c r="E32" s="277"/>
      <c r="F32" s="204"/>
    </row>
    <row r="33" spans="1:6" ht="15" customHeight="1" x14ac:dyDescent="0.2">
      <c r="A33" s="276"/>
      <c r="B33" s="192"/>
      <c r="C33" s="192"/>
      <c r="D33" s="291"/>
      <c r="E33" s="277"/>
      <c r="F33" s="204"/>
    </row>
    <row r="34" spans="1:6" ht="15" customHeight="1" x14ac:dyDescent="0.2">
      <c r="A34" s="276"/>
      <c r="B34" s="192"/>
      <c r="C34" s="192"/>
      <c r="D34" s="291"/>
      <c r="E34" s="277"/>
      <c r="F34" s="204"/>
    </row>
    <row r="35" spans="1:6" ht="15" customHeight="1" thickBot="1" x14ac:dyDescent="0.25">
      <c r="A35" s="276"/>
      <c r="B35" s="280"/>
      <c r="C35" s="280"/>
      <c r="D35" s="293"/>
      <c r="E35" s="281"/>
      <c r="F35" s="282"/>
    </row>
    <row r="36" spans="1:6" ht="15" customHeight="1" thickBot="1" x14ac:dyDescent="0.25">
      <c r="A36" s="283" t="s">
        <v>27</v>
      </c>
      <c r="B36" s="284"/>
      <c r="C36" s="285"/>
      <c r="D36" s="294">
        <f>SUM(D11:D35)</f>
        <v>35908</v>
      </c>
      <c r="E36" s="286">
        <f>SUM(E11:E35)</f>
        <v>0</v>
      </c>
      <c r="F36" s="287">
        <f>SUM(F11:F35)</f>
        <v>35908</v>
      </c>
    </row>
    <row r="37" spans="1:6" s="288" customFormat="1" ht="15" customHeight="1" thickTop="1" thickBot="1" x14ac:dyDescent="0.25">
      <c r="A37" s="283"/>
      <c r="B37" s="64"/>
      <c r="C37" s="64"/>
      <c r="D37" s="64"/>
      <c r="E37" s="64"/>
      <c r="F37" s="141"/>
    </row>
    <row r="38" spans="1:6" ht="12" thickTop="1" x14ac:dyDescent="0.2"/>
  </sheetData>
  <mergeCells count="9">
    <mergeCell ref="F1:F2"/>
    <mergeCell ref="B29:C29"/>
    <mergeCell ref="B23:C23"/>
    <mergeCell ref="A11:B11"/>
    <mergeCell ref="A1:A2"/>
    <mergeCell ref="B1:B2"/>
    <mergeCell ref="C1:C2"/>
    <mergeCell ref="D1:D2"/>
    <mergeCell ref="E1:E2"/>
  </mergeCells>
  <phoneticPr fontId="3" type="noConversion"/>
  <printOptions horizontalCentered="1"/>
  <pageMargins left="0.19685039370078741" right="0.19685039370078741" top="0.98425196850393704" bottom="0.98425196850393704" header="0.31496062992125984" footer="0.51181102362204722"/>
  <pageSetup paperSize="9" orientation="portrait" r:id="rId1"/>
  <headerFooter alignWithMargins="0">
    <oddHeader>&amp;C&amp;"Arial,Félkövér"K I M U T A T Á S
a céljelleggel nyújtott támogatásokról
2013. II. félévi előirányzat-módosítás
&amp;R&amp;"Arial,Dőlt"9. melléklet 
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52"/>
  <sheetViews>
    <sheetView view="pageLayout" zoomScaleNormal="100" workbookViewId="0">
      <selection activeCell="A27" sqref="A27"/>
    </sheetView>
  </sheetViews>
  <sheetFormatPr defaultRowHeight="12.75" x14ac:dyDescent="0.2"/>
  <cols>
    <col min="1" max="1" width="40.7109375" customWidth="1"/>
    <col min="2" max="5" width="10.7109375" customWidth="1"/>
    <col min="7" max="7" width="9.5703125" customWidth="1"/>
  </cols>
  <sheetData>
    <row r="1" spans="1:5" x14ac:dyDescent="0.2">
      <c r="A1" s="3"/>
      <c r="B1" s="3"/>
      <c r="C1" s="3"/>
      <c r="D1" s="3"/>
      <c r="E1" s="3"/>
    </row>
    <row r="2" spans="1:5" ht="15.75" x14ac:dyDescent="0.25">
      <c r="A2" s="4" t="s">
        <v>57</v>
      </c>
      <c r="B2" s="703"/>
      <c r="C2" s="703"/>
      <c r="D2" s="703"/>
      <c r="E2" s="703"/>
    </row>
    <row r="3" spans="1:5" ht="14.25" thickBot="1" x14ac:dyDescent="0.3">
      <c r="A3" s="3"/>
      <c r="B3" s="61"/>
      <c r="C3" s="61"/>
      <c r="D3" s="61"/>
      <c r="E3" s="34"/>
    </row>
    <row r="4" spans="1:5" ht="13.5" thickBot="1" x14ac:dyDescent="0.25">
      <c r="A4" s="5" t="s">
        <v>58</v>
      </c>
      <c r="B4" s="6" t="s">
        <v>3</v>
      </c>
      <c r="C4" s="6" t="s">
        <v>53</v>
      </c>
      <c r="D4" s="55" t="s">
        <v>54</v>
      </c>
      <c r="E4" s="7" t="s">
        <v>56</v>
      </c>
    </row>
    <row r="5" spans="1:5" x14ac:dyDescent="0.2">
      <c r="A5" s="8" t="s">
        <v>59</v>
      </c>
      <c r="B5" s="9"/>
      <c r="C5" s="9"/>
      <c r="D5" s="56"/>
      <c r="E5" s="10">
        <f t="shared" ref="E5:E11" si="0">SUM(B5:C5)</f>
        <v>0</v>
      </c>
    </row>
    <row r="6" spans="1:5" x14ac:dyDescent="0.2">
      <c r="A6" s="11" t="s">
        <v>60</v>
      </c>
      <c r="B6" s="12"/>
      <c r="C6" s="12"/>
      <c r="D6" s="57"/>
      <c r="E6" s="13">
        <f t="shared" si="0"/>
        <v>0</v>
      </c>
    </row>
    <row r="7" spans="1:5" x14ac:dyDescent="0.2">
      <c r="A7" s="14" t="s">
        <v>61</v>
      </c>
      <c r="B7" s="15"/>
      <c r="C7" s="15"/>
      <c r="D7" s="58"/>
      <c r="E7" s="16">
        <f t="shared" si="0"/>
        <v>0</v>
      </c>
    </row>
    <row r="8" spans="1:5" x14ac:dyDescent="0.2">
      <c r="A8" s="14" t="s">
        <v>62</v>
      </c>
      <c r="B8" s="15"/>
      <c r="C8" s="15"/>
      <c r="D8" s="58"/>
      <c r="E8" s="16">
        <f t="shared" si="0"/>
        <v>0</v>
      </c>
    </row>
    <row r="9" spans="1:5" x14ac:dyDescent="0.2">
      <c r="A9" s="14" t="s">
        <v>63</v>
      </c>
      <c r="B9" s="15"/>
      <c r="C9" s="15"/>
      <c r="D9" s="58"/>
      <c r="E9" s="16">
        <f t="shared" si="0"/>
        <v>0</v>
      </c>
    </row>
    <row r="10" spans="1:5" s="1" customFormat="1" ht="12.75" customHeight="1" x14ac:dyDescent="0.2">
      <c r="A10" s="14" t="s">
        <v>64</v>
      </c>
      <c r="B10" s="15"/>
      <c r="C10" s="15"/>
      <c r="D10" s="58"/>
      <c r="E10" s="16">
        <f t="shared" si="0"/>
        <v>0</v>
      </c>
    </row>
    <row r="11" spans="1:5" ht="12.75" customHeight="1" thickBot="1" x14ac:dyDescent="0.25">
      <c r="A11" s="17"/>
      <c r="B11" s="18"/>
      <c r="C11" s="18"/>
      <c r="D11" s="59"/>
      <c r="E11" s="16">
        <f t="shared" si="0"/>
        <v>0</v>
      </c>
    </row>
    <row r="12" spans="1:5" ht="16.5" customHeight="1" thickBot="1" x14ac:dyDescent="0.25">
      <c r="A12" s="19" t="s">
        <v>65</v>
      </c>
      <c r="B12" s="20">
        <f>B5+SUM(B7:B11)</f>
        <v>0</v>
      </c>
      <c r="C12" s="20">
        <f>C5+SUM(C7:C11)</f>
        <v>0</v>
      </c>
      <c r="D12" s="60"/>
      <c r="E12" s="21">
        <f>E5+SUM(E7:E11)</f>
        <v>0</v>
      </c>
    </row>
    <row r="13" spans="1:5" ht="15" customHeight="1" thickBot="1" x14ac:dyDescent="0.25">
      <c r="A13" s="22"/>
      <c r="B13" s="22"/>
      <c r="C13" s="22"/>
      <c r="D13" s="22"/>
      <c r="E13" s="22"/>
    </row>
    <row r="14" spans="1:5" ht="15" customHeight="1" thickBot="1" x14ac:dyDescent="0.25">
      <c r="A14" s="5" t="s">
        <v>66</v>
      </c>
      <c r="B14" s="6" t="s">
        <v>3</v>
      </c>
      <c r="C14" s="6" t="s">
        <v>53</v>
      </c>
      <c r="D14" s="55" t="s">
        <v>54</v>
      </c>
      <c r="E14" s="7" t="s">
        <v>56</v>
      </c>
    </row>
    <row r="15" spans="1:5" ht="15" customHeight="1" x14ac:dyDescent="0.2">
      <c r="A15" s="8" t="s">
        <v>67</v>
      </c>
      <c r="B15" s="9"/>
      <c r="C15" s="9"/>
      <c r="D15" s="56"/>
      <c r="E15" s="10">
        <f>SUM(B15:C15)</f>
        <v>0</v>
      </c>
    </row>
    <row r="16" spans="1:5" ht="15" customHeight="1" x14ac:dyDescent="0.2">
      <c r="A16" s="23" t="s">
        <v>68</v>
      </c>
      <c r="B16" s="15"/>
      <c r="C16" s="15"/>
      <c r="D16" s="58"/>
      <c r="E16" s="16">
        <f>SUM(B16:C16)</f>
        <v>0</v>
      </c>
    </row>
    <row r="17" spans="1:5" ht="15" customHeight="1" x14ac:dyDescent="0.2">
      <c r="A17" s="14" t="s">
        <v>69</v>
      </c>
      <c r="B17" s="15"/>
      <c r="C17" s="15"/>
      <c r="D17" s="58"/>
      <c r="E17" s="16">
        <f>SUM(B17:C17)</f>
        <v>0</v>
      </c>
    </row>
    <row r="18" spans="1:5" s="2" customFormat="1" ht="15" customHeight="1" x14ac:dyDescent="0.2">
      <c r="A18" s="14" t="s">
        <v>70</v>
      </c>
      <c r="B18" s="15"/>
      <c r="C18" s="15"/>
      <c r="D18" s="58"/>
      <c r="E18" s="16">
        <f>SUM(B18:C18)</f>
        <v>0</v>
      </c>
    </row>
    <row r="19" spans="1:5" ht="13.5" thickBot="1" x14ac:dyDescent="0.25">
      <c r="A19" s="17"/>
      <c r="B19" s="18"/>
      <c r="C19" s="18"/>
      <c r="D19" s="59"/>
      <c r="E19" s="16">
        <f>SUM(B19:C19)</f>
        <v>0</v>
      </c>
    </row>
    <row r="20" spans="1:5" ht="13.5" thickBot="1" x14ac:dyDescent="0.25">
      <c r="A20" s="19" t="s">
        <v>27</v>
      </c>
      <c r="B20" s="20">
        <f>SUM(B15:B19)</f>
        <v>0</v>
      </c>
      <c r="C20" s="20">
        <f>SUM(C15:C19)</f>
        <v>0</v>
      </c>
      <c r="D20" s="60"/>
      <c r="E20" s="21">
        <f>SUM(E15:E19)</f>
        <v>0</v>
      </c>
    </row>
    <row r="21" spans="1:5" ht="12.75" customHeight="1" x14ac:dyDescent="0.2">
      <c r="A21" s="62"/>
      <c r="B21" s="3"/>
      <c r="C21" s="3"/>
      <c r="D21" s="3"/>
      <c r="E21" s="63"/>
    </row>
    <row r="22" spans="1:5" s="64" customFormat="1" ht="12.75" customHeight="1" x14ac:dyDescent="0.2">
      <c r="A22" s="62"/>
      <c r="B22" s="62"/>
      <c r="C22" s="62"/>
      <c r="D22" s="62"/>
      <c r="E22" s="63"/>
    </row>
    <row r="23" spans="1:5" s="64" customFormat="1" ht="12.75" customHeight="1" x14ac:dyDescent="0.2">
      <c r="A23" s="62"/>
      <c r="B23" s="62"/>
      <c r="C23" s="62"/>
      <c r="D23" s="62"/>
      <c r="E23" s="63"/>
    </row>
    <row r="24" spans="1:5" s="64" customFormat="1" ht="12.75" customHeight="1" x14ac:dyDescent="0.2">
      <c r="A24" s="62"/>
      <c r="B24" s="62"/>
      <c r="C24" s="62"/>
      <c r="D24" s="62"/>
      <c r="E24" s="62"/>
    </row>
    <row r="25" spans="1:5" ht="15.75" x14ac:dyDescent="0.25">
      <c r="A25" s="4" t="s">
        <v>57</v>
      </c>
      <c r="B25" s="703"/>
      <c r="C25" s="703"/>
      <c r="D25" s="703"/>
      <c r="E25" s="703"/>
    </row>
    <row r="26" spans="1:5" ht="14.25" thickBot="1" x14ac:dyDescent="0.3">
      <c r="A26" s="3"/>
      <c r="B26" s="61"/>
      <c r="C26" s="61"/>
      <c r="D26" s="61"/>
      <c r="E26" s="34"/>
    </row>
    <row r="27" spans="1:5" ht="13.5" thickBot="1" x14ac:dyDescent="0.25">
      <c r="A27" s="5" t="s">
        <v>58</v>
      </c>
      <c r="B27" s="6" t="s">
        <v>3</v>
      </c>
      <c r="C27" s="6" t="s">
        <v>53</v>
      </c>
      <c r="D27" s="55" t="s">
        <v>54</v>
      </c>
      <c r="E27" s="7" t="s">
        <v>56</v>
      </c>
    </row>
    <row r="28" spans="1:5" x14ac:dyDescent="0.2">
      <c r="A28" s="8" t="s">
        <v>59</v>
      </c>
      <c r="B28" s="9"/>
      <c r="C28" s="9"/>
      <c r="D28" s="56"/>
      <c r="E28" s="10">
        <f t="shared" ref="E28:E34" si="1">SUM(B28:C28)</f>
        <v>0</v>
      </c>
    </row>
    <row r="29" spans="1:5" x14ac:dyDescent="0.2">
      <c r="A29" s="11" t="s">
        <v>60</v>
      </c>
      <c r="B29" s="12"/>
      <c r="C29" s="12"/>
      <c r="D29" s="57"/>
      <c r="E29" s="13">
        <f t="shared" si="1"/>
        <v>0</v>
      </c>
    </row>
    <row r="30" spans="1:5" x14ac:dyDescent="0.2">
      <c r="A30" s="14" t="s">
        <v>61</v>
      </c>
      <c r="B30" s="15"/>
      <c r="C30" s="15"/>
      <c r="D30" s="58"/>
      <c r="E30" s="16">
        <f t="shared" si="1"/>
        <v>0</v>
      </c>
    </row>
    <row r="31" spans="1:5" x14ac:dyDescent="0.2">
      <c r="A31" s="14" t="s">
        <v>62</v>
      </c>
      <c r="B31" s="15"/>
      <c r="C31" s="15"/>
      <c r="D31" s="58"/>
      <c r="E31" s="16">
        <f t="shared" si="1"/>
        <v>0</v>
      </c>
    </row>
    <row r="32" spans="1:5" x14ac:dyDescent="0.2">
      <c r="A32" s="14" t="s">
        <v>63</v>
      </c>
      <c r="B32" s="15"/>
      <c r="C32" s="15"/>
      <c r="D32" s="58"/>
      <c r="E32" s="16">
        <f t="shared" si="1"/>
        <v>0</v>
      </c>
    </row>
    <row r="33" spans="1:6" x14ac:dyDescent="0.2">
      <c r="A33" s="14" t="s">
        <v>64</v>
      </c>
      <c r="B33" s="15"/>
      <c r="C33" s="15"/>
      <c r="D33" s="58"/>
      <c r="E33" s="16">
        <f t="shared" si="1"/>
        <v>0</v>
      </c>
    </row>
    <row r="34" spans="1:6" ht="13.5" thickBot="1" x14ac:dyDescent="0.25">
      <c r="A34" s="17"/>
      <c r="B34" s="18"/>
      <c r="C34" s="18"/>
      <c r="D34" s="59"/>
      <c r="E34" s="16">
        <f t="shared" si="1"/>
        <v>0</v>
      </c>
    </row>
    <row r="35" spans="1:6" ht="13.5" thickBot="1" x14ac:dyDescent="0.25">
      <c r="A35" s="19" t="s">
        <v>65</v>
      </c>
      <c r="B35" s="20">
        <f>B28+SUM(B30:B34)</f>
        <v>0</v>
      </c>
      <c r="C35" s="20">
        <f>C28+SUM(C30:C34)</f>
        <v>0</v>
      </c>
      <c r="D35" s="60"/>
      <c r="E35" s="21">
        <f>E28+SUM(E30:E34)</f>
        <v>0</v>
      </c>
    </row>
    <row r="36" spans="1:6" ht="13.5" thickBot="1" x14ac:dyDescent="0.25">
      <c r="A36" s="22"/>
      <c r="B36" s="22"/>
      <c r="C36" s="22"/>
      <c r="D36" s="22"/>
      <c r="E36" s="22"/>
    </row>
    <row r="37" spans="1:6" ht="13.5" thickBot="1" x14ac:dyDescent="0.25">
      <c r="A37" s="5" t="s">
        <v>66</v>
      </c>
      <c r="B37" s="6" t="s">
        <v>3</v>
      </c>
      <c r="C37" s="6" t="s">
        <v>53</v>
      </c>
      <c r="D37" s="55" t="s">
        <v>54</v>
      </c>
      <c r="E37" s="7" t="s">
        <v>56</v>
      </c>
    </row>
    <row r="38" spans="1:6" x14ac:dyDescent="0.2">
      <c r="A38" s="8" t="s">
        <v>67</v>
      </c>
      <c r="B38" s="9"/>
      <c r="C38" s="9"/>
      <c r="D38" s="56"/>
      <c r="E38" s="10">
        <f>SUM(B38:C38)</f>
        <v>0</v>
      </c>
    </row>
    <row r="39" spans="1:6" x14ac:dyDescent="0.2">
      <c r="A39" s="23" t="s">
        <v>68</v>
      </c>
      <c r="B39" s="15"/>
      <c r="C39" s="15"/>
      <c r="D39" s="58"/>
      <c r="E39" s="16">
        <f>SUM(B39:C39)</f>
        <v>0</v>
      </c>
    </row>
    <row r="40" spans="1:6" x14ac:dyDescent="0.2">
      <c r="A40" s="14" t="s">
        <v>69</v>
      </c>
      <c r="B40" s="15"/>
      <c r="C40" s="15"/>
      <c r="D40" s="58"/>
      <c r="E40" s="16">
        <f>SUM(B40:C40)</f>
        <v>0</v>
      </c>
    </row>
    <row r="41" spans="1:6" x14ac:dyDescent="0.2">
      <c r="A41" s="14" t="s">
        <v>70</v>
      </c>
      <c r="B41" s="15"/>
      <c r="C41" s="15"/>
      <c r="D41" s="58"/>
      <c r="E41" s="16">
        <f>SUM(B41:C41)</f>
        <v>0</v>
      </c>
    </row>
    <row r="42" spans="1:6" ht="13.5" thickBot="1" x14ac:dyDescent="0.25">
      <c r="A42" s="17"/>
      <c r="B42" s="18"/>
      <c r="C42" s="18"/>
      <c r="D42" s="59"/>
      <c r="E42" s="16">
        <f>SUM(B42:C42)</f>
        <v>0</v>
      </c>
    </row>
    <row r="43" spans="1:6" ht="13.5" thickBot="1" x14ac:dyDescent="0.25">
      <c r="A43" s="19" t="s">
        <v>27</v>
      </c>
      <c r="B43" s="20">
        <f>SUM(B38:B42)</f>
        <v>0</v>
      </c>
      <c r="C43" s="20">
        <f>SUM(C38:C42)</f>
        <v>0</v>
      </c>
      <c r="D43" s="60"/>
      <c r="E43" s="21">
        <f>SUM(E38:E42)</f>
        <v>0</v>
      </c>
    </row>
    <row r="44" spans="1:6" x14ac:dyDescent="0.2">
      <c r="A44" s="65"/>
      <c r="B44" s="66"/>
      <c r="C44" s="66"/>
      <c r="D44" s="66"/>
      <c r="E44" s="66"/>
    </row>
    <row r="45" spans="1:6" x14ac:dyDescent="0.2">
      <c r="A45" s="65"/>
      <c r="B45" s="66"/>
      <c r="C45" s="66"/>
      <c r="D45" s="66"/>
      <c r="E45" s="66"/>
    </row>
    <row r="46" spans="1:6" x14ac:dyDescent="0.2">
      <c r="A46" s="3"/>
      <c r="B46" s="3"/>
      <c r="C46" s="3"/>
      <c r="D46" s="3"/>
      <c r="E46" s="3"/>
    </row>
    <row r="47" spans="1:6" ht="15.75" x14ac:dyDescent="0.2">
      <c r="A47" s="35" t="s">
        <v>301</v>
      </c>
      <c r="B47" s="35"/>
      <c r="C47" s="35"/>
      <c r="D47" s="35"/>
      <c r="E47" s="35"/>
      <c r="F47" s="54"/>
    </row>
    <row r="48" spans="1:6" ht="13.5" thickBot="1" x14ac:dyDescent="0.25">
      <c r="A48" s="3"/>
      <c r="B48" s="3"/>
      <c r="C48" s="3"/>
      <c r="D48" s="3"/>
      <c r="E48" s="3"/>
    </row>
    <row r="49" spans="1:5" ht="13.5" thickBot="1" x14ac:dyDescent="0.25">
      <c r="A49" s="704" t="s">
        <v>71</v>
      </c>
      <c r="B49" s="705"/>
      <c r="C49" s="706"/>
      <c r="D49" s="36"/>
      <c r="E49" s="37"/>
    </row>
    <row r="50" spans="1:5" x14ac:dyDescent="0.2">
      <c r="A50" s="707"/>
      <c r="B50" s="708"/>
      <c r="C50" s="709"/>
      <c r="D50" s="38"/>
      <c r="E50" s="39"/>
    </row>
    <row r="51" spans="1:5" ht="13.5" thickBot="1" x14ac:dyDescent="0.25">
      <c r="A51" s="697"/>
      <c r="B51" s="698"/>
      <c r="C51" s="699"/>
      <c r="D51" s="40"/>
      <c r="E51" s="41"/>
    </row>
    <row r="52" spans="1:5" ht="13.5" thickBot="1" x14ac:dyDescent="0.25">
      <c r="A52" s="700" t="s">
        <v>27</v>
      </c>
      <c r="B52" s="701"/>
      <c r="C52" s="702"/>
      <c r="D52" s="42"/>
      <c r="E52" s="43"/>
    </row>
  </sheetData>
  <mergeCells count="6">
    <mergeCell ref="A51:C51"/>
    <mergeCell ref="A52:C52"/>
    <mergeCell ref="B2:E2"/>
    <mergeCell ref="B25:E25"/>
    <mergeCell ref="A49:C49"/>
    <mergeCell ref="A50:C50"/>
  </mergeCells>
  <phoneticPr fontId="3" type="noConversion"/>
  <conditionalFormatting sqref="B43:D45 E52 E28:E35 E38:E45 B20:E20 B35:D35 E5:E12 E15:E19 B12:D12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&amp;C&amp;"Arial,Félkövér"Európai uniós támogatással megvalósuló projektek
bevételei, kiadásai, hozzájárulások
2013. II. félévi előirányzat-módosítás&amp;R&amp;"Arial,Dőlt"10. melléklet 
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61"/>
  <sheetViews>
    <sheetView view="pageLayout" topLeftCell="A40" zoomScaleNormal="100" workbookViewId="0">
      <selection activeCell="A58" sqref="A58:C58"/>
    </sheetView>
  </sheetViews>
  <sheetFormatPr defaultColWidth="9" defaultRowHeight="12.75" x14ac:dyDescent="0.2"/>
  <cols>
    <col min="1" max="2" width="6.140625" style="67" customWidth="1"/>
    <col min="3" max="3" width="48.7109375" style="67" customWidth="1"/>
    <col min="4" max="5" width="11.28515625" style="68" customWidth="1"/>
    <col min="6" max="6" width="11.28515625" style="67" customWidth="1"/>
    <col min="7" max="13" width="8.7109375" style="67" customWidth="1"/>
    <col min="14" max="16384" width="9" style="67"/>
  </cols>
  <sheetData>
    <row r="1" spans="1:6" ht="20.100000000000001" customHeight="1" thickTop="1" x14ac:dyDescent="0.2">
      <c r="A1" s="719" t="s">
        <v>159</v>
      </c>
      <c r="B1" s="720"/>
      <c r="C1" s="720"/>
      <c r="D1" s="695" t="s">
        <v>320</v>
      </c>
      <c r="E1" s="695" t="s">
        <v>378</v>
      </c>
      <c r="F1" s="670" t="s">
        <v>320</v>
      </c>
    </row>
    <row r="2" spans="1:6" ht="20.100000000000001" customHeight="1" thickBot="1" x14ac:dyDescent="0.25">
      <c r="A2" s="721" t="s">
        <v>111</v>
      </c>
      <c r="B2" s="722"/>
      <c r="C2" s="76" t="s">
        <v>160</v>
      </c>
      <c r="D2" s="696"/>
      <c r="E2" s="696"/>
      <c r="F2" s="671"/>
    </row>
    <row r="3" spans="1:6" ht="20.100000000000001" customHeight="1" thickBot="1" x14ac:dyDescent="0.25">
      <c r="A3" s="186">
        <v>1</v>
      </c>
      <c r="B3" s="187">
        <v>2</v>
      </c>
      <c r="C3" s="187">
        <v>3</v>
      </c>
      <c r="D3" s="188">
        <v>4</v>
      </c>
      <c r="E3" s="80"/>
      <c r="F3" s="256"/>
    </row>
    <row r="4" spans="1:6" ht="20.100000000000001" customHeight="1" thickBot="1" x14ac:dyDescent="0.25">
      <c r="A4" s="713" t="s">
        <v>76</v>
      </c>
      <c r="B4" s="714"/>
      <c r="C4" s="714"/>
      <c r="D4" s="714"/>
      <c r="E4" s="714"/>
      <c r="F4" s="715"/>
    </row>
    <row r="5" spans="1:6" ht="20.100000000000001" customHeight="1" thickBot="1" x14ac:dyDescent="0.25">
      <c r="A5" s="96" t="s">
        <v>4</v>
      </c>
      <c r="B5" s="189"/>
      <c r="C5" s="190" t="s">
        <v>318</v>
      </c>
      <c r="D5" s="257">
        <f>SUM(D6:D14)</f>
        <v>78979.43299999999</v>
      </c>
      <c r="E5" s="118">
        <f>SUM(E6:E14)</f>
        <v>-8298</v>
      </c>
      <c r="F5" s="200">
        <f>SUM(F6:F14)</f>
        <v>70681.43299999999</v>
      </c>
    </row>
    <row r="6" spans="1:6" ht="20.100000000000001" customHeight="1" x14ac:dyDescent="0.2">
      <c r="A6" s="85"/>
      <c r="B6" s="95" t="s">
        <v>112</v>
      </c>
      <c r="C6" s="71" t="s">
        <v>113</v>
      </c>
      <c r="D6" s="87">
        <f>'12.mell. önkorm.'!D6+'13.mell. hivatal'!D6+'14.mell. óvoda'!D6</f>
        <v>0</v>
      </c>
      <c r="E6" s="216">
        <f>'12.mell. önkorm.'!E6+'13.mell. hivatal'!E6+'14.mell. óvoda'!E6</f>
        <v>0</v>
      </c>
      <c r="F6" s="167">
        <f>'12.mell. önkorm.'!F6+'13.mell. hivatal'!F6+'14.mell. óvoda'!F6</f>
        <v>0</v>
      </c>
    </row>
    <row r="7" spans="1:6" ht="20.100000000000001" customHeight="1" x14ac:dyDescent="0.2">
      <c r="A7" s="88"/>
      <c r="B7" s="86" t="s">
        <v>114</v>
      </c>
      <c r="C7" s="70" t="s">
        <v>115</v>
      </c>
      <c r="D7" s="89">
        <f>'12.mell. önkorm.'!D7+'13.mell. hivatal'!D7+'14.mell. óvoda'!D7</f>
        <v>2553</v>
      </c>
      <c r="E7" s="124">
        <f>'12.mell. önkorm.'!E7+'13.mell. hivatal'!E7+'14.mell. óvoda'!E7</f>
        <v>0</v>
      </c>
      <c r="F7" s="270">
        <f>'12.mell. önkorm.'!F7+'13.mell. hivatal'!F7+'14.mell. óvoda'!F7</f>
        <v>2553</v>
      </c>
    </row>
    <row r="8" spans="1:6" ht="20.100000000000001" customHeight="1" x14ac:dyDescent="0.2">
      <c r="A8" s="88"/>
      <c r="B8" s="86" t="s">
        <v>116</v>
      </c>
      <c r="C8" s="70" t="s">
        <v>117</v>
      </c>
      <c r="D8" s="89">
        <f>'12.mell. önkorm.'!D8+'13.mell. hivatal'!D8+'14.mell. óvoda'!D8</f>
        <v>2532</v>
      </c>
      <c r="E8" s="124">
        <f>'12.mell. önkorm.'!E8+'13.mell. hivatal'!E8+'14.mell. óvoda'!E8</f>
        <v>0</v>
      </c>
      <c r="F8" s="270">
        <f>'12.mell. önkorm.'!F8+'13.mell. hivatal'!F8+'14.mell. óvoda'!F8</f>
        <v>2532</v>
      </c>
    </row>
    <row r="9" spans="1:6" ht="20.100000000000001" customHeight="1" x14ac:dyDescent="0.2">
      <c r="A9" s="88"/>
      <c r="B9" s="86" t="s">
        <v>118</v>
      </c>
      <c r="C9" s="70" t="s">
        <v>119</v>
      </c>
      <c r="D9" s="89">
        <f>'12.mell. önkorm.'!D9+'13.mell. hivatal'!D9+'14.mell. óvoda'!D9</f>
        <v>14963.102999999999</v>
      </c>
      <c r="E9" s="124">
        <f>'12.mell. önkorm.'!E9+'13.mell. hivatal'!E9+'14.mell. óvoda'!E9</f>
        <v>-4250</v>
      </c>
      <c r="F9" s="270">
        <f>'12.mell. önkorm.'!F9+'13.mell. hivatal'!F9+'14.mell. óvoda'!F9</f>
        <v>10713.102999999999</v>
      </c>
    </row>
    <row r="10" spans="1:6" ht="20.100000000000001" customHeight="1" x14ac:dyDescent="0.2">
      <c r="A10" s="88"/>
      <c r="B10" s="86" t="s">
        <v>120</v>
      </c>
      <c r="C10" s="70" t="s">
        <v>121</v>
      </c>
      <c r="D10" s="89">
        <f>'12.mell. önkorm.'!D10+'13.mell. hivatal'!D10+'14.mell. óvoda'!D10</f>
        <v>0</v>
      </c>
      <c r="E10" s="124">
        <f>'12.mell. önkorm.'!E10+'13.mell. hivatal'!E10+'14.mell. óvoda'!E10</f>
        <v>0</v>
      </c>
      <c r="F10" s="270">
        <f>'12.mell. önkorm.'!F10+'13.mell. hivatal'!F10+'14.mell. óvoda'!F10</f>
        <v>0</v>
      </c>
    </row>
    <row r="11" spans="1:6" ht="20.100000000000001" customHeight="1" x14ac:dyDescent="0.2">
      <c r="A11" s="88"/>
      <c r="B11" s="86" t="s">
        <v>122</v>
      </c>
      <c r="C11" s="70" t="s">
        <v>123</v>
      </c>
      <c r="D11" s="89">
        <f>'12.mell. önkorm.'!D11+'13.mell. hivatal'!D11+'14.mell. óvoda'!D11</f>
        <v>10621.33</v>
      </c>
      <c r="E11" s="124">
        <f>'12.mell. önkorm.'!E11+'13.mell. hivatal'!E11+'14.mell. óvoda'!E11</f>
        <v>-4048</v>
      </c>
      <c r="F11" s="270">
        <f>'12.mell. önkorm.'!F11+'13.mell. hivatal'!F11+'14.mell. óvoda'!F11</f>
        <v>6573.33</v>
      </c>
    </row>
    <row r="12" spans="1:6" ht="20.100000000000001" customHeight="1" x14ac:dyDescent="0.2">
      <c r="A12" s="88"/>
      <c r="B12" s="86" t="s">
        <v>124</v>
      </c>
      <c r="C12" s="70" t="s">
        <v>125</v>
      </c>
      <c r="D12" s="89">
        <f>'12.mell. önkorm.'!D12+'13.mell. hivatal'!D12+'14.mell. óvoda'!D12</f>
        <v>0</v>
      </c>
      <c r="E12" s="124">
        <f>'12.mell. önkorm.'!E12+'13.mell. hivatal'!E12+'14.mell. óvoda'!E12</f>
        <v>0</v>
      </c>
      <c r="F12" s="270">
        <f>'12.mell. önkorm.'!F12+'13.mell. hivatal'!F12+'14.mell. óvoda'!F12</f>
        <v>0</v>
      </c>
    </row>
    <row r="13" spans="1:6" ht="20.100000000000001" customHeight="1" x14ac:dyDescent="0.2">
      <c r="A13" s="88"/>
      <c r="B13" s="86" t="s">
        <v>126</v>
      </c>
      <c r="C13" s="70" t="s">
        <v>127</v>
      </c>
      <c r="D13" s="89">
        <f>'12.mell. önkorm.'!D13+'13.mell. hivatal'!D13+'14.mell. óvoda'!D13</f>
        <v>810</v>
      </c>
      <c r="E13" s="124">
        <f>'12.mell. önkorm.'!E13+'13.mell. hivatal'!E13+'14.mell. óvoda'!E13</f>
        <v>0</v>
      </c>
      <c r="F13" s="270">
        <f>'12.mell. önkorm.'!F13+'13.mell. hivatal'!F13+'14.mell. óvoda'!F13</f>
        <v>810</v>
      </c>
    </row>
    <row r="14" spans="1:6" ht="20.100000000000001" customHeight="1" thickBot="1" x14ac:dyDescent="0.25">
      <c r="A14" s="77"/>
      <c r="B14" s="258" t="s">
        <v>252</v>
      </c>
      <c r="C14" s="259" t="s">
        <v>351</v>
      </c>
      <c r="D14" s="104">
        <f>'12.mell. önkorm.'!D14+'13.mell. hivatal'!D14+'14.mell. óvoda'!D14</f>
        <v>47500</v>
      </c>
      <c r="E14" s="159">
        <f>'12.mell. önkorm.'!E14+'13.mell. hivatal'!E14+'14.mell. óvoda'!E14</f>
        <v>0</v>
      </c>
      <c r="F14" s="271">
        <f>'12.mell. önkorm.'!F14+'13.mell. hivatal'!F14+'14.mell. óvoda'!F14</f>
        <v>47500</v>
      </c>
    </row>
    <row r="15" spans="1:6" ht="20.100000000000001" customHeight="1" thickBot="1" x14ac:dyDescent="0.25">
      <c r="A15" s="81" t="s">
        <v>5</v>
      </c>
      <c r="B15" s="82"/>
      <c r="C15" s="83" t="s">
        <v>128</v>
      </c>
      <c r="D15" s="93">
        <f>SUM(D16:D19)</f>
        <v>6739</v>
      </c>
      <c r="E15" s="118">
        <f>SUM(E16:E19)</f>
        <v>0</v>
      </c>
      <c r="F15" s="200">
        <f>SUM(F16:F19)</f>
        <v>6739</v>
      </c>
    </row>
    <row r="16" spans="1:6" ht="20.100000000000001" customHeight="1" x14ac:dyDescent="0.2">
      <c r="A16" s="85"/>
      <c r="B16" s="95" t="s">
        <v>129</v>
      </c>
      <c r="C16" s="71" t="s">
        <v>130</v>
      </c>
      <c r="D16" s="87">
        <f>'12.mell. önkorm.'!D16+'13.mell. hivatal'!D16+'14.mell. óvoda'!D16</f>
        <v>6739</v>
      </c>
      <c r="E16" s="216">
        <f>'12.mell. önkorm.'!E16+'13.mell. hivatal'!E16+'14.mell. óvoda'!E16</f>
        <v>0</v>
      </c>
      <c r="F16" s="167">
        <f>'12.mell. önkorm.'!F16+'13.mell. hivatal'!F16+'14.mell. óvoda'!F16</f>
        <v>6739</v>
      </c>
    </row>
    <row r="17" spans="1:6" ht="20.100000000000001" customHeight="1" x14ac:dyDescent="0.2">
      <c r="A17" s="88"/>
      <c r="B17" s="86" t="s">
        <v>131</v>
      </c>
      <c r="C17" s="70" t="s">
        <v>132</v>
      </c>
      <c r="D17" s="89">
        <f>'12.mell. önkorm.'!D17+'13.mell. hivatal'!D17+'14.mell. óvoda'!D17</f>
        <v>0</v>
      </c>
      <c r="E17" s="124">
        <f>'12.mell. önkorm.'!E17+'13.mell. hivatal'!E17+'14.mell. óvoda'!E17</f>
        <v>0</v>
      </c>
      <c r="F17" s="270">
        <f>'12.mell. önkorm.'!F17+'13.mell. hivatal'!F17+'14.mell. óvoda'!F17</f>
        <v>0</v>
      </c>
    </row>
    <row r="18" spans="1:6" ht="20.100000000000001" customHeight="1" x14ac:dyDescent="0.2">
      <c r="A18" s="88"/>
      <c r="B18" s="86" t="s">
        <v>133</v>
      </c>
      <c r="C18" s="70" t="s">
        <v>134</v>
      </c>
      <c r="D18" s="89">
        <f>'12.mell. önkorm.'!D18+'13.mell. hivatal'!D18+'14.mell. óvoda'!D18</f>
        <v>0</v>
      </c>
      <c r="E18" s="124">
        <f>'12.mell. önkorm.'!E18+'13.mell. hivatal'!E18+'14.mell. óvoda'!E18</f>
        <v>0</v>
      </c>
      <c r="F18" s="270">
        <f>'12.mell. önkorm.'!F18+'13.mell. hivatal'!F18+'14.mell. óvoda'!F18</f>
        <v>0</v>
      </c>
    </row>
    <row r="19" spans="1:6" ht="20.100000000000001" customHeight="1" thickBot="1" x14ac:dyDescent="0.25">
      <c r="A19" s="77"/>
      <c r="B19" s="258" t="s">
        <v>135</v>
      </c>
      <c r="C19" s="259" t="s">
        <v>86</v>
      </c>
      <c r="D19" s="104">
        <f>'12.mell. önkorm.'!D19+'13.mell. hivatal'!D19+'14.mell. óvoda'!D19</f>
        <v>0</v>
      </c>
      <c r="E19" s="159">
        <f>'12.mell. önkorm.'!E19+'13.mell. hivatal'!E19+'14.mell. óvoda'!E19</f>
        <v>0</v>
      </c>
      <c r="F19" s="271">
        <f>'12.mell. önkorm.'!F19+'13.mell. hivatal'!F19+'14.mell. óvoda'!F19</f>
        <v>0</v>
      </c>
    </row>
    <row r="20" spans="1:6" ht="20.100000000000001" customHeight="1" thickBot="1" x14ac:dyDescent="0.25">
      <c r="A20" s="81" t="s">
        <v>6</v>
      </c>
      <c r="B20" s="69"/>
      <c r="C20" s="69" t="s">
        <v>309</v>
      </c>
      <c r="D20" s="94">
        <f>D21+D22</f>
        <v>13709</v>
      </c>
      <c r="E20" s="127">
        <f>E21+E22</f>
        <v>0</v>
      </c>
      <c r="F20" s="166">
        <f>F21+F22</f>
        <v>13709</v>
      </c>
    </row>
    <row r="21" spans="1:6" ht="20.100000000000001" customHeight="1" x14ac:dyDescent="0.2">
      <c r="A21" s="85"/>
      <c r="B21" s="95" t="s">
        <v>173</v>
      </c>
      <c r="C21" s="71" t="s">
        <v>307</v>
      </c>
      <c r="D21" s="87">
        <f>'12.mell. önkorm.'!D21+'13.mell. hivatal'!D21+'14.mell. óvoda'!D21</f>
        <v>10794</v>
      </c>
      <c r="E21" s="216">
        <f>'12.mell. önkorm.'!E21+'13.mell. hivatal'!E21+'14.mell. óvoda'!E21</f>
        <v>0</v>
      </c>
      <c r="F21" s="167">
        <f>'12.mell. önkorm.'!F21+'13.mell. hivatal'!F21+'14.mell. óvoda'!F21</f>
        <v>10794</v>
      </c>
    </row>
    <row r="22" spans="1:6" ht="20.100000000000001" customHeight="1" thickBot="1" x14ac:dyDescent="0.25">
      <c r="A22" s="77"/>
      <c r="B22" s="258" t="s">
        <v>174</v>
      </c>
      <c r="C22" s="259" t="s">
        <v>308</v>
      </c>
      <c r="D22" s="104">
        <f>'12.mell. önkorm.'!D22+'13.mell. hivatal'!D22+'14.mell. óvoda'!D22</f>
        <v>2915</v>
      </c>
      <c r="E22" s="159">
        <f>'12.mell. önkorm.'!E22+'13.mell. hivatal'!E22+'14.mell. óvoda'!E22</f>
        <v>0</v>
      </c>
      <c r="F22" s="271">
        <f>'12.mell. önkorm.'!F22+'13.mell. hivatal'!F22+'14.mell. óvoda'!F22</f>
        <v>2915</v>
      </c>
    </row>
    <row r="23" spans="1:6" ht="20.100000000000001" customHeight="1" thickBot="1" x14ac:dyDescent="0.25">
      <c r="A23" s="81" t="s">
        <v>7</v>
      </c>
      <c r="B23" s="69"/>
      <c r="C23" s="69" t="s">
        <v>313</v>
      </c>
      <c r="D23" s="260">
        <f>'12.mell. önkorm.'!D23+'13.mell. hivatal'!D23+'14.mell. óvoda'!D23</f>
        <v>394</v>
      </c>
      <c r="E23" s="261">
        <f>'12.mell. önkorm.'!E23+'13.mell. hivatal'!E23+'14.mell. óvoda'!E23</f>
        <v>0</v>
      </c>
      <c r="F23" s="272">
        <f>'12.mell. önkorm.'!F23+'13.mell. hivatal'!F23+'14.mell. óvoda'!F23</f>
        <v>394</v>
      </c>
    </row>
    <row r="24" spans="1:6" ht="20.100000000000001" customHeight="1" thickBot="1" x14ac:dyDescent="0.25">
      <c r="A24" s="81" t="s">
        <v>8</v>
      </c>
      <c r="B24" s="82"/>
      <c r="C24" s="69" t="s">
        <v>137</v>
      </c>
      <c r="D24" s="260">
        <f>'12.mell. önkorm.'!D24+'13.mell. hivatal'!D24+'14.mell. óvoda'!D24</f>
        <v>0</v>
      </c>
      <c r="E24" s="261">
        <f>'12.mell. önkorm.'!E24+'13.mell. hivatal'!E24+'14.mell. óvoda'!E24</f>
        <v>0</v>
      </c>
      <c r="F24" s="272">
        <f>'12.mell. önkorm.'!F24+'13.mell. hivatal'!F24+'14.mell. óvoda'!F24</f>
        <v>0</v>
      </c>
    </row>
    <row r="25" spans="1:6" ht="20.100000000000001" customHeight="1" thickBot="1" x14ac:dyDescent="0.25">
      <c r="A25" s="81" t="s">
        <v>9</v>
      </c>
      <c r="B25" s="99"/>
      <c r="C25" s="69" t="s">
        <v>138</v>
      </c>
      <c r="D25" s="100">
        <f>+D26+D27</f>
        <v>23000</v>
      </c>
      <c r="E25" s="118">
        <f>+E26+E27</f>
        <v>-1333</v>
      </c>
      <c r="F25" s="200">
        <f>+F26+F27</f>
        <v>21667</v>
      </c>
    </row>
    <row r="26" spans="1:6" ht="20.100000000000001" customHeight="1" x14ac:dyDescent="0.2">
      <c r="A26" s="85"/>
      <c r="B26" s="101" t="s">
        <v>139</v>
      </c>
      <c r="C26" s="71" t="s">
        <v>140</v>
      </c>
      <c r="D26" s="87">
        <f>'12.mell. önkorm.'!D26+'13.mell. hivatal'!D26+'14.mell. óvoda'!D26</f>
        <v>23000</v>
      </c>
      <c r="E26" s="216">
        <f>'12.mell. önkorm.'!E26+'13.mell. hivatal'!E26+'14.mell. óvoda'!E26</f>
        <v>-1333</v>
      </c>
      <c r="F26" s="167">
        <f>'12.mell. önkorm.'!F26+'13.mell. hivatal'!F26+'14.mell. óvoda'!F26</f>
        <v>21667</v>
      </c>
    </row>
    <row r="27" spans="1:6" ht="20.100000000000001" customHeight="1" thickBot="1" x14ac:dyDescent="0.25">
      <c r="A27" s="77"/>
      <c r="B27" s="103" t="s">
        <v>141</v>
      </c>
      <c r="C27" s="259" t="s">
        <v>142</v>
      </c>
      <c r="D27" s="104">
        <f>'12.mell. önkorm.'!D27+'13.mell. hivatal'!D27+'14.mell. óvoda'!D27</f>
        <v>0</v>
      </c>
      <c r="E27" s="159">
        <f>'12.mell. önkorm.'!E27+'13.mell. hivatal'!E27+'14.mell. óvoda'!E27</f>
        <v>0</v>
      </c>
      <c r="F27" s="271">
        <f>'12.mell. önkorm.'!F27+'13.mell. hivatal'!F27+'14.mell. óvoda'!F27</f>
        <v>0</v>
      </c>
    </row>
    <row r="28" spans="1:6" ht="20.100000000000001" customHeight="1" thickBot="1" x14ac:dyDescent="0.25">
      <c r="A28" s="105" t="s">
        <v>10</v>
      </c>
      <c r="B28" s="106"/>
      <c r="C28" s="69" t="s">
        <v>143</v>
      </c>
      <c r="D28" s="94">
        <f>D29+D33</f>
        <v>112021</v>
      </c>
      <c r="E28" s="127">
        <f>E29+E33</f>
        <v>24436</v>
      </c>
      <c r="F28" s="166">
        <f>F29+F33</f>
        <v>136457</v>
      </c>
    </row>
    <row r="29" spans="1:6" ht="20.100000000000001" customHeight="1" x14ac:dyDescent="0.2">
      <c r="A29" s="434"/>
      <c r="B29" s="435" t="s">
        <v>207</v>
      </c>
      <c r="C29" s="232" t="s">
        <v>304</v>
      </c>
      <c r="D29" s="218">
        <f>SUM(D30:D32)</f>
        <v>112021</v>
      </c>
      <c r="E29" s="218">
        <f>SUM(E30:E32)</f>
        <v>24436</v>
      </c>
      <c r="F29" s="436">
        <f>SUM(F30:F32)</f>
        <v>136457</v>
      </c>
    </row>
    <row r="30" spans="1:6" ht="20.100000000000001" customHeight="1" x14ac:dyDescent="0.2">
      <c r="A30" s="423"/>
      <c r="B30" s="424"/>
      <c r="C30" s="233" t="s">
        <v>356</v>
      </c>
      <c r="D30" s="124">
        <f>'12.mell. önkorm.'!D30</f>
        <v>28076</v>
      </c>
      <c r="E30" s="124">
        <f>'12.mell. önkorm.'!E30</f>
        <v>21805</v>
      </c>
      <c r="F30" s="270">
        <f>'12.mell. önkorm.'!F30</f>
        <v>49881</v>
      </c>
    </row>
    <row r="31" spans="1:6" ht="20.100000000000001" customHeight="1" x14ac:dyDescent="0.2">
      <c r="A31" s="423"/>
      <c r="B31" s="424"/>
      <c r="C31" s="233" t="s">
        <v>354</v>
      </c>
      <c r="D31" s="124">
        <f>'12.mell. önkorm.'!D31</f>
        <v>36228</v>
      </c>
      <c r="E31" s="124">
        <f>'12.mell. önkorm.'!E31</f>
        <v>0</v>
      </c>
      <c r="F31" s="270">
        <f>'12.mell. önkorm.'!F31</f>
        <v>36228</v>
      </c>
    </row>
    <row r="32" spans="1:6" ht="20.100000000000001" customHeight="1" x14ac:dyDescent="0.2">
      <c r="A32" s="423"/>
      <c r="B32" s="424"/>
      <c r="C32" s="233" t="s">
        <v>355</v>
      </c>
      <c r="D32" s="124">
        <f>'12.mell. önkorm.'!D32</f>
        <v>47717</v>
      </c>
      <c r="E32" s="124">
        <f>'12.mell. önkorm.'!E32</f>
        <v>2631</v>
      </c>
      <c r="F32" s="270">
        <f>'12.mell. önkorm.'!F32</f>
        <v>50348</v>
      </c>
    </row>
    <row r="33" spans="1:6" ht="20.100000000000001" customHeight="1" thickBot="1" x14ac:dyDescent="0.25">
      <c r="A33" s="262"/>
      <c r="B33" s="241" t="s">
        <v>208</v>
      </c>
      <c r="C33" s="426" t="s">
        <v>305</v>
      </c>
      <c r="D33" s="219">
        <v>0</v>
      </c>
      <c r="E33" s="219">
        <v>0</v>
      </c>
      <c r="F33" s="226">
        <v>0</v>
      </c>
    </row>
    <row r="34" spans="1:6" ht="20.100000000000001" customHeight="1" thickBot="1" x14ac:dyDescent="0.25">
      <c r="A34" s="196" t="s">
        <v>11</v>
      </c>
      <c r="B34" s="243"/>
      <c r="C34" s="244" t="s">
        <v>144</v>
      </c>
      <c r="D34" s="229">
        <f>SUM(D5,D15,D20,D23,D24,D25,D28)</f>
        <v>234842.43299999999</v>
      </c>
      <c r="E34" s="206">
        <f>SUM(E5,E15,E20,E23,E24,E25,E28)</f>
        <v>14805</v>
      </c>
      <c r="F34" s="207">
        <f>SUM(F5,F15,F20,F23,F24,F25,F28)</f>
        <v>249647.43299999999</v>
      </c>
    </row>
    <row r="35" spans="1:6" ht="20.100000000000001" customHeight="1" thickTop="1" x14ac:dyDescent="0.2">
      <c r="A35" s="115"/>
      <c r="B35" s="115"/>
      <c r="C35" s="263"/>
      <c r="D35" s="117"/>
      <c r="E35" s="264"/>
      <c r="F35" s="265"/>
    </row>
    <row r="36" spans="1:6" ht="20.100000000000001" customHeight="1" x14ac:dyDescent="0.2">
      <c r="A36" s="115"/>
      <c r="B36" s="115"/>
      <c r="C36" s="116"/>
      <c r="D36" s="117"/>
      <c r="E36" s="266"/>
      <c r="F36" s="267"/>
    </row>
    <row r="37" spans="1:6" ht="20.100000000000001" customHeight="1" thickBot="1" x14ac:dyDescent="0.25">
      <c r="A37" s="115"/>
      <c r="B37" s="115"/>
      <c r="C37" s="116"/>
      <c r="D37" s="117"/>
      <c r="E37" s="266"/>
      <c r="F37" s="267"/>
    </row>
    <row r="38" spans="1:6" ht="20.100000000000001" customHeight="1" thickTop="1" thickBot="1" x14ac:dyDescent="0.25">
      <c r="A38" s="716" t="s">
        <v>77</v>
      </c>
      <c r="B38" s="717"/>
      <c r="C38" s="717"/>
      <c r="D38" s="717"/>
      <c r="E38" s="717"/>
      <c r="F38" s="718"/>
    </row>
    <row r="39" spans="1:6" ht="20.100000000000001" customHeight="1" thickBot="1" x14ac:dyDescent="0.25">
      <c r="A39" s="81" t="s">
        <v>4</v>
      </c>
      <c r="B39" s="69"/>
      <c r="C39" s="75" t="s">
        <v>322</v>
      </c>
      <c r="D39" s="93">
        <f>SUM(D40:D45)</f>
        <v>210168.8345</v>
      </c>
      <c r="E39" s="118">
        <f>SUM(E40:E45)</f>
        <v>13952</v>
      </c>
      <c r="F39" s="200">
        <f>SUM(F40:F45)</f>
        <v>224120.8345</v>
      </c>
    </row>
    <row r="40" spans="1:6" ht="20.100000000000001" customHeight="1" x14ac:dyDescent="0.2">
      <c r="A40" s="85"/>
      <c r="B40" s="101" t="s">
        <v>112</v>
      </c>
      <c r="C40" s="71" t="s">
        <v>145</v>
      </c>
      <c r="D40" s="87">
        <f>'12.mell. önkorm.'!D40+'13.mell. hivatal'!D40+'14.mell. óvoda'!D40</f>
        <v>83497</v>
      </c>
      <c r="E40" s="216">
        <f>'12.mell. önkorm.'!E40+'13.mell. hivatal'!E40+'14.mell. óvoda'!E40</f>
        <v>0</v>
      </c>
      <c r="F40" s="167">
        <f>'12.mell. önkorm.'!F40+'13.mell. hivatal'!F40+'14.mell. óvoda'!F40</f>
        <v>83497</v>
      </c>
    </row>
    <row r="41" spans="1:6" ht="20.100000000000001" customHeight="1" x14ac:dyDescent="0.2">
      <c r="A41" s="88"/>
      <c r="B41" s="123" t="s">
        <v>114</v>
      </c>
      <c r="C41" s="70" t="s">
        <v>146</v>
      </c>
      <c r="D41" s="89">
        <f>'12.mell. önkorm.'!D41+'13.mell. hivatal'!D41+'14.mell. óvoda'!D41</f>
        <v>21732</v>
      </c>
      <c r="E41" s="124">
        <f>'12.mell. önkorm.'!E41+'13.mell. hivatal'!E41+'14.mell. óvoda'!E41</f>
        <v>0</v>
      </c>
      <c r="F41" s="270">
        <f>'12.mell. önkorm.'!F41+'13.mell. hivatal'!F41+'14.mell. óvoda'!F41</f>
        <v>21732</v>
      </c>
    </row>
    <row r="42" spans="1:6" ht="20.100000000000001" customHeight="1" x14ac:dyDescent="0.2">
      <c r="A42" s="88"/>
      <c r="B42" s="123" t="s">
        <v>116</v>
      </c>
      <c r="C42" s="70" t="s">
        <v>147</v>
      </c>
      <c r="D42" s="89">
        <f>'12.mell. önkorm.'!D42+'13.mell. hivatal'!D42+'14.mell. óvoda'!D42</f>
        <v>74475.0095</v>
      </c>
      <c r="E42" s="124">
        <f>'12.mell. önkorm.'!E42+'13.mell. hivatal'!E42+'14.mell. óvoda'!E42</f>
        <v>-2372</v>
      </c>
      <c r="F42" s="270">
        <f>'12.mell. önkorm.'!F42+'13.mell. hivatal'!F42+'14.mell. óvoda'!F42</f>
        <v>72103.0095</v>
      </c>
    </row>
    <row r="43" spans="1:6" ht="20.100000000000001" customHeight="1" x14ac:dyDescent="0.2">
      <c r="A43" s="88"/>
      <c r="B43" s="123" t="s">
        <v>118</v>
      </c>
      <c r="C43" s="70" t="s">
        <v>148</v>
      </c>
      <c r="D43" s="89">
        <f>'12.mell. önkorm.'!D43+'13.mell. hivatal'!D43+'14.mell. óvoda'!D43</f>
        <v>5929.8250000000007</v>
      </c>
      <c r="E43" s="124">
        <f>'12.mell. önkorm.'!E43+'13.mell. hivatal'!E43+'14.mell. óvoda'!E43</f>
        <v>4240</v>
      </c>
      <c r="F43" s="270">
        <f>'12.mell. önkorm.'!F43+'13.mell. hivatal'!F43+'14.mell. óvoda'!F43</f>
        <v>10169.825000000001</v>
      </c>
    </row>
    <row r="44" spans="1:6" ht="20.100000000000001" customHeight="1" x14ac:dyDescent="0.2">
      <c r="A44" s="88"/>
      <c r="B44" s="123" t="s">
        <v>120</v>
      </c>
      <c r="C44" s="70" t="s">
        <v>310</v>
      </c>
      <c r="D44" s="89">
        <f>'12.mell. önkorm.'!D44+'13.mell. hivatal'!D44+'14.mell. óvoda'!D44</f>
        <v>7000</v>
      </c>
      <c r="E44" s="124">
        <f>'12.mell. önkorm.'!E44+'13.mell. hivatal'!E44+'14.mell. óvoda'!E44</f>
        <v>0</v>
      </c>
      <c r="F44" s="270">
        <f>'12.mell. önkorm.'!F44+'13.mell. hivatal'!F44+'14.mell. óvoda'!F44</f>
        <v>7000</v>
      </c>
    </row>
    <row r="45" spans="1:6" ht="20.100000000000001" customHeight="1" thickBot="1" x14ac:dyDescent="0.25">
      <c r="A45" s="77"/>
      <c r="B45" s="103" t="s">
        <v>122</v>
      </c>
      <c r="C45" s="259" t="s">
        <v>161</v>
      </c>
      <c r="D45" s="104">
        <f>'12.mell. önkorm.'!D45+'13.mell. hivatal'!D45+'14.mell. óvoda'!D45</f>
        <v>17535</v>
      </c>
      <c r="E45" s="159">
        <f>'12.mell. önkorm.'!E45+'13.mell. hivatal'!E45+'14.mell. óvoda'!E45</f>
        <v>12084</v>
      </c>
      <c r="F45" s="271">
        <f>'12.mell. önkorm.'!F45+'13.mell. hivatal'!F45+'14.mell. óvoda'!F45</f>
        <v>29619</v>
      </c>
    </row>
    <row r="46" spans="1:6" ht="20.100000000000001" customHeight="1" thickBot="1" x14ac:dyDescent="0.25">
      <c r="A46" s="81" t="s">
        <v>5</v>
      </c>
      <c r="B46" s="69"/>
      <c r="C46" s="75" t="s">
        <v>323</v>
      </c>
      <c r="D46" s="125">
        <f>SUM(D47:D51)</f>
        <v>24673</v>
      </c>
      <c r="E46" s="126">
        <f>SUM(E47:E51)</f>
        <v>853</v>
      </c>
      <c r="F46" s="202">
        <f>SUM(F47:F51)</f>
        <v>25526</v>
      </c>
    </row>
    <row r="47" spans="1:6" ht="20.100000000000001" customHeight="1" x14ac:dyDescent="0.2">
      <c r="A47" s="85"/>
      <c r="B47" s="101" t="s">
        <v>129</v>
      </c>
      <c r="C47" s="71" t="s">
        <v>150</v>
      </c>
      <c r="D47" s="87">
        <f>'12.mell. önkorm.'!D47+'13.mell. hivatal'!D47+'14.mell. óvoda'!D47</f>
        <v>0</v>
      </c>
      <c r="E47" s="216">
        <f>'12.mell. önkorm.'!E47+'13.mell. hivatal'!E47+'14.mell. óvoda'!E47</f>
        <v>853</v>
      </c>
      <c r="F47" s="167">
        <f>'12.mell. önkorm.'!F47+'13.mell. hivatal'!F47+'14.mell. óvoda'!F47</f>
        <v>853</v>
      </c>
    </row>
    <row r="48" spans="1:6" ht="20.100000000000001" customHeight="1" x14ac:dyDescent="0.2">
      <c r="A48" s="88"/>
      <c r="B48" s="123" t="s">
        <v>131</v>
      </c>
      <c r="C48" s="70" t="s">
        <v>151</v>
      </c>
      <c r="D48" s="89">
        <f>'12.mell. önkorm.'!D48+'13.mell. hivatal'!D48+'14.mell. óvoda'!D48</f>
        <v>0</v>
      </c>
      <c r="E48" s="124">
        <f>'12.mell. önkorm.'!E48+'13.mell. hivatal'!E48+'14.mell. óvoda'!E48</f>
        <v>0</v>
      </c>
      <c r="F48" s="270">
        <f>'12.mell. önkorm.'!F48+'13.mell. hivatal'!F48+'14.mell. óvoda'!F48</f>
        <v>0</v>
      </c>
    </row>
    <row r="49" spans="1:6" ht="20.100000000000001" customHeight="1" x14ac:dyDescent="0.2">
      <c r="A49" s="88"/>
      <c r="B49" s="123" t="s">
        <v>133</v>
      </c>
      <c r="C49" s="70" t="s">
        <v>153</v>
      </c>
      <c r="D49" s="89">
        <f>'12.mell. önkorm.'!D49+'13.mell. hivatal'!D49+'14.mell. óvoda'!D49</f>
        <v>0</v>
      </c>
      <c r="E49" s="124">
        <f>'12.mell. önkorm.'!E49+'13.mell. hivatal'!E49+'14.mell. óvoda'!E49</f>
        <v>0</v>
      </c>
      <c r="F49" s="270">
        <f>'12.mell. önkorm.'!F49+'13.mell. hivatal'!F49+'14.mell. óvoda'!F49</f>
        <v>0</v>
      </c>
    </row>
    <row r="50" spans="1:6" ht="20.100000000000001" customHeight="1" x14ac:dyDescent="0.2">
      <c r="A50" s="88"/>
      <c r="B50" s="123" t="s">
        <v>135</v>
      </c>
      <c r="C50" s="70" t="s">
        <v>154</v>
      </c>
      <c r="D50" s="89">
        <f>'12.mell. önkorm.'!D50+'13.mell. hivatal'!D50+'14.mell. óvoda'!D50</f>
        <v>10373</v>
      </c>
      <c r="E50" s="124">
        <f>'12.mell. önkorm.'!E50+'13.mell. hivatal'!E50+'14.mell. óvoda'!E50</f>
        <v>0</v>
      </c>
      <c r="F50" s="270">
        <f>'12.mell. önkorm.'!F50+'13.mell. hivatal'!F50+'14.mell. óvoda'!F50</f>
        <v>10373</v>
      </c>
    </row>
    <row r="51" spans="1:6" ht="20.100000000000001" customHeight="1" thickBot="1" x14ac:dyDescent="0.25">
      <c r="A51" s="77"/>
      <c r="B51" s="103" t="s">
        <v>152</v>
      </c>
      <c r="C51" s="259" t="s">
        <v>162</v>
      </c>
      <c r="D51" s="104">
        <f>'12.mell. önkorm.'!D51+'13.mell. hivatal'!D51+'14.mell. óvoda'!D51</f>
        <v>14300</v>
      </c>
      <c r="E51" s="159">
        <f>'12.mell. önkorm.'!E51+'13.mell. hivatal'!E51+'14.mell. óvoda'!E51</f>
        <v>0</v>
      </c>
      <c r="F51" s="271">
        <f>'12.mell. önkorm.'!F51+'13.mell. hivatal'!F51+'14.mell. óvoda'!F51</f>
        <v>14300</v>
      </c>
    </row>
    <row r="52" spans="1:6" ht="20.100000000000001" customHeight="1" thickBot="1" x14ac:dyDescent="0.25">
      <c r="A52" s="81" t="s">
        <v>6</v>
      </c>
      <c r="B52" s="69"/>
      <c r="C52" s="75" t="s">
        <v>155</v>
      </c>
      <c r="D52" s="104">
        <f>'12.mell. önkorm.'!D52+'13.mell. hivatal'!D52+'14.mell. óvoda'!D52</f>
        <v>0</v>
      </c>
      <c r="E52" s="159">
        <f>'12.mell. önkorm.'!E52+'13.mell. hivatal'!E52+'14.mell. óvoda'!E52</f>
        <v>0</v>
      </c>
      <c r="F52" s="271">
        <f>'12.mell. önkorm.'!F52+'13.mell. hivatal'!F52+'14.mell. óvoda'!F52</f>
        <v>0</v>
      </c>
    </row>
    <row r="53" spans="1:6" ht="20.100000000000001" customHeight="1" thickBot="1" x14ac:dyDescent="0.25">
      <c r="A53" s="171" t="s">
        <v>9</v>
      </c>
      <c r="B53" s="172"/>
      <c r="C53" s="249" t="s">
        <v>156</v>
      </c>
      <c r="D53" s="205">
        <f>+D39+D46+D52</f>
        <v>234841.8345</v>
      </c>
      <c r="E53" s="205">
        <f>+E39+E46+E52</f>
        <v>14805</v>
      </c>
      <c r="F53" s="207">
        <f>+F39+F46+F52</f>
        <v>249646.8345</v>
      </c>
    </row>
    <row r="54" spans="1:6" ht="20.100000000000001" customHeight="1" thickTop="1" x14ac:dyDescent="0.2">
      <c r="A54" s="128"/>
      <c r="B54" s="129"/>
      <c r="C54" s="129"/>
      <c r="D54" s="130"/>
      <c r="F54" s="265"/>
    </row>
    <row r="55" spans="1:6" ht="20.100000000000001" customHeight="1" x14ac:dyDescent="0.2">
      <c r="A55" s="128"/>
      <c r="B55" s="129"/>
      <c r="C55" s="255"/>
      <c r="D55" s="130"/>
      <c r="F55" s="267"/>
    </row>
    <row r="56" spans="1:6" ht="20.100000000000001" customHeight="1" thickBot="1" x14ac:dyDescent="0.25">
      <c r="A56" s="128"/>
      <c r="B56" s="129"/>
      <c r="C56" s="129"/>
      <c r="D56" s="130"/>
    </row>
    <row r="57" spans="1:6" ht="20.100000000000001" customHeight="1" thickTop="1" thickBot="1" x14ac:dyDescent="0.25">
      <c r="A57" s="131" t="s">
        <v>157</v>
      </c>
      <c r="B57" s="132"/>
      <c r="C57" s="133"/>
      <c r="D57" s="268">
        <f>'12.mell. önkorm.'!D63+'13.mell. hivatal'!D57+'14.mell. óvoda'!D57</f>
        <v>34</v>
      </c>
    </row>
    <row r="58" spans="1:6" ht="20.100000000000001" customHeight="1" thickBot="1" x14ac:dyDescent="0.25">
      <c r="A58" s="710" t="s">
        <v>163</v>
      </c>
      <c r="B58" s="711"/>
      <c r="C58" s="712"/>
      <c r="D58" s="167">
        <f>'12.mell. önkorm.'!D64+'13.mell. hivatal'!D58+'14.mell. óvoda'!D58</f>
        <v>0</v>
      </c>
    </row>
    <row r="59" spans="1:6" ht="20.100000000000001" customHeight="1" thickBot="1" x14ac:dyDescent="0.25">
      <c r="A59" s="134" t="s">
        <v>158</v>
      </c>
      <c r="B59" s="135"/>
      <c r="C59" s="136"/>
      <c r="D59" s="269">
        <f>'12.mell. önkorm.'!D65+'13.mell. hivatal'!D59+'14.mell. óvoda'!D59</f>
        <v>4</v>
      </c>
    </row>
    <row r="60" spans="1:6" ht="13.5" thickTop="1" x14ac:dyDescent="0.2">
      <c r="A60" s="137"/>
      <c r="B60" s="138"/>
      <c r="C60" s="138"/>
      <c r="D60" s="139"/>
    </row>
    <row r="61" spans="1:6" x14ac:dyDescent="0.2">
      <c r="A61" s="137"/>
      <c r="B61" s="138"/>
      <c r="C61" s="138"/>
      <c r="D61" s="139"/>
    </row>
  </sheetData>
  <mergeCells count="8">
    <mergeCell ref="A58:C58"/>
    <mergeCell ref="E1:E2"/>
    <mergeCell ref="F1:F2"/>
    <mergeCell ref="A4:F4"/>
    <mergeCell ref="A38:F38"/>
    <mergeCell ref="A1:C1"/>
    <mergeCell ref="D1:D2"/>
    <mergeCell ref="A2:B2"/>
  </mergeCells>
  <pageMargins left="0.39370078740157483" right="0.39370078740157483" top="0.98425196850393704" bottom="0.59055118110236227" header="0.31496062992125984" footer="0.51181102362204722"/>
  <pageSetup paperSize="9" orientation="portrait" r:id="rId1"/>
  <headerFooter alignWithMargins="0">
    <oddHeader>&amp;C&amp;"Arial,Félkövér"ÖNKORMÁNYZAT ÖSSZESEN (NETTÓ)
bevételek és kiadások
2013. II. félévi előirányzat-módosítás&amp;R&amp;"Arial,Dőlt"11. melléklet 
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73"/>
  <sheetViews>
    <sheetView view="pageLayout" topLeftCell="A25" zoomScaleNormal="100" workbookViewId="0">
      <selection activeCell="E31" sqref="E31"/>
    </sheetView>
  </sheetViews>
  <sheetFormatPr defaultColWidth="9" defaultRowHeight="11.25" x14ac:dyDescent="0.2"/>
  <cols>
    <col min="1" max="2" width="6.140625" style="230" customWidth="1"/>
    <col min="3" max="3" width="48.7109375" style="230" customWidth="1"/>
    <col min="4" max="6" width="11.28515625" style="246" customWidth="1"/>
    <col min="7" max="13" width="8.7109375" style="230" customWidth="1"/>
    <col min="14" max="16384" width="9" style="230"/>
  </cols>
  <sheetData>
    <row r="1" spans="1:6" ht="20.100000000000001" customHeight="1" thickTop="1" x14ac:dyDescent="0.2">
      <c r="A1" s="732" t="s">
        <v>159</v>
      </c>
      <c r="B1" s="733"/>
      <c r="C1" s="733"/>
      <c r="D1" s="695" t="s">
        <v>320</v>
      </c>
      <c r="E1" s="695" t="s">
        <v>378</v>
      </c>
      <c r="F1" s="670" t="s">
        <v>320</v>
      </c>
    </row>
    <row r="2" spans="1:6" ht="20.100000000000001" customHeight="1" thickBot="1" x14ac:dyDescent="0.25">
      <c r="A2" s="734" t="s">
        <v>111</v>
      </c>
      <c r="B2" s="735"/>
      <c r="C2" s="140" t="s">
        <v>160</v>
      </c>
      <c r="D2" s="696"/>
      <c r="E2" s="696"/>
      <c r="F2" s="671"/>
    </row>
    <row r="3" spans="1:6" ht="20.100000000000001" customHeight="1" thickBot="1" x14ac:dyDescent="0.25">
      <c r="A3" s="186">
        <v>1</v>
      </c>
      <c r="B3" s="187">
        <v>2</v>
      </c>
      <c r="C3" s="187">
        <v>3</v>
      </c>
      <c r="D3" s="188">
        <v>4</v>
      </c>
      <c r="E3" s="185">
        <v>5</v>
      </c>
      <c r="F3" s="223">
        <v>6</v>
      </c>
    </row>
    <row r="4" spans="1:6" ht="20.100000000000001" customHeight="1" thickBot="1" x14ac:dyDescent="0.25">
      <c r="A4" s="726" t="s">
        <v>76</v>
      </c>
      <c r="B4" s="727"/>
      <c r="C4" s="727"/>
      <c r="D4" s="727"/>
      <c r="E4" s="727"/>
      <c r="F4" s="728"/>
    </row>
    <row r="5" spans="1:6" ht="20.100000000000001" customHeight="1" thickBot="1" x14ac:dyDescent="0.25">
      <c r="A5" s="96" t="s">
        <v>4</v>
      </c>
      <c r="B5" s="189"/>
      <c r="C5" s="231" t="s">
        <v>318</v>
      </c>
      <c r="D5" s="191">
        <f>SUM(D6:D14)</f>
        <v>57826.433000000005</v>
      </c>
      <c r="E5" s="213">
        <f>SUM(E6:E14)</f>
        <v>0</v>
      </c>
      <c r="F5" s="165">
        <f>SUM(F6:F14)</f>
        <v>57826.433000000005</v>
      </c>
    </row>
    <row r="6" spans="1:6" ht="20.100000000000001" customHeight="1" x14ac:dyDescent="0.2">
      <c r="A6" s="85"/>
      <c r="B6" s="86" t="s">
        <v>112</v>
      </c>
      <c r="C6" s="232" t="s">
        <v>113</v>
      </c>
      <c r="D6" s="87">
        <v>0</v>
      </c>
      <c r="E6" s="216">
        <v>0</v>
      </c>
      <c r="F6" s="227">
        <f>D6+E6</f>
        <v>0</v>
      </c>
    </row>
    <row r="7" spans="1:6" ht="20.100000000000001" customHeight="1" x14ac:dyDescent="0.2">
      <c r="A7" s="88"/>
      <c r="B7" s="86" t="s">
        <v>114</v>
      </c>
      <c r="C7" s="233" t="s">
        <v>325</v>
      </c>
      <c r="D7" s="89">
        <v>1853</v>
      </c>
      <c r="E7" s="124">
        <v>0</v>
      </c>
      <c r="F7" s="209">
        <f t="shared" ref="F7:F14" si="0">D7+E7</f>
        <v>1853</v>
      </c>
    </row>
    <row r="8" spans="1:6" ht="20.100000000000001" customHeight="1" x14ac:dyDescent="0.2">
      <c r="A8" s="88"/>
      <c r="B8" s="86" t="s">
        <v>116</v>
      </c>
      <c r="C8" s="233" t="s">
        <v>117</v>
      </c>
      <c r="D8" s="89">
        <v>0</v>
      </c>
      <c r="E8" s="124">
        <v>0</v>
      </c>
      <c r="F8" s="209">
        <f t="shared" si="0"/>
        <v>0</v>
      </c>
    </row>
    <row r="9" spans="1:6" ht="20.100000000000001" customHeight="1" x14ac:dyDescent="0.2">
      <c r="A9" s="88"/>
      <c r="B9" s="86" t="s">
        <v>118</v>
      </c>
      <c r="C9" s="233" t="s">
        <v>119</v>
      </c>
      <c r="D9" s="89">
        <v>4380.1030000000001</v>
      </c>
      <c r="E9" s="124">
        <v>0</v>
      </c>
      <c r="F9" s="209">
        <f t="shared" si="0"/>
        <v>4380.1030000000001</v>
      </c>
    </row>
    <row r="10" spans="1:6" ht="20.100000000000001" customHeight="1" x14ac:dyDescent="0.2">
      <c r="A10" s="88"/>
      <c r="B10" s="86" t="s">
        <v>120</v>
      </c>
      <c r="C10" s="234" t="s">
        <v>326</v>
      </c>
      <c r="D10" s="89">
        <v>0</v>
      </c>
      <c r="E10" s="124">
        <v>0</v>
      </c>
      <c r="F10" s="209">
        <f t="shared" si="0"/>
        <v>0</v>
      </c>
    </row>
    <row r="11" spans="1:6" ht="20.100000000000001" customHeight="1" x14ac:dyDescent="0.2">
      <c r="A11" s="90"/>
      <c r="B11" s="86" t="s">
        <v>122</v>
      </c>
      <c r="C11" s="233" t="s">
        <v>123</v>
      </c>
      <c r="D11" s="91">
        <v>3283.33</v>
      </c>
      <c r="E11" s="228">
        <v>0</v>
      </c>
      <c r="F11" s="209">
        <f t="shared" si="0"/>
        <v>3283.33</v>
      </c>
    </row>
    <row r="12" spans="1:6" ht="20.100000000000001" customHeight="1" x14ac:dyDescent="0.2">
      <c r="A12" s="88"/>
      <c r="B12" s="86" t="s">
        <v>124</v>
      </c>
      <c r="C12" s="233" t="s">
        <v>125</v>
      </c>
      <c r="D12" s="89">
        <v>0</v>
      </c>
      <c r="E12" s="124">
        <v>0</v>
      </c>
      <c r="F12" s="209">
        <f t="shared" si="0"/>
        <v>0</v>
      </c>
    </row>
    <row r="13" spans="1:6" ht="20.100000000000001" customHeight="1" x14ac:dyDescent="0.2">
      <c r="A13" s="88"/>
      <c r="B13" s="86" t="s">
        <v>126</v>
      </c>
      <c r="C13" s="233" t="s">
        <v>127</v>
      </c>
      <c r="D13" s="89">
        <v>810</v>
      </c>
      <c r="E13" s="124">
        <v>0</v>
      </c>
      <c r="F13" s="209">
        <f t="shared" si="0"/>
        <v>810</v>
      </c>
    </row>
    <row r="14" spans="1:6" ht="20.100000000000001" customHeight="1" thickBot="1" x14ac:dyDescent="0.25">
      <c r="A14" s="90"/>
      <c r="B14" s="92" t="s">
        <v>252</v>
      </c>
      <c r="C14" s="259" t="s">
        <v>351</v>
      </c>
      <c r="D14" s="91">
        <v>47500</v>
      </c>
      <c r="E14" s="228">
        <v>0</v>
      </c>
      <c r="F14" s="226">
        <f t="shared" si="0"/>
        <v>47500</v>
      </c>
    </row>
    <row r="15" spans="1:6" ht="20.100000000000001" customHeight="1" thickBot="1" x14ac:dyDescent="0.25">
      <c r="A15" s="81" t="s">
        <v>5</v>
      </c>
      <c r="B15" s="82"/>
      <c r="C15" s="235" t="s">
        <v>128</v>
      </c>
      <c r="D15" s="93">
        <f>SUM(D16:D19)</f>
        <v>6739</v>
      </c>
      <c r="E15" s="118">
        <f>SUM(E16:E19)</f>
        <v>0</v>
      </c>
      <c r="F15" s="200">
        <f>SUM(F16:F19)</f>
        <v>6739</v>
      </c>
    </row>
    <row r="16" spans="1:6" ht="20.100000000000001" customHeight="1" x14ac:dyDescent="0.2">
      <c r="A16" s="88"/>
      <c r="B16" s="86" t="s">
        <v>129</v>
      </c>
      <c r="C16" s="236" t="s">
        <v>130</v>
      </c>
      <c r="D16" s="89">
        <v>6739</v>
      </c>
      <c r="E16" s="124">
        <v>0</v>
      </c>
      <c r="F16" s="227">
        <f t="shared" ref="F16:F27" si="1">D16+E16</f>
        <v>6739</v>
      </c>
    </row>
    <row r="17" spans="1:6" ht="20.100000000000001" customHeight="1" x14ac:dyDescent="0.2">
      <c r="A17" s="88"/>
      <c r="B17" s="86" t="s">
        <v>131</v>
      </c>
      <c r="C17" s="233" t="s">
        <v>132</v>
      </c>
      <c r="D17" s="89">
        <v>0</v>
      </c>
      <c r="E17" s="124">
        <v>0</v>
      </c>
      <c r="F17" s="209">
        <f t="shared" si="1"/>
        <v>0</v>
      </c>
    </row>
    <row r="18" spans="1:6" ht="20.100000000000001" customHeight="1" x14ac:dyDescent="0.2">
      <c r="A18" s="88"/>
      <c r="B18" s="86" t="s">
        <v>133</v>
      </c>
      <c r="C18" s="233" t="s">
        <v>134</v>
      </c>
      <c r="D18" s="89">
        <v>0</v>
      </c>
      <c r="E18" s="124">
        <v>0</v>
      </c>
      <c r="F18" s="209">
        <f t="shared" si="1"/>
        <v>0</v>
      </c>
    </row>
    <row r="19" spans="1:6" ht="20.100000000000001" customHeight="1" thickBot="1" x14ac:dyDescent="0.25">
      <c r="A19" s="88"/>
      <c r="B19" s="86" t="s">
        <v>135</v>
      </c>
      <c r="C19" s="233" t="s">
        <v>86</v>
      </c>
      <c r="D19" s="89">
        <v>0</v>
      </c>
      <c r="E19" s="124">
        <v>0</v>
      </c>
      <c r="F19" s="226">
        <f t="shared" si="1"/>
        <v>0</v>
      </c>
    </row>
    <row r="20" spans="1:6" ht="20.100000000000001" customHeight="1" thickBot="1" x14ac:dyDescent="0.25">
      <c r="A20" s="81" t="s">
        <v>6</v>
      </c>
      <c r="B20" s="237"/>
      <c r="C20" s="237" t="s">
        <v>309</v>
      </c>
      <c r="D20" s="94">
        <f>D21+D22</f>
        <v>13709</v>
      </c>
      <c r="E20" s="127">
        <f>E21+E22</f>
        <v>0</v>
      </c>
      <c r="F20" s="166">
        <f>F21+F22</f>
        <v>13709</v>
      </c>
    </row>
    <row r="21" spans="1:6" ht="20.100000000000001" customHeight="1" x14ac:dyDescent="0.2">
      <c r="A21" s="85"/>
      <c r="B21" s="95" t="s">
        <v>173</v>
      </c>
      <c r="C21" s="232" t="s">
        <v>307</v>
      </c>
      <c r="D21" s="87">
        <v>10794</v>
      </c>
      <c r="E21" s="216">
        <v>0</v>
      </c>
      <c r="F21" s="227">
        <f t="shared" si="1"/>
        <v>10794</v>
      </c>
    </row>
    <row r="22" spans="1:6" ht="20.100000000000001" customHeight="1" thickBot="1" x14ac:dyDescent="0.25">
      <c r="A22" s="96"/>
      <c r="B22" s="97" t="s">
        <v>174</v>
      </c>
      <c r="C22" s="238" t="s">
        <v>308</v>
      </c>
      <c r="D22" s="98">
        <v>2915</v>
      </c>
      <c r="E22" s="217">
        <v>0</v>
      </c>
      <c r="F22" s="226">
        <f t="shared" si="1"/>
        <v>2915</v>
      </c>
    </row>
    <row r="23" spans="1:6" ht="20.100000000000001" customHeight="1" thickBot="1" x14ac:dyDescent="0.25">
      <c r="A23" s="81" t="s">
        <v>7</v>
      </c>
      <c r="B23" s="237"/>
      <c r="C23" s="237" t="s">
        <v>313</v>
      </c>
      <c r="D23" s="94">
        <v>0</v>
      </c>
      <c r="E23" s="127">
        <v>0</v>
      </c>
      <c r="F23" s="225">
        <f t="shared" si="1"/>
        <v>0</v>
      </c>
    </row>
    <row r="24" spans="1:6" ht="20.100000000000001" customHeight="1" thickBot="1" x14ac:dyDescent="0.25">
      <c r="A24" s="81" t="s">
        <v>8</v>
      </c>
      <c r="B24" s="82"/>
      <c r="C24" s="237" t="s">
        <v>137</v>
      </c>
      <c r="D24" s="94">
        <v>0</v>
      </c>
      <c r="E24" s="127">
        <v>0</v>
      </c>
      <c r="F24" s="225">
        <f t="shared" si="1"/>
        <v>0</v>
      </c>
    </row>
    <row r="25" spans="1:6" ht="20.100000000000001" customHeight="1" thickBot="1" x14ac:dyDescent="0.25">
      <c r="A25" s="81" t="s">
        <v>9</v>
      </c>
      <c r="B25" s="239"/>
      <c r="C25" s="237" t="s">
        <v>138</v>
      </c>
      <c r="D25" s="100">
        <f>+D26+D27</f>
        <v>19000</v>
      </c>
      <c r="E25" s="118">
        <f>+E26+E27</f>
        <v>0</v>
      </c>
      <c r="F25" s="225">
        <f t="shared" si="1"/>
        <v>19000</v>
      </c>
    </row>
    <row r="26" spans="1:6" ht="20.100000000000001" customHeight="1" x14ac:dyDescent="0.2">
      <c r="A26" s="85"/>
      <c r="B26" s="240" t="s">
        <v>139</v>
      </c>
      <c r="C26" s="232" t="s">
        <v>140</v>
      </c>
      <c r="D26" s="102">
        <v>19000</v>
      </c>
      <c r="E26" s="158">
        <v>0</v>
      </c>
      <c r="F26" s="227">
        <f t="shared" si="1"/>
        <v>19000</v>
      </c>
    </row>
    <row r="27" spans="1:6" ht="20.100000000000001" customHeight="1" thickBot="1" x14ac:dyDescent="0.25">
      <c r="A27" s="77"/>
      <c r="B27" s="241" t="s">
        <v>141</v>
      </c>
      <c r="C27" s="238" t="s">
        <v>142</v>
      </c>
      <c r="D27" s="104">
        <v>0</v>
      </c>
      <c r="E27" s="159">
        <v>0</v>
      </c>
      <c r="F27" s="226">
        <f t="shared" si="1"/>
        <v>0</v>
      </c>
    </row>
    <row r="28" spans="1:6" ht="20.100000000000001" customHeight="1" thickBot="1" x14ac:dyDescent="0.25">
      <c r="A28" s="105" t="s">
        <v>10</v>
      </c>
      <c r="B28" s="242"/>
      <c r="C28" s="237" t="s">
        <v>143</v>
      </c>
      <c r="D28" s="94">
        <f>D29+D33</f>
        <v>112021</v>
      </c>
      <c r="E28" s="127">
        <f>E29+E33</f>
        <v>24436</v>
      </c>
      <c r="F28" s="166">
        <f>F29+F33</f>
        <v>136457</v>
      </c>
    </row>
    <row r="29" spans="1:6" ht="20.100000000000001" customHeight="1" x14ac:dyDescent="0.2">
      <c r="A29" s="434"/>
      <c r="B29" s="435" t="s">
        <v>207</v>
      </c>
      <c r="C29" s="232" t="s">
        <v>304</v>
      </c>
      <c r="D29" s="161">
        <f>SUM(D30:D32)</f>
        <v>112021</v>
      </c>
      <c r="E29" s="161">
        <f>SUM(E30:E32)</f>
        <v>24436</v>
      </c>
      <c r="F29" s="425">
        <f>SUM(F30:F32)</f>
        <v>136457</v>
      </c>
    </row>
    <row r="30" spans="1:6" ht="20.100000000000001" customHeight="1" x14ac:dyDescent="0.2">
      <c r="A30" s="423"/>
      <c r="B30" s="424"/>
      <c r="C30" s="233" t="s">
        <v>356</v>
      </c>
      <c r="D30" s="214">
        <v>28076</v>
      </c>
      <c r="E30" s="214">
        <v>21805</v>
      </c>
      <c r="F30" s="209">
        <f>D30+E30</f>
        <v>49881</v>
      </c>
    </row>
    <row r="31" spans="1:6" ht="20.100000000000001" customHeight="1" x14ac:dyDescent="0.2">
      <c r="A31" s="423"/>
      <c r="B31" s="424"/>
      <c r="C31" s="233" t="s">
        <v>354</v>
      </c>
      <c r="D31" s="214">
        <f>'13.mell. hivatal'!D29</f>
        <v>36228</v>
      </c>
      <c r="E31" s="214">
        <f>'13.mell. hivatal'!E29</f>
        <v>0</v>
      </c>
      <c r="F31" s="209">
        <f>D31+E31</f>
        <v>36228</v>
      </c>
    </row>
    <row r="32" spans="1:6" ht="20.100000000000001" customHeight="1" x14ac:dyDescent="0.2">
      <c r="A32" s="423"/>
      <c r="B32" s="424"/>
      <c r="C32" s="233" t="s">
        <v>355</v>
      </c>
      <c r="D32" s="214">
        <f>'14.mell. óvoda'!D29</f>
        <v>47717</v>
      </c>
      <c r="E32" s="214">
        <f>'14.mell. óvoda'!E29</f>
        <v>2631</v>
      </c>
      <c r="F32" s="209">
        <f>D32+E32</f>
        <v>50348</v>
      </c>
    </row>
    <row r="33" spans="1:6" ht="20.100000000000001" customHeight="1" thickBot="1" x14ac:dyDescent="0.25">
      <c r="A33" s="262"/>
      <c r="B33" s="241" t="s">
        <v>208</v>
      </c>
      <c r="C33" s="426" t="s">
        <v>305</v>
      </c>
      <c r="D33" s="219">
        <v>0</v>
      </c>
      <c r="E33" s="219">
        <v>0</v>
      </c>
      <c r="F33" s="226">
        <f>D33+E33</f>
        <v>0</v>
      </c>
    </row>
    <row r="34" spans="1:6" ht="20.100000000000001" customHeight="1" thickBot="1" x14ac:dyDescent="0.25">
      <c r="A34" s="196" t="s">
        <v>11</v>
      </c>
      <c r="B34" s="243"/>
      <c r="C34" s="244" t="s">
        <v>144</v>
      </c>
      <c r="D34" s="229">
        <f>SUM(D5,D15,D20,D23,D24,D25,D28)</f>
        <v>209295.43300000002</v>
      </c>
      <c r="E34" s="206">
        <f>SUM(E5,E15,E20,E23,E24,E25,E28)</f>
        <v>24436</v>
      </c>
      <c r="F34" s="207">
        <f>SUM(F5,F15,F20,F23,F24,F25,F28)</f>
        <v>233731.43300000002</v>
      </c>
    </row>
    <row r="35" spans="1:6" ht="20.100000000000001" customHeight="1" thickTop="1" x14ac:dyDescent="0.2">
      <c r="A35" s="115"/>
      <c r="B35" s="115"/>
      <c r="C35" s="254"/>
      <c r="D35" s="117"/>
    </row>
    <row r="36" spans="1:6" ht="20.100000000000001" customHeight="1" x14ac:dyDescent="0.2">
      <c r="A36" s="115"/>
      <c r="B36" s="115"/>
      <c r="C36" s="245"/>
      <c r="D36" s="117"/>
      <c r="F36" s="253"/>
    </row>
    <row r="37" spans="1:6" ht="20.100000000000001" customHeight="1" thickBot="1" x14ac:dyDescent="0.25">
      <c r="A37" s="115"/>
      <c r="B37" s="115"/>
      <c r="C37" s="245"/>
      <c r="D37" s="117"/>
    </row>
    <row r="38" spans="1:6" ht="20.100000000000001" customHeight="1" thickTop="1" thickBot="1" x14ac:dyDescent="0.25">
      <c r="A38" s="729" t="s">
        <v>77</v>
      </c>
      <c r="B38" s="730"/>
      <c r="C38" s="730"/>
      <c r="D38" s="730"/>
      <c r="E38" s="730"/>
      <c r="F38" s="731"/>
    </row>
    <row r="39" spans="1:6" ht="20.100000000000001" customHeight="1" thickBot="1" x14ac:dyDescent="0.25">
      <c r="A39" s="81" t="s">
        <v>4</v>
      </c>
      <c r="B39" s="237"/>
      <c r="C39" s="75" t="s">
        <v>322</v>
      </c>
      <c r="D39" s="93">
        <f>SUM(D40:D45)</f>
        <v>85422.834499999997</v>
      </c>
      <c r="E39" s="118">
        <f>SUM(E40:E45)</f>
        <v>12084</v>
      </c>
      <c r="F39" s="200">
        <f>SUM(F40:F45)</f>
        <v>97506.834499999997</v>
      </c>
    </row>
    <row r="40" spans="1:6" ht="20.100000000000001" customHeight="1" x14ac:dyDescent="0.2">
      <c r="A40" s="119"/>
      <c r="B40" s="247" t="s">
        <v>112</v>
      </c>
      <c r="C40" s="236" t="s">
        <v>145</v>
      </c>
      <c r="D40" s="121">
        <v>19643</v>
      </c>
      <c r="E40" s="122">
        <v>0</v>
      </c>
      <c r="F40" s="227">
        <f t="shared" ref="F40:F45" si="2">D40+E40</f>
        <v>19643</v>
      </c>
    </row>
    <row r="41" spans="1:6" ht="20.100000000000001" customHeight="1" x14ac:dyDescent="0.2">
      <c r="A41" s="88"/>
      <c r="B41" s="248" t="s">
        <v>114</v>
      </c>
      <c r="C41" s="233" t="s">
        <v>146</v>
      </c>
      <c r="D41" s="89">
        <v>5181</v>
      </c>
      <c r="E41" s="124">
        <v>0</v>
      </c>
      <c r="F41" s="209">
        <f t="shared" si="2"/>
        <v>5181</v>
      </c>
    </row>
    <row r="42" spans="1:6" ht="20.100000000000001" customHeight="1" x14ac:dyDescent="0.2">
      <c r="A42" s="88"/>
      <c r="B42" s="248" t="s">
        <v>116</v>
      </c>
      <c r="C42" s="233" t="s">
        <v>147</v>
      </c>
      <c r="D42" s="89">
        <v>30538.0095</v>
      </c>
      <c r="E42" s="124">
        <v>0</v>
      </c>
      <c r="F42" s="209">
        <f t="shared" si="2"/>
        <v>30538.0095</v>
      </c>
    </row>
    <row r="43" spans="1:6" ht="20.100000000000001" customHeight="1" x14ac:dyDescent="0.2">
      <c r="A43" s="88"/>
      <c r="B43" s="248" t="s">
        <v>118</v>
      </c>
      <c r="C43" s="233" t="s">
        <v>148</v>
      </c>
      <c r="D43" s="89">
        <v>5929.8250000000007</v>
      </c>
      <c r="E43" s="124">
        <v>0</v>
      </c>
      <c r="F43" s="209">
        <f t="shared" si="2"/>
        <v>5929.8250000000007</v>
      </c>
    </row>
    <row r="44" spans="1:6" ht="20.100000000000001" customHeight="1" x14ac:dyDescent="0.2">
      <c r="A44" s="88"/>
      <c r="B44" s="248" t="s">
        <v>120</v>
      </c>
      <c r="C44" s="233" t="s">
        <v>310</v>
      </c>
      <c r="D44" s="89">
        <v>7000</v>
      </c>
      <c r="E44" s="124">
        <v>0</v>
      </c>
      <c r="F44" s="209">
        <f t="shared" si="2"/>
        <v>7000</v>
      </c>
    </row>
    <row r="45" spans="1:6" ht="20.100000000000001" customHeight="1" thickBot="1" x14ac:dyDescent="0.25">
      <c r="A45" s="88"/>
      <c r="B45" s="248" t="s">
        <v>122</v>
      </c>
      <c r="C45" s="233" t="s">
        <v>161</v>
      </c>
      <c r="D45" s="89">
        <v>17131</v>
      </c>
      <c r="E45" s="124">
        <v>12084</v>
      </c>
      <c r="F45" s="226">
        <f t="shared" si="2"/>
        <v>29215</v>
      </c>
    </row>
    <row r="46" spans="1:6" ht="20.100000000000001" customHeight="1" thickBot="1" x14ac:dyDescent="0.25">
      <c r="A46" s="81" t="s">
        <v>5</v>
      </c>
      <c r="B46" s="237"/>
      <c r="C46" s="75" t="s">
        <v>323</v>
      </c>
      <c r="D46" s="125">
        <f>SUM(D47:D51)</f>
        <v>24673</v>
      </c>
      <c r="E46" s="126">
        <f>SUM(E47:E51)</f>
        <v>0</v>
      </c>
      <c r="F46" s="202">
        <f>SUM(F47:F51)</f>
        <v>24673</v>
      </c>
    </row>
    <row r="47" spans="1:6" ht="20.100000000000001" customHeight="1" x14ac:dyDescent="0.2">
      <c r="A47" s="119"/>
      <c r="B47" s="247" t="s">
        <v>129</v>
      </c>
      <c r="C47" s="236" t="s">
        <v>150</v>
      </c>
      <c r="D47" s="121">
        <v>0</v>
      </c>
      <c r="E47" s="122">
        <v>0</v>
      </c>
      <c r="F47" s="227">
        <f t="shared" ref="F47:F52" si="3">D47+E47</f>
        <v>0</v>
      </c>
    </row>
    <row r="48" spans="1:6" ht="20.100000000000001" customHeight="1" x14ac:dyDescent="0.2">
      <c r="A48" s="88"/>
      <c r="B48" s="248" t="s">
        <v>131</v>
      </c>
      <c r="C48" s="233" t="s">
        <v>151</v>
      </c>
      <c r="D48" s="89">
        <v>0</v>
      </c>
      <c r="E48" s="124">
        <v>0</v>
      </c>
      <c r="F48" s="209">
        <f t="shared" si="3"/>
        <v>0</v>
      </c>
    </row>
    <row r="49" spans="1:6" ht="20.100000000000001" customHeight="1" x14ac:dyDescent="0.2">
      <c r="A49" s="88"/>
      <c r="B49" s="248" t="s">
        <v>133</v>
      </c>
      <c r="C49" s="233" t="s">
        <v>153</v>
      </c>
      <c r="D49" s="89">
        <v>0</v>
      </c>
      <c r="E49" s="124">
        <v>0</v>
      </c>
      <c r="F49" s="209">
        <f t="shared" si="3"/>
        <v>0</v>
      </c>
    </row>
    <row r="50" spans="1:6" ht="20.100000000000001" customHeight="1" x14ac:dyDescent="0.2">
      <c r="A50" s="88"/>
      <c r="B50" s="248" t="s">
        <v>135</v>
      </c>
      <c r="C50" s="233" t="s">
        <v>324</v>
      </c>
      <c r="D50" s="89">
        <v>10373</v>
      </c>
      <c r="E50" s="124">
        <v>0</v>
      </c>
      <c r="F50" s="209">
        <f t="shared" si="3"/>
        <v>10373</v>
      </c>
    </row>
    <row r="51" spans="1:6" ht="20.100000000000001" customHeight="1" thickBot="1" x14ac:dyDescent="0.25">
      <c r="A51" s="88"/>
      <c r="B51" s="248" t="s">
        <v>152</v>
      </c>
      <c r="C51" s="233" t="s">
        <v>162</v>
      </c>
      <c r="D51" s="89">
        <v>14300</v>
      </c>
      <c r="E51" s="124">
        <v>0</v>
      </c>
      <c r="F51" s="226">
        <f t="shared" si="3"/>
        <v>14300</v>
      </c>
    </row>
    <row r="52" spans="1:6" ht="20.100000000000001" customHeight="1" thickBot="1" x14ac:dyDescent="0.25">
      <c r="A52" s="81" t="s">
        <v>6</v>
      </c>
      <c r="B52" s="237"/>
      <c r="C52" s="75" t="s">
        <v>155</v>
      </c>
      <c r="D52" s="94">
        <v>0</v>
      </c>
      <c r="E52" s="127">
        <v>0</v>
      </c>
      <c r="F52" s="227">
        <f t="shared" si="3"/>
        <v>0</v>
      </c>
    </row>
    <row r="53" spans="1:6" ht="20.100000000000001" customHeight="1" thickBot="1" x14ac:dyDescent="0.25">
      <c r="A53" s="427" t="s">
        <v>7</v>
      </c>
      <c r="B53" s="428"/>
      <c r="C53" s="429" t="s">
        <v>359</v>
      </c>
      <c r="D53" s="430">
        <f>D54+D55</f>
        <v>83945</v>
      </c>
      <c r="E53" s="430">
        <f>E54+E55</f>
        <v>2631</v>
      </c>
      <c r="F53" s="438">
        <f>F54+F55</f>
        <v>86576</v>
      </c>
    </row>
    <row r="54" spans="1:6" ht="20.100000000000001" customHeight="1" x14ac:dyDescent="0.2">
      <c r="A54" s="427"/>
      <c r="B54" s="428"/>
      <c r="C54" s="431" t="s">
        <v>357</v>
      </c>
      <c r="D54" s="216">
        <f>'13.mell. hivatal'!D29</f>
        <v>36228</v>
      </c>
      <c r="E54" s="216">
        <f>'13.mell. hivatal'!E29</f>
        <v>0</v>
      </c>
      <c r="F54" s="227">
        <f>D54+E54</f>
        <v>36228</v>
      </c>
    </row>
    <row r="55" spans="1:6" ht="20.100000000000001" customHeight="1" thickBot="1" x14ac:dyDescent="0.25">
      <c r="A55" s="96"/>
      <c r="B55" s="433"/>
      <c r="C55" s="432" t="s">
        <v>358</v>
      </c>
      <c r="D55" s="159">
        <f>'14.mell. óvoda'!D29</f>
        <v>47717</v>
      </c>
      <c r="E55" s="159">
        <f>'14.mell. óvoda'!E29</f>
        <v>2631</v>
      </c>
      <c r="F55" s="226">
        <f>D55+E55</f>
        <v>50348</v>
      </c>
    </row>
    <row r="56" spans="1:6" ht="20.100000000000001" customHeight="1" thickBot="1" x14ac:dyDescent="0.25">
      <c r="A56" s="427" t="s">
        <v>8</v>
      </c>
      <c r="B56" s="428"/>
      <c r="C56" s="429" t="s">
        <v>361</v>
      </c>
      <c r="D56" s="430">
        <f>D57+D58</f>
        <v>15254</v>
      </c>
      <c r="E56" s="430">
        <f>E57+E58</f>
        <v>9721</v>
      </c>
      <c r="F56" s="438">
        <f>F57+F58</f>
        <v>24975</v>
      </c>
    </row>
    <row r="57" spans="1:6" ht="20.100000000000001" customHeight="1" x14ac:dyDescent="0.2">
      <c r="A57" s="427"/>
      <c r="B57" s="428"/>
      <c r="C57" s="431" t="s">
        <v>357</v>
      </c>
      <c r="D57" s="216">
        <f>'13.mell. hivatal'!D30</f>
        <v>8355</v>
      </c>
      <c r="E57" s="216">
        <f>'13.mell. hivatal'!E30</f>
        <v>4054</v>
      </c>
      <c r="F57" s="227">
        <f>D57+E57</f>
        <v>12409</v>
      </c>
    </row>
    <row r="58" spans="1:6" ht="20.100000000000001" customHeight="1" thickBot="1" x14ac:dyDescent="0.25">
      <c r="A58" s="96"/>
      <c r="B58" s="433"/>
      <c r="C58" s="432" t="s">
        <v>358</v>
      </c>
      <c r="D58" s="159">
        <f>'14.mell. óvoda'!D30</f>
        <v>6899</v>
      </c>
      <c r="E58" s="159">
        <f>'14.mell. óvoda'!E30</f>
        <v>5667</v>
      </c>
      <c r="F58" s="226">
        <f>D58+E58</f>
        <v>12566</v>
      </c>
    </row>
    <row r="59" spans="1:6" ht="20.100000000000001" customHeight="1" thickBot="1" x14ac:dyDescent="0.25">
      <c r="A59" s="171" t="s">
        <v>9</v>
      </c>
      <c r="B59" s="172"/>
      <c r="C59" s="249" t="s">
        <v>156</v>
      </c>
      <c r="D59" s="205">
        <f>+D39+D46+D52+D56+D53</f>
        <v>209294.8345</v>
      </c>
      <c r="E59" s="205">
        <f>+E39+E46+E52+E56+E53</f>
        <v>24436</v>
      </c>
      <c r="F59" s="207">
        <f>+F39+F46+F52+F56+F53</f>
        <v>233730.8345</v>
      </c>
    </row>
    <row r="60" spans="1:6" ht="20.100000000000001" customHeight="1" thickTop="1" x14ac:dyDescent="0.2">
      <c r="A60" s="143"/>
      <c r="B60" s="144"/>
      <c r="C60" s="144"/>
      <c r="D60" s="145"/>
    </row>
    <row r="61" spans="1:6" ht="20.100000000000001" customHeight="1" x14ac:dyDescent="0.2">
      <c r="A61" s="143"/>
      <c r="B61" s="144"/>
      <c r="C61" s="164"/>
      <c r="D61" s="145"/>
      <c r="F61" s="253"/>
    </row>
    <row r="62" spans="1:6" ht="20.100000000000001" customHeight="1" thickBot="1" x14ac:dyDescent="0.25">
      <c r="A62" s="143"/>
      <c r="B62" s="144"/>
      <c r="C62" s="144"/>
      <c r="D62" s="145"/>
    </row>
    <row r="63" spans="1:6" ht="20.100000000000001" customHeight="1" thickTop="1" thickBot="1" x14ac:dyDescent="0.25">
      <c r="A63" s="146" t="s">
        <v>157</v>
      </c>
      <c r="B63" s="147"/>
      <c r="C63" s="148"/>
      <c r="D63" s="250">
        <v>8</v>
      </c>
    </row>
    <row r="64" spans="1:6" ht="20.100000000000001" customHeight="1" thickBot="1" x14ac:dyDescent="0.25">
      <c r="A64" s="723" t="s">
        <v>163</v>
      </c>
      <c r="B64" s="724"/>
      <c r="C64" s="725"/>
      <c r="D64" s="251">
        <v>0</v>
      </c>
    </row>
    <row r="65" spans="1:4" ht="20.100000000000001" customHeight="1" thickBot="1" x14ac:dyDescent="0.25">
      <c r="A65" s="151" t="s">
        <v>158</v>
      </c>
      <c r="B65" s="152"/>
      <c r="C65" s="153"/>
      <c r="D65" s="252">
        <v>4</v>
      </c>
    </row>
    <row r="66" spans="1:4" ht="12" thickTop="1" x14ac:dyDescent="0.2">
      <c r="A66" s="155"/>
      <c r="B66" s="156"/>
      <c r="C66" s="156"/>
      <c r="D66" s="157"/>
    </row>
    <row r="67" spans="1:4" x14ac:dyDescent="0.2">
      <c r="A67" s="155"/>
      <c r="B67" s="156"/>
      <c r="C67" s="156"/>
      <c r="D67" s="157"/>
    </row>
    <row r="68" spans="1:4" x14ac:dyDescent="0.2">
      <c r="A68" s="155"/>
      <c r="B68" s="156"/>
      <c r="C68" s="156"/>
      <c r="D68" s="157"/>
    </row>
    <row r="69" spans="1:4" x14ac:dyDescent="0.2">
      <c r="A69" s="155"/>
      <c r="B69" s="156"/>
      <c r="C69" s="156"/>
      <c r="D69" s="157"/>
    </row>
    <row r="70" spans="1:4" x14ac:dyDescent="0.2">
      <c r="A70" s="155"/>
      <c r="B70" s="156"/>
      <c r="C70" s="156"/>
      <c r="D70" s="157"/>
    </row>
    <row r="71" spans="1:4" x14ac:dyDescent="0.2">
      <c r="A71" s="155"/>
      <c r="B71" s="156"/>
      <c r="C71" s="156"/>
      <c r="D71" s="157"/>
    </row>
    <row r="72" spans="1:4" x14ac:dyDescent="0.2">
      <c r="A72" s="155"/>
      <c r="B72" s="156"/>
      <c r="C72" s="156"/>
      <c r="D72" s="157"/>
    </row>
    <row r="73" spans="1:4" x14ac:dyDescent="0.2">
      <c r="A73" s="155"/>
      <c r="B73" s="156"/>
      <c r="C73" s="156"/>
      <c r="D73" s="157"/>
    </row>
  </sheetData>
  <mergeCells count="8">
    <mergeCell ref="A64:C64"/>
    <mergeCell ref="E1:E2"/>
    <mergeCell ref="F1:F2"/>
    <mergeCell ref="A4:F4"/>
    <mergeCell ref="A38:F38"/>
    <mergeCell ref="A1:C1"/>
    <mergeCell ref="D1:D2"/>
    <mergeCell ref="A2:B2"/>
  </mergeCells>
  <pageMargins left="0.39370078740157483" right="0.39370078740157483" top="0.98425196850393704" bottom="0.59055118110236227" header="0.31496062992125984" footer="0.51181102362204722"/>
  <pageSetup paperSize="9" orientation="portrait" r:id="rId1"/>
  <headerFooter alignWithMargins="0">
    <oddHeader>&amp;C&amp;"Arial,Félkövér"Önkormányzat
bevételei és kiadásai
2013. II. félévi előirányzat-módosítás&amp;R&amp;"Arial,Dőlt"12. melléklet 
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67"/>
  <sheetViews>
    <sheetView view="pageLayout" topLeftCell="A25" zoomScaleNormal="100" workbookViewId="0">
      <selection activeCell="D1" sqref="D1:F2"/>
    </sheetView>
  </sheetViews>
  <sheetFormatPr defaultColWidth="9" defaultRowHeight="11.25" x14ac:dyDescent="0.2"/>
  <cols>
    <col min="1" max="2" width="6.140625" style="64" customWidth="1"/>
    <col min="3" max="3" width="48.7109375" style="64" customWidth="1"/>
    <col min="4" max="5" width="11.28515625" style="141" customWidth="1"/>
    <col min="6" max="6" width="11.28515625" style="64" customWidth="1"/>
    <col min="7" max="13" width="8.7109375" style="64" customWidth="1"/>
    <col min="14" max="16384" width="9" style="64"/>
  </cols>
  <sheetData>
    <row r="1" spans="1:6" ht="20.100000000000001" customHeight="1" thickTop="1" x14ac:dyDescent="0.2">
      <c r="A1" s="732" t="s">
        <v>159</v>
      </c>
      <c r="B1" s="733"/>
      <c r="C1" s="733"/>
      <c r="D1" s="695" t="s">
        <v>320</v>
      </c>
      <c r="E1" s="695" t="s">
        <v>378</v>
      </c>
      <c r="F1" s="670" t="s">
        <v>320</v>
      </c>
    </row>
    <row r="2" spans="1:6" ht="20.100000000000001" customHeight="1" thickBot="1" x14ac:dyDescent="0.25">
      <c r="A2" s="734" t="s">
        <v>111</v>
      </c>
      <c r="B2" s="735"/>
      <c r="C2" s="140" t="s">
        <v>160</v>
      </c>
      <c r="D2" s="696"/>
      <c r="E2" s="696"/>
      <c r="F2" s="671"/>
    </row>
    <row r="3" spans="1:6" ht="20.100000000000001" customHeight="1" thickBot="1" x14ac:dyDescent="0.25">
      <c r="A3" s="77">
        <v>1</v>
      </c>
      <c r="B3" s="78">
        <v>2</v>
      </c>
      <c r="C3" s="78">
        <v>3</v>
      </c>
      <c r="D3" s="79">
        <v>4</v>
      </c>
      <c r="E3" s="599">
        <v>5</v>
      </c>
      <c r="F3" s="600">
        <v>6</v>
      </c>
    </row>
    <row r="4" spans="1:6" ht="20.100000000000001" customHeight="1" thickBot="1" x14ac:dyDescent="0.25">
      <c r="A4" s="736" t="s">
        <v>76</v>
      </c>
      <c r="B4" s="737"/>
      <c r="C4" s="737"/>
      <c r="D4" s="737"/>
      <c r="E4" s="737"/>
      <c r="F4" s="738"/>
    </row>
    <row r="5" spans="1:6" ht="20.100000000000001" customHeight="1" thickBot="1" x14ac:dyDescent="0.25">
      <c r="A5" s="81" t="s">
        <v>4</v>
      </c>
      <c r="B5" s="82"/>
      <c r="C5" s="83" t="s">
        <v>318</v>
      </c>
      <c r="D5" s="84">
        <f>SUM(D6:D14)</f>
        <v>700</v>
      </c>
      <c r="E5" s="84">
        <f>SUM(E6:E14)</f>
        <v>0</v>
      </c>
      <c r="F5" s="165">
        <f>SUM(F6:F14)</f>
        <v>700</v>
      </c>
    </row>
    <row r="6" spans="1:6" ht="20.100000000000001" customHeight="1" x14ac:dyDescent="0.2">
      <c r="A6" s="85"/>
      <c r="B6" s="86" t="s">
        <v>112</v>
      </c>
      <c r="C6" s="71" t="s">
        <v>113</v>
      </c>
      <c r="D6" s="87">
        <v>0</v>
      </c>
      <c r="E6" s="87">
        <v>0</v>
      </c>
      <c r="F6" s="203">
        <f>D6+E6</f>
        <v>0</v>
      </c>
    </row>
    <row r="7" spans="1:6" ht="20.100000000000001" customHeight="1" x14ac:dyDescent="0.2">
      <c r="A7" s="88"/>
      <c r="B7" s="86" t="s">
        <v>114</v>
      </c>
      <c r="C7" s="70" t="s">
        <v>115</v>
      </c>
      <c r="D7" s="89">
        <v>700</v>
      </c>
      <c r="E7" s="89">
        <v>0</v>
      </c>
      <c r="F7" s="204">
        <f t="shared" ref="F7:F14" si="0">D7+E7</f>
        <v>700</v>
      </c>
    </row>
    <row r="8" spans="1:6" ht="20.100000000000001" customHeight="1" x14ac:dyDescent="0.2">
      <c r="A8" s="88"/>
      <c r="B8" s="86" t="s">
        <v>116</v>
      </c>
      <c r="C8" s="70" t="s">
        <v>117</v>
      </c>
      <c r="D8" s="89">
        <v>0</v>
      </c>
      <c r="E8" s="89">
        <v>0</v>
      </c>
      <c r="F8" s="204">
        <f t="shared" si="0"/>
        <v>0</v>
      </c>
    </row>
    <row r="9" spans="1:6" ht="20.100000000000001" customHeight="1" x14ac:dyDescent="0.2">
      <c r="A9" s="88"/>
      <c r="B9" s="86" t="s">
        <v>118</v>
      </c>
      <c r="C9" s="70" t="s">
        <v>119</v>
      </c>
      <c r="D9" s="89">
        <v>0</v>
      </c>
      <c r="E9" s="89">
        <v>0</v>
      </c>
      <c r="F9" s="204">
        <f t="shared" si="0"/>
        <v>0</v>
      </c>
    </row>
    <row r="10" spans="1:6" ht="20.100000000000001" customHeight="1" x14ac:dyDescent="0.2">
      <c r="A10" s="88"/>
      <c r="B10" s="86" t="s">
        <v>120</v>
      </c>
      <c r="C10" s="72" t="s">
        <v>121</v>
      </c>
      <c r="D10" s="89">
        <v>0</v>
      </c>
      <c r="E10" s="89">
        <v>0</v>
      </c>
      <c r="F10" s="204">
        <f t="shared" si="0"/>
        <v>0</v>
      </c>
    </row>
    <row r="11" spans="1:6" ht="20.100000000000001" customHeight="1" x14ac:dyDescent="0.2">
      <c r="A11" s="90"/>
      <c r="B11" s="86" t="s">
        <v>122</v>
      </c>
      <c r="C11" s="70" t="s">
        <v>123</v>
      </c>
      <c r="D11" s="91">
        <v>0</v>
      </c>
      <c r="E11" s="91">
        <v>0</v>
      </c>
      <c r="F11" s="204">
        <f t="shared" si="0"/>
        <v>0</v>
      </c>
    </row>
    <row r="12" spans="1:6" ht="20.100000000000001" customHeight="1" x14ac:dyDescent="0.2">
      <c r="A12" s="88"/>
      <c r="B12" s="86" t="s">
        <v>124</v>
      </c>
      <c r="C12" s="70" t="s">
        <v>125</v>
      </c>
      <c r="D12" s="89">
        <v>0</v>
      </c>
      <c r="E12" s="89">
        <v>0</v>
      </c>
      <c r="F12" s="204">
        <f t="shared" si="0"/>
        <v>0</v>
      </c>
    </row>
    <row r="13" spans="1:6" ht="20.100000000000001" customHeight="1" x14ac:dyDescent="0.2">
      <c r="A13" s="88"/>
      <c r="B13" s="86" t="s">
        <v>126</v>
      </c>
      <c r="C13" s="70" t="s">
        <v>127</v>
      </c>
      <c r="D13" s="89">
        <v>0</v>
      </c>
      <c r="E13" s="89">
        <v>0</v>
      </c>
      <c r="F13" s="204">
        <f t="shared" si="0"/>
        <v>0</v>
      </c>
    </row>
    <row r="14" spans="1:6" ht="20.100000000000001" customHeight="1" thickBot="1" x14ac:dyDescent="0.25">
      <c r="A14" s="90"/>
      <c r="B14" s="92" t="s">
        <v>252</v>
      </c>
      <c r="C14" s="259" t="s">
        <v>351</v>
      </c>
      <c r="D14" s="91"/>
      <c r="E14" s="91"/>
      <c r="F14" s="201">
        <f t="shared" si="0"/>
        <v>0</v>
      </c>
    </row>
    <row r="15" spans="1:6" ht="20.100000000000001" customHeight="1" thickBot="1" x14ac:dyDescent="0.25">
      <c r="A15" s="81" t="s">
        <v>5</v>
      </c>
      <c r="B15" s="82"/>
      <c r="C15" s="83" t="s">
        <v>128</v>
      </c>
      <c r="D15" s="93">
        <f>SUM(D16:D19)</f>
        <v>0</v>
      </c>
      <c r="E15" s="93">
        <f>SUM(E16:E19)</f>
        <v>0</v>
      </c>
      <c r="F15" s="200">
        <f>SUM(F16:F19)</f>
        <v>0</v>
      </c>
    </row>
    <row r="16" spans="1:6" ht="20.100000000000001" customHeight="1" x14ac:dyDescent="0.2">
      <c r="A16" s="88"/>
      <c r="B16" s="86" t="s">
        <v>129</v>
      </c>
      <c r="C16" s="74" t="s">
        <v>130</v>
      </c>
      <c r="D16" s="89">
        <v>0</v>
      </c>
      <c r="E16" s="89">
        <v>0</v>
      </c>
      <c r="F16" s="203">
        <f>D16+E16</f>
        <v>0</v>
      </c>
    </row>
    <row r="17" spans="1:6" ht="20.100000000000001" customHeight="1" x14ac:dyDescent="0.2">
      <c r="A17" s="88"/>
      <c r="B17" s="86" t="s">
        <v>131</v>
      </c>
      <c r="C17" s="70" t="s">
        <v>132</v>
      </c>
      <c r="D17" s="89">
        <v>0</v>
      </c>
      <c r="E17" s="89">
        <v>0</v>
      </c>
      <c r="F17" s="204">
        <f>D17+E17</f>
        <v>0</v>
      </c>
    </row>
    <row r="18" spans="1:6" ht="20.100000000000001" customHeight="1" x14ac:dyDescent="0.2">
      <c r="A18" s="88"/>
      <c r="B18" s="86" t="s">
        <v>133</v>
      </c>
      <c r="C18" s="70" t="s">
        <v>134</v>
      </c>
      <c r="D18" s="89">
        <v>0</v>
      </c>
      <c r="E18" s="89">
        <v>0</v>
      </c>
      <c r="F18" s="204">
        <f>D18+E18</f>
        <v>0</v>
      </c>
    </row>
    <row r="19" spans="1:6" ht="20.100000000000001" customHeight="1" thickBot="1" x14ac:dyDescent="0.25">
      <c r="A19" s="88"/>
      <c r="B19" s="86" t="s">
        <v>135</v>
      </c>
      <c r="C19" s="70" t="s">
        <v>86</v>
      </c>
      <c r="D19" s="89">
        <v>0</v>
      </c>
      <c r="E19" s="89">
        <v>0</v>
      </c>
      <c r="F19" s="201">
        <f>D19+E19</f>
        <v>0</v>
      </c>
    </row>
    <row r="20" spans="1:6" ht="20.100000000000001" customHeight="1" thickBot="1" x14ac:dyDescent="0.25">
      <c r="A20" s="81" t="s">
        <v>6</v>
      </c>
      <c r="B20" s="69"/>
      <c r="C20" s="69" t="s">
        <v>136</v>
      </c>
      <c r="D20" s="94">
        <f>D21+D22</f>
        <v>0</v>
      </c>
      <c r="E20" s="94">
        <f>E21+E22</f>
        <v>0</v>
      </c>
      <c r="F20" s="166">
        <f>F21+F22</f>
        <v>0</v>
      </c>
    </row>
    <row r="21" spans="1:6" ht="20.100000000000001" customHeight="1" x14ac:dyDescent="0.2">
      <c r="A21" s="85"/>
      <c r="B21" s="95" t="s">
        <v>173</v>
      </c>
      <c r="C21" s="71" t="s">
        <v>307</v>
      </c>
      <c r="D21" s="87">
        <v>0</v>
      </c>
      <c r="E21" s="87">
        <v>0</v>
      </c>
      <c r="F21" s="203">
        <f>D21+E21</f>
        <v>0</v>
      </c>
    </row>
    <row r="22" spans="1:6" ht="20.100000000000001" customHeight="1" thickBot="1" x14ac:dyDescent="0.25">
      <c r="A22" s="96"/>
      <c r="B22" s="97" t="s">
        <v>174</v>
      </c>
      <c r="C22" s="73" t="s">
        <v>308</v>
      </c>
      <c r="D22" s="98">
        <v>0</v>
      </c>
      <c r="E22" s="98">
        <v>0</v>
      </c>
      <c r="F22" s="201">
        <f>D22+E22</f>
        <v>0</v>
      </c>
    </row>
    <row r="23" spans="1:6" ht="20.100000000000001" customHeight="1" thickBot="1" x14ac:dyDescent="0.25">
      <c r="A23" s="81" t="s">
        <v>7</v>
      </c>
      <c r="B23" s="69"/>
      <c r="C23" s="69" t="s">
        <v>313</v>
      </c>
      <c r="D23" s="94">
        <v>394</v>
      </c>
      <c r="E23" s="94">
        <v>0</v>
      </c>
      <c r="F23" s="203">
        <f>D23+E23</f>
        <v>394</v>
      </c>
    </row>
    <row r="24" spans="1:6" ht="20.100000000000001" customHeight="1" thickBot="1" x14ac:dyDescent="0.25">
      <c r="A24" s="81" t="s">
        <v>8</v>
      </c>
      <c r="B24" s="82"/>
      <c r="C24" s="69" t="s">
        <v>137</v>
      </c>
      <c r="D24" s="127">
        <v>0</v>
      </c>
      <c r="E24" s="127">
        <v>0</v>
      </c>
      <c r="F24" s="203">
        <f>D24+E24</f>
        <v>0</v>
      </c>
    </row>
    <row r="25" spans="1:6" ht="20.100000000000001" customHeight="1" thickBot="1" x14ac:dyDescent="0.25">
      <c r="A25" s="81" t="s">
        <v>9</v>
      </c>
      <c r="B25" s="99"/>
      <c r="C25" s="69" t="s">
        <v>138</v>
      </c>
      <c r="D25" s="118">
        <f>+D26+D27</f>
        <v>2000</v>
      </c>
      <c r="E25" s="118">
        <f>+E26+E27</f>
        <v>-1333</v>
      </c>
      <c r="F25" s="210">
        <f>+F26+F27</f>
        <v>667</v>
      </c>
    </row>
    <row r="26" spans="1:6" ht="20.100000000000001" customHeight="1" x14ac:dyDescent="0.2">
      <c r="A26" s="85"/>
      <c r="B26" s="101" t="s">
        <v>139</v>
      </c>
      <c r="C26" s="71" t="s">
        <v>140</v>
      </c>
      <c r="D26" s="158">
        <v>2000</v>
      </c>
      <c r="E26" s="158">
        <v>-1333</v>
      </c>
      <c r="F26" s="203">
        <f>D26+E26</f>
        <v>667</v>
      </c>
    </row>
    <row r="27" spans="1:6" ht="20.100000000000001" customHeight="1" thickBot="1" x14ac:dyDescent="0.25">
      <c r="A27" s="77"/>
      <c r="B27" s="103" t="s">
        <v>141</v>
      </c>
      <c r="C27" s="73" t="s">
        <v>142</v>
      </c>
      <c r="D27" s="159">
        <v>0</v>
      </c>
      <c r="E27" s="159">
        <v>0</v>
      </c>
      <c r="F27" s="201">
        <f>D27+E27</f>
        <v>0</v>
      </c>
    </row>
    <row r="28" spans="1:6" ht="20.100000000000001" customHeight="1" thickBot="1" x14ac:dyDescent="0.25">
      <c r="A28" s="105" t="s">
        <v>10</v>
      </c>
      <c r="B28" s="106"/>
      <c r="C28" s="69" t="s">
        <v>143</v>
      </c>
      <c r="D28" s="160">
        <f>D29+D30</f>
        <v>44583</v>
      </c>
      <c r="E28" s="160">
        <f>E29+E30</f>
        <v>4054</v>
      </c>
      <c r="F28" s="211">
        <f>F29+F30</f>
        <v>48637</v>
      </c>
    </row>
    <row r="29" spans="1:6" ht="20.100000000000001" customHeight="1" x14ac:dyDescent="0.2">
      <c r="A29" s="108"/>
      <c r="B29" s="101" t="s">
        <v>207</v>
      </c>
      <c r="C29" s="109" t="s">
        <v>304</v>
      </c>
      <c r="D29" s="161">
        <v>36228</v>
      </c>
      <c r="E29" s="161">
        <v>0</v>
      </c>
      <c r="F29" s="203">
        <f>D29+E29</f>
        <v>36228</v>
      </c>
    </row>
    <row r="30" spans="1:6" ht="20.100000000000001" customHeight="1" thickBot="1" x14ac:dyDescent="0.25">
      <c r="A30" s="111"/>
      <c r="B30" s="112" t="s">
        <v>208</v>
      </c>
      <c r="C30" s="113" t="s">
        <v>360</v>
      </c>
      <c r="D30" s="162">
        <v>8355</v>
      </c>
      <c r="E30" s="162">
        <v>4054</v>
      </c>
      <c r="F30" s="201">
        <f>D30+E30</f>
        <v>12409</v>
      </c>
    </row>
    <row r="31" spans="1:6" ht="20.100000000000001" customHeight="1" thickBot="1" x14ac:dyDescent="0.25">
      <c r="A31" s="196" t="s">
        <v>11</v>
      </c>
      <c r="B31" s="197"/>
      <c r="C31" s="198" t="s">
        <v>144</v>
      </c>
      <c r="D31" s="206">
        <f>SUM(D5,D15,D20,D23,D24,D25,D28)</f>
        <v>47677</v>
      </c>
      <c r="E31" s="206">
        <f>SUM(E5,E15,E20,E23,E24,E25,E28)</f>
        <v>2721</v>
      </c>
      <c r="F31" s="212">
        <f>SUM(F5,F15,F20,F23,F24,F25,F28)</f>
        <v>50398</v>
      </c>
    </row>
    <row r="32" spans="1:6" ht="20.100000000000001" customHeight="1" thickTop="1" x14ac:dyDescent="0.2">
      <c r="A32" s="115"/>
      <c r="B32" s="115"/>
      <c r="C32" s="208"/>
      <c r="D32" s="117"/>
    </row>
    <row r="33" spans="1:6" ht="20.100000000000001" customHeight="1" x14ac:dyDescent="0.2">
      <c r="A33" s="115"/>
      <c r="B33" s="115"/>
      <c r="C33" s="142"/>
      <c r="D33" s="117"/>
      <c r="F33" s="163"/>
    </row>
    <row r="34" spans="1:6" ht="20.100000000000001" customHeight="1" x14ac:dyDescent="0.2">
      <c r="A34" s="115"/>
      <c r="B34" s="115"/>
      <c r="C34" s="142"/>
      <c r="D34" s="117"/>
      <c r="F34" s="163"/>
    </row>
    <row r="35" spans="1:6" ht="20.100000000000001" customHeight="1" x14ac:dyDescent="0.2">
      <c r="A35" s="115"/>
      <c r="B35" s="115"/>
      <c r="C35" s="142"/>
      <c r="D35" s="117"/>
      <c r="F35" s="163"/>
    </row>
    <row r="36" spans="1:6" ht="20.100000000000001" customHeight="1" x14ac:dyDescent="0.2">
      <c r="A36" s="115"/>
      <c r="B36" s="115"/>
      <c r="C36" s="142"/>
      <c r="D36" s="117"/>
    </row>
    <row r="37" spans="1:6" ht="20.100000000000001" customHeight="1" thickBot="1" x14ac:dyDescent="0.25">
      <c r="A37" s="115"/>
      <c r="B37" s="115"/>
      <c r="C37" s="142"/>
      <c r="D37" s="117"/>
    </row>
    <row r="38" spans="1:6" ht="20.100000000000001" customHeight="1" thickTop="1" thickBot="1" x14ac:dyDescent="0.25">
      <c r="A38" s="729" t="s">
        <v>77</v>
      </c>
      <c r="B38" s="730"/>
      <c r="C38" s="730"/>
      <c r="D38" s="730"/>
      <c r="E38" s="730"/>
      <c r="F38" s="731"/>
    </row>
    <row r="39" spans="1:6" ht="20.100000000000001" customHeight="1" thickBot="1" x14ac:dyDescent="0.25">
      <c r="A39" s="81" t="s">
        <v>4</v>
      </c>
      <c r="B39" s="69"/>
      <c r="C39" s="75" t="s">
        <v>322</v>
      </c>
      <c r="D39" s="93">
        <f>SUM(D40:D45)</f>
        <v>47677</v>
      </c>
      <c r="E39" s="118">
        <f>SUM(E40:E45)</f>
        <v>2721</v>
      </c>
      <c r="F39" s="200">
        <f>SUM(F40:F45)</f>
        <v>50398</v>
      </c>
    </row>
    <row r="40" spans="1:6" ht="20.100000000000001" customHeight="1" x14ac:dyDescent="0.2">
      <c r="A40" s="119"/>
      <c r="B40" s="120" t="s">
        <v>112</v>
      </c>
      <c r="C40" s="74" t="s">
        <v>145</v>
      </c>
      <c r="D40" s="121">
        <v>24580</v>
      </c>
      <c r="E40" s="122">
        <v>0</v>
      </c>
      <c r="F40" s="203">
        <f t="shared" ref="F40:F45" si="1">D40+E40</f>
        <v>24580</v>
      </c>
    </row>
    <row r="41" spans="1:6" ht="20.100000000000001" customHeight="1" x14ac:dyDescent="0.2">
      <c r="A41" s="88"/>
      <c r="B41" s="123" t="s">
        <v>114</v>
      </c>
      <c r="C41" s="70" t="s">
        <v>146</v>
      </c>
      <c r="D41" s="89">
        <v>6315</v>
      </c>
      <c r="E41" s="124">
        <v>0</v>
      </c>
      <c r="F41" s="204">
        <f t="shared" si="1"/>
        <v>6315</v>
      </c>
    </row>
    <row r="42" spans="1:6" ht="20.100000000000001" customHeight="1" x14ac:dyDescent="0.2">
      <c r="A42" s="88"/>
      <c r="B42" s="123" t="s">
        <v>116</v>
      </c>
      <c r="C42" s="70" t="s">
        <v>147</v>
      </c>
      <c r="D42" s="89">
        <v>16427</v>
      </c>
      <c r="E42" s="124">
        <v>-1519</v>
      </c>
      <c r="F42" s="204">
        <f t="shared" si="1"/>
        <v>14908</v>
      </c>
    </row>
    <row r="43" spans="1:6" ht="20.100000000000001" customHeight="1" x14ac:dyDescent="0.2">
      <c r="A43" s="88"/>
      <c r="B43" s="123" t="s">
        <v>118</v>
      </c>
      <c r="C43" s="70" t="s">
        <v>148</v>
      </c>
      <c r="D43" s="89">
        <v>0</v>
      </c>
      <c r="E43" s="124">
        <v>4240</v>
      </c>
      <c r="F43" s="204">
        <f t="shared" si="1"/>
        <v>4240</v>
      </c>
    </row>
    <row r="44" spans="1:6" ht="20.100000000000001" customHeight="1" x14ac:dyDescent="0.2">
      <c r="A44" s="88"/>
      <c r="B44" s="123" t="s">
        <v>120</v>
      </c>
      <c r="C44" s="70" t="s">
        <v>310</v>
      </c>
      <c r="D44" s="89">
        <v>0</v>
      </c>
      <c r="E44" s="124">
        <v>0</v>
      </c>
      <c r="F44" s="204">
        <f t="shared" si="1"/>
        <v>0</v>
      </c>
    </row>
    <row r="45" spans="1:6" ht="20.100000000000001" customHeight="1" thickBot="1" x14ac:dyDescent="0.25">
      <c r="A45" s="88"/>
      <c r="B45" s="123" t="s">
        <v>122</v>
      </c>
      <c r="C45" s="70" t="s">
        <v>161</v>
      </c>
      <c r="D45" s="89">
        <v>355</v>
      </c>
      <c r="E45" s="124">
        <v>0</v>
      </c>
      <c r="F45" s="201">
        <f t="shared" si="1"/>
        <v>355</v>
      </c>
    </row>
    <row r="46" spans="1:6" ht="20.100000000000001" customHeight="1" thickBot="1" x14ac:dyDescent="0.25">
      <c r="A46" s="81" t="s">
        <v>5</v>
      </c>
      <c r="B46" s="69"/>
      <c r="C46" s="75" t="s">
        <v>323</v>
      </c>
      <c r="D46" s="125">
        <f>SUM(D47:D51)</f>
        <v>0</v>
      </c>
      <c r="E46" s="126">
        <f>SUM(E47:E51)</f>
        <v>0</v>
      </c>
      <c r="F46" s="202">
        <f>SUM(F47:F51)</f>
        <v>0</v>
      </c>
    </row>
    <row r="47" spans="1:6" ht="20.100000000000001" customHeight="1" x14ac:dyDescent="0.2">
      <c r="A47" s="119"/>
      <c r="B47" s="120" t="s">
        <v>129</v>
      </c>
      <c r="C47" s="74" t="s">
        <v>150</v>
      </c>
      <c r="D47" s="121">
        <v>0</v>
      </c>
      <c r="E47" s="122">
        <v>0</v>
      </c>
      <c r="F47" s="203">
        <f>D47+E47</f>
        <v>0</v>
      </c>
    </row>
    <row r="48" spans="1:6" ht="20.100000000000001" customHeight="1" x14ac:dyDescent="0.2">
      <c r="A48" s="88"/>
      <c r="B48" s="123" t="s">
        <v>131</v>
      </c>
      <c r="C48" s="70" t="s">
        <v>151</v>
      </c>
      <c r="D48" s="89">
        <v>0</v>
      </c>
      <c r="E48" s="124">
        <v>0</v>
      </c>
      <c r="F48" s="204">
        <f>D48+E48</f>
        <v>0</v>
      </c>
    </row>
    <row r="49" spans="1:6" ht="20.100000000000001" customHeight="1" x14ac:dyDescent="0.2">
      <c r="A49" s="88"/>
      <c r="B49" s="123" t="s">
        <v>133</v>
      </c>
      <c r="C49" s="70" t="s">
        <v>153</v>
      </c>
      <c r="D49" s="89">
        <v>0</v>
      </c>
      <c r="E49" s="124">
        <v>0</v>
      </c>
      <c r="F49" s="204">
        <f>D49+E49</f>
        <v>0</v>
      </c>
    </row>
    <row r="50" spans="1:6" ht="20.100000000000001" customHeight="1" x14ac:dyDescent="0.2">
      <c r="A50" s="88"/>
      <c r="B50" s="123" t="s">
        <v>135</v>
      </c>
      <c r="C50" s="70" t="s">
        <v>154</v>
      </c>
      <c r="D50" s="89">
        <v>0</v>
      </c>
      <c r="E50" s="124">
        <v>0</v>
      </c>
      <c r="F50" s="204">
        <f>D50+E50</f>
        <v>0</v>
      </c>
    </row>
    <row r="51" spans="1:6" ht="20.100000000000001" customHeight="1" thickBot="1" x14ac:dyDescent="0.25">
      <c r="A51" s="88"/>
      <c r="B51" s="123" t="s">
        <v>152</v>
      </c>
      <c r="C51" s="70" t="s">
        <v>162</v>
      </c>
      <c r="D51" s="89">
        <v>0</v>
      </c>
      <c r="E51" s="124">
        <v>0</v>
      </c>
      <c r="F51" s="201">
        <f>D51+E51</f>
        <v>0</v>
      </c>
    </row>
    <row r="52" spans="1:6" ht="20.100000000000001" customHeight="1" thickBot="1" x14ac:dyDescent="0.25">
      <c r="A52" s="81" t="s">
        <v>6</v>
      </c>
      <c r="B52" s="69"/>
      <c r="C52" s="75" t="s">
        <v>155</v>
      </c>
      <c r="D52" s="94">
        <v>0</v>
      </c>
      <c r="E52" s="127">
        <v>0</v>
      </c>
      <c r="F52" s="166">
        <v>0</v>
      </c>
    </row>
    <row r="53" spans="1:6" ht="20.100000000000001" customHeight="1" thickBot="1" x14ac:dyDescent="0.25">
      <c r="A53" s="171" t="s">
        <v>7</v>
      </c>
      <c r="B53" s="172"/>
      <c r="C53" s="174" t="s">
        <v>156</v>
      </c>
      <c r="D53" s="205">
        <f>+D39+D46+D52</f>
        <v>47677</v>
      </c>
      <c r="E53" s="206">
        <f>+E39+E46+E52</f>
        <v>2721</v>
      </c>
      <c r="F53" s="207">
        <f>+F39+F46+F52</f>
        <v>50398</v>
      </c>
    </row>
    <row r="54" spans="1:6" ht="20.100000000000001" customHeight="1" thickTop="1" x14ac:dyDescent="0.2">
      <c r="A54" s="143"/>
      <c r="B54" s="144"/>
      <c r="C54" s="144"/>
      <c r="D54" s="145"/>
    </row>
    <row r="55" spans="1:6" ht="20.100000000000001" customHeight="1" x14ac:dyDescent="0.2">
      <c r="A55" s="143"/>
      <c r="B55" s="144"/>
      <c r="C55" s="164"/>
      <c r="D55" s="145"/>
      <c r="F55" s="163"/>
    </row>
    <row r="56" spans="1:6" ht="20.100000000000001" customHeight="1" thickBot="1" x14ac:dyDescent="0.25">
      <c r="A56" s="143"/>
      <c r="B56" s="144"/>
      <c r="C56" s="144"/>
      <c r="D56" s="145"/>
    </row>
    <row r="57" spans="1:6" ht="20.100000000000001" customHeight="1" thickTop="1" thickBot="1" x14ac:dyDescent="0.25">
      <c r="A57" s="146" t="s">
        <v>157</v>
      </c>
      <c r="B57" s="147"/>
      <c r="C57" s="148"/>
      <c r="D57" s="149">
        <v>9</v>
      </c>
    </row>
    <row r="58" spans="1:6" ht="20.100000000000001" customHeight="1" thickBot="1" x14ac:dyDescent="0.25">
      <c r="A58" s="723" t="s">
        <v>163</v>
      </c>
      <c r="B58" s="724"/>
      <c r="C58" s="725"/>
      <c r="D58" s="150">
        <v>0</v>
      </c>
    </row>
    <row r="59" spans="1:6" ht="20.100000000000001" customHeight="1" thickBot="1" x14ac:dyDescent="0.25">
      <c r="A59" s="151" t="s">
        <v>158</v>
      </c>
      <c r="B59" s="152"/>
      <c r="C59" s="153"/>
      <c r="D59" s="154">
        <v>0</v>
      </c>
    </row>
    <row r="60" spans="1:6" ht="12" thickTop="1" x14ac:dyDescent="0.2">
      <c r="A60" s="155"/>
      <c r="B60" s="156"/>
      <c r="C60" s="156"/>
      <c r="D60" s="157"/>
    </row>
    <row r="61" spans="1:6" x14ac:dyDescent="0.2">
      <c r="A61" s="155"/>
      <c r="B61" s="156"/>
      <c r="C61" s="156"/>
      <c r="D61" s="157"/>
    </row>
    <row r="62" spans="1:6" x14ac:dyDescent="0.2">
      <c r="A62" s="155"/>
      <c r="B62" s="156"/>
      <c r="C62" s="156"/>
      <c r="D62" s="157"/>
    </row>
    <row r="63" spans="1:6" x14ac:dyDescent="0.2">
      <c r="A63" s="155"/>
      <c r="B63" s="156"/>
      <c r="C63" s="156"/>
      <c r="D63" s="157"/>
    </row>
    <row r="64" spans="1:6" x14ac:dyDescent="0.2">
      <c r="A64" s="155"/>
      <c r="B64" s="156"/>
      <c r="C64" s="156"/>
      <c r="D64" s="157"/>
    </row>
    <row r="65" spans="1:4" x14ac:dyDescent="0.2">
      <c r="A65" s="155"/>
      <c r="B65" s="156"/>
      <c r="C65" s="156"/>
      <c r="D65" s="157"/>
    </row>
    <row r="66" spans="1:4" x14ac:dyDescent="0.2">
      <c r="A66" s="155"/>
      <c r="B66" s="156"/>
      <c r="C66" s="156"/>
      <c r="D66" s="157"/>
    </row>
    <row r="67" spans="1:4" x14ac:dyDescent="0.2">
      <c r="A67" s="155"/>
      <c r="B67" s="156"/>
      <c r="C67" s="156"/>
      <c r="D67" s="157"/>
    </row>
  </sheetData>
  <mergeCells count="8">
    <mergeCell ref="A58:C58"/>
    <mergeCell ref="E1:E2"/>
    <mergeCell ref="F1:F2"/>
    <mergeCell ref="A4:F4"/>
    <mergeCell ref="A38:F38"/>
    <mergeCell ref="A2:B2"/>
    <mergeCell ref="D1:D2"/>
    <mergeCell ref="A1:C1"/>
  </mergeCells>
  <phoneticPr fontId="3" type="noConversion"/>
  <pageMargins left="0.39370078740157483" right="0.39370078740157483" top="0.98425196850393704" bottom="0.59055118110236227" header="0.31496062992125984" footer="0.51181102362204722"/>
  <pageSetup paperSize="9" orientation="portrait" r:id="rId1"/>
  <headerFooter alignWithMargins="0">
    <oddHeader>&amp;C&amp;"Arial,Félkövér"Polgármesteri Hivatal
bevételei és kiadásai
2013. II. félévi előirányzat-módosítás&amp;R&amp;"Arial,Dőlt"13. melléklet 
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67"/>
  <sheetViews>
    <sheetView view="pageLayout" topLeftCell="A25" zoomScaleNormal="100" workbookViewId="0">
      <selection activeCell="E30" sqref="E30"/>
    </sheetView>
  </sheetViews>
  <sheetFormatPr defaultColWidth="9" defaultRowHeight="11.25" x14ac:dyDescent="0.2"/>
  <cols>
    <col min="1" max="2" width="6" style="64" customWidth="1"/>
    <col min="3" max="3" width="48.7109375" style="64" customWidth="1"/>
    <col min="4" max="4" width="11.28515625" style="177" customWidth="1"/>
    <col min="5" max="5" width="11.28515625" style="64" customWidth="1"/>
    <col min="6" max="6" width="11.28515625" style="141" customWidth="1"/>
    <col min="7" max="10" width="8.7109375" style="64" customWidth="1"/>
    <col min="11" max="16384" width="9" style="64"/>
  </cols>
  <sheetData>
    <row r="1" spans="1:6" ht="20.100000000000001" customHeight="1" thickTop="1" x14ac:dyDescent="0.2">
      <c r="A1" s="732" t="s">
        <v>159</v>
      </c>
      <c r="B1" s="733"/>
      <c r="C1" s="733"/>
      <c r="D1" s="695" t="s">
        <v>320</v>
      </c>
      <c r="E1" s="695" t="s">
        <v>378</v>
      </c>
      <c r="F1" s="670" t="s">
        <v>320</v>
      </c>
    </row>
    <row r="2" spans="1:6" ht="20.100000000000001" customHeight="1" thickBot="1" x14ac:dyDescent="0.25">
      <c r="A2" s="734" t="s">
        <v>111</v>
      </c>
      <c r="B2" s="735"/>
      <c r="C2" s="140" t="s">
        <v>160</v>
      </c>
      <c r="D2" s="696"/>
      <c r="E2" s="696"/>
      <c r="F2" s="671"/>
    </row>
    <row r="3" spans="1:6" ht="20.100000000000001" customHeight="1" thickBot="1" x14ac:dyDescent="0.25">
      <c r="A3" s="186">
        <v>1</v>
      </c>
      <c r="B3" s="187">
        <v>2</v>
      </c>
      <c r="C3" s="187">
        <v>3</v>
      </c>
      <c r="D3" s="188">
        <v>4</v>
      </c>
      <c r="E3" s="184">
        <v>5</v>
      </c>
      <c r="F3" s="223">
        <v>6</v>
      </c>
    </row>
    <row r="4" spans="1:6" ht="20.100000000000001" customHeight="1" thickBot="1" x14ac:dyDescent="0.25">
      <c r="A4" s="726" t="s">
        <v>76</v>
      </c>
      <c r="B4" s="727"/>
      <c r="C4" s="727"/>
      <c r="D4" s="727"/>
      <c r="E4" s="727"/>
      <c r="F4" s="728"/>
    </row>
    <row r="5" spans="1:6" ht="20.100000000000001" customHeight="1" thickBot="1" x14ac:dyDescent="0.25">
      <c r="A5" s="96" t="s">
        <v>4</v>
      </c>
      <c r="B5" s="189"/>
      <c r="C5" s="190" t="s">
        <v>318</v>
      </c>
      <c r="D5" s="191">
        <f>SUM(D6:D14)</f>
        <v>20453</v>
      </c>
      <c r="E5" s="213">
        <f>SUM(E6:E14)</f>
        <v>-8298</v>
      </c>
      <c r="F5" s="165">
        <f>SUM(F6:F14)</f>
        <v>12155</v>
      </c>
    </row>
    <row r="6" spans="1:6" ht="20.100000000000001" customHeight="1" x14ac:dyDescent="0.2">
      <c r="A6" s="85"/>
      <c r="B6" s="86" t="s">
        <v>112</v>
      </c>
      <c r="C6" s="71" t="s">
        <v>113</v>
      </c>
      <c r="D6" s="178">
        <v>0</v>
      </c>
      <c r="E6" s="161">
        <v>0</v>
      </c>
      <c r="F6" s="227">
        <f t="shared" ref="F6:F14" si="0">D6+E6</f>
        <v>0</v>
      </c>
    </row>
    <row r="7" spans="1:6" ht="20.100000000000001" customHeight="1" x14ac:dyDescent="0.2">
      <c r="A7" s="88"/>
      <c r="B7" s="86" t="s">
        <v>114</v>
      </c>
      <c r="C7" s="70" t="s">
        <v>115</v>
      </c>
      <c r="D7" s="179">
        <v>0</v>
      </c>
      <c r="E7" s="214">
        <v>0</v>
      </c>
      <c r="F7" s="209">
        <f t="shared" si="0"/>
        <v>0</v>
      </c>
    </row>
    <row r="8" spans="1:6" ht="20.100000000000001" customHeight="1" x14ac:dyDescent="0.2">
      <c r="A8" s="88"/>
      <c r="B8" s="86" t="s">
        <v>116</v>
      </c>
      <c r="C8" s="70" t="s">
        <v>117</v>
      </c>
      <c r="D8" s="179">
        <v>2532</v>
      </c>
      <c r="E8" s="214">
        <v>0</v>
      </c>
      <c r="F8" s="209">
        <f t="shared" si="0"/>
        <v>2532</v>
      </c>
    </row>
    <row r="9" spans="1:6" ht="20.100000000000001" customHeight="1" x14ac:dyDescent="0.2">
      <c r="A9" s="88"/>
      <c r="B9" s="86" t="s">
        <v>118</v>
      </c>
      <c r="C9" s="70" t="s">
        <v>119</v>
      </c>
      <c r="D9" s="179">
        <v>10583</v>
      </c>
      <c r="E9" s="214">
        <v>-4250</v>
      </c>
      <c r="F9" s="209">
        <f t="shared" si="0"/>
        <v>6333</v>
      </c>
    </row>
    <row r="10" spans="1:6" ht="20.100000000000001" customHeight="1" x14ac:dyDescent="0.2">
      <c r="A10" s="88"/>
      <c r="B10" s="86" t="s">
        <v>120</v>
      </c>
      <c r="C10" s="72" t="s">
        <v>121</v>
      </c>
      <c r="D10" s="179">
        <v>0</v>
      </c>
      <c r="E10" s="214">
        <v>0</v>
      </c>
      <c r="F10" s="209">
        <f t="shared" si="0"/>
        <v>0</v>
      </c>
    </row>
    <row r="11" spans="1:6" ht="20.100000000000001" customHeight="1" x14ac:dyDescent="0.2">
      <c r="A11" s="90"/>
      <c r="B11" s="86" t="s">
        <v>122</v>
      </c>
      <c r="C11" s="70" t="s">
        <v>306</v>
      </c>
      <c r="D11" s="180">
        <v>7338</v>
      </c>
      <c r="E11" s="215">
        <v>-4048</v>
      </c>
      <c r="F11" s="209">
        <f t="shared" si="0"/>
        <v>3290</v>
      </c>
    </row>
    <row r="12" spans="1:6" ht="20.100000000000001" customHeight="1" x14ac:dyDescent="0.2">
      <c r="A12" s="88"/>
      <c r="B12" s="86" t="s">
        <v>124</v>
      </c>
      <c r="C12" s="70" t="s">
        <v>125</v>
      </c>
      <c r="D12" s="179">
        <v>0</v>
      </c>
      <c r="E12" s="214">
        <v>0</v>
      </c>
      <c r="F12" s="209">
        <f t="shared" si="0"/>
        <v>0</v>
      </c>
    </row>
    <row r="13" spans="1:6" ht="20.100000000000001" customHeight="1" x14ac:dyDescent="0.2">
      <c r="A13" s="88"/>
      <c r="B13" s="86" t="s">
        <v>126</v>
      </c>
      <c r="C13" s="70" t="s">
        <v>127</v>
      </c>
      <c r="D13" s="179">
        <v>0</v>
      </c>
      <c r="E13" s="214">
        <v>0</v>
      </c>
      <c r="F13" s="209">
        <f t="shared" si="0"/>
        <v>0</v>
      </c>
    </row>
    <row r="14" spans="1:6" ht="20.100000000000001" customHeight="1" thickBot="1" x14ac:dyDescent="0.25">
      <c r="A14" s="90"/>
      <c r="B14" s="92" t="s">
        <v>252</v>
      </c>
      <c r="C14" s="259" t="s">
        <v>351</v>
      </c>
      <c r="D14" s="180"/>
      <c r="E14" s="215"/>
      <c r="F14" s="226">
        <f t="shared" si="0"/>
        <v>0</v>
      </c>
    </row>
    <row r="15" spans="1:6" ht="20.100000000000001" customHeight="1" thickBot="1" x14ac:dyDescent="0.25">
      <c r="A15" s="81" t="s">
        <v>5</v>
      </c>
      <c r="B15" s="82"/>
      <c r="C15" s="83" t="s">
        <v>128</v>
      </c>
      <c r="D15" s="84">
        <f>SUM(D16:D19)</f>
        <v>0</v>
      </c>
      <c r="E15" s="213">
        <f>SUM(E16:E19)</f>
        <v>0</v>
      </c>
      <c r="F15" s="224"/>
    </row>
    <row r="16" spans="1:6" ht="20.100000000000001" customHeight="1" x14ac:dyDescent="0.2">
      <c r="A16" s="88"/>
      <c r="B16" s="86" t="s">
        <v>129</v>
      </c>
      <c r="C16" s="74" t="s">
        <v>130</v>
      </c>
      <c r="D16" s="179">
        <v>0</v>
      </c>
      <c r="E16" s="214">
        <v>0</v>
      </c>
      <c r="F16" s="209">
        <f>D16+E16</f>
        <v>0</v>
      </c>
    </row>
    <row r="17" spans="1:6" ht="20.100000000000001" customHeight="1" x14ac:dyDescent="0.2">
      <c r="A17" s="88"/>
      <c r="B17" s="86" t="s">
        <v>131</v>
      </c>
      <c r="C17" s="70" t="s">
        <v>132</v>
      </c>
      <c r="D17" s="179">
        <v>0</v>
      </c>
      <c r="E17" s="214">
        <v>0</v>
      </c>
      <c r="F17" s="209">
        <f>D17+E17</f>
        <v>0</v>
      </c>
    </row>
    <row r="18" spans="1:6" ht="20.100000000000001" customHeight="1" x14ac:dyDescent="0.2">
      <c r="A18" s="88"/>
      <c r="B18" s="86" t="s">
        <v>133</v>
      </c>
      <c r="C18" s="70" t="s">
        <v>134</v>
      </c>
      <c r="D18" s="179">
        <v>0</v>
      </c>
      <c r="E18" s="214">
        <v>0</v>
      </c>
      <c r="F18" s="209">
        <f>D18+E18</f>
        <v>0</v>
      </c>
    </row>
    <row r="19" spans="1:6" ht="20.100000000000001" customHeight="1" thickBot="1" x14ac:dyDescent="0.25">
      <c r="A19" s="88"/>
      <c r="B19" s="86" t="s">
        <v>135</v>
      </c>
      <c r="C19" s="70" t="s">
        <v>86</v>
      </c>
      <c r="D19" s="179">
        <v>0</v>
      </c>
      <c r="E19" s="214">
        <v>0</v>
      </c>
      <c r="F19" s="209">
        <f>D19+E19</f>
        <v>0</v>
      </c>
    </row>
    <row r="20" spans="1:6" ht="20.100000000000001" customHeight="1" thickBot="1" x14ac:dyDescent="0.25">
      <c r="A20" s="81" t="s">
        <v>6</v>
      </c>
      <c r="B20" s="69"/>
      <c r="C20" s="69" t="s">
        <v>136</v>
      </c>
      <c r="D20" s="94">
        <f>D21+D22</f>
        <v>0</v>
      </c>
      <c r="E20" s="127">
        <f>E21+E22</f>
        <v>0</v>
      </c>
      <c r="F20" s="224"/>
    </row>
    <row r="21" spans="1:6" ht="20.100000000000001" customHeight="1" x14ac:dyDescent="0.2">
      <c r="A21" s="85"/>
      <c r="B21" s="95" t="s">
        <v>173</v>
      </c>
      <c r="C21" s="71" t="s">
        <v>307</v>
      </c>
      <c r="D21" s="87">
        <v>0</v>
      </c>
      <c r="E21" s="216">
        <v>0</v>
      </c>
      <c r="F21" s="209">
        <f>D21+E21</f>
        <v>0</v>
      </c>
    </row>
    <row r="22" spans="1:6" ht="20.100000000000001" customHeight="1" thickBot="1" x14ac:dyDescent="0.25">
      <c r="A22" s="96"/>
      <c r="B22" s="97" t="s">
        <v>174</v>
      </c>
      <c r="C22" s="73" t="s">
        <v>308</v>
      </c>
      <c r="D22" s="98">
        <v>0</v>
      </c>
      <c r="E22" s="217">
        <v>0</v>
      </c>
      <c r="F22" s="597">
        <f>D22+E22</f>
        <v>0</v>
      </c>
    </row>
    <row r="23" spans="1:6" ht="20.100000000000001" customHeight="1" thickBot="1" x14ac:dyDescent="0.25">
      <c r="A23" s="81" t="s">
        <v>7</v>
      </c>
      <c r="B23" s="69"/>
      <c r="C23" s="69" t="s">
        <v>313</v>
      </c>
      <c r="D23" s="107">
        <v>0</v>
      </c>
      <c r="E23" s="160">
        <v>0</v>
      </c>
      <c r="F23" s="437">
        <f>D23+E23</f>
        <v>0</v>
      </c>
    </row>
    <row r="24" spans="1:6" ht="20.100000000000001" customHeight="1" thickBot="1" x14ac:dyDescent="0.25">
      <c r="A24" s="81" t="s">
        <v>8</v>
      </c>
      <c r="B24" s="82"/>
      <c r="C24" s="69" t="s">
        <v>137</v>
      </c>
      <c r="D24" s="107">
        <v>0</v>
      </c>
      <c r="E24" s="160">
        <v>0</v>
      </c>
      <c r="F24" s="598">
        <f>D24+E24</f>
        <v>0</v>
      </c>
    </row>
    <row r="25" spans="1:6" ht="20.100000000000001" customHeight="1" thickBot="1" x14ac:dyDescent="0.25">
      <c r="A25" s="81" t="s">
        <v>9</v>
      </c>
      <c r="B25" s="99"/>
      <c r="C25" s="69" t="s">
        <v>138</v>
      </c>
      <c r="D25" s="181">
        <f>+D26+D27</f>
        <v>2000</v>
      </c>
      <c r="E25" s="213">
        <f>+E26+E27</f>
        <v>0</v>
      </c>
      <c r="F25" s="165">
        <f>+F26+F27</f>
        <v>2000</v>
      </c>
    </row>
    <row r="26" spans="1:6" ht="20.100000000000001" customHeight="1" x14ac:dyDescent="0.2">
      <c r="A26" s="85"/>
      <c r="B26" s="101" t="s">
        <v>139</v>
      </c>
      <c r="C26" s="71" t="s">
        <v>140</v>
      </c>
      <c r="D26" s="182">
        <v>2000</v>
      </c>
      <c r="E26" s="218">
        <v>0</v>
      </c>
      <c r="F26" s="209">
        <f>D26+E26</f>
        <v>2000</v>
      </c>
    </row>
    <row r="27" spans="1:6" ht="20.100000000000001" customHeight="1" thickBot="1" x14ac:dyDescent="0.25">
      <c r="A27" s="77"/>
      <c r="B27" s="103" t="s">
        <v>141</v>
      </c>
      <c r="C27" s="73" t="s">
        <v>142</v>
      </c>
      <c r="D27" s="183">
        <v>0</v>
      </c>
      <c r="E27" s="219">
        <v>0</v>
      </c>
      <c r="F27" s="209">
        <f>D27+E27</f>
        <v>0</v>
      </c>
    </row>
    <row r="28" spans="1:6" ht="20.100000000000001" customHeight="1" thickBot="1" x14ac:dyDescent="0.25">
      <c r="A28" s="105" t="s">
        <v>10</v>
      </c>
      <c r="B28" s="106"/>
      <c r="C28" s="69" t="s">
        <v>143</v>
      </c>
      <c r="D28" s="107">
        <f>D29+D30</f>
        <v>54616</v>
      </c>
      <c r="E28" s="160">
        <f>E29+E30</f>
        <v>8298</v>
      </c>
      <c r="F28" s="168">
        <f>F29+F30</f>
        <v>62914</v>
      </c>
    </row>
    <row r="29" spans="1:6" ht="20.100000000000001" customHeight="1" x14ac:dyDescent="0.2">
      <c r="A29" s="108"/>
      <c r="B29" s="101" t="s">
        <v>207</v>
      </c>
      <c r="C29" s="109" t="s">
        <v>304</v>
      </c>
      <c r="D29" s="110">
        <v>47717</v>
      </c>
      <c r="E29" s="161">
        <v>2631</v>
      </c>
      <c r="F29" s="209">
        <f>D29+E29</f>
        <v>50348</v>
      </c>
    </row>
    <row r="30" spans="1:6" ht="20.100000000000001" customHeight="1" thickBot="1" x14ac:dyDescent="0.25">
      <c r="A30" s="111"/>
      <c r="B30" s="112" t="s">
        <v>208</v>
      </c>
      <c r="C30" s="113" t="s">
        <v>360</v>
      </c>
      <c r="D30" s="114">
        <v>6899</v>
      </c>
      <c r="E30" s="162">
        <v>5667</v>
      </c>
      <c r="F30" s="209">
        <f>D30+E30</f>
        <v>12566</v>
      </c>
    </row>
    <row r="31" spans="1:6" ht="20.100000000000001" customHeight="1" thickBot="1" x14ac:dyDescent="0.25">
      <c r="A31" s="196" t="s">
        <v>11</v>
      </c>
      <c r="B31" s="197"/>
      <c r="C31" s="198" t="s">
        <v>144</v>
      </c>
      <c r="D31" s="199">
        <f>SUM(D5,D15,D20,D23,D24,D25,D28)</f>
        <v>77069</v>
      </c>
      <c r="E31" s="220">
        <f>SUM(E5,E15,E20,E23,E24,E25,E28)</f>
        <v>0</v>
      </c>
      <c r="F31" s="173">
        <f>SUM(F5,F15,F20,F23,F24,F25,F28)</f>
        <v>77069</v>
      </c>
    </row>
    <row r="32" spans="1:6" ht="20.100000000000001" customHeight="1" thickTop="1" x14ac:dyDescent="0.2">
      <c r="A32" s="115"/>
      <c r="B32" s="115"/>
      <c r="C32" s="208"/>
      <c r="D32" s="169"/>
    </row>
    <row r="33" spans="1:6" ht="20.100000000000001" customHeight="1" x14ac:dyDescent="0.2">
      <c r="A33" s="115"/>
      <c r="B33" s="115"/>
      <c r="C33" s="142"/>
      <c r="D33" s="169"/>
      <c r="F33" s="163"/>
    </row>
    <row r="34" spans="1:6" ht="20.100000000000001" customHeight="1" x14ac:dyDescent="0.2">
      <c r="A34" s="115"/>
      <c r="B34" s="115"/>
      <c r="C34" s="142"/>
      <c r="D34" s="169"/>
      <c r="F34" s="163"/>
    </row>
    <row r="35" spans="1:6" ht="20.100000000000001" customHeight="1" x14ac:dyDescent="0.2">
      <c r="A35" s="115"/>
      <c r="B35" s="115"/>
      <c r="C35" s="142"/>
      <c r="D35" s="169"/>
      <c r="F35" s="163"/>
    </row>
    <row r="36" spans="1:6" ht="20.100000000000001" customHeight="1" x14ac:dyDescent="0.2">
      <c r="A36" s="115"/>
      <c r="B36" s="115"/>
      <c r="C36" s="142"/>
      <c r="D36" s="169"/>
    </row>
    <row r="37" spans="1:6" ht="20.100000000000001" customHeight="1" thickBot="1" x14ac:dyDescent="0.25">
      <c r="A37" s="115"/>
      <c r="B37" s="115"/>
      <c r="C37" s="142"/>
      <c r="D37" s="169"/>
    </row>
    <row r="38" spans="1:6" ht="20.100000000000001" customHeight="1" thickTop="1" thickBot="1" x14ac:dyDescent="0.25">
      <c r="A38" s="729" t="s">
        <v>77</v>
      </c>
      <c r="B38" s="730"/>
      <c r="C38" s="730"/>
      <c r="D38" s="730"/>
      <c r="E38" s="730"/>
      <c r="F38" s="731"/>
    </row>
    <row r="39" spans="1:6" ht="20.100000000000001" customHeight="1" thickBot="1" x14ac:dyDescent="0.25">
      <c r="A39" s="81" t="s">
        <v>4</v>
      </c>
      <c r="B39" s="69"/>
      <c r="C39" s="75" t="s">
        <v>322</v>
      </c>
      <c r="D39" s="84">
        <f>SUM(D40:D45)</f>
        <v>77069</v>
      </c>
      <c r="E39" s="213">
        <f>SUM(E40:E45)</f>
        <v>-853</v>
      </c>
      <c r="F39" s="165">
        <f>SUM(F40:F45)</f>
        <v>76216</v>
      </c>
    </row>
    <row r="40" spans="1:6" ht="20.100000000000001" customHeight="1" x14ac:dyDescent="0.2">
      <c r="A40" s="119"/>
      <c r="B40" s="120" t="s">
        <v>112</v>
      </c>
      <c r="C40" s="74" t="s">
        <v>145</v>
      </c>
      <c r="D40" s="193">
        <v>39274</v>
      </c>
      <c r="E40" s="221"/>
      <c r="F40" s="209">
        <f t="shared" ref="F40:F45" si="1">D40+E40</f>
        <v>39274</v>
      </c>
    </row>
    <row r="41" spans="1:6" ht="20.100000000000001" customHeight="1" x14ac:dyDescent="0.2">
      <c r="A41" s="88"/>
      <c r="B41" s="123" t="s">
        <v>114</v>
      </c>
      <c r="C41" s="70" t="s">
        <v>146</v>
      </c>
      <c r="D41" s="179">
        <v>10236</v>
      </c>
      <c r="E41" s="214">
        <v>0</v>
      </c>
      <c r="F41" s="209">
        <f t="shared" si="1"/>
        <v>10236</v>
      </c>
    </row>
    <row r="42" spans="1:6" ht="20.100000000000001" customHeight="1" x14ac:dyDescent="0.2">
      <c r="A42" s="88"/>
      <c r="B42" s="123" t="s">
        <v>116</v>
      </c>
      <c r="C42" s="70" t="s">
        <v>147</v>
      </c>
      <c r="D42" s="179">
        <v>27510</v>
      </c>
      <c r="E42" s="214">
        <v>-853</v>
      </c>
      <c r="F42" s="209">
        <f t="shared" si="1"/>
        <v>26657</v>
      </c>
    </row>
    <row r="43" spans="1:6" ht="20.100000000000001" customHeight="1" x14ac:dyDescent="0.2">
      <c r="A43" s="88"/>
      <c r="B43" s="123" t="s">
        <v>118</v>
      </c>
      <c r="C43" s="70" t="s">
        <v>148</v>
      </c>
      <c r="D43" s="179">
        <v>0</v>
      </c>
      <c r="E43" s="214">
        <v>0</v>
      </c>
      <c r="F43" s="209">
        <f t="shared" si="1"/>
        <v>0</v>
      </c>
    </row>
    <row r="44" spans="1:6" ht="20.100000000000001" customHeight="1" x14ac:dyDescent="0.2">
      <c r="A44" s="88"/>
      <c r="B44" s="123" t="s">
        <v>120</v>
      </c>
      <c r="C44" s="70" t="s">
        <v>310</v>
      </c>
      <c r="D44" s="179">
        <v>0</v>
      </c>
      <c r="E44" s="214">
        <v>0</v>
      </c>
      <c r="F44" s="209">
        <f t="shared" si="1"/>
        <v>0</v>
      </c>
    </row>
    <row r="45" spans="1:6" ht="20.100000000000001" customHeight="1" thickBot="1" x14ac:dyDescent="0.25">
      <c r="A45" s="88"/>
      <c r="B45" s="123" t="s">
        <v>122</v>
      </c>
      <c r="C45" s="70" t="s">
        <v>161</v>
      </c>
      <c r="D45" s="179">
        <v>49</v>
      </c>
      <c r="E45" s="214">
        <v>0</v>
      </c>
      <c r="F45" s="209">
        <f t="shared" si="1"/>
        <v>49</v>
      </c>
    </row>
    <row r="46" spans="1:6" ht="20.100000000000001" customHeight="1" thickBot="1" x14ac:dyDescent="0.25">
      <c r="A46" s="81" t="s">
        <v>5</v>
      </c>
      <c r="B46" s="69"/>
      <c r="C46" s="75" t="s">
        <v>323</v>
      </c>
      <c r="D46" s="194">
        <f>SUM(D47:D51)</f>
        <v>0</v>
      </c>
      <c r="E46" s="222">
        <f>SUM(E47:E51)</f>
        <v>853</v>
      </c>
      <c r="F46" s="170">
        <f>SUM(F47:F51)</f>
        <v>853</v>
      </c>
    </row>
    <row r="47" spans="1:6" ht="20.100000000000001" customHeight="1" x14ac:dyDescent="0.2">
      <c r="A47" s="119"/>
      <c r="B47" s="120" t="s">
        <v>129</v>
      </c>
      <c r="C47" s="74" t="s">
        <v>150</v>
      </c>
      <c r="D47" s="193">
        <v>0</v>
      </c>
      <c r="E47" s="221">
        <v>853</v>
      </c>
      <c r="F47" s="209">
        <f t="shared" ref="F47:F52" si="2">D47+E47</f>
        <v>853</v>
      </c>
    </row>
    <row r="48" spans="1:6" ht="20.100000000000001" customHeight="1" x14ac:dyDescent="0.2">
      <c r="A48" s="88"/>
      <c r="B48" s="123" t="s">
        <v>131</v>
      </c>
      <c r="C48" s="70" t="s">
        <v>151</v>
      </c>
      <c r="D48" s="179">
        <v>0</v>
      </c>
      <c r="E48" s="214">
        <v>0</v>
      </c>
      <c r="F48" s="209">
        <f t="shared" si="2"/>
        <v>0</v>
      </c>
    </row>
    <row r="49" spans="1:6" ht="20.100000000000001" customHeight="1" x14ac:dyDescent="0.2">
      <c r="A49" s="88"/>
      <c r="B49" s="123" t="s">
        <v>133</v>
      </c>
      <c r="C49" s="70" t="s">
        <v>153</v>
      </c>
      <c r="D49" s="179">
        <v>0</v>
      </c>
      <c r="E49" s="214">
        <v>0</v>
      </c>
      <c r="F49" s="209">
        <f t="shared" si="2"/>
        <v>0</v>
      </c>
    </row>
    <row r="50" spans="1:6" ht="20.100000000000001" customHeight="1" x14ac:dyDescent="0.2">
      <c r="A50" s="88"/>
      <c r="B50" s="123" t="s">
        <v>135</v>
      </c>
      <c r="C50" s="70" t="s">
        <v>154</v>
      </c>
      <c r="D50" s="179">
        <v>0</v>
      </c>
      <c r="E50" s="214">
        <v>0</v>
      </c>
      <c r="F50" s="209">
        <f t="shared" si="2"/>
        <v>0</v>
      </c>
    </row>
    <row r="51" spans="1:6" ht="20.100000000000001" customHeight="1" thickBot="1" x14ac:dyDescent="0.25">
      <c r="A51" s="88"/>
      <c r="B51" s="123" t="s">
        <v>152</v>
      </c>
      <c r="C51" s="70" t="s">
        <v>162</v>
      </c>
      <c r="D51" s="179">
        <v>0</v>
      </c>
      <c r="E51" s="214">
        <v>0</v>
      </c>
      <c r="F51" s="597">
        <f t="shared" si="2"/>
        <v>0</v>
      </c>
    </row>
    <row r="52" spans="1:6" ht="20.100000000000001" customHeight="1" thickBot="1" x14ac:dyDescent="0.25">
      <c r="A52" s="81" t="s">
        <v>6</v>
      </c>
      <c r="B52" s="69"/>
      <c r="C52" s="75" t="s">
        <v>155</v>
      </c>
      <c r="D52" s="107">
        <v>0</v>
      </c>
      <c r="E52" s="160">
        <v>0</v>
      </c>
      <c r="F52" s="437">
        <f t="shared" si="2"/>
        <v>0</v>
      </c>
    </row>
    <row r="53" spans="1:6" ht="20.100000000000001" customHeight="1" thickBot="1" x14ac:dyDescent="0.25">
      <c r="A53" s="171" t="s">
        <v>7</v>
      </c>
      <c r="B53" s="172"/>
      <c r="C53" s="174" t="s">
        <v>156</v>
      </c>
      <c r="D53" s="195">
        <f>+D39+D46+D52</f>
        <v>77069</v>
      </c>
      <c r="E53" s="220">
        <f>+E39+E46+E52</f>
        <v>0</v>
      </c>
      <c r="F53" s="173">
        <f>+F39+F46+F52</f>
        <v>77069</v>
      </c>
    </row>
    <row r="54" spans="1:6" ht="20.100000000000001" customHeight="1" thickTop="1" x14ac:dyDescent="0.2">
      <c r="A54" s="143"/>
      <c r="B54" s="144"/>
      <c r="C54" s="144"/>
      <c r="D54" s="175"/>
    </row>
    <row r="55" spans="1:6" ht="20.100000000000001" customHeight="1" x14ac:dyDescent="0.2">
      <c r="A55" s="143"/>
      <c r="B55" s="144"/>
      <c r="C55" s="164"/>
      <c r="D55" s="175"/>
      <c r="F55" s="163"/>
    </row>
    <row r="56" spans="1:6" ht="20.100000000000001" customHeight="1" thickBot="1" x14ac:dyDescent="0.25">
      <c r="A56" s="143"/>
      <c r="B56" s="144"/>
      <c r="C56" s="144"/>
      <c r="D56" s="175"/>
    </row>
    <row r="57" spans="1:6" ht="20.100000000000001" customHeight="1" thickTop="1" thickBot="1" x14ac:dyDescent="0.25">
      <c r="A57" s="146" t="s">
        <v>157</v>
      </c>
      <c r="B57" s="147"/>
      <c r="C57" s="148"/>
      <c r="D57" s="149">
        <v>17</v>
      </c>
    </row>
    <row r="58" spans="1:6" ht="20.100000000000001" customHeight="1" thickBot="1" x14ac:dyDescent="0.25">
      <c r="A58" s="723" t="s">
        <v>163</v>
      </c>
      <c r="B58" s="724"/>
      <c r="C58" s="725"/>
      <c r="D58" s="150">
        <v>0</v>
      </c>
    </row>
    <row r="59" spans="1:6" ht="20.100000000000001" customHeight="1" thickBot="1" x14ac:dyDescent="0.25">
      <c r="A59" s="151" t="s">
        <v>158</v>
      </c>
      <c r="B59" s="152"/>
      <c r="C59" s="153"/>
      <c r="D59" s="154">
        <v>0</v>
      </c>
    </row>
    <row r="60" spans="1:6" ht="12" thickTop="1" x14ac:dyDescent="0.2">
      <c r="A60" s="155"/>
      <c r="B60" s="156"/>
      <c r="C60" s="156"/>
      <c r="D60" s="176"/>
    </row>
    <row r="61" spans="1:6" x14ac:dyDescent="0.2">
      <c r="A61" s="155"/>
      <c r="B61" s="156"/>
      <c r="C61" s="156"/>
      <c r="D61" s="176"/>
    </row>
    <row r="62" spans="1:6" x14ac:dyDescent="0.2">
      <c r="A62" s="155"/>
      <c r="B62" s="156"/>
      <c r="C62" s="156"/>
      <c r="D62" s="176"/>
    </row>
    <row r="63" spans="1:6" x14ac:dyDescent="0.2">
      <c r="A63" s="155"/>
      <c r="B63" s="156"/>
      <c r="C63" s="156"/>
      <c r="D63" s="176"/>
    </row>
    <row r="64" spans="1:6" x14ac:dyDescent="0.2">
      <c r="A64" s="155"/>
      <c r="B64" s="156"/>
      <c r="C64" s="156"/>
      <c r="D64" s="176"/>
    </row>
    <row r="65" spans="1:4" x14ac:dyDescent="0.2">
      <c r="A65" s="155"/>
      <c r="B65" s="156"/>
      <c r="C65" s="156"/>
      <c r="D65" s="176"/>
    </row>
    <row r="66" spans="1:4" x14ac:dyDescent="0.2">
      <c r="A66" s="155"/>
      <c r="B66" s="156"/>
      <c r="C66" s="156"/>
      <c r="D66" s="176"/>
    </row>
    <row r="67" spans="1:4" x14ac:dyDescent="0.2">
      <c r="A67" s="155"/>
      <c r="B67" s="156"/>
      <c r="C67" s="156"/>
      <c r="D67" s="176"/>
    </row>
  </sheetData>
  <mergeCells count="8">
    <mergeCell ref="A58:C58"/>
    <mergeCell ref="E1:E2"/>
    <mergeCell ref="F1:F2"/>
    <mergeCell ref="A4:F4"/>
    <mergeCell ref="A38:F38"/>
    <mergeCell ref="A2:B2"/>
    <mergeCell ref="D1:D2"/>
    <mergeCell ref="A1:C1"/>
  </mergeCells>
  <phoneticPr fontId="3" type="noConversion"/>
  <printOptions gridLines="1"/>
  <pageMargins left="0.39370078740157483" right="0.39370078740157483" top="0.98425196850393704" bottom="0.59055118110236227" header="0.31496062992125984" footer="0.51181102362204722"/>
  <pageSetup paperSize="9" orientation="portrait" r:id="rId1"/>
  <headerFooter alignWithMargins="0">
    <oddHeader>&amp;C&amp;"Arial,Félkövér"Mackó-kuckó Napköziotthonos Óvoda és Bölcsőde
bevételei és kiadásai
2013. II. félévi előirányzat-módosítás&amp;R&amp;"Arial,Dőlt"14. melléklet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47"/>
  <sheetViews>
    <sheetView view="pageLayout" topLeftCell="A7" zoomScaleNormal="120" workbookViewId="0">
      <selection activeCell="F17" sqref="F17"/>
    </sheetView>
  </sheetViews>
  <sheetFormatPr defaultColWidth="9" defaultRowHeight="11.25" x14ac:dyDescent="0.2"/>
  <cols>
    <col min="1" max="1" width="5.7109375" style="64" customWidth="1"/>
    <col min="2" max="2" width="38.42578125" style="64" customWidth="1"/>
    <col min="3" max="5" width="10.140625" style="141" customWidth="1"/>
    <col min="6" max="6" width="38.42578125" style="64" customWidth="1"/>
    <col min="7" max="7" width="10.140625" style="141" customWidth="1"/>
    <col min="8" max="9" width="10.140625" style="64" customWidth="1"/>
    <col min="10" max="16384" width="9" style="64"/>
  </cols>
  <sheetData>
    <row r="1" spans="1:9" ht="15" customHeight="1" x14ac:dyDescent="0.2">
      <c r="A1" s="366"/>
      <c r="B1" s="397"/>
      <c r="C1" s="398"/>
      <c r="D1" s="398"/>
      <c r="E1" s="398"/>
      <c r="F1" s="399"/>
      <c r="G1" s="398"/>
    </row>
    <row r="2" spans="1:9" ht="15" customHeight="1" thickBot="1" x14ac:dyDescent="0.25">
      <c r="A2" s="366"/>
      <c r="B2" s="367"/>
      <c r="C2" s="157"/>
      <c r="D2" s="157"/>
      <c r="E2" s="157"/>
      <c r="F2" s="366"/>
      <c r="G2" s="368"/>
    </row>
    <row r="3" spans="1:9" ht="15" customHeight="1" thickTop="1" thickBot="1" x14ac:dyDescent="0.25">
      <c r="A3" s="654" t="s">
        <v>75</v>
      </c>
      <c r="B3" s="373" t="s">
        <v>76</v>
      </c>
      <c r="C3" s="374"/>
      <c r="D3" s="375"/>
      <c r="E3" s="375"/>
      <c r="F3" s="656" t="s">
        <v>77</v>
      </c>
      <c r="G3" s="657"/>
      <c r="H3" s="657"/>
      <c r="I3" s="658"/>
    </row>
    <row r="4" spans="1:9" ht="25.5" customHeight="1" thickBot="1" x14ac:dyDescent="0.25">
      <c r="A4" s="655"/>
      <c r="B4" s="369" t="s">
        <v>78</v>
      </c>
      <c r="C4" s="382" t="s">
        <v>319</v>
      </c>
      <c r="D4" s="370" t="s">
        <v>375</v>
      </c>
      <c r="E4" s="371" t="s">
        <v>320</v>
      </c>
      <c r="F4" s="369" t="s">
        <v>78</v>
      </c>
      <c r="G4" s="382" t="s">
        <v>319</v>
      </c>
      <c r="H4" s="370" t="s">
        <v>375</v>
      </c>
      <c r="I4" s="376" t="s">
        <v>320</v>
      </c>
    </row>
    <row r="5" spans="1:9" ht="15" customHeight="1" thickBot="1" x14ac:dyDescent="0.25">
      <c r="A5" s="377">
        <v>1</v>
      </c>
      <c r="B5" s="24">
        <v>2</v>
      </c>
      <c r="C5" s="383" t="s">
        <v>6</v>
      </c>
      <c r="D5" s="44"/>
      <c r="E5" s="357"/>
      <c r="F5" s="24" t="s">
        <v>7</v>
      </c>
      <c r="G5" s="383" t="s">
        <v>8</v>
      </c>
      <c r="H5" s="392"/>
      <c r="I5" s="439"/>
    </row>
    <row r="6" spans="1:9" ht="15" customHeight="1" x14ac:dyDescent="0.2">
      <c r="A6" s="378" t="s">
        <v>4</v>
      </c>
      <c r="B6" s="25" t="s">
        <v>371</v>
      </c>
      <c r="C6" s="389">
        <f>'11.mell. összesen'!D5</f>
        <v>78979.43299999999</v>
      </c>
      <c r="D6" s="389">
        <f>'11.mell. összesen'!E5</f>
        <v>-8298</v>
      </c>
      <c r="E6" s="389">
        <f>'11.mell. összesen'!F5</f>
        <v>70681.43299999999</v>
      </c>
      <c r="F6" s="25" t="s">
        <v>79</v>
      </c>
      <c r="G6" s="389">
        <f>'11.mell. összesen'!D40</f>
        <v>83497</v>
      </c>
      <c r="H6" s="389">
        <f>'11.mell. összesen'!E40</f>
        <v>0</v>
      </c>
      <c r="I6" s="576">
        <f>'11.mell. összesen'!F40</f>
        <v>83497</v>
      </c>
    </row>
    <row r="7" spans="1:9" ht="15" customHeight="1" x14ac:dyDescent="0.2">
      <c r="A7" s="379" t="s">
        <v>5</v>
      </c>
      <c r="B7" s="26" t="s">
        <v>372</v>
      </c>
      <c r="C7" s="46">
        <f>'11.mell. összesen'!D14</f>
        <v>47500</v>
      </c>
      <c r="D7" s="46">
        <f>'11.mell. összesen'!E14</f>
        <v>0</v>
      </c>
      <c r="E7" s="46">
        <f>'11.mell. összesen'!F14</f>
        <v>47500</v>
      </c>
      <c r="F7" s="26" t="s">
        <v>80</v>
      </c>
      <c r="G7" s="46">
        <f>'11.mell. összesen'!D41</f>
        <v>21732</v>
      </c>
      <c r="H7" s="46">
        <f>'11.mell. összesen'!E41</f>
        <v>0</v>
      </c>
      <c r="I7" s="578">
        <f>'11.mell. összesen'!F41</f>
        <v>21732</v>
      </c>
    </row>
    <row r="8" spans="1:9" ht="15" customHeight="1" x14ac:dyDescent="0.2">
      <c r="A8" s="378" t="s">
        <v>6</v>
      </c>
      <c r="B8" s="26" t="s">
        <v>81</v>
      </c>
      <c r="C8" s="46">
        <f>'11.mell. összesen'!D23</f>
        <v>394</v>
      </c>
      <c r="D8" s="46">
        <f>'11.mell. összesen'!E23</f>
        <v>0</v>
      </c>
      <c r="E8" s="46">
        <f>'11.mell. összesen'!F23</f>
        <v>394</v>
      </c>
      <c r="F8" s="26" t="s">
        <v>82</v>
      </c>
      <c r="G8" s="46">
        <f>'11.mell. összesen'!D42</f>
        <v>74475.0095</v>
      </c>
      <c r="H8" s="46">
        <f>'11.mell. összesen'!E42</f>
        <v>-2372</v>
      </c>
      <c r="I8" s="578">
        <f>'11.mell. összesen'!F42</f>
        <v>72103.0095</v>
      </c>
    </row>
    <row r="9" spans="1:9" ht="15" customHeight="1" x14ac:dyDescent="0.2">
      <c r="A9" s="379" t="s">
        <v>7</v>
      </c>
      <c r="B9" s="27" t="s">
        <v>312</v>
      </c>
      <c r="C9" s="46">
        <f>'11.mell. összesen'!D28</f>
        <v>112021</v>
      </c>
      <c r="D9" s="46">
        <f>'11.mell. összesen'!E28</f>
        <v>24436</v>
      </c>
      <c r="E9" s="46">
        <f>'11.mell. összesen'!F28</f>
        <v>136457</v>
      </c>
      <c r="F9" s="26" t="s">
        <v>110</v>
      </c>
      <c r="G9" s="46">
        <f>'11.mell. összesen'!D44</f>
        <v>7000</v>
      </c>
      <c r="H9" s="46">
        <f>'11.mell. összesen'!E44</f>
        <v>0</v>
      </c>
      <c r="I9" s="578">
        <f>'11.mell. összesen'!F44</f>
        <v>7000</v>
      </c>
    </row>
    <row r="10" spans="1:9" ht="15" customHeight="1" x14ac:dyDescent="0.2">
      <c r="A10" s="378" t="s">
        <v>8</v>
      </c>
      <c r="B10" s="26" t="s">
        <v>130</v>
      </c>
      <c r="C10" s="46">
        <f>'11.mell. összesen'!D16</f>
        <v>6739</v>
      </c>
      <c r="D10" s="46">
        <f>'11.mell. összesen'!E16</f>
        <v>0</v>
      </c>
      <c r="E10" s="46">
        <f>'11.mell. összesen'!F16</f>
        <v>6739</v>
      </c>
      <c r="F10" s="26" t="s">
        <v>84</v>
      </c>
      <c r="G10" s="46">
        <f>'11.mell. összesen'!D45</f>
        <v>17535</v>
      </c>
      <c r="H10" s="46">
        <f>'11.mell. összesen'!E45</f>
        <v>12084</v>
      </c>
      <c r="I10" s="578">
        <f>'11.mell. összesen'!F45</f>
        <v>29619</v>
      </c>
    </row>
    <row r="11" spans="1:9" ht="15" customHeight="1" x14ac:dyDescent="0.2">
      <c r="A11" s="379" t="s">
        <v>9</v>
      </c>
      <c r="B11" s="26" t="s">
        <v>85</v>
      </c>
      <c r="C11" s="46"/>
      <c r="D11" s="45"/>
      <c r="E11" s="360"/>
      <c r="F11" s="26" t="s">
        <v>374</v>
      </c>
      <c r="G11" s="46">
        <f>'11.mell. összesen'!D43</f>
        <v>5929.8250000000007</v>
      </c>
      <c r="H11" s="46">
        <f>'11.mell. összesen'!E43</f>
        <v>4240</v>
      </c>
      <c r="I11" s="578">
        <f>'11.mell. összesen'!F43</f>
        <v>10169.825000000001</v>
      </c>
    </row>
    <row r="12" spans="1:9" ht="15" customHeight="1" x14ac:dyDescent="0.2">
      <c r="A12" s="378" t="s">
        <v>10</v>
      </c>
      <c r="B12" s="26" t="s">
        <v>86</v>
      </c>
      <c r="C12" s="46"/>
      <c r="D12" s="45"/>
      <c r="E12" s="359"/>
      <c r="F12" s="26"/>
      <c r="G12" s="46"/>
      <c r="H12" s="192"/>
      <c r="I12" s="415"/>
    </row>
    <row r="13" spans="1:9" ht="15" customHeight="1" x14ac:dyDescent="0.2">
      <c r="A13" s="379" t="s">
        <v>11</v>
      </c>
      <c r="B13" s="26" t="s">
        <v>87</v>
      </c>
      <c r="C13" s="46"/>
      <c r="D13" s="45"/>
      <c r="E13" s="359"/>
      <c r="F13" s="26"/>
      <c r="G13" s="46"/>
      <c r="H13" s="192"/>
      <c r="I13" s="415"/>
    </row>
    <row r="14" spans="1:9" ht="15" customHeight="1" x14ac:dyDescent="0.2">
      <c r="A14" s="378" t="s">
        <v>12</v>
      </c>
      <c r="B14" s="400"/>
      <c r="C14" s="46"/>
      <c r="D14" s="45"/>
      <c r="E14" s="360"/>
      <c r="F14" s="26"/>
      <c r="G14" s="46"/>
      <c r="H14" s="192"/>
      <c r="I14" s="394"/>
    </row>
    <row r="15" spans="1:9" ht="12" thickBot="1" x14ac:dyDescent="0.25">
      <c r="A15" s="380" t="s">
        <v>13</v>
      </c>
      <c r="B15" s="28"/>
      <c r="C15" s="405"/>
      <c r="D15" s="47"/>
      <c r="E15" s="401"/>
      <c r="F15" s="26"/>
      <c r="G15" s="405"/>
      <c r="H15" s="395"/>
      <c r="I15" s="396"/>
    </row>
    <row r="16" spans="1:9" ht="15" customHeight="1" thickBot="1" x14ac:dyDescent="0.25">
      <c r="A16" s="403" t="s">
        <v>14</v>
      </c>
      <c r="B16" s="29" t="s">
        <v>88</v>
      </c>
      <c r="C16" s="384">
        <f>SUM(C6:C15)-C7</f>
        <v>198133.43299999999</v>
      </c>
      <c r="D16" s="384">
        <f>SUM(D6:D15)-D7</f>
        <v>16138</v>
      </c>
      <c r="E16" s="384">
        <f>SUM(E6:E15)-E7</f>
        <v>214271.43299999999</v>
      </c>
      <c r="F16" s="30" t="s">
        <v>89</v>
      </c>
      <c r="G16" s="384">
        <f>SUM(G6:G15)</f>
        <v>210168.8345</v>
      </c>
      <c r="H16" s="384">
        <f>SUM(H6:H15)</f>
        <v>13952</v>
      </c>
      <c r="I16" s="573">
        <f>SUM(I6:I15)</f>
        <v>224120.8345</v>
      </c>
    </row>
    <row r="17" spans="1:9" ht="15" customHeight="1" x14ac:dyDescent="0.2">
      <c r="A17" s="378" t="s">
        <v>15</v>
      </c>
      <c r="B17" s="32" t="s">
        <v>90</v>
      </c>
      <c r="C17" s="406">
        <f>'11.mell. összesen'!D26</f>
        <v>23000</v>
      </c>
      <c r="D17" s="406">
        <f>'11.mell. összesen'!E26</f>
        <v>-1333</v>
      </c>
      <c r="E17" s="406">
        <f>'11.mell. összesen'!F26</f>
        <v>21667</v>
      </c>
      <c r="F17" s="31" t="s">
        <v>91</v>
      </c>
      <c r="G17" s="406">
        <v>0</v>
      </c>
      <c r="H17" s="393"/>
      <c r="I17" s="581"/>
    </row>
    <row r="18" spans="1:9" ht="15" customHeight="1" x14ac:dyDescent="0.2">
      <c r="A18" s="378" t="s">
        <v>16</v>
      </c>
      <c r="B18" s="31" t="s">
        <v>92</v>
      </c>
      <c r="C18" s="386">
        <v>0</v>
      </c>
      <c r="D18" s="48"/>
      <c r="E18" s="362"/>
      <c r="F18" s="31" t="s">
        <v>93</v>
      </c>
      <c r="G18" s="386">
        <v>0</v>
      </c>
      <c r="H18" s="192"/>
      <c r="I18" s="394"/>
    </row>
    <row r="19" spans="1:9" ht="15" customHeight="1" x14ac:dyDescent="0.2">
      <c r="A19" s="379" t="s">
        <v>17</v>
      </c>
      <c r="B19" s="31" t="s">
        <v>94</v>
      </c>
      <c r="C19" s="386">
        <v>0</v>
      </c>
      <c r="D19" s="48"/>
      <c r="E19" s="362"/>
      <c r="F19" s="31" t="s">
        <v>95</v>
      </c>
      <c r="G19" s="386">
        <v>0</v>
      </c>
      <c r="H19" s="192"/>
      <c r="I19" s="394"/>
    </row>
    <row r="20" spans="1:9" ht="15" customHeight="1" x14ac:dyDescent="0.2">
      <c r="A20" s="378" t="s">
        <v>18</v>
      </c>
      <c r="B20" s="31" t="s">
        <v>96</v>
      </c>
      <c r="C20" s="386">
        <v>0</v>
      </c>
      <c r="D20" s="48"/>
      <c r="E20" s="362"/>
      <c r="F20" s="31" t="s">
        <v>97</v>
      </c>
      <c r="G20" s="386">
        <v>0</v>
      </c>
      <c r="H20" s="192"/>
      <c r="I20" s="394"/>
    </row>
    <row r="21" spans="1:9" ht="15" customHeight="1" x14ac:dyDescent="0.2">
      <c r="A21" s="379" t="s">
        <v>19</v>
      </c>
      <c r="B21" s="31" t="s">
        <v>98</v>
      </c>
      <c r="C21" s="386">
        <f>'11.mell. összesen'!D24</f>
        <v>0</v>
      </c>
      <c r="D21" s="386">
        <f>'11.mell. összesen'!E24</f>
        <v>0</v>
      </c>
      <c r="E21" s="386">
        <f>'11.mell. összesen'!F24</f>
        <v>0</v>
      </c>
      <c r="F21" s="32" t="s">
        <v>99</v>
      </c>
      <c r="G21" s="386">
        <v>0</v>
      </c>
      <c r="H21" s="192"/>
      <c r="I21" s="394"/>
    </row>
    <row r="22" spans="1:9" ht="15" customHeight="1" x14ac:dyDescent="0.2">
      <c r="A22" s="378" t="s">
        <v>20</v>
      </c>
      <c r="B22" s="31" t="s">
        <v>349</v>
      </c>
      <c r="C22" s="386">
        <v>0</v>
      </c>
      <c r="D22" s="48"/>
      <c r="E22" s="362"/>
      <c r="F22" s="31" t="s">
        <v>100</v>
      </c>
      <c r="G22" s="386">
        <v>0</v>
      </c>
      <c r="H22" s="192"/>
      <c r="I22" s="394"/>
    </row>
    <row r="23" spans="1:9" ht="15" customHeight="1" x14ac:dyDescent="0.2">
      <c r="A23" s="379" t="s">
        <v>21</v>
      </c>
      <c r="B23" s="32" t="s">
        <v>101</v>
      </c>
      <c r="C23" s="406">
        <v>0</v>
      </c>
      <c r="D23" s="49"/>
      <c r="E23" s="363"/>
      <c r="F23" s="25" t="s">
        <v>102</v>
      </c>
      <c r="G23" s="406">
        <v>0</v>
      </c>
      <c r="H23" s="192"/>
      <c r="I23" s="394"/>
    </row>
    <row r="24" spans="1:9" ht="15" customHeight="1" x14ac:dyDescent="0.2">
      <c r="A24" s="378" t="s">
        <v>22</v>
      </c>
      <c r="B24" s="31" t="s">
        <v>103</v>
      </c>
      <c r="C24" s="386">
        <v>0</v>
      </c>
      <c r="D24" s="48"/>
      <c r="E24" s="362"/>
      <c r="F24" s="26" t="s">
        <v>104</v>
      </c>
      <c r="G24" s="386">
        <v>0</v>
      </c>
      <c r="H24" s="192"/>
      <c r="I24" s="394"/>
    </row>
    <row r="25" spans="1:9" ht="15" customHeight="1" x14ac:dyDescent="0.2">
      <c r="A25" s="379" t="s">
        <v>23</v>
      </c>
      <c r="B25" s="25"/>
      <c r="C25" s="390"/>
      <c r="D25" s="50"/>
      <c r="E25" s="364"/>
      <c r="F25" s="25" t="s">
        <v>105</v>
      </c>
      <c r="G25" s="390">
        <v>0</v>
      </c>
      <c r="H25" s="192"/>
      <c r="I25" s="394"/>
    </row>
    <row r="26" spans="1:9" ht="15" customHeight="1" x14ac:dyDescent="0.2">
      <c r="A26" s="378" t="s">
        <v>24</v>
      </c>
      <c r="B26" s="28"/>
      <c r="C26" s="387"/>
      <c r="D26" s="51"/>
      <c r="E26" s="365"/>
      <c r="F26" s="28"/>
      <c r="G26" s="387"/>
      <c r="H26" s="192"/>
      <c r="I26" s="394"/>
    </row>
    <row r="27" spans="1:9" ht="15" customHeight="1" thickBot="1" x14ac:dyDescent="0.25">
      <c r="A27" s="380" t="s">
        <v>25</v>
      </c>
      <c r="B27" s="33"/>
      <c r="C27" s="407"/>
      <c r="D27" s="52"/>
      <c r="E27" s="402"/>
      <c r="F27" s="33"/>
      <c r="G27" s="407"/>
      <c r="H27" s="395"/>
      <c r="I27" s="396"/>
    </row>
    <row r="28" spans="1:9" ht="15" customHeight="1" thickBot="1" x14ac:dyDescent="0.25">
      <c r="A28" s="403" t="s">
        <v>26</v>
      </c>
      <c r="B28" s="29" t="s">
        <v>106</v>
      </c>
      <c r="C28" s="384">
        <f>SUM(C17:C27)</f>
        <v>23000</v>
      </c>
      <c r="D28" s="384">
        <f>SUM(D17:D27)</f>
        <v>-1333</v>
      </c>
      <c r="E28" s="384">
        <f>SUM(E17:E27)</f>
        <v>21667</v>
      </c>
      <c r="F28" s="29" t="s">
        <v>107</v>
      </c>
      <c r="G28" s="384">
        <f>SUM(G17:G27)</f>
        <v>0</v>
      </c>
      <c r="H28" s="384">
        <f>SUM(H17:H27)</f>
        <v>0</v>
      </c>
      <c r="I28" s="573">
        <f>SUM(I17:I27)</f>
        <v>0</v>
      </c>
    </row>
    <row r="29" spans="1:9" ht="15" customHeight="1" thickBot="1" x14ac:dyDescent="0.25">
      <c r="A29" s="404" t="s">
        <v>373</v>
      </c>
      <c r="B29" s="381" t="s">
        <v>108</v>
      </c>
      <c r="C29" s="408">
        <f>C16+C28</f>
        <v>221133.43299999999</v>
      </c>
      <c r="D29" s="408">
        <f>D16+D28</f>
        <v>14805</v>
      </c>
      <c r="E29" s="408">
        <f>E16+E28</f>
        <v>235938.43299999999</v>
      </c>
      <c r="F29" s="381" t="s">
        <v>109</v>
      </c>
      <c r="G29" s="408">
        <f>G16+G28</f>
        <v>210168.8345</v>
      </c>
      <c r="H29" s="408">
        <f>H16+H28</f>
        <v>13952</v>
      </c>
      <c r="I29" s="623">
        <f>I16+I28</f>
        <v>224120.8345</v>
      </c>
    </row>
    <row r="30" spans="1:9" ht="15" customHeight="1" thickTop="1" x14ac:dyDescent="0.2">
      <c r="A30" s="366"/>
      <c r="B30" s="367"/>
      <c r="C30" s="157"/>
      <c r="D30" s="157"/>
      <c r="E30" s="157"/>
      <c r="F30" s="366"/>
      <c r="G30" s="157"/>
    </row>
    <row r="31" spans="1:9" ht="15" customHeight="1" x14ac:dyDescent="0.2">
      <c r="A31" s="366"/>
      <c r="B31" s="367"/>
      <c r="C31" s="157"/>
      <c r="D31" s="157"/>
      <c r="E31" s="157"/>
      <c r="F31" s="366"/>
      <c r="G31" s="157"/>
    </row>
    <row r="32" spans="1:9" ht="15" customHeight="1" x14ac:dyDescent="0.2"/>
    <row r="47" spans="1:7" x14ac:dyDescent="0.2">
      <c r="A47" s="288"/>
      <c r="B47" s="288"/>
      <c r="C47" s="163"/>
      <c r="D47" s="163"/>
      <c r="E47" s="163"/>
      <c r="F47" s="288"/>
      <c r="G47" s="163"/>
    </row>
  </sheetData>
  <mergeCells count="2">
    <mergeCell ref="A3:A4"/>
    <mergeCell ref="F3:I3"/>
  </mergeCells>
  <phoneticPr fontId="3" type="noConversion"/>
  <pageMargins left="0.39370078740157483" right="0.27083333333333331" top="0.98425196850393704" bottom="0.98425196850393704" header="0.31496062992125984" footer="0.51181102362204722"/>
  <pageSetup paperSize="9" orientation="landscape" r:id="rId1"/>
  <headerFooter alignWithMargins="0">
    <oddHeader>&amp;C&amp;"Arial,Félkövér"Működési célú bevételek és kiadások mérlege
(Önkormányzati szinten)
2013. II. félévi előirányzat-módosítás&amp;R&amp;"Arial,Dőlt"2.1. melléklet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44"/>
  <sheetViews>
    <sheetView view="pageLayout" zoomScaleNormal="120" workbookViewId="0">
      <selection activeCell="F17" sqref="F17"/>
    </sheetView>
  </sheetViews>
  <sheetFormatPr defaultColWidth="9" defaultRowHeight="11.25" x14ac:dyDescent="0.2"/>
  <cols>
    <col min="1" max="1" width="5.7109375" style="230" customWidth="1"/>
    <col min="2" max="2" width="38.42578125" style="230" customWidth="1"/>
    <col min="3" max="5" width="10.140625" style="246" customWidth="1"/>
    <col min="6" max="6" width="38.42578125" style="230" customWidth="1"/>
    <col min="7" max="7" width="10.140625" style="246" customWidth="1"/>
    <col min="8" max="9" width="10.140625" style="230" customWidth="1"/>
    <col min="10" max="16384" width="9" style="230"/>
  </cols>
  <sheetData>
    <row r="1" spans="1:9" ht="22.5" customHeight="1" thickBot="1" x14ac:dyDescent="0.25">
      <c r="A1" s="366"/>
      <c r="B1" s="367"/>
      <c r="C1" s="157"/>
      <c r="D1" s="157"/>
      <c r="E1" s="157"/>
      <c r="F1" s="366"/>
      <c r="G1" s="368"/>
    </row>
    <row r="2" spans="1:9" ht="15" customHeight="1" thickTop="1" thickBot="1" x14ac:dyDescent="0.25">
      <c r="A2" s="659" t="s">
        <v>75</v>
      </c>
      <c r="B2" s="373" t="s">
        <v>76</v>
      </c>
      <c r="C2" s="374"/>
      <c r="D2" s="375"/>
      <c r="E2" s="375"/>
      <c r="F2" s="661" t="s">
        <v>77</v>
      </c>
      <c r="G2" s="662"/>
      <c r="H2" s="662"/>
      <c r="I2" s="663"/>
    </row>
    <row r="3" spans="1:9" ht="24.75" customHeight="1" thickTop="1" thickBot="1" x14ac:dyDescent="0.25">
      <c r="A3" s="660"/>
      <c r="B3" s="369" t="s">
        <v>78</v>
      </c>
      <c r="C3" s="629" t="s">
        <v>320</v>
      </c>
      <c r="D3" s="629" t="s">
        <v>378</v>
      </c>
      <c r="E3" s="630" t="s">
        <v>320</v>
      </c>
      <c r="F3" s="369" t="s">
        <v>78</v>
      </c>
      <c r="G3" s="629" t="s">
        <v>320</v>
      </c>
      <c r="H3" s="629" t="s">
        <v>378</v>
      </c>
      <c r="I3" s="630" t="s">
        <v>320</v>
      </c>
    </row>
    <row r="4" spans="1:9" ht="15" customHeight="1" thickBot="1" x14ac:dyDescent="0.25">
      <c r="A4" s="377">
        <v>1</v>
      </c>
      <c r="B4" s="24">
        <v>2</v>
      </c>
      <c r="C4" s="625">
        <v>3</v>
      </c>
      <c r="D4" s="625">
        <v>4</v>
      </c>
      <c r="E4" s="626">
        <v>5</v>
      </c>
      <c r="F4" s="24">
        <v>6</v>
      </c>
      <c r="G4" s="625">
        <v>7</v>
      </c>
      <c r="H4" s="625">
        <v>8</v>
      </c>
      <c r="I4" s="626">
        <v>9</v>
      </c>
    </row>
    <row r="5" spans="1:9" ht="15" customHeight="1" x14ac:dyDescent="0.2">
      <c r="A5" s="551" t="s">
        <v>4</v>
      </c>
      <c r="B5" s="552" t="s">
        <v>287</v>
      </c>
      <c r="C5" s="121">
        <v>7000</v>
      </c>
      <c r="D5" s="122"/>
      <c r="E5" s="358">
        <f>C5+D5</f>
        <v>7000</v>
      </c>
      <c r="F5" s="552" t="s">
        <v>150</v>
      </c>
      <c r="G5" s="389">
        <f>'11.mell. összesen'!D47</f>
        <v>0</v>
      </c>
      <c r="H5" s="389">
        <f>'11.mell. összesen'!E47</f>
        <v>853</v>
      </c>
      <c r="I5" s="576">
        <f>'11.mell. összesen'!F47</f>
        <v>853</v>
      </c>
    </row>
    <row r="6" spans="1:9" ht="15" customHeight="1" x14ac:dyDescent="0.2">
      <c r="A6" s="555" t="s">
        <v>5</v>
      </c>
      <c r="B6" s="552" t="s">
        <v>311</v>
      </c>
      <c r="C6" s="46">
        <v>6709</v>
      </c>
      <c r="D6" s="45"/>
      <c r="E6" s="358">
        <f>C6+D6</f>
        <v>6709</v>
      </c>
      <c r="F6" s="556" t="s">
        <v>151</v>
      </c>
      <c r="G6" s="389">
        <f>'11.mell. összesen'!D48</f>
        <v>0</v>
      </c>
      <c r="H6" s="389">
        <f>'11.mell. összesen'!E48</f>
        <v>0</v>
      </c>
      <c r="I6" s="576">
        <f>'11.mell. összesen'!F48</f>
        <v>0</v>
      </c>
    </row>
    <row r="7" spans="1:9" ht="15" customHeight="1" x14ac:dyDescent="0.2">
      <c r="A7" s="555" t="s">
        <v>6</v>
      </c>
      <c r="B7" s="556" t="s">
        <v>210</v>
      </c>
      <c r="C7" s="46">
        <v>0</v>
      </c>
      <c r="D7" s="45"/>
      <c r="E7" s="359"/>
      <c r="F7" s="556" t="s">
        <v>253</v>
      </c>
      <c r="G7" s="46">
        <v>0</v>
      </c>
      <c r="H7" s="557">
        <v>0</v>
      </c>
      <c r="I7" s="577"/>
    </row>
    <row r="8" spans="1:9" ht="15" customHeight="1" x14ac:dyDescent="0.2">
      <c r="A8" s="555" t="s">
        <v>7</v>
      </c>
      <c r="B8" s="556" t="s">
        <v>188</v>
      </c>
      <c r="C8" s="46">
        <v>0</v>
      </c>
      <c r="D8" s="45"/>
      <c r="E8" s="359"/>
      <c r="F8" s="556" t="s">
        <v>254</v>
      </c>
      <c r="G8" s="46">
        <v>0</v>
      </c>
      <c r="H8" s="557"/>
      <c r="I8" s="558"/>
    </row>
    <row r="9" spans="1:9" ht="15" customHeight="1" x14ac:dyDescent="0.2">
      <c r="A9" s="555" t="s">
        <v>8</v>
      </c>
      <c r="B9" s="556" t="s">
        <v>288</v>
      </c>
      <c r="C9" s="46">
        <v>0</v>
      </c>
      <c r="D9" s="45"/>
      <c r="E9" s="359"/>
      <c r="F9" s="556" t="s">
        <v>370</v>
      </c>
      <c r="G9" s="46">
        <v>0</v>
      </c>
      <c r="H9" s="557"/>
      <c r="I9" s="558"/>
    </row>
    <row r="10" spans="1:9" ht="15" customHeight="1" x14ac:dyDescent="0.2">
      <c r="A10" s="555" t="s">
        <v>9</v>
      </c>
      <c r="B10" s="556" t="s">
        <v>289</v>
      </c>
      <c r="C10" s="46">
        <v>0</v>
      </c>
      <c r="D10" s="45"/>
      <c r="E10" s="360"/>
      <c r="F10" s="556" t="s">
        <v>297</v>
      </c>
      <c r="G10" s="46">
        <f>'11.mell. összesen'!D50</f>
        <v>10373</v>
      </c>
      <c r="H10" s="46">
        <f>'11.mell. összesen'!E50</f>
        <v>0</v>
      </c>
      <c r="I10" s="578">
        <f>'11.mell. összesen'!F50</f>
        <v>10373</v>
      </c>
    </row>
    <row r="11" spans="1:9" ht="15" customHeight="1" x14ac:dyDescent="0.2">
      <c r="A11" s="555" t="s">
        <v>10</v>
      </c>
      <c r="B11" s="556" t="s">
        <v>83</v>
      </c>
      <c r="C11" s="46">
        <v>0</v>
      </c>
      <c r="D11" s="45"/>
      <c r="E11" s="359"/>
      <c r="F11" s="559" t="s">
        <v>84</v>
      </c>
      <c r="G11" s="46">
        <v>14300</v>
      </c>
      <c r="H11" s="557">
        <v>0</v>
      </c>
      <c r="I11" s="578">
        <f>'11.mell. összesen'!F51</f>
        <v>14300</v>
      </c>
    </row>
    <row r="12" spans="1:9" x14ac:dyDescent="0.2">
      <c r="A12" s="555" t="s">
        <v>11</v>
      </c>
      <c r="B12" s="556" t="s">
        <v>290</v>
      </c>
      <c r="C12" s="46">
        <v>0</v>
      </c>
      <c r="D12" s="45"/>
      <c r="E12" s="359"/>
      <c r="F12" s="559"/>
      <c r="G12" s="46"/>
      <c r="H12" s="557"/>
      <c r="I12" s="558"/>
    </row>
    <row r="13" spans="1:9" ht="15" customHeight="1" x14ac:dyDescent="0.2">
      <c r="A13" s="555" t="s">
        <v>12</v>
      </c>
      <c r="B13" s="556" t="s">
        <v>291</v>
      </c>
      <c r="C13" s="46">
        <v>0</v>
      </c>
      <c r="D13" s="45"/>
      <c r="E13" s="360"/>
      <c r="F13" s="556"/>
      <c r="G13" s="46"/>
      <c r="H13" s="557"/>
      <c r="I13" s="558"/>
    </row>
    <row r="14" spans="1:9" ht="15" customHeight="1" thickBot="1" x14ac:dyDescent="0.25">
      <c r="A14" s="555" t="s">
        <v>13</v>
      </c>
      <c r="B14" s="556"/>
      <c r="C14" s="46"/>
      <c r="D14" s="45"/>
      <c r="E14" s="360"/>
      <c r="F14" s="556"/>
      <c r="G14" s="46"/>
      <c r="H14" s="560"/>
      <c r="I14" s="561"/>
    </row>
    <row r="15" spans="1:9" ht="15" customHeight="1" thickBot="1" x14ac:dyDescent="0.25">
      <c r="A15" s="562" t="s">
        <v>14</v>
      </c>
      <c r="B15" s="563" t="s">
        <v>88</v>
      </c>
      <c r="C15" s="384">
        <f>SUM(C5:C14)</f>
        <v>13709</v>
      </c>
      <c r="D15" s="384">
        <f>SUM(D5:D14)</f>
        <v>0</v>
      </c>
      <c r="E15" s="384">
        <f>SUM(E5:E14)</f>
        <v>13709</v>
      </c>
      <c r="F15" s="563" t="s">
        <v>89</v>
      </c>
      <c r="G15" s="384">
        <f>SUM(G5:G14)</f>
        <v>24673</v>
      </c>
      <c r="H15" s="384">
        <f>SUM(H5:H14)</f>
        <v>853</v>
      </c>
      <c r="I15" s="573">
        <f>SUM(I5:I14)</f>
        <v>25526</v>
      </c>
    </row>
    <row r="16" spans="1:9" ht="15" customHeight="1" x14ac:dyDescent="0.2">
      <c r="A16" s="564" t="s">
        <v>15</v>
      </c>
      <c r="B16" s="565" t="s">
        <v>292</v>
      </c>
      <c r="C16" s="385">
        <v>0</v>
      </c>
      <c r="D16" s="53"/>
      <c r="E16" s="361"/>
      <c r="F16" s="559" t="s">
        <v>91</v>
      </c>
      <c r="G16" s="390">
        <v>0</v>
      </c>
      <c r="H16" s="553"/>
      <c r="I16" s="554"/>
    </row>
    <row r="17" spans="1:9" ht="15" customHeight="1" x14ac:dyDescent="0.2">
      <c r="A17" s="555" t="s">
        <v>16</v>
      </c>
      <c r="B17" s="559" t="s">
        <v>94</v>
      </c>
      <c r="C17" s="386">
        <v>0</v>
      </c>
      <c r="D17" s="48"/>
      <c r="E17" s="362"/>
      <c r="F17" s="559" t="s">
        <v>280</v>
      </c>
      <c r="G17" s="386">
        <v>0</v>
      </c>
      <c r="H17" s="557"/>
      <c r="I17" s="558"/>
    </row>
    <row r="18" spans="1:9" ht="15" customHeight="1" x14ac:dyDescent="0.2">
      <c r="A18" s="555" t="s">
        <v>17</v>
      </c>
      <c r="B18" s="559" t="s">
        <v>239</v>
      </c>
      <c r="C18" s="386">
        <v>0</v>
      </c>
      <c r="D18" s="48"/>
      <c r="E18" s="362"/>
      <c r="F18" s="559" t="s">
        <v>274</v>
      </c>
      <c r="G18" s="386">
        <v>0</v>
      </c>
      <c r="H18" s="557"/>
      <c r="I18" s="558"/>
    </row>
    <row r="19" spans="1:9" ht="15" customHeight="1" x14ac:dyDescent="0.2">
      <c r="A19" s="555" t="s">
        <v>18</v>
      </c>
      <c r="B19" s="559" t="s">
        <v>241</v>
      </c>
      <c r="C19" s="386">
        <v>0</v>
      </c>
      <c r="D19" s="48"/>
      <c r="E19" s="362"/>
      <c r="F19" s="559" t="s">
        <v>97</v>
      </c>
      <c r="G19" s="386">
        <v>0</v>
      </c>
      <c r="H19" s="557"/>
      <c r="I19" s="558"/>
    </row>
    <row r="20" spans="1:9" ht="15" customHeight="1" x14ac:dyDescent="0.2">
      <c r="A20" s="555" t="s">
        <v>19</v>
      </c>
      <c r="B20" s="559" t="s">
        <v>229</v>
      </c>
      <c r="C20" s="386">
        <v>0</v>
      </c>
      <c r="D20" s="49"/>
      <c r="E20" s="363"/>
      <c r="F20" s="566" t="s">
        <v>99</v>
      </c>
      <c r="G20" s="386">
        <v>0</v>
      </c>
      <c r="H20" s="557"/>
      <c r="I20" s="558"/>
    </row>
    <row r="21" spans="1:9" ht="15" customHeight="1" x14ac:dyDescent="0.2">
      <c r="A21" s="555" t="s">
        <v>20</v>
      </c>
      <c r="B21" s="566" t="s">
        <v>347</v>
      </c>
      <c r="C21" s="386">
        <v>0</v>
      </c>
      <c r="D21" s="48"/>
      <c r="E21" s="362"/>
      <c r="F21" s="559" t="s">
        <v>369</v>
      </c>
      <c r="G21" s="386">
        <v>0</v>
      </c>
      <c r="H21" s="557"/>
      <c r="I21" s="558"/>
    </row>
    <row r="22" spans="1:9" ht="15" customHeight="1" x14ac:dyDescent="0.2">
      <c r="A22" s="555" t="s">
        <v>21</v>
      </c>
      <c r="B22" s="559" t="s">
        <v>101</v>
      </c>
      <c r="C22" s="386">
        <v>0</v>
      </c>
      <c r="D22" s="50"/>
      <c r="E22" s="364"/>
      <c r="F22" s="552" t="s">
        <v>104</v>
      </c>
      <c r="G22" s="386">
        <v>0</v>
      </c>
      <c r="H22" s="557"/>
      <c r="I22" s="558"/>
    </row>
    <row r="23" spans="1:9" ht="15" customHeight="1" x14ac:dyDescent="0.2">
      <c r="A23" s="555" t="s">
        <v>22</v>
      </c>
      <c r="B23" s="552" t="s">
        <v>247</v>
      </c>
      <c r="C23" s="386">
        <v>0</v>
      </c>
      <c r="D23" s="48"/>
      <c r="E23" s="362"/>
      <c r="F23" s="556" t="s">
        <v>285</v>
      </c>
      <c r="G23" s="386">
        <v>0</v>
      </c>
      <c r="H23" s="557"/>
      <c r="I23" s="558"/>
    </row>
    <row r="24" spans="1:9" ht="15" customHeight="1" x14ac:dyDescent="0.2">
      <c r="A24" s="555" t="s">
        <v>23</v>
      </c>
      <c r="B24" s="567"/>
      <c r="C24" s="386"/>
      <c r="D24" s="50"/>
      <c r="E24" s="364"/>
      <c r="F24" s="552"/>
      <c r="G24" s="386"/>
      <c r="H24" s="557"/>
      <c r="I24" s="558"/>
    </row>
    <row r="25" spans="1:9" ht="15" customHeight="1" thickBot="1" x14ac:dyDescent="0.25">
      <c r="A25" s="568" t="s">
        <v>24</v>
      </c>
      <c r="B25" s="569"/>
      <c r="C25" s="387"/>
      <c r="D25" s="51"/>
      <c r="E25" s="365"/>
      <c r="F25" s="567"/>
      <c r="G25" s="387"/>
      <c r="H25" s="560"/>
      <c r="I25" s="561"/>
    </row>
    <row r="26" spans="1:9" ht="15" customHeight="1" thickBot="1" x14ac:dyDescent="0.25">
      <c r="A26" s="562" t="s">
        <v>25</v>
      </c>
      <c r="B26" s="563" t="s">
        <v>293</v>
      </c>
      <c r="C26" s="384">
        <f>SUM(C17:C25)</f>
        <v>0</v>
      </c>
      <c r="D26" s="384">
        <f>SUM(D17:D25)</f>
        <v>0</v>
      </c>
      <c r="E26" s="384">
        <f>SUM(E17:E25)</f>
        <v>0</v>
      </c>
      <c r="F26" s="563" t="s">
        <v>294</v>
      </c>
      <c r="G26" s="391">
        <f>SUM(G16:G25)</f>
        <v>0</v>
      </c>
      <c r="H26" s="391">
        <f>SUM(H16:H25)</f>
        <v>0</v>
      </c>
      <c r="I26" s="574">
        <f>SUM(I16:I25)</f>
        <v>0</v>
      </c>
    </row>
    <row r="27" spans="1:9" ht="15" customHeight="1" thickBot="1" x14ac:dyDescent="0.25">
      <c r="A27" s="570" t="s">
        <v>26</v>
      </c>
      <c r="B27" s="571" t="s">
        <v>295</v>
      </c>
      <c r="C27" s="388">
        <f>+C15+C16+C26</f>
        <v>13709</v>
      </c>
      <c r="D27" s="388">
        <f>+D15+D16+D26</f>
        <v>0</v>
      </c>
      <c r="E27" s="388">
        <f>+E15+E16+E26</f>
        <v>13709</v>
      </c>
      <c r="F27" s="571" t="s">
        <v>296</v>
      </c>
      <c r="G27" s="388">
        <f>+G15+G26</f>
        <v>24673</v>
      </c>
      <c r="H27" s="388">
        <f>+H15+H26</f>
        <v>853</v>
      </c>
      <c r="I27" s="575">
        <f>+I15+I26</f>
        <v>25526</v>
      </c>
    </row>
    <row r="28" spans="1:9" ht="15" customHeight="1" thickTop="1" x14ac:dyDescent="0.2">
      <c r="A28" s="366"/>
      <c r="B28" s="367"/>
      <c r="C28" s="157"/>
      <c r="D28" s="157"/>
      <c r="E28" s="157"/>
      <c r="F28" s="366"/>
      <c r="G28" s="157"/>
    </row>
    <row r="29" spans="1:9" ht="15" customHeight="1" x14ac:dyDescent="0.2"/>
    <row r="44" spans="1:7" x14ac:dyDescent="0.2">
      <c r="A44" s="572"/>
      <c r="B44" s="572"/>
      <c r="C44" s="253"/>
      <c r="D44" s="253"/>
      <c r="E44" s="253"/>
      <c r="F44" s="572"/>
      <c r="G44" s="253"/>
    </row>
  </sheetData>
  <mergeCells count="2">
    <mergeCell ref="A2:A3"/>
    <mergeCell ref="F2:I2"/>
  </mergeCells>
  <phoneticPr fontId="3" type="noConversion"/>
  <pageMargins left="0.39370078740157483" right="0.22916666666666666" top="0.98425196850393704" bottom="0.98425196850393704" header="0.31496062992125984" footer="0.51181102362204722"/>
  <pageSetup paperSize="9" orientation="landscape" r:id="rId1"/>
  <headerFooter alignWithMargins="0">
    <oddHeader>&amp;C&amp;"Arial,Félkövér"Felhalmozási célú bevételek és kiadások mérlege
(Önkormányzati szinten)
2013. II. félévi előirányzat-módosítás&amp;R&amp;"Arial,Dőlt"2.2. melléklet 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32"/>
  <sheetViews>
    <sheetView view="pageLayout" zoomScaleNormal="100" workbookViewId="0">
      <selection activeCell="C19" sqref="C19"/>
    </sheetView>
  </sheetViews>
  <sheetFormatPr defaultRowHeight="12.75" x14ac:dyDescent="0.2"/>
  <cols>
    <col min="1" max="1" width="5.7109375" style="67" customWidth="1"/>
    <col min="2" max="2" width="23.42578125" style="67" customWidth="1"/>
    <col min="3" max="6" width="8.7109375" style="67" customWidth="1"/>
    <col min="7" max="7" width="15.7109375" style="67" customWidth="1"/>
    <col min="8" max="16384" width="9.140625" style="67"/>
  </cols>
  <sheetData>
    <row r="1" spans="1:7" ht="20.100000000000001" customHeight="1" x14ac:dyDescent="0.2">
      <c r="A1" s="667" t="s">
        <v>0</v>
      </c>
      <c r="B1" s="664" t="s">
        <v>50</v>
      </c>
      <c r="C1" s="664" t="s">
        <v>51</v>
      </c>
      <c r="D1" s="664"/>
      <c r="E1" s="664"/>
      <c r="F1" s="664"/>
      <c r="G1" s="665" t="s">
        <v>52</v>
      </c>
    </row>
    <row r="2" spans="1:7" ht="27" customHeight="1" thickBot="1" x14ac:dyDescent="0.25">
      <c r="A2" s="668"/>
      <c r="B2" s="669"/>
      <c r="C2" s="339" t="s">
        <v>53</v>
      </c>
      <c r="D2" s="339" t="s">
        <v>54</v>
      </c>
      <c r="E2" s="339" t="s">
        <v>302</v>
      </c>
      <c r="F2" s="339" t="s">
        <v>303</v>
      </c>
      <c r="G2" s="666"/>
    </row>
    <row r="3" spans="1:7" ht="15" customHeight="1" thickBot="1" x14ac:dyDescent="0.25">
      <c r="A3" s="340">
        <v>1</v>
      </c>
      <c r="B3" s="341">
        <v>2</v>
      </c>
      <c r="C3" s="341">
        <v>3</v>
      </c>
      <c r="D3" s="341">
        <v>4</v>
      </c>
      <c r="E3" s="341">
        <v>5</v>
      </c>
      <c r="F3" s="341">
        <v>6</v>
      </c>
      <c r="G3" s="342">
        <v>7</v>
      </c>
    </row>
    <row r="4" spans="1:7" ht="15" customHeight="1" x14ac:dyDescent="0.2">
      <c r="A4" s="343" t="s">
        <v>4</v>
      </c>
      <c r="B4" s="344"/>
      <c r="C4" s="345"/>
      <c r="D4" s="345"/>
      <c r="E4" s="345"/>
      <c r="F4" s="345"/>
      <c r="G4" s="346">
        <f>SUM(C4:F4)</f>
        <v>0</v>
      </c>
    </row>
    <row r="5" spans="1:7" ht="15" customHeight="1" x14ac:dyDescent="0.2">
      <c r="A5" s="347" t="s">
        <v>5</v>
      </c>
      <c r="B5" s="348"/>
      <c r="C5" s="349"/>
      <c r="D5" s="349"/>
      <c r="E5" s="349"/>
      <c r="F5" s="349"/>
      <c r="G5" s="350">
        <f>SUM(C5:F5)</f>
        <v>0</v>
      </c>
    </row>
    <row r="6" spans="1:7" ht="15" customHeight="1" x14ac:dyDescent="0.2">
      <c r="A6" s="347" t="s">
        <v>6</v>
      </c>
      <c r="B6" s="348"/>
      <c r="C6" s="349"/>
      <c r="D6" s="349"/>
      <c r="E6" s="349"/>
      <c r="F6" s="349"/>
      <c r="G6" s="350">
        <f>SUM(C6:F6)</f>
        <v>0</v>
      </c>
    </row>
    <row r="7" spans="1:7" ht="15" customHeight="1" x14ac:dyDescent="0.2">
      <c r="A7" s="347" t="s">
        <v>7</v>
      </c>
      <c r="B7" s="348"/>
      <c r="C7" s="349"/>
      <c r="D7" s="349"/>
      <c r="E7" s="349"/>
      <c r="F7" s="349"/>
      <c r="G7" s="350">
        <f>SUM(C7:F7)</f>
        <v>0</v>
      </c>
    </row>
    <row r="8" spans="1:7" ht="15" customHeight="1" thickBot="1" x14ac:dyDescent="0.25">
      <c r="A8" s="351" t="s">
        <v>8</v>
      </c>
      <c r="B8" s="352"/>
      <c r="C8" s="353"/>
      <c r="D8" s="353"/>
      <c r="E8" s="353"/>
      <c r="F8" s="353"/>
      <c r="G8" s="350">
        <f>SUM(C8:F8)</f>
        <v>0</v>
      </c>
    </row>
    <row r="9" spans="1:7" ht="15" customHeight="1" thickBot="1" x14ac:dyDescent="0.25">
      <c r="A9" s="340" t="s">
        <v>9</v>
      </c>
      <c r="B9" s="354" t="s">
        <v>55</v>
      </c>
      <c r="C9" s="355">
        <f>SUM(C4:C8)</f>
        <v>0</v>
      </c>
      <c r="D9" s="355">
        <f>SUM(D4:D8)</f>
        <v>0</v>
      </c>
      <c r="E9" s="355">
        <f>SUM(E4:E8)</f>
        <v>0</v>
      </c>
      <c r="F9" s="355">
        <f>SUM(F4:F8)</f>
        <v>0</v>
      </c>
      <c r="G9" s="356">
        <f>SUM(G4:G8)</f>
        <v>0</v>
      </c>
    </row>
    <row r="10" spans="1:7" ht="15" customHeight="1" x14ac:dyDescent="0.2"/>
    <row r="11" spans="1:7" ht="15" customHeight="1" x14ac:dyDescent="0.2"/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s="2" customFormat="1" ht="15" customHeight="1" x14ac:dyDescent="0.2"/>
  </sheetData>
  <mergeCells count="4">
    <mergeCell ref="C1:F1"/>
    <mergeCell ref="G1:G2"/>
    <mergeCell ref="A1:A2"/>
    <mergeCell ref="B1:B2"/>
  </mergeCells>
  <phoneticPr fontId="3" type="noConversion"/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&amp;C&amp;"Arial,Félkövér"Adósságot keletkeztető ügyletekből
 és kezességvállalásokból fennálló kötelezettségek
2013. II. félévi előirányzat-módosítás&amp;R&amp;"Arial,Dőlt"3. melléklet 
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16"/>
  <sheetViews>
    <sheetView view="pageLayout" zoomScaleNormal="100" workbookViewId="0">
      <selection activeCell="C1" sqref="C1:E2"/>
    </sheetView>
  </sheetViews>
  <sheetFormatPr defaultColWidth="9" defaultRowHeight="11.25" x14ac:dyDescent="0.2"/>
  <cols>
    <col min="1" max="1" width="5.7109375" style="64" customWidth="1"/>
    <col min="2" max="2" width="46.140625" style="64" customWidth="1"/>
    <col min="3" max="4" width="11.28515625" style="64" customWidth="1"/>
    <col min="5" max="5" width="11.28515625" style="141" customWidth="1"/>
    <col min="6" max="16384" width="9" style="64"/>
  </cols>
  <sheetData>
    <row r="1" spans="1:5" s="273" customFormat="1" ht="15" customHeight="1" thickTop="1" x14ac:dyDescent="0.2">
      <c r="A1" s="676" t="s">
        <v>0</v>
      </c>
      <c r="B1" s="678" t="s">
        <v>35</v>
      </c>
      <c r="C1" s="672" t="s">
        <v>320</v>
      </c>
      <c r="D1" s="672" t="s">
        <v>378</v>
      </c>
      <c r="E1" s="670" t="s">
        <v>320</v>
      </c>
    </row>
    <row r="2" spans="1:5" ht="15" customHeight="1" thickBot="1" x14ac:dyDescent="0.25">
      <c r="A2" s="677"/>
      <c r="B2" s="679"/>
      <c r="C2" s="673"/>
      <c r="D2" s="673"/>
      <c r="E2" s="671"/>
    </row>
    <row r="3" spans="1:5" s="372" customFormat="1" ht="15" customHeight="1" thickBot="1" x14ac:dyDescent="0.25">
      <c r="A3" s="409" t="s">
        <v>4</v>
      </c>
      <c r="B3" s="410" t="s">
        <v>5</v>
      </c>
      <c r="C3" s="410" t="s">
        <v>6</v>
      </c>
      <c r="D3" s="411" t="s">
        <v>7</v>
      </c>
      <c r="E3" s="420" t="s">
        <v>8</v>
      </c>
    </row>
    <row r="4" spans="1:5" ht="24.95" customHeight="1" x14ac:dyDescent="0.2">
      <c r="A4" s="274" t="s">
        <v>4</v>
      </c>
      <c r="B4" s="275" t="s">
        <v>345</v>
      </c>
      <c r="C4" s="412">
        <f>SUM(C5:C8)</f>
        <v>40100</v>
      </c>
      <c r="D4" s="412">
        <f>SUM(D5:D8)</f>
        <v>0</v>
      </c>
      <c r="E4" s="412">
        <f>SUM(E5:E8)</f>
        <v>40100</v>
      </c>
    </row>
    <row r="5" spans="1:5" ht="24.95" customHeight="1" x14ac:dyDescent="0.2">
      <c r="A5" s="274"/>
      <c r="B5" s="413" t="s">
        <v>341</v>
      </c>
      <c r="C5" s="414">
        <v>4400</v>
      </c>
      <c r="D5" s="414">
        <v>0</v>
      </c>
      <c r="E5" s="421">
        <f>C5+D5</f>
        <v>4400</v>
      </c>
    </row>
    <row r="6" spans="1:5" ht="24.95" customHeight="1" x14ac:dyDescent="0.2">
      <c r="A6" s="274"/>
      <c r="B6" s="413" t="s">
        <v>342</v>
      </c>
      <c r="C6" s="414">
        <v>200</v>
      </c>
      <c r="D6" s="414">
        <v>0</v>
      </c>
      <c r="E6" s="421">
        <f t="shared" ref="E6:E11" si="0">C6+D6</f>
        <v>200</v>
      </c>
    </row>
    <row r="7" spans="1:5" ht="24.95" customHeight="1" x14ac:dyDescent="0.2">
      <c r="A7" s="274"/>
      <c r="B7" s="413" t="s">
        <v>343</v>
      </c>
      <c r="C7" s="414">
        <v>35000</v>
      </c>
      <c r="D7" s="414">
        <v>0</v>
      </c>
      <c r="E7" s="421">
        <f t="shared" si="0"/>
        <v>35000</v>
      </c>
    </row>
    <row r="8" spans="1:5" ht="24.95" customHeight="1" x14ac:dyDescent="0.2">
      <c r="A8" s="274"/>
      <c r="B8" s="413" t="s">
        <v>344</v>
      </c>
      <c r="C8" s="414">
        <v>500</v>
      </c>
      <c r="D8" s="414">
        <v>0</v>
      </c>
      <c r="E8" s="421">
        <f t="shared" si="0"/>
        <v>500</v>
      </c>
    </row>
    <row r="9" spans="1:5" ht="24.95" customHeight="1" x14ac:dyDescent="0.2">
      <c r="A9" s="276" t="s">
        <v>5</v>
      </c>
      <c r="B9" s="192" t="s">
        <v>348</v>
      </c>
      <c r="C9" s="277">
        <v>6800</v>
      </c>
      <c r="D9" s="277">
        <v>0</v>
      </c>
      <c r="E9" s="421">
        <f t="shared" si="0"/>
        <v>6800</v>
      </c>
    </row>
    <row r="10" spans="1:5" ht="24.95" customHeight="1" x14ac:dyDescent="0.2">
      <c r="A10" s="274" t="s">
        <v>6</v>
      </c>
      <c r="B10" s="416" t="s">
        <v>346</v>
      </c>
      <c r="C10" s="277">
        <v>600</v>
      </c>
      <c r="D10" s="277">
        <v>0</v>
      </c>
      <c r="E10" s="421">
        <f t="shared" si="0"/>
        <v>600</v>
      </c>
    </row>
    <row r="11" spans="1:5" s="419" customFormat="1" ht="24.95" customHeight="1" x14ac:dyDescent="0.2">
      <c r="A11" s="417" t="s">
        <v>7</v>
      </c>
      <c r="B11" s="416" t="s">
        <v>37</v>
      </c>
      <c r="C11" s="418">
        <v>7000</v>
      </c>
      <c r="D11" s="418">
        <v>0</v>
      </c>
      <c r="E11" s="421">
        <f t="shared" si="0"/>
        <v>7000</v>
      </c>
    </row>
    <row r="12" spans="1:5" ht="24.95" customHeight="1" x14ac:dyDescent="0.2">
      <c r="A12" s="274" t="s">
        <v>8</v>
      </c>
      <c r="B12" s="192" t="s">
        <v>36</v>
      </c>
      <c r="C12" s="277">
        <v>0</v>
      </c>
      <c r="D12" s="277">
        <v>0</v>
      </c>
      <c r="E12" s="422"/>
    </row>
    <row r="13" spans="1:5" ht="24.95" customHeight="1" x14ac:dyDescent="0.2">
      <c r="A13" s="276" t="s">
        <v>9</v>
      </c>
      <c r="B13" s="192" t="s">
        <v>38</v>
      </c>
      <c r="C13" s="277">
        <v>0</v>
      </c>
      <c r="D13" s="277">
        <v>0</v>
      </c>
      <c r="E13" s="204"/>
    </row>
    <row r="14" spans="1:5" ht="24.95" customHeight="1" thickBot="1" x14ac:dyDescent="0.25">
      <c r="A14" s="274" t="s">
        <v>10</v>
      </c>
      <c r="B14" s="192" t="s">
        <v>39</v>
      </c>
      <c r="C14" s="277">
        <v>0</v>
      </c>
      <c r="D14" s="277">
        <v>0</v>
      </c>
      <c r="E14" s="201"/>
    </row>
    <row r="15" spans="1:5" s="288" customFormat="1" ht="24.95" customHeight="1" thickBot="1" x14ac:dyDescent="0.25">
      <c r="A15" s="674" t="s">
        <v>27</v>
      </c>
      <c r="B15" s="675"/>
      <c r="C15" s="286">
        <f>C4+C9+C10+C11+C12+C13+C14</f>
        <v>54500</v>
      </c>
      <c r="D15" s="286">
        <f>D4+D9+D10+D11+D12+D13+D14</f>
        <v>0</v>
      </c>
      <c r="E15" s="287">
        <f>E4+E9+E10+E11+E12+E13+E14</f>
        <v>54500</v>
      </c>
    </row>
    <row r="16" spans="1:5" ht="12" thickTop="1" x14ac:dyDescent="0.2"/>
  </sheetData>
  <mergeCells count="6">
    <mergeCell ref="E1:E2"/>
    <mergeCell ref="D1:D2"/>
    <mergeCell ref="A15:B15"/>
    <mergeCell ref="A1:A2"/>
    <mergeCell ref="B1:B2"/>
    <mergeCell ref="C1:C2"/>
  </mergeCells>
  <phoneticPr fontId="3" type="noConversion"/>
  <pageMargins left="0.78740157480314965" right="0.78740157480314965" top="1.25" bottom="0.98425196850393704" header="0.31496062992125984" footer="0.51181102362204722"/>
  <pageSetup paperSize="9" orientation="portrait" r:id="rId1"/>
  <headerFooter alignWithMargins="0">
    <oddHeader>&amp;C&amp;"Arial,Félkövér"
Bevételek részletezése
2013. II. félévi előirányzat-módosítás&amp;R&amp;"Arial,Dőlt"4. melléklet 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18"/>
  <sheetViews>
    <sheetView view="pageLayout" zoomScaleNormal="100" workbookViewId="0">
      <selection activeCell="B30" sqref="B30"/>
    </sheetView>
  </sheetViews>
  <sheetFormatPr defaultRowHeight="11.25" x14ac:dyDescent="0.2"/>
  <cols>
    <col min="1" max="1" width="5.7109375" style="64" customWidth="1"/>
    <col min="2" max="2" width="59.7109375" style="64" customWidth="1"/>
    <col min="3" max="3" width="21.5703125" style="64" customWidth="1"/>
    <col min="4" max="5" width="8.7109375" style="64" customWidth="1"/>
    <col min="6" max="6" width="9.140625" style="64"/>
    <col min="7" max="7" width="9.5703125" style="64" customWidth="1"/>
    <col min="8" max="16384" width="9.140625" style="64"/>
  </cols>
  <sheetData>
    <row r="1" spans="1:3" x14ac:dyDescent="0.2">
      <c r="A1" s="680"/>
      <c r="B1" s="680"/>
      <c r="C1" s="680"/>
    </row>
    <row r="2" spans="1:3" ht="12" thickBot="1" x14ac:dyDescent="0.25">
      <c r="A2" s="337"/>
      <c r="B2" s="337"/>
      <c r="C2" s="320"/>
    </row>
    <row r="3" spans="1:3" ht="23.25" thickBot="1" x14ac:dyDescent="0.25">
      <c r="A3" s="321" t="s">
        <v>0</v>
      </c>
      <c r="B3" s="322" t="s">
        <v>72</v>
      </c>
      <c r="C3" s="323" t="s">
        <v>73</v>
      </c>
    </row>
    <row r="4" spans="1:3" ht="12" thickBot="1" x14ac:dyDescent="0.25">
      <c r="A4" s="324">
        <v>1</v>
      </c>
      <c r="B4" s="325">
        <v>2</v>
      </c>
      <c r="C4" s="326">
        <v>3</v>
      </c>
    </row>
    <row r="5" spans="1:3" x14ac:dyDescent="0.2">
      <c r="A5" s="327" t="s">
        <v>4</v>
      </c>
      <c r="B5" s="328"/>
      <c r="C5" s="329"/>
    </row>
    <row r="6" spans="1:3" x14ac:dyDescent="0.2">
      <c r="A6" s="330" t="s">
        <v>5</v>
      </c>
      <c r="B6" s="331"/>
      <c r="C6" s="332"/>
    </row>
    <row r="7" spans="1:3" ht="12" thickBot="1" x14ac:dyDescent="0.25">
      <c r="A7" s="333" t="s">
        <v>6</v>
      </c>
      <c r="B7" s="334"/>
      <c r="C7" s="335"/>
    </row>
    <row r="8" spans="1:3" ht="12" thickBot="1" x14ac:dyDescent="0.25">
      <c r="A8" s="324" t="s">
        <v>7</v>
      </c>
      <c r="B8" s="237" t="s">
        <v>74</v>
      </c>
      <c r="C8" s="336">
        <f>SUM(C5:C7)</f>
        <v>0</v>
      </c>
    </row>
    <row r="9" spans="1:3" x14ac:dyDescent="0.2">
      <c r="A9" s="338"/>
      <c r="B9" s="338"/>
      <c r="C9" s="338"/>
    </row>
    <row r="10" spans="1:3" s="273" customFormat="1" ht="20.100000000000001" customHeight="1" x14ac:dyDescent="0.2"/>
    <row r="11" spans="1:3" ht="22.5" customHeight="1" x14ac:dyDescent="0.2"/>
    <row r="12" spans="1:3" ht="15" customHeight="1" x14ac:dyDescent="0.2"/>
    <row r="13" spans="1:3" ht="15" customHeight="1" x14ac:dyDescent="0.2"/>
    <row r="14" spans="1:3" ht="15" customHeight="1" x14ac:dyDescent="0.2"/>
    <row r="15" spans="1:3" ht="15" customHeight="1" x14ac:dyDescent="0.2"/>
    <row r="16" spans="1:3" ht="15" customHeight="1" x14ac:dyDescent="0.2"/>
    <row r="17" ht="15" customHeight="1" x14ac:dyDescent="0.2"/>
    <row r="18" s="288" customFormat="1" ht="15" customHeight="1" x14ac:dyDescent="0.2"/>
  </sheetData>
  <mergeCells count="1">
    <mergeCell ref="A1:C1"/>
  </mergeCells>
  <phoneticPr fontId="3" type="noConversion"/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&amp;C&amp;"Arial,Félkövér"Adósságot keletkeztető fejlesztési célok
2013. II. félévi előirányzat-módosítás&amp;R&amp;"Arial,Dőlt"5. melléklet 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32"/>
  <sheetViews>
    <sheetView zoomScaleNormal="100" workbookViewId="0">
      <selection activeCell="C15" sqref="C15"/>
    </sheetView>
  </sheetViews>
  <sheetFormatPr defaultColWidth="1" defaultRowHeight="12.75" x14ac:dyDescent="0.2"/>
  <cols>
    <col min="1" max="1" width="7.7109375" style="604" customWidth="1"/>
    <col min="2" max="2" width="67.140625" style="604" customWidth="1"/>
    <col min="3" max="5" width="15.28515625" style="621" customWidth="1"/>
    <col min="6" max="16384" width="1" style="604"/>
  </cols>
  <sheetData>
    <row r="1" spans="1:5" s="603" customFormat="1" ht="20.100000000000001" customHeight="1" thickTop="1" x14ac:dyDescent="0.2">
      <c r="A1" s="681" t="s">
        <v>47</v>
      </c>
      <c r="B1" s="682"/>
      <c r="C1" s="685" t="s">
        <v>320</v>
      </c>
      <c r="D1" s="685" t="s">
        <v>378</v>
      </c>
      <c r="E1" s="687" t="s">
        <v>320</v>
      </c>
    </row>
    <row r="2" spans="1:5" ht="15" customHeight="1" x14ac:dyDescent="0.2">
      <c r="A2" s="683"/>
      <c r="B2" s="684"/>
      <c r="C2" s="686"/>
      <c r="D2" s="686"/>
      <c r="E2" s="688"/>
    </row>
    <row r="3" spans="1:5" ht="15" customHeight="1" thickBot="1" x14ac:dyDescent="0.25">
      <c r="A3" s="683"/>
      <c r="B3" s="684"/>
      <c r="C3" s="686"/>
      <c r="D3" s="686"/>
      <c r="E3" s="688"/>
    </row>
    <row r="4" spans="1:5" s="607" customFormat="1" ht="15" customHeight="1" thickTop="1" thickBot="1" x14ac:dyDescent="0.25">
      <c r="A4" s="689" t="s">
        <v>4</v>
      </c>
      <c r="B4" s="690"/>
      <c r="C4" s="605" t="s">
        <v>5</v>
      </c>
      <c r="D4" s="605" t="s">
        <v>6</v>
      </c>
      <c r="E4" s="606" t="s">
        <v>7</v>
      </c>
    </row>
    <row r="5" spans="1:5" x14ac:dyDescent="0.2">
      <c r="A5" s="608" t="s">
        <v>4</v>
      </c>
      <c r="B5" s="609" t="s">
        <v>383</v>
      </c>
      <c r="C5" s="646">
        <v>46784412</v>
      </c>
      <c r="D5" s="646">
        <v>0</v>
      </c>
      <c r="E5" s="647">
        <f>C5+D5</f>
        <v>46784412</v>
      </c>
    </row>
    <row r="6" spans="1:5" x14ac:dyDescent="0.2">
      <c r="A6" s="608"/>
      <c r="B6" s="611"/>
      <c r="C6" s="610"/>
      <c r="D6" s="610"/>
      <c r="E6" s="647"/>
    </row>
    <row r="7" spans="1:5" x14ac:dyDescent="0.2">
      <c r="A7" s="612" t="s">
        <v>5</v>
      </c>
      <c r="B7" s="609" t="s">
        <v>299</v>
      </c>
      <c r="C7" s="610">
        <v>3383520</v>
      </c>
      <c r="D7" s="610">
        <v>0</v>
      </c>
      <c r="E7" s="647">
        <f>C7+D7</f>
        <v>3383520</v>
      </c>
    </row>
    <row r="8" spans="1:5" x14ac:dyDescent="0.2">
      <c r="A8" s="612"/>
      <c r="B8" s="613"/>
      <c r="C8" s="610"/>
      <c r="D8" s="610"/>
      <c r="E8" s="647"/>
    </row>
    <row r="9" spans="1:5" x14ac:dyDescent="0.2">
      <c r="A9" s="612" t="s">
        <v>6</v>
      </c>
      <c r="B9" s="614" t="s">
        <v>48</v>
      </c>
      <c r="C9" s="610">
        <v>3052571</v>
      </c>
      <c r="D9" s="610">
        <v>0</v>
      </c>
      <c r="E9" s="647">
        <f>C9+D9</f>
        <v>3052571</v>
      </c>
    </row>
    <row r="10" spans="1:5" x14ac:dyDescent="0.2">
      <c r="A10" s="612"/>
      <c r="B10" s="614"/>
      <c r="C10" s="610"/>
      <c r="D10" s="610"/>
      <c r="E10" s="647"/>
    </row>
    <row r="11" spans="1:5" x14ac:dyDescent="0.2">
      <c r="A11" s="612" t="s">
        <v>7</v>
      </c>
      <c r="B11" s="614" t="s">
        <v>384</v>
      </c>
      <c r="C11" s="610">
        <v>7675500</v>
      </c>
      <c r="D11" s="610">
        <v>-1192300</v>
      </c>
      <c r="E11" s="647">
        <f>C11+D11</f>
        <v>6483200</v>
      </c>
    </row>
    <row r="12" spans="1:5" x14ac:dyDescent="0.2">
      <c r="A12" s="612"/>
      <c r="B12" s="614"/>
      <c r="C12" s="610"/>
      <c r="D12" s="610"/>
      <c r="E12" s="647"/>
    </row>
    <row r="13" spans="1:5" x14ac:dyDescent="0.2">
      <c r="A13" s="612" t="s">
        <v>8</v>
      </c>
      <c r="B13" s="614" t="s">
        <v>385</v>
      </c>
      <c r="C13" s="610">
        <v>5274000</v>
      </c>
      <c r="D13" s="610">
        <v>0</v>
      </c>
      <c r="E13" s="647">
        <f>C13+D13</f>
        <v>5274000</v>
      </c>
    </row>
    <row r="14" spans="1:5" x14ac:dyDescent="0.2">
      <c r="A14" s="612"/>
      <c r="B14" s="614"/>
      <c r="C14" s="610"/>
      <c r="D14" s="610"/>
      <c r="E14" s="647"/>
    </row>
    <row r="15" spans="1:5" x14ac:dyDescent="0.2">
      <c r="A15" s="615" t="s">
        <v>9</v>
      </c>
      <c r="B15" s="613" t="s">
        <v>386</v>
      </c>
      <c r="C15" s="649">
        <v>32960000</v>
      </c>
      <c r="D15" s="610">
        <v>2631000</v>
      </c>
      <c r="E15" s="647">
        <f>C15+D15</f>
        <v>35591000</v>
      </c>
    </row>
    <row r="16" spans="1:5" x14ac:dyDescent="0.2">
      <c r="A16" s="612"/>
      <c r="B16" s="614"/>
      <c r="C16" s="610"/>
      <c r="D16" s="610"/>
      <c r="E16" s="647"/>
    </row>
    <row r="17" spans="1:5" x14ac:dyDescent="0.2">
      <c r="A17" s="615" t="s">
        <v>10</v>
      </c>
      <c r="B17" s="614" t="s">
        <v>340</v>
      </c>
      <c r="C17" s="610">
        <v>4794000</v>
      </c>
      <c r="D17" s="610">
        <v>0</v>
      </c>
      <c r="E17" s="647">
        <f>C17+D17</f>
        <v>4794000</v>
      </c>
    </row>
    <row r="18" spans="1:5" x14ac:dyDescent="0.2">
      <c r="A18" s="612"/>
      <c r="B18" s="611"/>
      <c r="C18" s="610"/>
      <c r="D18" s="610"/>
      <c r="E18" s="647"/>
    </row>
    <row r="19" spans="1:5" x14ac:dyDescent="0.2">
      <c r="A19" s="612" t="s">
        <v>11</v>
      </c>
      <c r="B19" s="614" t="s">
        <v>337</v>
      </c>
      <c r="C19" s="649">
        <v>4287230</v>
      </c>
      <c r="D19" s="610">
        <v>7287131</v>
      </c>
      <c r="E19" s="647">
        <f>C19+D19</f>
        <v>11574361</v>
      </c>
    </row>
    <row r="20" spans="1:5" x14ac:dyDescent="0.2">
      <c r="A20" s="615"/>
      <c r="B20" s="614"/>
      <c r="C20" s="610"/>
      <c r="D20" s="610"/>
      <c r="E20" s="647"/>
    </row>
    <row r="21" spans="1:5" x14ac:dyDescent="0.2">
      <c r="A21" s="612" t="s">
        <v>12</v>
      </c>
      <c r="B21" s="614" t="s">
        <v>339</v>
      </c>
      <c r="C21" s="610">
        <v>2182148</v>
      </c>
      <c r="D21" s="610">
        <v>1062700</v>
      </c>
      <c r="E21" s="647">
        <f>C21+D21</f>
        <v>3244848</v>
      </c>
    </row>
    <row r="22" spans="1:5" x14ac:dyDescent="0.2">
      <c r="A22" s="615"/>
      <c r="B22" s="614"/>
      <c r="C22" s="622"/>
      <c r="D22" s="610"/>
      <c r="E22" s="647"/>
    </row>
    <row r="23" spans="1:5" x14ac:dyDescent="0.2">
      <c r="A23" s="612" t="s">
        <v>13</v>
      </c>
      <c r="B23" s="614" t="s">
        <v>387</v>
      </c>
      <c r="C23" s="610">
        <v>0</v>
      </c>
      <c r="D23" s="610">
        <v>12906000</v>
      </c>
      <c r="E23" s="647">
        <f>C23+D23</f>
        <v>12906000</v>
      </c>
    </row>
    <row r="24" spans="1:5" x14ac:dyDescent="0.2">
      <c r="A24" s="615"/>
      <c r="B24" s="614"/>
      <c r="C24" s="610"/>
      <c r="D24" s="610"/>
      <c r="E24" s="647"/>
    </row>
    <row r="25" spans="1:5" x14ac:dyDescent="0.2">
      <c r="A25" s="612" t="s">
        <v>14</v>
      </c>
      <c r="B25" s="614" t="s">
        <v>388</v>
      </c>
      <c r="C25" s="610">
        <v>0</v>
      </c>
      <c r="D25" s="610">
        <v>121920</v>
      </c>
      <c r="E25" s="647">
        <f>C25+D25</f>
        <v>121920</v>
      </c>
    </row>
    <row r="26" spans="1:5" x14ac:dyDescent="0.2">
      <c r="A26" s="612"/>
      <c r="B26" s="609"/>
      <c r="C26" s="622"/>
      <c r="D26" s="610"/>
      <c r="E26" s="647"/>
    </row>
    <row r="27" spans="1:5" x14ac:dyDescent="0.2">
      <c r="A27" s="612" t="s">
        <v>15</v>
      </c>
      <c r="B27" s="609" t="s">
        <v>338</v>
      </c>
      <c r="C27" s="610">
        <v>1627227</v>
      </c>
      <c r="D27" s="610">
        <v>1620435</v>
      </c>
      <c r="E27" s="647">
        <f>C27+D27</f>
        <v>3247662</v>
      </c>
    </row>
    <row r="28" spans="1:5" x14ac:dyDescent="0.2">
      <c r="A28" s="615"/>
      <c r="B28" s="609"/>
      <c r="C28" s="610"/>
      <c r="D28" s="610"/>
      <c r="E28" s="647"/>
    </row>
    <row r="29" spans="1:5" x14ac:dyDescent="0.2">
      <c r="A29" s="612"/>
      <c r="B29" s="614"/>
      <c r="C29" s="610"/>
      <c r="D29" s="610"/>
      <c r="E29" s="647"/>
    </row>
    <row r="30" spans="1:5" ht="13.5" thickBot="1" x14ac:dyDescent="0.25">
      <c r="A30" s="615"/>
      <c r="B30" s="614"/>
      <c r="C30" s="616"/>
      <c r="D30" s="617"/>
      <c r="E30" s="648"/>
    </row>
    <row r="31" spans="1:5" ht="13.5" thickBot="1" x14ac:dyDescent="0.25">
      <c r="A31" s="618"/>
      <c r="B31" s="619" t="s">
        <v>27</v>
      </c>
      <c r="C31" s="620">
        <f>SUM(C5:C30)</f>
        <v>112020608</v>
      </c>
      <c r="D31" s="620">
        <f>SUM(D5:D30)</f>
        <v>24436886</v>
      </c>
      <c r="E31" s="650">
        <f>SUM(E5:E30)</f>
        <v>136457494</v>
      </c>
    </row>
    <row r="32" spans="1:5" ht="13.5" thickTop="1" x14ac:dyDescent="0.2"/>
  </sheetData>
  <mergeCells count="5">
    <mergeCell ref="A1:B3"/>
    <mergeCell ref="C1:C3"/>
    <mergeCell ref="D1:D3"/>
    <mergeCell ref="E1:E3"/>
    <mergeCell ref="A4:B4"/>
  </mergeCells>
  <pageMargins left="0.39370078740157483" right="0.44166666666666665" top="0.98425196850393704" bottom="0.98425196850393704" header="0.31496062992125984" footer="0.51181102362204722"/>
  <pageSetup paperSize="9" scale="80" orientation="portrait" r:id="rId1"/>
  <headerFooter alignWithMargins="0">
    <oddHeader>&amp;C&amp;"Arial,Félkövér"Normatív hozzájárulások alakulása jogcímenként
2013. II. félévi előirányzat-módosítás
&amp;R&amp;"Arial,Dőlt"6. melléklet 
ezer ft-ban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9"/>
  <sheetViews>
    <sheetView tabSelected="1" view="pageLayout" zoomScaleNormal="100" workbookViewId="0">
      <selection activeCell="B2" sqref="B2:D2"/>
    </sheetView>
  </sheetViews>
  <sheetFormatPr defaultColWidth="9" defaultRowHeight="11.25" x14ac:dyDescent="0.2"/>
  <cols>
    <col min="1" max="1" width="57.42578125" style="64" customWidth="1"/>
    <col min="2" max="4" width="12.7109375" style="64" customWidth="1"/>
    <col min="5" max="7" width="8.7109375" style="64" customWidth="1"/>
    <col min="8" max="16384" width="9" style="64"/>
  </cols>
  <sheetData>
    <row r="1" spans="1:4" ht="12" thickBot="1" x14ac:dyDescent="0.25">
      <c r="A1" s="301"/>
      <c r="B1" s="302"/>
      <c r="C1" s="303"/>
    </row>
    <row r="2" spans="1:4" ht="24" thickTop="1" thickBot="1" x14ac:dyDescent="0.25">
      <c r="A2" s="310" t="s">
        <v>336</v>
      </c>
      <c r="B2" s="629" t="s">
        <v>320</v>
      </c>
      <c r="C2" s="629" t="s">
        <v>378</v>
      </c>
      <c r="D2" s="630" t="s">
        <v>320</v>
      </c>
    </row>
    <row r="3" spans="1:4" ht="28.35" customHeight="1" thickBot="1" x14ac:dyDescent="0.25">
      <c r="A3" s="311">
        <v>1</v>
      </c>
      <c r="B3" s="298">
        <v>5</v>
      </c>
      <c r="C3" s="306">
        <v>6</v>
      </c>
      <c r="D3" s="601">
        <v>7</v>
      </c>
    </row>
    <row r="4" spans="1:4" ht="28.35" customHeight="1" x14ac:dyDescent="0.2">
      <c r="A4" s="631" t="s">
        <v>379</v>
      </c>
      <c r="B4" s="632"/>
      <c r="C4" s="633">
        <v>200</v>
      </c>
      <c r="D4" s="634">
        <f>B4+C4</f>
        <v>200</v>
      </c>
    </row>
    <row r="5" spans="1:4" ht="28.35" customHeight="1" x14ac:dyDescent="0.2">
      <c r="A5" s="635" t="s">
        <v>380</v>
      </c>
      <c r="B5" s="632"/>
      <c r="C5" s="636">
        <v>230</v>
      </c>
      <c r="D5" s="637">
        <f>B5+C5</f>
        <v>230</v>
      </c>
    </row>
    <row r="6" spans="1:4" ht="28.35" customHeight="1" x14ac:dyDescent="0.2">
      <c r="A6" s="635" t="s">
        <v>381</v>
      </c>
      <c r="B6" s="632"/>
      <c r="C6" s="636">
        <v>328</v>
      </c>
      <c r="D6" s="637">
        <f>B6+C6</f>
        <v>328</v>
      </c>
    </row>
    <row r="7" spans="1:4" ht="28.35" customHeight="1" thickBot="1" x14ac:dyDescent="0.25">
      <c r="A7" s="638" t="s">
        <v>382</v>
      </c>
      <c r="B7" s="639"/>
      <c r="C7" s="640">
        <v>95</v>
      </c>
      <c r="D7" s="641">
        <f>B7+C7</f>
        <v>95</v>
      </c>
    </row>
    <row r="8" spans="1:4" ht="28.35" customHeight="1" thickBot="1" x14ac:dyDescent="0.25">
      <c r="A8" s="642" t="s">
        <v>164</v>
      </c>
      <c r="B8" s="643">
        <f>SUM(B4:B7)</f>
        <v>0</v>
      </c>
      <c r="C8" s="644">
        <f>SUM(C4:C7)</f>
        <v>853</v>
      </c>
      <c r="D8" s="645">
        <f>B8+C8</f>
        <v>853</v>
      </c>
    </row>
    <row r="9" spans="1:4" ht="12" thickTop="1" x14ac:dyDescent="0.2">
      <c r="A9" s="304"/>
      <c r="B9" s="305"/>
      <c r="C9" s="302"/>
    </row>
  </sheetData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&amp;C&amp;"Arial,Félkövér"Beruházások
2013. II. félévi előirányzat-módosítás&amp;R&amp;"Arial,Dőlt"7. melléklet 
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9"/>
  <sheetViews>
    <sheetView view="pageLayout" zoomScaleNormal="100" workbookViewId="0">
      <selection activeCell="B21" sqref="B21"/>
    </sheetView>
  </sheetViews>
  <sheetFormatPr defaultColWidth="9" defaultRowHeight="11.25" x14ac:dyDescent="0.2"/>
  <cols>
    <col min="1" max="1" width="58.28515625" style="64" customWidth="1"/>
    <col min="2" max="4" width="12.7109375" style="64" customWidth="1"/>
    <col min="5" max="7" width="8.7109375" style="64" customWidth="1"/>
    <col min="8" max="16384" width="9" style="64"/>
  </cols>
  <sheetData>
    <row r="1" spans="1:4" ht="12" thickBot="1" x14ac:dyDescent="0.25">
      <c r="A1" s="301"/>
      <c r="B1" s="302"/>
      <c r="C1" s="303"/>
    </row>
    <row r="2" spans="1:4" ht="24" thickTop="1" thickBot="1" x14ac:dyDescent="0.25">
      <c r="A2" s="310" t="s">
        <v>336</v>
      </c>
      <c r="B2" s="629" t="s">
        <v>320</v>
      </c>
      <c r="C2" s="629" t="s">
        <v>378</v>
      </c>
      <c r="D2" s="630" t="s">
        <v>320</v>
      </c>
    </row>
    <row r="3" spans="1:4" ht="28.35" customHeight="1" thickBot="1" x14ac:dyDescent="0.25">
      <c r="A3" s="311">
        <v>1</v>
      </c>
      <c r="B3" s="627"/>
      <c r="C3" s="627"/>
      <c r="D3" s="628"/>
    </row>
    <row r="4" spans="1:4" ht="28.35" customHeight="1" x14ac:dyDescent="0.2">
      <c r="A4" s="315"/>
      <c r="B4" s="299"/>
      <c r="C4" s="307"/>
      <c r="D4" s="316">
        <f>B4+C4</f>
        <v>0</v>
      </c>
    </row>
    <row r="5" spans="1:4" ht="28.35" customHeight="1" x14ac:dyDescent="0.2">
      <c r="A5" s="315"/>
      <c r="B5" s="299"/>
      <c r="C5" s="308"/>
      <c r="D5" s="317">
        <f>B5+C5</f>
        <v>0</v>
      </c>
    </row>
    <row r="6" spans="1:4" ht="28.35" customHeight="1" x14ac:dyDescent="0.2">
      <c r="A6" s="315"/>
      <c r="B6" s="299"/>
      <c r="C6" s="308"/>
      <c r="D6" s="317">
        <f>B6+C6</f>
        <v>0</v>
      </c>
    </row>
    <row r="7" spans="1:4" ht="28.35" customHeight="1" thickBot="1" x14ac:dyDescent="0.25">
      <c r="A7" s="318"/>
      <c r="B7" s="300"/>
      <c r="C7" s="309"/>
      <c r="D7" s="319">
        <f>B7+C7</f>
        <v>0</v>
      </c>
    </row>
    <row r="8" spans="1:4" ht="28.35" customHeight="1" thickBot="1" x14ac:dyDescent="0.25">
      <c r="A8" s="312" t="s">
        <v>164</v>
      </c>
      <c r="B8" s="313">
        <f>SUM(B4:B7)</f>
        <v>0</v>
      </c>
      <c r="C8" s="314"/>
      <c r="D8" s="602">
        <f>B8+C8</f>
        <v>0</v>
      </c>
    </row>
    <row r="9" spans="1:4" ht="12" thickTop="1" x14ac:dyDescent="0.2">
      <c r="A9" s="304"/>
      <c r="B9" s="305"/>
      <c r="C9" s="302"/>
    </row>
  </sheetData>
  <phoneticPr fontId="3" type="noConversion"/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&amp;C&amp;"Arial,Félkövér"Felújítások
2013. II. félévi előirányzat-módosítás&amp;R&amp;"Arial,Dőlt"8. melléklet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4</vt:i4>
      </vt:variant>
    </vt:vector>
  </HeadingPairs>
  <TitlesOfParts>
    <vt:vector size="19" baseType="lpstr">
      <vt:lpstr>1. mell. </vt:lpstr>
      <vt:lpstr>2.1.Műk.mérleg</vt:lpstr>
      <vt:lpstr>2.2.Felhalm..mérleg</vt:lpstr>
      <vt:lpstr>3. mell. adóss.kel.köt.</vt:lpstr>
      <vt:lpstr>4. mell.</vt:lpstr>
      <vt:lpstr>5.mell adóss.kel.fejl.cél</vt:lpstr>
      <vt:lpstr>6.mell.Normatíva</vt:lpstr>
      <vt:lpstr>7.sz.mell.beruh.</vt:lpstr>
      <vt:lpstr>8.sz.mell.felúj.</vt:lpstr>
      <vt:lpstr>9.mell.Támogatások</vt:lpstr>
      <vt:lpstr>10. mell eu.projekt</vt:lpstr>
      <vt:lpstr>11.mell. összesen</vt:lpstr>
      <vt:lpstr>12.mell. önkorm.</vt:lpstr>
      <vt:lpstr>13.mell. hivatal</vt:lpstr>
      <vt:lpstr>14.mell. óvoda</vt:lpstr>
      <vt:lpstr>'11.mell. összesen'!Nyomtatási_cím</vt:lpstr>
      <vt:lpstr>'12.mell. önkorm.'!Nyomtatási_cím</vt:lpstr>
      <vt:lpstr>'13.mell. hivatal'!Nyomtatási_cím</vt:lpstr>
      <vt:lpstr>'14.mell. óvoda'!Nyomtatási_cím</vt:lpstr>
    </vt:vector>
  </TitlesOfParts>
  <Company>Öttevény Község Önkormányzata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halasz.sandorne</dc:creator>
  <cp:lastModifiedBy>Németh Dóra</cp:lastModifiedBy>
  <cp:lastPrinted>2014-04-25T09:04:40Z</cp:lastPrinted>
  <dcterms:created xsi:type="dcterms:W3CDTF">2012-01-30T08:50:59Z</dcterms:created>
  <dcterms:modified xsi:type="dcterms:W3CDTF">2014-04-25T10:24:28Z</dcterms:modified>
</cp:coreProperties>
</file>