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0515" windowHeight="4425" firstSheet="3" activeTab="5"/>
  </bookViews>
  <sheets>
    <sheet name="Kiemelt előirányzatok " sheetId="1" r:id="rId1"/>
    <sheet name="Kiadások működési, felhalm. " sheetId="2" r:id="rId2"/>
    <sheet name="Bevételek működési, felhalm. " sheetId="3" r:id="rId3"/>
    <sheet name="Létszám " sheetId="11" r:id="rId4"/>
    <sheet name="Beruházás, felújatás" sheetId="5" r:id="rId5"/>
    <sheet name="Tartalék" sheetId="6" r:id="rId6"/>
    <sheet name="Szociális" sheetId="7" r:id="rId7"/>
    <sheet name="Átadott" sheetId="8" r:id="rId8"/>
    <sheet name="Helyi adó" sheetId="9" r:id="rId9"/>
    <sheet name="felhaszn.ütemterv" sheetId="10" r:id="rId10"/>
  </sheets>
  <calcPr calcId="124519"/>
</workbook>
</file>

<file path=xl/calcChain.xml><?xml version="1.0" encoding="utf-8"?>
<calcChain xmlns="http://schemas.openxmlformats.org/spreadsheetml/2006/main">
  <c r="B28" i="11"/>
  <c r="B24"/>
  <c r="B20"/>
  <c r="D81" i="10" l="1"/>
  <c r="E81"/>
  <c r="O81" s="1"/>
  <c r="F81"/>
  <c r="G81"/>
  <c r="H81"/>
  <c r="I81"/>
  <c r="J81"/>
  <c r="K81"/>
  <c r="L81"/>
  <c r="M81"/>
  <c r="N81"/>
  <c r="C81"/>
  <c r="D80"/>
  <c r="E80"/>
  <c r="F80"/>
  <c r="G80"/>
  <c r="H80"/>
  <c r="I80"/>
  <c r="J80"/>
  <c r="K80"/>
  <c r="L80"/>
  <c r="M80"/>
  <c r="N80"/>
  <c r="C80"/>
  <c r="D64"/>
  <c r="E64"/>
  <c r="F64"/>
  <c r="G64"/>
  <c r="H64"/>
  <c r="I64"/>
  <c r="J64"/>
  <c r="K64"/>
  <c r="L64"/>
  <c r="M64"/>
  <c r="M78" s="1"/>
  <c r="N64"/>
  <c r="C64"/>
  <c r="D78"/>
  <c r="E78"/>
  <c r="F78"/>
  <c r="G78"/>
  <c r="H78"/>
  <c r="I78"/>
  <c r="J78"/>
  <c r="K78"/>
  <c r="L78"/>
  <c r="N78"/>
  <c r="C78"/>
  <c r="O77"/>
  <c r="D76"/>
  <c r="E76"/>
  <c r="F76"/>
  <c r="G76"/>
  <c r="H76"/>
  <c r="I76"/>
  <c r="J76"/>
  <c r="K76"/>
  <c r="L76"/>
  <c r="M76"/>
  <c r="N76"/>
  <c r="C76"/>
  <c r="D70"/>
  <c r="E70"/>
  <c r="F70"/>
  <c r="G70"/>
  <c r="H70"/>
  <c r="I70"/>
  <c r="J70"/>
  <c r="K70"/>
  <c r="L70"/>
  <c r="M70"/>
  <c r="N70"/>
  <c r="C70"/>
  <c r="O70" s="1"/>
  <c r="D66"/>
  <c r="E66"/>
  <c r="F66"/>
  <c r="G66"/>
  <c r="H66"/>
  <c r="I66"/>
  <c r="J66"/>
  <c r="K66"/>
  <c r="L66"/>
  <c r="M66"/>
  <c r="N66"/>
  <c r="C66"/>
  <c r="D62"/>
  <c r="E62"/>
  <c r="F62"/>
  <c r="G62"/>
  <c r="H62"/>
  <c r="I62"/>
  <c r="J62"/>
  <c r="K62"/>
  <c r="L62"/>
  <c r="M62"/>
  <c r="N62"/>
  <c r="C62"/>
  <c r="D55"/>
  <c r="E55"/>
  <c r="F55"/>
  <c r="G55"/>
  <c r="H55"/>
  <c r="I55"/>
  <c r="J55"/>
  <c r="K55"/>
  <c r="L55"/>
  <c r="M55"/>
  <c r="N55"/>
  <c r="C55"/>
  <c r="D50"/>
  <c r="E50"/>
  <c r="F50"/>
  <c r="G50"/>
  <c r="H50"/>
  <c r="I50"/>
  <c r="J50"/>
  <c r="K50"/>
  <c r="L50"/>
  <c r="M50"/>
  <c r="M51" s="1"/>
  <c r="N50"/>
  <c r="C50"/>
  <c r="D48"/>
  <c r="E48"/>
  <c r="F48"/>
  <c r="G48"/>
  <c r="H48"/>
  <c r="I48"/>
  <c r="J48"/>
  <c r="K48"/>
  <c r="L48"/>
  <c r="M48"/>
  <c r="N48"/>
  <c r="C48"/>
  <c r="D44"/>
  <c r="E44"/>
  <c r="F44"/>
  <c r="G44"/>
  <c r="H44"/>
  <c r="I44"/>
  <c r="J44"/>
  <c r="K44"/>
  <c r="L44"/>
  <c r="M44"/>
  <c r="N44"/>
  <c r="C44"/>
  <c r="D38"/>
  <c r="E38"/>
  <c r="F38"/>
  <c r="G38"/>
  <c r="H38"/>
  <c r="I38"/>
  <c r="J38"/>
  <c r="K38"/>
  <c r="L38"/>
  <c r="M38"/>
  <c r="N38"/>
  <c r="C38"/>
  <c r="D33"/>
  <c r="E33"/>
  <c r="F33"/>
  <c r="G33"/>
  <c r="H33"/>
  <c r="I33"/>
  <c r="J33"/>
  <c r="K33"/>
  <c r="L33"/>
  <c r="M33"/>
  <c r="N33"/>
  <c r="C33"/>
  <c r="E30"/>
  <c r="D29"/>
  <c r="E29"/>
  <c r="F29"/>
  <c r="G29"/>
  <c r="H29"/>
  <c r="I29"/>
  <c r="J29"/>
  <c r="K29"/>
  <c r="L29"/>
  <c r="M29"/>
  <c r="N29"/>
  <c r="C29"/>
  <c r="D25"/>
  <c r="E25"/>
  <c r="F25"/>
  <c r="G25"/>
  <c r="H25"/>
  <c r="I25"/>
  <c r="J25"/>
  <c r="K25"/>
  <c r="L25"/>
  <c r="M25"/>
  <c r="N25"/>
  <c r="C25"/>
  <c r="D19"/>
  <c r="E19"/>
  <c r="F19"/>
  <c r="G19"/>
  <c r="H19"/>
  <c r="I19"/>
  <c r="J19"/>
  <c r="K19"/>
  <c r="L19"/>
  <c r="M19"/>
  <c r="N19"/>
  <c r="C19"/>
  <c r="D16"/>
  <c r="D30" s="1"/>
  <c r="E16"/>
  <c r="F16"/>
  <c r="G16"/>
  <c r="G30" s="1"/>
  <c r="H16"/>
  <c r="H30" s="1"/>
  <c r="I16"/>
  <c r="I30" s="1"/>
  <c r="J16"/>
  <c r="J30" s="1"/>
  <c r="K16"/>
  <c r="K30" s="1"/>
  <c r="L16"/>
  <c r="L30" s="1"/>
  <c r="M16"/>
  <c r="N16"/>
  <c r="C16"/>
  <c r="D11"/>
  <c r="E11"/>
  <c r="E12" s="1"/>
  <c r="F11"/>
  <c r="F12" s="1"/>
  <c r="G11"/>
  <c r="H11"/>
  <c r="H12" s="1"/>
  <c r="I11"/>
  <c r="I12" s="1"/>
  <c r="J11"/>
  <c r="J12" s="1"/>
  <c r="K11"/>
  <c r="L11"/>
  <c r="L12" s="1"/>
  <c r="M11"/>
  <c r="M12" s="1"/>
  <c r="N11"/>
  <c r="N12" s="1"/>
  <c r="C11"/>
  <c r="O6"/>
  <c r="O7"/>
  <c r="O9"/>
  <c r="O10"/>
  <c r="O13"/>
  <c r="O14"/>
  <c r="O15"/>
  <c r="O17"/>
  <c r="O18"/>
  <c r="O20"/>
  <c r="O21"/>
  <c r="O22"/>
  <c r="O23"/>
  <c r="O24"/>
  <c r="O26"/>
  <c r="O27"/>
  <c r="O28"/>
  <c r="O31"/>
  <c r="O32"/>
  <c r="O34"/>
  <c r="O35"/>
  <c r="O36"/>
  <c r="O37"/>
  <c r="O40"/>
  <c r="O41"/>
  <c r="O42"/>
  <c r="O43"/>
  <c r="O45"/>
  <c r="O46"/>
  <c r="O47"/>
  <c r="O49"/>
  <c r="O54"/>
  <c r="O57"/>
  <c r="O58"/>
  <c r="O59"/>
  <c r="O60"/>
  <c r="O61"/>
  <c r="O63"/>
  <c r="O65"/>
  <c r="O67"/>
  <c r="O68"/>
  <c r="O69"/>
  <c r="O71"/>
  <c r="O72"/>
  <c r="O73"/>
  <c r="O74"/>
  <c r="O75"/>
  <c r="O79"/>
  <c r="O80"/>
  <c r="O5"/>
  <c r="D8"/>
  <c r="E8"/>
  <c r="F8"/>
  <c r="G8"/>
  <c r="H8"/>
  <c r="I8"/>
  <c r="J8"/>
  <c r="K8"/>
  <c r="L8"/>
  <c r="M8"/>
  <c r="N8"/>
  <c r="C8"/>
  <c r="C10" i="8"/>
  <c r="O78" i="10" l="1"/>
  <c r="H39"/>
  <c r="H52" s="1"/>
  <c r="H56" s="1"/>
  <c r="I51"/>
  <c r="I39"/>
  <c r="J51"/>
  <c r="O8"/>
  <c r="F39"/>
  <c r="C12"/>
  <c r="K12"/>
  <c r="K39" s="1"/>
  <c r="K52" s="1"/>
  <c r="K56" s="1"/>
  <c r="L51"/>
  <c r="H51"/>
  <c r="O50"/>
  <c r="L39"/>
  <c r="L52" s="1"/>
  <c r="L56" s="1"/>
  <c r="E51"/>
  <c r="E52" s="1"/>
  <c r="E56" s="1"/>
  <c r="E39"/>
  <c r="N51"/>
  <c r="F51"/>
  <c r="J39"/>
  <c r="F30"/>
  <c r="C51"/>
  <c r="K51"/>
  <c r="G51"/>
  <c r="O62"/>
  <c r="O64"/>
  <c r="O76"/>
  <c r="I52"/>
  <c r="I56" s="1"/>
  <c r="J52"/>
  <c r="J56" s="1"/>
  <c r="F52"/>
  <c r="F56" s="1"/>
  <c r="O44"/>
  <c r="O48"/>
  <c r="D51"/>
  <c r="O51" s="1"/>
  <c r="O66"/>
  <c r="O16"/>
  <c r="O19"/>
  <c r="O33"/>
  <c r="O11"/>
  <c r="D12"/>
  <c r="G12"/>
  <c r="G39" s="1"/>
  <c r="O29"/>
  <c r="C30"/>
  <c r="O55"/>
  <c r="O38"/>
  <c r="N30"/>
  <c r="N39" s="1"/>
  <c r="O25"/>
  <c r="M30"/>
  <c r="M39" s="1"/>
  <c r="M52" s="1"/>
  <c r="M56" s="1"/>
  <c r="E23" i="5"/>
  <c r="E16"/>
  <c r="G35" i="3"/>
  <c r="G34"/>
  <c r="G27"/>
  <c r="G21"/>
  <c r="G12"/>
  <c r="G14" s="1"/>
  <c r="G30" s="1"/>
  <c r="G36" s="1"/>
  <c r="E36"/>
  <c r="E35"/>
  <c r="E34"/>
  <c r="E30"/>
  <c r="E27"/>
  <c r="E21"/>
  <c r="E12"/>
  <c r="E14" s="1"/>
  <c r="O30" i="10" l="1"/>
  <c r="G52"/>
  <c r="G56" s="1"/>
  <c r="N52"/>
  <c r="N56" s="1"/>
  <c r="C39"/>
  <c r="C52"/>
  <c r="O12"/>
  <c r="D39"/>
  <c r="G60" i="2"/>
  <c r="G56"/>
  <c r="G55"/>
  <c r="G52"/>
  <c r="G48"/>
  <c r="G42"/>
  <c r="G37"/>
  <c r="G32"/>
  <c r="G28"/>
  <c r="G22"/>
  <c r="G19"/>
  <c r="G33" s="1"/>
  <c r="G15"/>
  <c r="G43" s="1"/>
  <c r="G57" s="1"/>
  <c r="G61" s="1"/>
  <c r="G14"/>
  <c r="G11"/>
  <c r="E61"/>
  <c r="E60"/>
  <c r="E57"/>
  <c r="E56"/>
  <c r="E55"/>
  <c r="E52"/>
  <c r="E48"/>
  <c r="E43"/>
  <c r="E37"/>
  <c r="E42"/>
  <c r="E33"/>
  <c r="E32"/>
  <c r="E28"/>
  <c r="E22"/>
  <c r="E19"/>
  <c r="E15"/>
  <c r="E14"/>
  <c r="E11"/>
  <c r="D26" i="1"/>
  <c r="D24"/>
  <c r="D19"/>
  <c r="D17"/>
  <c r="C56" i="10" l="1"/>
  <c r="O39"/>
  <c r="D52"/>
  <c r="O52" l="1"/>
  <c r="D56"/>
  <c r="O56" s="1"/>
</calcChain>
</file>

<file path=xl/sharedStrings.xml><?xml version="1.0" encoding="utf-8"?>
<sst xmlns="http://schemas.openxmlformats.org/spreadsheetml/2006/main" count="591" uniqueCount="342">
  <si>
    <t>Völcsej Község Önkormányzatának  2017. évi költségvetése</t>
  </si>
  <si>
    <t>Az egységes rovatrend szerint a kiemelt kiadási és bevételi jogcímek</t>
  </si>
  <si>
    <t>forint</t>
  </si>
  <si>
    <t>Megnevezés</t>
  </si>
  <si>
    <t>Eredeti ei.</t>
  </si>
  <si>
    <t>Módosított ei. 2017.06.30.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</si>
  <si>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</si>
  <si>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</si>
  <si>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</si>
  <si>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</si>
  <si>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</si>
  <si>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</si>
  <si>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</si>
  <si>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</si>
  <si>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</si>
  <si>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</si>
  <si>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</si>
  <si>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</si>
  <si>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B3. Közhatalmi bevételek</t>
  </si>
  <si>
    <t>B4. Működési bevételek</t>
  </si>
  <si>
    <t>B1-7. Költségvetési bevételek</t>
  </si>
  <si>
    <t>B8. Finanszírozási bevételek</t>
  </si>
  <si>
    <t>BEVÉTELEK ÖSSZESEN (B1-8)</t>
  </si>
  <si>
    <t>B2. Felhalmozási c. támogatás áh. Belülről</t>
  </si>
  <si>
    <t>Völcsej Község Önkormányzat  2017. évi költségvetésének mérlege</t>
  </si>
  <si>
    <t xml:space="preserve">Kiadások </t>
  </si>
  <si>
    <t>Rovat megnevezése</t>
  </si>
  <si>
    <t>Rovat-szám</t>
  </si>
  <si>
    <t>Önként vállalt feladatok</t>
  </si>
  <si>
    <t xml:space="preserve">Kötelező feladatok </t>
  </si>
  <si>
    <t>Törvény szerinti illetmények, munkabérek</t>
  </si>
  <si>
    <t>K1101</t>
  </si>
  <si>
    <t>Béren kívüli juttatások</t>
  </si>
  <si>
    <t>K1107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</si>
  <si>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</si>
  <si>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</si>
  <si>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</si>
  <si>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</si>
  <si>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</si>
  <si>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</si>
  <si>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</si>
  <si>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</si>
  <si>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</si>
  <si>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</si>
  <si>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</si>
  <si>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</si>
  <si>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</si>
  <si>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</si>
  <si>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</si>
  <si>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</si>
  <si>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</si>
  <si>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</si>
  <si>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</si>
  <si>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</si>
  <si>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</si>
  <si>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</si>
  <si>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</si>
  <si>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</si>
  <si>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</si>
  <si>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</si>
  <si>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</si>
  <si>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</si>
  <si>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</si>
  <si>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</si>
  <si>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</si>
  <si>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</si>
  <si>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</si>
  <si>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</si>
  <si>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</si>
  <si>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</si>
  <si>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Működési célú előzetesen felszámított általános forgalmi adó</t>
  </si>
  <si>
    <t>K351</t>
  </si>
  <si>
    <t xml:space="preserve">Fizetendő általános forgalmi adó </t>
  </si>
  <si>
    <t>K352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</si>
  <si>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</si>
  <si>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</si>
  <si>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</si>
  <si>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</si>
  <si>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</si>
  <si>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</si>
  <si>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</si>
  <si>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</si>
  <si>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</si>
  <si>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</si>
  <si>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</si>
  <si>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</si>
  <si>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Elvonások és befizetések</t>
  </si>
  <si>
    <t>K502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</si>
  <si>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</si>
  <si>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</si>
  <si>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</si>
  <si>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</si>
  <si>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</si>
  <si>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</si>
  <si>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</si>
  <si>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</si>
  <si>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</si>
  <si>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Ingatlanok beszerzése, létesítése</t>
  </si>
  <si>
    <t>K62</t>
  </si>
  <si>
    <t>Informatikai eszközök beszerzése, léteesítése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</si>
  <si>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</si>
  <si>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</si>
  <si>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</si>
  <si>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</si>
  <si>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</si>
  <si>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</si>
  <si>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</si>
  <si>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</si>
  <si>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</si>
  <si>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</si>
  <si>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</si>
  <si>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</si>
  <si>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</si>
  <si>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</si>
  <si>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</si>
  <si>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</si>
  <si>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</si>
  <si>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</si>
  <si>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</si>
  <si>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</si>
  <si>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</si>
  <si>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</si>
  <si>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</si>
  <si>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</si>
  <si>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</si>
  <si>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</si>
  <si>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>Központi, irányító szervi támogatások folyósítása</t>
  </si>
  <si>
    <t>K915</t>
  </si>
  <si>
    <t xml:space="preserve">Finanszírozási kiadások </t>
  </si>
  <si>
    <t>K9</t>
  </si>
  <si>
    <t>Szakmai anyagok beszerzése</t>
  </si>
  <si>
    <t>K311</t>
  </si>
  <si>
    <t xml:space="preserve">Családi támogatások </t>
  </si>
  <si>
    <t>K42</t>
  </si>
  <si>
    <t xml:space="preserve">Bevételek </t>
  </si>
  <si>
    <t>Rovat-
szám</t>
  </si>
  <si>
    <t>Kötelező feladatok</t>
  </si>
  <si>
    <t>Helyi önkormányzatok működésének általános támogatása</t>
  </si>
  <si>
    <t>B111</t>
  </si>
  <si>
    <t xml:space="preserve">Szociális, gyermekjóléti és gyermekétkeztetési tám. </t>
  </si>
  <si>
    <t>B113</t>
  </si>
  <si>
    <t xml:space="preserve">Önkorm. kulturális tám. </t>
  </si>
  <si>
    <t>B114</t>
  </si>
  <si>
    <t xml:space="preserve">Működési c. kv.támogatás és kiegészítő támm. </t>
  </si>
  <si>
    <t>B115</t>
  </si>
  <si>
    <t xml:space="preserve">Önkormányzatok működési támogatásai </t>
  </si>
  <si>
    <t>B11</t>
  </si>
  <si>
    <t>Egyéb működési c. támogatások bevételei államháztartáson belülről</t>
  </si>
  <si>
    <t>B16</t>
  </si>
  <si>
    <t>Működési célú támogatások államháztartáson belülről</t>
  </si>
  <si>
    <t>B1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</si>
  <si>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</si>
  <si>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</si>
  <si>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</si>
  <si>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</si>
  <si>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</si>
  <si>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</si>
  <si>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>Egyéb közhatalmi bevételek</t>
  </si>
  <si>
    <t>B36</t>
  </si>
  <si>
    <t xml:space="preserve">Közhatalmi bevételek </t>
  </si>
  <si>
    <t>B3</t>
  </si>
  <si>
    <t>Szolgáltatások ellenértéke</t>
  </si>
  <si>
    <t>B402</t>
  </si>
  <si>
    <t>Ellátási díjak</t>
  </si>
  <si>
    <t>B405</t>
  </si>
  <si>
    <t>Kiszámlázott általános forgalmi adó</t>
  </si>
  <si>
    <t>B406</t>
  </si>
  <si>
    <t>Egyéb működési bevételek</t>
  </si>
  <si>
    <t>B411</t>
  </si>
  <si>
    <t xml:space="preserve">Működési bevételek </t>
  </si>
  <si>
    <t>B4</t>
  </si>
  <si>
    <t>Egyéb tárgyi eszközök értékesítése</t>
  </si>
  <si>
    <t>B53</t>
  </si>
  <si>
    <t xml:space="preserve">Felhalmozási bevételek </t>
  </si>
  <si>
    <t>B5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</si>
  <si>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</si>
  <si>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</si>
  <si>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</si>
  <si>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</si>
  <si>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</si>
  <si>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</si>
  <si>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</si>
  <si>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</si>
  <si>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</si>
  <si>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</si>
  <si>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>Elszámolásból származó bevételek</t>
  </si>
  <si>
    <t>B116</t>
  </si>
  <si>
    <t>Felhalmozási célú önkorm. támogatás</t>
  </si>
  <si>
    <t>Felhalmozási támogatások áh. Belülről</t>
  </si>
  <si>
    <t>B21</t>
  </si>
  <si>
    <t>B2</t>
  </si>
  <si>
    <t>Közvetített szolgáltatások ellenértéke</t>
  </si>
  <si>
    <t>B403</t>
  </si>
  <si>
    <t>Völcsej Község Önkormányzat  2017. évi költségvetése</t>
  </si>
  <si>
    <t xml:space="preserve">Beruházások és felújítások </t>
  </si>
  <si>
    <t xml:space="preserve">Eredeti ei. </t>
  </si>
  <si>
    <t>Módosított ei.  2017.06.30.</t>
  </si>
  <si>
    <t xml:space="preserve">Ingatlanok beszerzése, létesítése </t>
  </si>
  <si>
    <t>Vízközmű ingatlan beruházás</t>
  </si>
  <si>
    <t>Szennyvíz-csatorna ingatlan beruházás</t>
  </si>
  <si>
    <t xml:space="preserve">Informatikai eszköz beszerzés (vízközmű) </t>
  </si>
  <si>
    <t xml:space="preserve">Egyéb tárgyi eszköz beszerzés (vízközmű) </t>
  </si>
  <si>
    <t xml:space="preserve">Járda felújítás Fő u. 101-111, Fő u. 166-180. </t>
  </si>
  <si>
    <t>Vízmű ingatlan felújítás</t>
  </si>
  <si>
    <t>Fő u. 57. sz. tetőfelújítás, homlokzat felújítás</t>
  </si>
  <si>
    <t>Szennyvíz-csatorna szivattyúfelújítás</t>
  </si>
  <si>
    <t>Általános- és céltartalékok (forint)</t>
  </si>
  <si>
    <t>Eredeti előirányzat</t>
  </si>
  <si>
    <t>Általános tartalékok</t>
  </si>
  <si>
    <t>Céltartalékok-</t>
  </si>
  <si>
    <t>Völcsej Község Önkormányzat 2017. évi költségvetése</t>
  </si>
  <si>
    <t>Lakosságnak juttatott támogatások, szociális, rászorultsági jellegű ellátások (forint)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</si>
  <si>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</si>
  <si>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</si>
  <si>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</si>
  <si>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</si>
  <si>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</si>
  <si>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</si>
  <si>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</si>
  <si>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</si>
  <si>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</si>
  <si>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</si>
  <si>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</si>
  <si>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</si>
  <si>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</si>
  <si>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</si>
  <si>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</si>
  <si>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</si>
  <si>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</si>
  <si>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</si>
  <si>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</si>
  <si>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</si>
  <si>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</si>
  <si>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>K472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</si>
  <si>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</si>
  <si>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</si>
  <si>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</si>
  <si>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</si>
  <si>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</si>
  <si>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</si>
  <si>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</si>
  <si>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</si>
  <si>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</si>
  <si>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K486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</si>
  <si>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</si>
  <si>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</si>
  <si>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</si>
  <si>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K488</t>
  </si>
  <si>
    <t>önkormányzat által saját hatáskörben (nem szociális és gyermekvédelmi előírások alapján) adott természetbeni ellátás</t>
  </si>
  <si>
    <t xml:space="preserve">Egyéb nem intézményi ellátások </t>
  </si>
  <si>
    <t>Családi támogatások</t>
  </si>
  <si>
    <t>helyi önkormányzatok és költségvetési szerveik részére</t>
  </si>
  <si>
    <t>társulások és költségvetési szerveik részére</t>
  </si>
  <si>
    <t>egyéb civil szervezetek részére</t>
  </si>
  <si>
    <t xml:space="preserve">Egyéb működési célú támogatások államháztartáson kívülre </t>
  </si>
  <si>
    <t>Helyi adó és egyéb közhatalmi bevételek (forint)</t>
  </si>
  <si>
    <t xml:space="preserve">építményadó </t>
  </si>
  <si>
    <t>magánszemélyek kommunális adója</t>
  </si>
  <si>
    <t>telekadó</t>
  </si>
  <si>
    <t>ebből: állandó jeleggel végzett iparűzési tevékenység után fizetett helyi iparűzési adó</t>
  </si>
  <si>
    <t xml:space="preserve">Termékek és szolgáltatások adói </t>
  </si>
  <si>
    <t>B35</t>
  </si>
  <si>
    <t xml:space="preserve"> Völcsej Község Önkormányzat 2017. évi költségvetése</t>
  </si>
  <si>
    <t>Előirányzat felhasználási terv (forint)</t>
  </si>
  <si>
    <t>janár</t>
  </si>
  <si>
    <t>február</t>
  </si>
  <si>
    <t>március</t>
  </si>
  <si>
    <t>ápirilis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</si>
  <si>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</si>
  <si>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</si>
  <si>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</si>
  <si>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</si>
  <si>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</si>
  <si>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</si>
  <si>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</si>
  <si>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</si>
  <si>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</si>
  <si>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 xml:space="preserve">Foglalkoztatottak egyéb személyi juttatásai </t>
  </si>
  <si>
    <t>Fizetendő áfa</t>
  </si>
  <si>
    <t xml:space="preserve">Elvonások és befizetések </t>
  </si>
  <si>
    <t>Informatikai eszközök beszerzése, létesítése</t>
  </si>
  <si>
    <t>Egyéb tárgyi eszközök felújítása</t>
  </si>
  <si>
    <t>Települési önkormányzatok szociális és gyermekjóléti  feladatainak támogatása</t>
  </si>
  <si>
    <t>Települési önkormányzatok kulturális feladatainak támogatása</t>
  </si>
  <si>
    <t>Előző évi kv.maradvány igénybevétele</t>
  </si>
  <si>
    <t>Finanszírozási bevételek</t>
  </si>
  <si>
    <t>Egyéb felhalmozási célú támogatások</t>
  </si>
  <si>
    <t>K89</t>
  </si>
  <si>
    <t>Működési célú kv. támogatások és kieg. támogatások</t>
  </si>
  <si>
    <t>Egyéb működési célú támogatások bevételei áh. Belülről</t>
  </si>
  <si>
    <t>Felhalmozási c. önkormányzati támogatás</t>
  </si>
  <si>
    <t xml:space="preserve">Felhalmozási c. támogatás áh. belülről </t>
  </si>
  <si>
    <t>Működési c. támogatás áh. belülről</t>
  </si>
  <si>
    <t xml:space="preserve">B2 </t>
  </si>
  <si>
    <t>Egyéb működési bevétlek</t>
  </si>
  <si>
    <t>Felhalmozási bevételek</t>
  </si>
  <si>
    <t>Módosított ei. 2017.12.31.</t>
  </si>
  <si>
    <t>Módosított ei. 2017.12.31..</t>
  </si>
  <si>
    <t>Módosított ei.  2017.12.31..</t>
  </si>
  <si>
    <t>Támogatások, kölcsönök nyújtása és törlesztése (forint)</t>
  </si>
  <si>
    <t xml:space="preserve">1. sz. melléklet az   3 /2017.(II.28.) sz. önkormányzati rendelethez </t>
  </si>
  <si>
    <t xml:space="preserve">2.1. sz.melléklet az  3/2017.(II.28.) sz. önkormányzati rendelethez </t>
  </si>
  <si>
    <t xml:space="preserve">4.sz.melléklet az 3/2017.(II.28.) sz. önkormányzati rendelethez </t>
  </si>
  <si>
    <t xml:space="preserve">5.sz.melléklet az  3/2017.(II.28.)    önkormányzati rendelethez </t>
  </si>
  <si>
    <t>7.sz.melléklet az   3/2017.(II.28 .) önkormányzati rendelethez</t>
  </si>
  <si>
    <t>9.sz.melléklet az 3 /2017.(II. 28.) önkormányzati rendelethez</t>
  </si>
  <si>
    <t xml:space="preserve">3.sz.melléklet az  3 /2017.(II.28.) sz. önkormányzati rendelethez </t>
  </si>
  <si>
    <t>Foglalkoztatottak létszáma (fő)</t>
  </si>
  <si>
    <t>MEGNEVEZÉS</t>
  </si>
  <si>
    <t xml:space="preserve">Költségvetési engedélyezett létszámkeret (álláshely) (fő) ÖNKORMÁNYZAT </t>
  </si>
  <si>
    <t>Költségvetési engedélyezett létszámkeret (álláshely) (fő) KÖLTSÉGVETÉSI SZERV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</si>
  <si>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</si>
  <si>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</si>
  <si>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</si>
  <si>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</si>
  <si>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</si>
  <si>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</si>
  <si>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</si>
  <si>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</si>
  <si>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</si>
  <si>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</si>
  <si>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</si>
  <si>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</si>
  <si>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</si>
  <si>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</si>
  <si>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</si>
  <si>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</si>
  <si>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</si>
  <si>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</si>
  <si>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</si>
  <si>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</si>
  <si>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</si>
  <si>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</si>
  <si>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</si>
  <si>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</si>
  <si>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</si>
  <si>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</si>
  <si>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</si>
  <si>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</si>
  <si>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6.sz.melléklet az   3/2017.(II.28.) önkormányzati rendelethez</t>
  </si>
  <si>
    <t xml:space="preserve">2.2. sz.melléklet az 3/2017.(II.28.) sz. önkormányzati rendelethez </t>
  </si>
  <si>
    <t>8.sz.melléklet az  3 /2017.(II. 28.) önkormányzati rendelethez</t>
  </si>
</sst>
</file>

<file path=xl/styles.xml><?xml version="1.0" encoding="utf-8"?>
<styleSheet xmlns="http://schemas.openxmlformats.org/spreadsheetml/2006/main">
  <numFmts count="3">
    <numFmt numFmtId="164" formatCode="\ ##########"/>
    <numFmt numFmtId="165" formatCode="0__"/>
    <numFmt numFmtId="166" formatCode="[$-40E]yyyy/\ mmmm;@"/>
  </numFmts>
  <fonts count="35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4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96">
    <xf numFmtId="0" fontId="0" fillId="0" borderId="0" xfId="0"/>
    <xf numFmtId="0" fontId="15" fillId="0" borderId="0" xfId="0" applyFont="1" applyAlignment="1">
      <alignment horizontal="center"/>
    </xf>
    <xf numFmtId="0" fontId="0" fillId="0" borderId="0" xfId="0"/>
    <xf numFmtId="0" fontId="15" fillId="0" borderId="1" xfId="0" applyFont="1" applyBorder="1" applyAlignment="1">
      <alignment horizontal="center" vertical="center"/>
    </xf>
    <xf numFmtId="0" fontId="3" fillId="0" borderId="2" xfId="0" applyFont="1" applyBorder="1"/>
    <xf numFmtId="3" fontId="15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3" fontId="16" fillId="0" borderId="1" xfId="0" applyNumberFormat="1" applyFont="1" applyBorder="1"/>
    <xf numFmtId="0" fontId="4" fillId="2" borderId="1" xfId="0" applyFont="1" applyFill="1" applyBorder="1"/>
    <xf numFmtId="3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15" fillId="0" borderId="0" xfId="0" applyFont="1" applyBorder="1"/>
    <xf numFmtId="0" fontId="15" fillId="0" borderId="0" xfId="0" applyFont="1" applyBorder="1" applyAlignment="1">
      <alignment horizontal="center" vertical="center" wrapText="1"/>
    </xf>
    <xf numFmtId="2" fontId="15" fillId="0" borderId="0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center" wrapText="1"/>
    </xf>
    <xf numFmtId="0" fontId="0" fillId="0" borderId="0" xfId="0"/>
    <xf numFmtId="3" fontId="15" fillId="0" borderId="1" xfId="0" applyNumberFormat="1" applyFont="1" applyBorder="1"/>
    <xf numFmtId="3" fontId="16" fillId="0" borderId="1" xfId="0" applyNumberFormat="1" applyFont="1" applyBorder="1"/>
    <xf numFmtId="3" fontId="4" fillId="0" borderId="1" xfId="0" applyNumberFormat="1" applyFont="1" applyBorder="1"/>
    <xf numFmtId="0" fontId="15" fillId="0" borderId="0" xfId="0" applyFont="1" applyBorder="1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3" fontId="18" fillId="0" borderId="1" xfId="0" applyNumberFormat="1" applyFont="1" applyBorder="1"/>
    <xf numFmtId="165" fontId="7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1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/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/>
    <xf numFmtId="164" fontId="1" fillId="3" borderId="1" xfId="0" applyNumberFormat="1" applyFont="1" applyFill="1" applyBorder="1" applyAlignment="1">
      <alignment vertical="center"/>
    </xf>
    <xf numFmtId="0" fontId="0" fillId="0" borderId="0" xfId="0" applyFont="1"/>
    <xf numFmtId="3" fontId="20" fillId="0" borderId="1" xfId="0" applyNumberFormat="1" applyFont="1" applyBorder="1"/>
    <xf numFmtId="0" fontId="21" fillId="0" borderId="0" xfId="0" applyFont="1"/>
    <xf numFmtId="0" fontId="0" fillId="0" borderId="0" xfId="0"/>
    <xf numFmtId="3" fontId="15" fillId="0" borderId="1" xfId="0" applyNumberFormat="1" applyFont="1" applyBorder="1"/>
    <xf numFmtId="3" fontId="16" fillId="0" borderId="1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" fontId="0" fillId="0" borderId="0" xfId="0" applyNumberFormat="1"/>
    <xf numFmtId="0" fontId="6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1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19" fillId="0" borderId="1" xfId="0" applyNumberFormat="1" applyFont="1" applyBorder="1"/>
    <xf numFmtId="0" fontId="17" fillId="0" borderId="0" xfId="0" applyFont="1" applyAlignment="1"/>
    <xf numFmtId="0" fontId="5" fillId="0" borderId="0" xfId="0" applyFont="1" applyAlignment="1">
      <alignment horizontal="center" wrapText="1"/>
    </xf>
    <xf numFmtId="3" fontId="15" fillId="0" borderId="0" xfId="0" applyNumberFormat="1" applyFont="1" applyAlignment="1">
      <alignment horizontal="center" wrapText="1"/>
    </xf>
    <xf numFmtId="3" fontId="15" fillId="0" borderId="0" xfId="0" applyNumberFormat="1" applyFont="1"/>
    <xf numFmtId="0" fontId="15" fillId="0" borderId="0" xfId="0" applyFont="1"/>
    <xf numFmtId="0" fontId="12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0" fillId="0" borderId="1" xfId="0" applyBorder="1"/>
    <xf numFmtId="3" fontId="16" fillId="0" borderId="1" xfId="0" applyNumberFormat="1" applyFont="1" applyBorder="1" applyAlignment="1">
      <alignment horizontal="center"/>
    </xf>
    <xf numFmtId="0" fontId="22" fillId="0" borderId="1" xfId="0" applyFont="1" applyBorder="1"/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0" fontId="3" fillId="0" borderId="0" xfId="0" applyFont="1"/>
    <xf numFmtId="0" fontId="11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3" fontId="29" fillId="0" borderId="1" xfId="0" applyNumberFormat="1" applyFont="1" applyBorder="1"/>
    <xf numFmtId="166" fontId="31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3" fontId="3" fillId="0" borderId="0" xfId="0" applyNumberFormat="1" applyFont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3" fontId="4" fillId="0" borderId="0" xfId="0" applyNumberFormat="1" applyFont="1"/>
    <xf numFmtId="0" fontId="4" fillId="0" borderId="0" xfId="0" applyFont="1"/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0" fontId="32" fillId="3" borderId="1" xfId="0" applyFont="1" applyFill="1" applyBorder="1"/>
    <xf numFmtId="164" fontId="32" fillId="3" borderId="1" xfId="0" applyNumberFormat="1" applyFont="1" applyFill="1" applyBorder="1" applyAlignment="1">
      <alignment vertical="center"/>
    </xf>
    <xf numFmtId="3" fontId="32" fillId="3" borderId="1" xfId="0" applyNumberFormat="1" applyFont="1" applyFill="1" applyBorder="1"/>
    <xf numFmtId="3" fontId="32" fillId="3" borderId="0" xfId="0" applyNumberFormat="1" applyFont="1" applyFill="1"/>
    <xf numFmtId="0" fontId="33" fillId="3" borderId="0" xfId="0" applyFont="1" applyFill="1"/>
    <xf numFmtId="165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/>
    <xf numFmtId="3" fontId="4" fillId="3" borderId="0" xfId="0" applyNumberFormat="1" applyFont="1" applyFill="1"/>
    <xf numFmtId="0" fontId="16" fillId="3" borderId="0" xfId="0" applyFont="1" applyFill="1"/>
    <xf numFmtId="0" fontId="29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/>
    <xf numFmtId="3" fontId="3" fillId="3" borderId="0" xfId="0" applyNumberFormat="1" applyFont="1" applyFill="1"/>
    <xf numFmtId="0" fontId="15" fillId="3" borderId="0" xfId="0" applyFont="1" applyFill="1"/>
    <xf numFmtId="0" fontId="8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4" fillId="3" borderId="0" xfId="0" applyFont="1" applyFill="1"/>
    <xf numFmtId="0" fontId="3" fillId="3" borderId="0" xfId="0" applyFont="1" applyFill="1"/>
    <xf numFmtId="0" fontId="22" fillId="0" borderId="0" xfId="0" applyFont="1"/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5" fillId="0" borderId="0" xfId="0" applyFont="1" applyAlignment="1"/>
    <xf numFmtId="0" fontId="11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5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3" fontId="15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12" fontId="15" fillId="0" borderId="0" xfId="0" applyNumberFormat="1" applyFont="1" applyAlignment="1">
      <alignment horizontal="center"/>
    </xf>
    <xf numFmtId="12" fontId="0" fillId="0" borderId="0" xfId="0" applyNumberFormat="1" applyAlignment="1">
      <alignment horizontal="center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6"/>
  <sheetViews>
    <sheetView workbookViewId="0">
      <selection activeCell="O8" sqref="O8"/>
    </sheetView>
  </sheetViews>
  <sheetFormatPr defaultRowHeight="15"/>
  <cols>
    <col min="1" max="1" width="56.7109375" bestFit="1" customWidth="1"/>
    <col min="2" max="4" width="11.28515625" bestFit="1" customWidth="1"/>
  </cols>
  <sheetData>
    <row r="2" spans="1:6">
      <c r="A2" s="176" t="s">
        <v>300</v>
      </c>
      <c r="B2" s="176"/>
      <c r="C2" s="177"/>
      <c r="D2" s="177"/>
      <c r="E2" s="15"/>
      <c r="F2" s="2"/>
    </row>
    <row r="3" spans="1:6" ht="15.75">
      <c r="A3" s="178" t="s">
        <v>0</v>
      </c>
      <c r="B3" s="179"/>
      <c r="C3" s="177"/>
      <c r="D3" s="177"/>
      <c r="E3" s="15"/>
      <c r="F3" s="2"/>
    </row>
    <row r="4" spans="1:6" ht="15.75">
      <c r="A4" s="180" t="s">
        <v>1</v>
      </c>
      <c r="B4" s="179"/>
      <c r="C4" s="181"/>
      <c r="D4" s="181"/>
      <c r="E4" s="2"/>
      <c r="F4" s="2"/>
    </row>
    <row r="7" spans="1:6">
      <c r="A7" s="2"/>
      <c r="B7" s="2"/>
      <c r="C7" s="2" t="s">
        <v>2</v>
      </c>
      <c r="D7" s="16"/>
      <c r="E7" s="17"/>
      <c r="F7" s="2"/>
    </row>
    <row r="8" spans="1:6" ht="45">
      <c r="A8" s="3" t="s">
        <v>3</v>
      </c>
      <c r="B8" s="11" t="s">
        <v>4</v>
      </c>
      <c r="C8" s="12" t="s">
        <v>5</v>
      </c>
      <c r="D8" s="12" t="s">
        <v>296</v>
      </c>
      <c r="E8" s="18"/>
      <c r="F8" s="2"/>
    </row>
    <row r="9" spans="1:6">
      <c r="A9" s="4" t="s">
        <v>6</v>
      </c>
      <c r="B9" s="13">
        <v>5243464</v>
      </c>
      <c r="C9" s="5">
        <v>5715214</v>
      </c>
      <c r="D9" s="5">
        <v>6099271</v>
      </c>
      <c r="E9" s="19"/>
      <c r="F9" s="2"/>
    </row>
    <row r="10" spans="1:6">
      <c r="A10" s="6" t="s">
        <v>7</v>
      </c>
      <c r="B10" s="14">
        <v>1217887</v>
      </c>
      <c r="C10" s="5">
        <v>1217887</v>
      </c>
      <c r="D10" s="5">
        <v>1314961</v>
      </c>
      <c r="E10" s="19"/>
      <c r="F10" s="2"/>
    </row>
    <row r="11" spans="1:6">
      <c r="A11" s="6" t="s">
        <v>8</v>
      </c>
      <c r="B11" s="14">
        <v>12702828</v>
      </c>
      <c r="C11" s="5">
        <v>13290828</v>
      </c>
      <c r="D11" s="5">
        <v>14894442</v>
      </c>
      <c r="E11" s="19"/>
      <c r="F11" s="2"/>
    </row>
    <row r="12" spans="1:6">
      <c r="A12" s="6" t="s">
        <v>9</v>
      </c>
      <c r="B12" s="14">
        <v>640000</v>
      </c>
      <c r="C12" s="5">
        <v>640000</v>
      </c>
      <c r="D12" s="5">
        <v>696000</v>
      </c>
      <c r="E12" s="19"/>
      <c r="F12" s="2"/>
    </row>
    <row r="13" spans="1:6">
      <c r="A13" s="6" t="s">
        <v>10</v>
      </c>
      <c r="B13" s="14">
        <v>14198693</v>
      </c>
      <c r="C13" s="5">
        <v>13600475</v>
      </c>
      <c r="D13" s="5">
        <v>12280898</v>
      </c>
      <c r="E13" s="19"/>
      <c r="F13" s="2"/>
    </row>
    <row r="14" spans="1:6">
      <c r="A14" s="6" t="s">
        <v>11</v>
      </c>
      <c r="B14" s="14">
        <v>7410236</v>
      </c>
      <c r="C14" s="5">
        <v>7410236</v>
      </c>
      <c r="D14" s="5">
        <v>11798681</v>
      </c>
      <c r="E14" s="19"/>
      <c r="F14" s="2"/>
    </row>
    <row r="15" spans="1:6">
      <c r="A15" s="6" t="s">
        <v>12</v>
      </c>
      <c r="B15" s="14">
        <v>20907250</v>
      </c>
      <c r="C15" s="5">
        <v>20907250</v>
      </c>
      <c r="D15" s="5">
        <v>18907250</v>
      </c>
      <c r="E15" s="19"/>
      <c r="F15" s="2"/>
    </row>
    <row r="16" spans="1:6">
      <c r="A16" s="6" t="s">
        <v>13</v>
      </c>
      <c r="B16" s="14">
        <v>210000</v>
      </c>
      <c r="C16" s="5">
        <v>210000</v>
      </c>
      <c r="D16" s="5">
        <v>210000</v>
      </c>
      <c r="E16" s="19"/>
      <c r="F16" s="2"/>
    </row>
    <row r="17" spans="1:6">
      <c r="A17" s="7" t="s">
        <v>14</v>
      </c>
      <c r="B17" s="10">
        <v>62530358</v>
      </c>
      <c r="C17" s="8">
        <v>62991890</v>
      </c>
      <c r="D17" s="8">
        <f>SUM(D9:D16)</f>
        <v>66201503</v>
      </c>
      <c r="E17" s="19"/>
      <c r="F17" s="2"/>
    </row>
    <row r="18" spans="1:6">
      <c r="A18" s="7" t="s">
        <v>15</v>
      </c>
      <c r="B18" s="10">
        <v>747815</v>
      </c>
      <c r="C18" s="8">
        <v>747815</v>
      </c>
      <c r="D18" s="8">
        <v>747815</v>
      </c>
      <c r="E18" s="19"/>
      <c r="F18" s="2"/>
    </row>
    <row r="19" spans="1:6">
      <c r="A19" s="9" t="s">
        <v>16</v>
      </c>
      <c r="B19" s="10">
        <v>63278173</v>
      </c>
      <c r="C19" s="8">
        <v>63739705</v>
      </c>
      <c r="D19" s="8">
        <f>SUM(D17:D18)</f>
        <v>66949318</v>
      </c>
      <c r="E19" s="19"/>
      <c r="F19" s="2"/>
    </row>
    <row r="20" spans="1:6">
      <c r="A20" s="6" t="s">
        <v>17</v>
      </c>
      <c r="B20" s="14">
        <v>18734132</v>
      </c>
      <c r="C20" s="5">
        <v>19195664</v>
      </c>
      <c r="D20" s="5">
        <v>20652632</v>
      </c>
      <c r="E20" s="19"/>
      <c r="F20" s="2"/>
    </row>
    <row r="21" spans="1:6" s="2" customFormat="1">
      <c r="A21" s="6" t="s">
        <v>23</v>
      </c>
      <c r="B21" s="14"/>
      <c r="C21" s="5"/>
      <c r="D21" s="5">
        <v>1000000</v>
      </c>
      <c r="E21" s="19"/>
    </row>
    <row r="22" spans="1:6">
      <c r="A22" s="6" t="s">
        <v>18</v>
      </c>
      <c r="B22" s="14">
        <v>3863000</v>
      </c>
      <c r="C22" s="5">
        <v>3863000</v>
      </c>
      <c r="D22" s="5">
        <v>3863000</v>
      </c>
      <c r="E22" s="19"/>
      <c r="F22" s="2"/>
    </row>
    <row r="23" spans="1:6">
      <c r="A23" s="6" t="s">
        <v>19</v>
      </c>
      <c r="B23" s="14">
        <v>9468074</v>
      </c>
      <c r="C23" s="5">
        <v>9468074</v>
      </c>
      <c r="D23" s="5">
        <v>10220719</v>
      </c>
      <c r="E23" s="19"/>
      <c r="F23" s="2"/>
    </row>
    <row r="24" spans="1:6">
      <c r="A24" s="7" t="s">
        <v>20</v>
      </c>
      <c r="B24" s="10">
        <v>32065206</v>
      </c>
      <c r="C24" s="8">
        <v>32526738</v>
      </c>
      <c r="D24" s="8">
        <f>SUM(D20:D23)</f>
        <v>35736351</v>
      </c>
      <c r="E24" s="19"/>
      <c r="F24" s="2"/>
    </row>
    <row r="25" spans="1:6">
      <c r="A25" s="7" t="s">
        <v>21</v>
      </c>
      <c r="B25" s="10">
        <v>31212967</v>
      </c>
      <c r="C25" s="8">
        <v>31212967</v>
      </c>
      <c r="D25" s="8">
        <v>31212967</v>
      </c>
      <c r="E25" s="19"/>
      <c r="F25" s="2"/>
    </row>
    <row r="26" spans="1:6">
      <c r="A26" s="9" t="s">
        <v>22</v>
      </c>
      <c r="B26" s="10">
        <v>63278173</v>
      </c>
      <c r="C26" s="8">
        <v>63739705</v>
      </c>
      <c r="D26" s="8">
        <f>SUM(D24:D25)</f>
        <v>66949318</v>
      </c>
      <c r="E26" s="19"/>
      <c r="F26" s="2"/>
    </row>
  </sheetData>
  <mergeCells count="3">
    <mergeCell ref="A2:D2"/>
    <mergeCell ref="A3:D3"/>
    <mergeCell ref="A4:D4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V95"/>
  <sheetViews>
    <sheetView workbookViewId="0">
      <selection activeCell="S9" sqref="S9"/>
    </sheetView>
  </sheetViews>
  <sheetFormatPr defaultRowHeight="15"/>
  <cols>
    <col min="1" max="1" width="56.7109375" style="69" customWidth="1"/>
    <col min="2" max="2" width="9.140625" style="69"/>
    <col min="3" max="3" width="11.85546875" style="69" bestFit="1" customWidth="1"/>
    <col min="4" max="5" width="11.28515625" style="69" bestFit="1" customWidth="1"/>
    <col min="6" max="6" width="10.7109375" style="69" bestFit="1" customWidth="1"/>
    <col min="7" max="9" width="11.28515625" style="69" bestFit="1" customWidth="1"/>
    <col min="10" max="10" width="11.85546875" style="69" bestFit="1" customWidth="1"/>
    <col min="11" max="14" width="10.7109375" style="69" bestFit="1" customWidth="1"/>
    <col min="15" max="16" width="11.85546875" style="69" bestFit="1" customWidth="1"/>
    <col min="17" max="19" width="9.140625" style="69"/>
    <col min="20" max="20" width="9.85546875" style="69" bestFit="1" customWidth="1"/>
    <col min="21" max="256" width="9.140625" style="69"/>
    <col min="257" max="257" width="56.7109375" style="69" customWidth="1"/>
    <col min="258" max="258" width="9.140625" style="69"/>
    <col min="259" max="259" width="11.85546875" style="69" bestFit="1" customWidth="1"/>
    <col min="260" max="262" width="10.7109375" style="69" bestFit="1" customWidth="1"/>
    <col min="263" max="263" width="11.28515625" style="69" bestFit="1" customWidth="1"/>
    <col min="264" max="265" width="10.7109375" style="69" bestFit="1" customWidth="1"/>
    <col min="266" max="266" width="11.85546875" style="69" bestFit="1" customWidth="1"/>
    <col min="267" max="270" width="10.7109375" style="69" bestFit="1" customWidth="1"/>
    <col min="271" max="271" width="11.85546875" style="69" bestFit="1" customWidth="1"/>
    <col min="272" max="512" width="9.140625" style="69"/>
    <col min="513" max="513" width="56.7109375" style="69" customWidth="1"/>
    <col min="514" max="514" width="9.140625" style="69"/>
    <col min="515" max="515" width="11.85546875" style="69" bestFit="1" customWidth="1"/>
    <col min="516" max="518" width="10.7109375" style="69" bestFit="1" customWidth="1"/>
    <col min="519" max="519" width="11.28515625" style="69" bestFit="1" customWidth="1"/>
    <col min="520" max="521" width="10.7109375" style="69" bestFit="1" customWidth="1"/>
    <col min="522" max="522" width="11.85546875" style="69" bestFit="1" customWidth="1"/>
    <col min="523" max="526" width="10.7109375" style="69" bestFit="1" customWidth="1"/>
    <col min="527" max="527" width="11.85546875" style="69" bestFit="1" customWidth="1"/>
    <col min="528" max="768" width="9.140625" style="69"/>
    <col min="769" max="769" width="56.7109375" style="69" customWidth="1"/>
    <col min="770" max="770" width="9.140625" style="69"/>
    <col min="771" max="771" width="11.85546875" style="69" bestFit="1" customWidth="1"/>
    <col min="772" max="774" width="10.7109375" style="69" bestFit="1" customWidth="1"/>
    <col min="775" max="775" width="11.28515625" style="69" bestFit="1" customWidth="1"/>
    <col min="776" max="777" width="10.7109375" style="69" bestFit="1" customWidth="1"/>
    <col min="778" max="778" width="11.85546875" style="69" bestFit="1" customWidth="1"/>
    <col min="779" max="782" width="10.7109375" style="69" bestFit="1" customWidth="1"/>
    <col min="783" max="783" width="11.85546875" style="69" bestFit="1" customWidth="1"/>
    <col min="784" max="1024" width="9.140625" style="69"/>
    <col min="1025" max="1025" width="56.7109375" style="69" customWidth="1"/>
    <col min="1026" max="1026" width="9.140625" style="69"/>
    <col min="1027" max="1027" width="11.85546875" style="69" bestFit="1" customWidth="1"/>
    <col min="1028" max="1030" width="10.7109375" style="69" bestFit="1" customWidth="1"/>
    <col min="1031" max="1031" width="11.28515625" style="69" bestFit="1" customWidth="1"/>
    <col min="1032" max="1033" width="10.7109375" style="69" bestFit="1" customWidth="1"/>
    <col min="1034" max="1034" width="11.85546875" style="69" bestFit="1" customWidth="1"/>
    <col min="1035" max="1038" width="10.7109375" style="69" bestFit="1" customWidth="1"/>
    <col min="1039" max="1039" width="11.85546875" style="69" bestFit="1" customWidth="1"/>
    <col min="1040" max="1280" width="9.140625" style="69"/>
    <col min="1281" max="1281" width="56.7109375" style="69" customWidth="1"/>
    <col min="1282" max="1282" width="9.140625" style="69"/>
    <col min="1283" max="1283" width="11.85546875" style="69" bestFit="1" customWidth="1"/>
    <col min="1284" max="1286" width="10.7109375" style="69" bestFit="1" customWidth="1"/>
    <col min="1287" max="1287" width="11.28515625" style="69" bestFit="1" customWidth="1"/>
    <col min="1288" max="1289" width="10.7109375" style="69" bestFit="1" customWidth="1"/>
    <col min="1290" max="1290" width="11.85546875" style="69" bestFit="1" customWidth="1"/>
    <col min="1291" max="1294" width="10.7109375" style="69" bestFit="1" customWidth="1"/>
    <col min="1295" max="1295" width="11.85546875" style="69" bestFit="1" customWidth="1"/>
    <col min="1296" max="1536" width="9.140625" style="69"/>
    <col min="1537" max="1537" width="56.7109375" style="69" customWidth="1"/>
    <col min="1538" max="1538" width="9.140625" style="69"/>
    <col min="1539" max="1539" width="11.85546875" style="69" bestFit="1" customWidth="1"/>
    <col min="1540" max="1542" width="10.7109375" style="69" bestFit="1" customWidth="1"/>
    <col min="1543" max="1543" width="11.28515625" style="69" bestFit="1" customWidth="1"/>
    <col min="1544" max="1545" width="10.7109375" style="69" bestFit="1" customWidth="1"/>
    <col min="1546" max="1546" width="11.85546875" style="69" bestFit="1" customWidth="1"/>
    <col min="1547" max="1550" width="10.7109375" style="69" bestFit="1" customWidth="1"/>
    <col min="1551" max="1551" width="11.85546875" style="69" bestFit="1" customWidth="1"/>
    <col min="1552" max="1792" width="9.140625" style="69"/>
    <col min="1793" max="1793" width="56.7109375" style="69" customWidth="1"/>
    <col min="1794" max="1794" width="9.140625" style="69"/>
    <col min="1795" max="1795" width="11.85546875" style="69" bestFit="1" customWidth="1"/>
    <col min="1796" max="1798" width="10.7109375" style="69" bestFit="1" customWidth="1"/>
    <col min="1799" max="1799" width="11.28515625" style="69" bestFit="1" customWidth="1"/>
    <col min="1800" max="1801" width="10.7109375" style="69" bestFit="1" customWidth="1"/>
    <col min="1802" max="1802" width="11.85546875" style="69" bestFit="1" customWidth="1"/>
    <col min="1803" max="1806" width="10.7109375" style="69" bestFit="1" customWidth="1"/>
    <col min="1807" max="1807" width="11.85546875" style="69" bestFit="1" customWidth="1"/>
    <col min="1808" max="2048" width="9.140625" style="69"/>
    <col min="2049" max="2049" width="56.7109375" style="69" customWidth="1"/>
    <col min="2050" max="2050" width="9.140625" style="69"/>
    <col min="2051" max="2051" width="11.85546875" style="69" bestFit="1" customWidth="1"/>
    <col min="2052" max="2054" width="10.7109375" style="69" bestFit="1" customWidth="1"/>
    <col min="2055" max="2055" width="11.28515625" style="69" bestFit="1" customWidth="1"/>
    <col min="2056" max="2057" width="10.7109375" style="69" bestFit="1" customWidth="1"/>
    <col min="2058" max="2058" width="11.85546875" style="69" bestFit="1" customWidth="1"/>
    <col min="2059" max="2062" width="10.7109375" style="69" bestFit="1" customWidth="1"/>
    <col min="2063" max="2063" width="11.85546875" style="69" bestFit="1" customWidth="1"/>
    <col min="2064" max="2304" width="9.140625" style="69"/>
    <col min="2305" max="2305" width="56.7109375" style="69" customWidth="1"/>
    <col min="2306" max="2306" width="9.140625" style="69"/>
    <col min="2307" max="2307" width="11.85546875" style="69" bestFit="1" customWidth="1"/>
    <col min="2308" max="2310" width="10.7109375" style="69" bestFit="1" customWidth="1"/>
    <col min="2311" max="2311" width="11.28515625" style="69" bestFit="1" customWidth="1"/>
    <col min="2312" max="2313" width="10.7109375" style="69" bestFit="1" customWidth="1"/>
    <col min="2314" max="2314" width="11.85546875" style="69" bestFit="1" customWidth="1"/>
    <col min="2315" max="2318" width="10.7109375" style="69" bestFit="1" customWidth="1"/>
    <col min="2319" max="2319" width="11.85546875" style="69" bestFit="1" customWidth="1"/>
    <col min="2320" max="2560" width="9.140625" style="69"/>
    <col min="2561" max="2561" width="56.7109375" style="69" customWidth="1"/>
    <col min="2562" max="2562" width="9.140625" style="69"/>
    <col min="2563" max="2563" width="11.85546875" style="69" bestFit="1" customWidth="1"/>
    <col min="2564" max="2566" width="10.7109375" style="69" bestFit="1" customWidth="1"/>
    <col min="2567" max="2567" width="11.28515625" style="69" bestFit="1" customWidth="1"/>
    <col min="2568" max="2569" width="10.7109375" style="69" bestFit="1" customWidth="1"/>
    <col min="2570" max="2570" width="11.85546875" style="69" bestFit="1" customWidth="1"/>
    <col min="2571" max="2574" width="10.7109375" style="69" bestFit="1" customWidth="1"/>
    <col min="2575" max="2575" width="11.85546875" style="69" bestFit="1" customWidth="1"/>
    <col min="2576" max="2816" width="9.140625" style="69"/>
    <col min="2817" max="2817" width="56.7109375" style="69" customWidth="1"/>
    <col min="2818" max="2818" width="9.140625" style="69"/>
    <col min="2819" max="2819" width="11.85546875" style="69" bestFit="1" customWidth="1"/>
    <col min="2820" max="2822" width="10.7109375" style="69" bestFit="1" customWidth="1"/>
    <col min="2823" max="2823" width="11.28515625" style="69" bestFit="1" customWidth="1"/>
    <col min="2824" max="2825" width="10.7109375" style="69" bestFit="1" customWidth="1"/>
    <col min="2826" max="2826" width="11.85546875" style="69" bestFit="1" customWidth="1"/>
    <col min="2827" max="2830" width="10.7109375" style="69" bestFit="1" customWidth="1"/>
    <col min="2831" max="2831" width="11.85546875" style="69" bestFit="1" customWidth="1"/>
    <col min="2832" max="3072" width="9.140625" style="69"/>
    <col min="3073" max="3073" width="56.7109375" style="69" customWidth="1"/>
    <col min="3074" max="3074" width="9.140625" style="69"/>
    <col min="3075" max="3075" width="11.85546875" style="69" bestFit="1" customWidth="1"/>
    <col min="3076" max="3078" width="10.7109375" style="69" bestFit="1" customWidth="1"/>
    <col min="3079" max="3079" width="11.28515625" style="69" bestFit="1" customWidth="1"/>
    <col min="3080" max="3081" width="10.7109375" style="69" bestFit="1" customWidth="1"/>
    <col min="3082" max="3082" width="11.85546875" style="69" bestFit="1" customWidth="1"/>
    <col min="3083" max="3086" width="10.7109375" style="69" bestFit="1" customWidth="1"/>
    <col min="3087" max="3087" width="11.85546875" style="69" bestFit="1" customWidth="1"/>
    <col min="3088" max="3328" width="9.140625" style="69"/>
    <col min="3329" max="3329" width="56.7109375" style="69" customWidth="1"/>
    <col min="3330" max="3330" width="9.140625" style="69"/>
    <col min="3331" max="3331" width="11.85546875" style="69" bestFit="1" customWidth="1"/>
    <col min="3332" max="3334" width="10.7109375" style="69" bestFit="1" customWidth="1"/>
    <col min="3335" max="3335" width="11.28515625" style="69" bestFit="1" customWidth="1"/>
    <col min="3336" max="3337" width="10.7109375" style="69" bestFit="1" customWidth="1"/>
    <col min="3338" max="3338" width="11.85546875" style="69" bestFit="1" customWidth="1"/>
    <col min="3339" max="3342" width="10.7109375" style="69" bestFit="1" customWidth="1"/>
    <col min="3343" max="3343" width="11.85546875" style="69" bestFit="1" customWidth="1"/>
    <col min="3344" max="3584" width="9.140625" style="69"/>
    <col min="3585" max="3585" width="56.7109375" style="69" customWidth="1"/>
    <col min="3586" max="3586" width="9.140625" style="69"/>
    <col min="3587" max="3587" width="11.85546875" style="69" bestFit="1" customWidth="1"/>
    <col min="3588" max="3590" width="10.7109375" style="69" bestFit="1" customWidth="1"/>
    <col min="3591" max="3591" width="11.28515625" style="69" bestFit="1" customWidth="1"/>
    <col min="3592" max="3593" width="10.7109375" style="69" bestFit="1" customWidth="1"/>
    <col min="3594" max="3594" width="11.85546875" style="69" bestFit="1" customWidth="1"/>
    <col min="3595" max="3598" width="10.7109375" style="69" bestFit="1" customWidth="1"/>
    <col min="3599" max="3599" width="11.85546875" style="69" bestFit="1" customWidth="1"/>
    <col min="3600" max="3840" width="9.140625" style="69"/>
    <col min="3841" max="3841" width="56.7109375" style="69" customWidth="1"/>
    <col min="3842" max="3842" width="9.140625" style="69"/>
    <col min="3843" max="3843" width="11.85546875" style="69" bestFit="1" customWidth="1"/>
    <col min="3844" max="3846" width="10.7109375" style="69" bestFit="1" customWidth="1"/>
    <col min="3847" max="3847" width="11.28515625" style="69" bestFit="1" customWidth="1"/>
    <col min="3848" max="3849" width="10.7109375" style="69" bestFit="1" customWidth="1"/>
    <col min="3850" max="3850" width="11.85546875" style="69" bestFit="1" customWidth="1"/>
    <col min="3851" max="3854" width="10.7109375" style="69" bestFit="1" customWidth="1"/>
    <col min="3855" max="3855" width="11.85546875" style="69" bestFit="1" customWidth="1"/>
    <col min="3856" max="4096" width="9.140625" style="69"/>
    <col min="4097" max="4097" width="56.7109375" style="69" customWidth="1"/>
    <col min="4098" max="4098" width="9.140625" style="69"/>
    <col min="4099" max="4099" width="11.85546875" style="69" bestFit="1" customWidth="1"/>
    <col min="4100" max="4102" width="10.7109375" style="69" bestFit="1" customWidth="1"/>
    <col min="4103" max="4103" width="11.28515625" style="69" bestFit="1" customWidth="1"/>
    <col min="4104" max="4105" width="10.7109375" style="69" bestFit="1" customWidth="1"/>
    <col min="4106" max="4106" width="11.85546875" style="69" bestFit="1" customWidth="1"/>
    <col min="4107" max="4110" width="10.7109375" style="69" bestFit="1" customWidth="1"/>
    <col min="4111" max="4111" width="11.85546875" style="69" bestFit="1" customWidth="1"/>
    <col min="4112" max="4352" width="9.140625" style="69"/>
    <col min="4353" max="4353" width="56.7109375" style="69" customWidth="1"/>
    <col min="4354" max="4354" width="9.140625" style="69"/>
    <col min="4355" max="4355" width="11.85546875" style="69" bestFit="1" customWidth="1"/>
    <col min="4356" max="4358" width="10.7109375" style="69" bestFit="1" customWidth="1"/>
    <col min="4359" max="4359" width="11.28515625" style="69" bestFit="1" customWidth="1"/>
    <col min="4360" max="4361" width="10.7109375" style="69" bestFit="1" customWidth="1"/>
    <col min="4362" max="4362" width="11.85546875" style="69" bestFit="1" customWidth="1"/>
    <col min="4363" max="4366" width="10.7109375" style="69" bestFit="1" customWidth="1"/>
    <col min="4367" max="4367" width="11.85546875" style="69" bestFit="1" customWidth="1"/>
    <col min="4368" max="4608" width="9.140625" style="69"/>
    <col min="4609" max="4609" width="56.7109375" style="69" customWidth="1"/>
    <col min="4610" max="4610" width="9.140625" style="69"/>
    <col min="4611" max="4611" width="11.85546875" style="69" bestFit="1" customWidth="1"/>
    <col min="4612" max="4614" width="10.7109375" style="69" bestFit="1" customWidth="1"/>
    <col min="4615" max="4615" width="11.28515625" style="69" bestFit="1" customWidth="1"/>
    <col min="4616" max="4617" width="10.7109375" style="69" bestFit="1" customWidth="1"/>
    <col min="4618" max="4618" width="11.85546875" style="69" bestFit="1" customWidth="1"/>
    <col min="4619" max="4622" width="10.7109375" style="69" bestFit="1" customWidth="1"/>
    <col min="4623" max="4623" width="11.85546875" style="69" bestFit="1" customWidth="1"/>
    <col min="4624" max="4864" width="9.140625" style="69"/>
    <col min="4865" max="4865" width="56.7109375" style="69" customWidth="1"/>
    <col min="4866" max="4866" width="9.140625" style="69"/>
    <col min="4867" max="4867" width="11.85546875" style="69" bestFit="1" customWidth="1"/>
    <col min="4868" max="4870" width="10.7109375" style="69" bestFit="1" customWidth="1"/>
    <col min="4871" max="4871" width="11.28515625" style="69" bestFit="1" customWidth="1"/>
    <col min="4872" max="4873" width="10.7109375" style="69" bestFit="1" customWidth="1"/>
    <col min="4874" max="4874" width="11.85546875" style="69" bestFit="1" customWidth="1"/>
    <col min="4875" max="4878" width="10.7109375" style="69" bestFit="1" customWidth="1"/>
    <col min="4879" max="4879" width="11.85546875" style="69" bestFit="1" customWidth="1"/>
    <col min="4880" max="5120" width="9.140625" style="69"/>
    <col min="5121" max="5121" width="56.7109375" style="69" customWidth="1"/>
    <col min="5122" max="5122" width="9.140625" style="69"/>
    <col min="5123" max="5123" width="11.85546875" style="69" bestFit="1" customWidth="1"/>
    <col min="5124" max="5126" width="10.7109375" style="69" bestFit="1" customWidth="1"/>
    <col min="5127" max="5127" width="11.28515625" style="69" bestFit="1" customWidth="1"/>
    <col min="5128" max="5129" width="10.7109375" style="69" bestFit="1" customWidth="1"/>
    <col min="5130" max="5130" width="11.85546875" style="69" bestFit="1" customWidth="1"/>
    <col min="5131" max="5134" width="10.7109375" style="69" bestFit="1" customWidth="1"/>
    <col min="5135" max="5135" width="11.85546875" style="69" bestFit="1" customWidth="1"/>
    <col min="5136" max="5376" width="9.140625" style="69"/>
    <col min="5377" max="5377" width="56.7109375" style="69" customWidth="1"/>
    <col min="5378" max="5378" width="9.140625" style="69"/>
    <col min="5379" max="5379" width="11.85546875" style="69" bestFit="1" customWidth="1"/>
    <col min="5380" max="5382" width="10.7109375" style="69" bestFit="1" customWidth="1"/>
    <col min="5383" max="5383" width="11.28515625" style="69" bestFit="1" customWidth="1"/>
    <col min="5384" max="5385" width="10.7109375" style="69" bestFit="1" customWidth="1"/>
    <col min="5386" max="5386" width="11.85546875" style="69" bestFit="1" customWidth="1"/>
    <col min="5387" max="5390" width="10.7109375" style="69" bestFit="1" customWidth="1"/>
    <col min="5391" max="5391" width="11.85546875" style="69" bestFit="1" customWidth="1"/>
    <col min="5392" max="5632" width="9.140625" style="69"/>
    <col min="5633" max="5633" width="56.7109375" style="69" customWidth="1"/>
    <col min="5634" max="5634" width="9.140625" style="69"/>
    <col min="5635" max="5635" width="11.85546875" style="69" bestFit="1" customWidth="1"/>
    <col min="5636" max="5638" width="10.7109375" style="69" bestFit="1" customWidth="1"/>
    <col min="5639" max="5639" width="11.28515625" style="69" bestFit="1" customWidth="1"/>
    <col min="5640" max="5641" width="10.7109375" style="69" bestFit="1" customWidth="1"/>
    <col min="5642" max="5642" width="11.85546875" style="69" bestFit="1" customWidth="1"/>
    <col min="5643" max="5646" width="10.7109375" style="69" bestFit="1" customWidth="1"/>
    <col min="5647" max="5647" width="11.85546875" style="69" bestFit="1" customWidth="1"/>
    <col min="5648" max="5888" width="9.140625" style="69"/>
    <col min="5889" max="5889" width="56.7109375" style="69" customWidth="1"/>
    <col min="5890" max="5890" width="9.140625" style="69"/>
    <col min="5891" max="5891" width="11.85546875" style="69" bestFit="1" customWidth="1"/>
    <col min="5892" max="5894" width="10.7109375" style="69" bestFit="1" customWidth="1"/>
    <col min="5895" max="5895" width="11.28515625" style="69" bestFit="1" customWidth="1"/>
    <col min="5896" max="5897" width="10.7109375" style="69" bestFit="1" customWidth="1"/>
    <col min="5898" max="5898" width="11.85546875" style="69" bestFit="1" customWidth="1"/>
    <col min="5899" max="5902" width="10.7109375" style="69" bestFit="1" customWidth="1"/>
    <col min="5903" max="5903" width="11.85546875" style="69" bestFit="1" customWidth="1"/>
    <col min="5904" max="6144" width="9.140625" style="69"/>
    <col min="6145" max="6145" width="56.7109375" style="69" customWidth="1"/>
    <col min="6146" max="6146" width="9.140625" style="69"/>
    <col min="6147" max="6147" width="11.85546875" style="69" bestFit="1" customWidth="1"/>
    <col min="6148" max="6150" width="10.7109375" style="69" bestFit="1" customWidth="1"/>
    <col min="6151" max="6151" width="11.28515625" style="69" bestFit="1" customWidth="1"/>
    <col min="6152" max="6153" width="10.7109375" style="69" bestFit="1" customWidth="1"/>
    <col min="6154" max="6154" width="11.85546875" style="69" bestFit="1" customWidth="1"/>
    <col min="6155" max="6158" width="10.7109375" style="69" bestFit="1" customWidth="1"/>
    <col min="6159" max="6159" width="11.85546875" style="69" bestFit="1" customWidth="1"/>
    <col min="6160" max="6400" width="9.140625" style="69"/>
    <col min="6401" max="6401" width="56.7109375" style="69" customWidth="1"/>
    <col min="6402" max="6402" width="9.140625" style="69"/>
    <col min="6403" max="6403" width="11.85546875" style="69" bestFit="1" customWidth="1"/>
    <col min="6404" max="6406" width="10.7109375" style="69" bestFit="1" customWidth="1"/>
    <col min="6407" max="6407" width="11.28515625" style="69" bestFit="1" customWidth="1"/>
    <col min="6408" max="6409" width="10.7109375" style="69" bestFit="1" customWidth="1"/>
    <col min="6410" max="6410" width="11.85546875" style="69" bestFit="1" customWidth="1"/>
    <col min="6411" max="6414" width="10.7109375" style="69" bestFit="1" customWidth="1"/>
    <col min="6415" max="6415" width="11.85546875" style="69" bestFit="1" customWidth="1"/>
    <col min="6416" max="6656" width="9.140625" style="69"/>
    <col min="6657" max="6657" width="56.7109375" style="69" customWidth="1"/>
    <col min="6658" max="6658" width="9.140625" style="69"/>
    <col min="6659" max="6659" width="11.85546875" style="69" bestFit="1" customWidth="1"/>
    <col min="6660" max="6662" width="10.7109375" style="69" bestFit="1" customWidth="1"/>
    <col min="6663" max="6663" width="11.28515625" style="69" bestFit="1" customWidth="1"/>
    <col min="6664" max="6665" width="10.7109375" style="69" bestFit="1" customWidth="1"/>
    <col min="6666" max="6666" width="11.85546875" style="69" bestFit="1" customWidth="1"/>
    <col min="6667" max="6670" width="10.7109375" style="69" bestFit="1" customWidth="1"/>
    <col min="6671" max="6671" width="11.85546875" style="69" bestFit="1" customWidth="1"/>
    <col min="6672" max="6912" width="9.140625" style="69"/>
    <col min="6913" max="6913" width="56.7109375" style="69" customWidth="1"/>
    <col min="6914" max="6914" width="9.140625" style="69"/>
    <col min="6915" max="6915" width="11.85546875" style="69" bestFit="1" customWidth="1"/>
    <col min="6916" max="6918" width="10.7109375" style="69" bestFit="1" customWidth="1"/>
    <col min="6919" max="6919" width="11.28515625" style="69" bestFit="1" customWidth="1"/>
    <col min="6920" max="6921" width="10.7109375" style="69" bestFit="1" customWidth="1"/>
    <col min="6922" max="6922" width="11.85546875" style="69" bestFit="1" customWidth="1"/>
    <col min="6923" max="6926" width="10.7109375" style="69" bestFit="1" customWidth="1"/>
    <col min="6927" max="6927" width="11.85546875" style="69" bestFit="1" customWidth="1"/>
    <col min="6928" max="7168" width="9.140625" style="69"/>
    <col min="7169" max="7169" width="56.7109375" style="69" customWidth="1"/>
    <col min="7170" max="7170" width="9.140625" style="69"/>
    <col min="7171" max="7171" width="11.85546875" style="69" bestFit="1" customWidth="1"/>
    <col min="7172" max="7174" width="10.7109375" style="69" bestFit="1" customWidth="1"/>
    <col min="7175" max="7175" width="11.28515625" style="69" bestFit="1" customWidth="1"/>
    <col min="7176" max="7177" width="10.7109375" style="69" bestFit="1" customWidth="1"/>
    <col min="7178" max="7178" width="11.85546875" style="69" bestFit="1" customWidth="1"/>
    <col min="7179" max="7182" width="10.7109375" style="69" bestFit="1" customWidth="1"/>
    <col min="7183" max="7183" width="11.85546875" style="69" bestFit="1" customWidth="1"/>
    <col min="7184" max="7424" width="9.140625" style="69"/>
    <col min="7425" max="7425" width="56.7109375" style="69" customWidth="1"/>
    <col min="7426" max="7426" width="9.140625" style="69"/>
    <col min="7427" max="7427" width="11.85546875" style="69" bestFit="1" customWidth="1"/>
    <col min="7428" max="7430" width="10.7109375" style="69" bestFit="1" customWidth="1"/>
    <col min="7431" max="7431" width="11.28515625" style="69" bestFit="1" customWidth="1"/>
    <col min="7432" max="7433" width="10.7109375" style="69" bestFit="1" customWidth="1"/>
    <col min="7434" max="7434" width="11.85546875" style="69" bestFit="1" customWidth="1"/>
    <col min="7435" max="7438" width="10.7109375" style="69" bestFit="1" customWidth="1"/>
    <col min="7439" max="7439" width="11.85546875" style="69" bestFit="1" customWidth="1"/>
    <col min="7440" max="7680" width="9.140625" style="69"/>
    <col min="7681" max="7681" width="56.7109375" style="69" customWidth="1"/>
    <col min="7682" max="7682" width="9.140625" style="69"/>
    <col min="7683" max="7683" width="11.85546875" style="69" bestFit="1" customWidth="1"/>
    <col min="7684" max="7686" width="10.7109375" style="69" bestFit="1" customWidth="1"/>
    <col min="7687" max="7687" width="11.28515625" style="69" bestFit="1" customWidth="1"/>
    <col min="7688" max="7689" width="10.7109375" style="69" bestFit="1" customWidth="1"/>
    <col min="7690" max="7690" width="11.85546875" style="69" bestFit="1" customWidth="1"/>
    <col min="7691" max="7694" width="10.7109375" style="69" bestFit="1" customWidth="1"/>
    <col min="7695" max="7695" width="11.85546875" style="69" bestFit="1" customWidth="1"/>
    <col min="7696" max="7936" width="9.140625" style="69"/>
    <col min="7937" max="7937" width="56.7109375" style="69" customWidth="1"/>
    <col min="7938" max="7938" width="9.140625" style="69"/>
    <col min="7939" max="7939" width="11.85546875" style="69" bestFit="1" customWidth="1"/>
    <col min="7940" max="7942" width="10.7109375" style="69" bestFit="1" customWidth="1"/>
    <col min="7943" max="7943" width="11.28515625" style="69" bestFit="1" customWidth="1"/>
    <col min="7944" max="7945" width="10.7109375" style="69" bestFit="1" customWidth="1"/>
    <col min="7946" max="7946" width="11.85546875" style="69" bestFit="1" customWidth="1"/>
    <col min="7947" max="7950" width="10.7109375" style="69" bestFit="1" customWidth="1"/>
    <col min="7951" max="7951" width="11.85546875" style="69" bestFit="1" customWidth="1"/>
    <col min="7952" max="8192" width="9.140625" style="69"/>
    <col min="8193" max="8193" width="56.7109375" style="69" customWidth="1"/>
    <col min="8194" max="8194" width="9.140625" style="69"/>
    <col min="8195" max="8195" width="11.85546875" style="69" bestFit="1" customWidth="1"/>
    <col min="8196" max="8198" width="10.7109375" style="69" bestFit="1" customWidth="1"/>
    <col min="8199" max="8199" width="11.28515625" style="69" bestFit="1" customWidth="1"/>
    <col min="8200" max="8201" width="10.7109375" style="69" bestFit="1" customWidth="1"/>
    <col min="8202" max="8202" width="11.85546875" style="69" bestFit="1" customWidth="1"/>
    <col min="8203" max="8206" width="10.7109375" style="69" bestFit="1" customWidth="1"/>
    <col min="8207" max="8207" width="11.85546875" style="69" bestFit="1" customWidth="1"/>
    <col min="8208" max="8448" width="9.140625" style="69"/>
    <col min="8449" max="8449" width="56.7109375" style="69" customWidth="1"/>
    <col min="8450" max="8450" width="9.140625" style="69"/>
    <col min="8451" max="8451" width="11.85546875" style="69" bestFit="1" customWidth="1"/>
    <col min="8452" max="8454" width="10.7109375" style="69" bestFit="1" customWidth="1"/>
    <col min="8455" max="8455" width="11.28515625" style="69" bestFit="1" customWidth="1"/>
    <col min="8456" max="8457" width="10.7109375" style="69" bestFit="1" customWidth="1"/>
    <col min="8458" max="8458" width="11.85546875" style="69" bestFit="1" customWidth="1"/>
    <col min="8459" max="8462" width="10.7109375" style="69" bestFit="1" customWidth="1"/>
    <col min="8463" max="8463" width="11.85546875" style="69" bestFit="1" customWidth="1"/>
    <col min="8464" max="8704" width="9.140625" style="69"/>
    <col min="8705" max="8705" width="56.7109375" style="69" customWidth="1"/>
    <col min="8706" max="8706" width="9.140625" style="69"/>
    <col min="8707" max="8707" width="11.85546875" style="69" bestFit="1" customWidth="1"/>
    <col min="8708" max="8710" width="10.7109375" style="69" bestFit="1" customWidth="1"/>
    <col min="8711" max="8711" width="11.28515625" style="69" bestFit="1" customWidth="1"/>
    <col min="8712" max="8713" width="10.7109375" style="69" bestFit="1" customWidth="1"/>
    <col min="8714" max="8714" width="11.85546875" style="69" bestFit="1" customWidth="1"/>
    <col min="8715" max="8718" width="10.7109375" style="69" bestFit="1" customWidth="1"/>
    <col min="8719" max="8719" width="11.85546875" style="69" bestFit="1" customWidth="1"/>
    <col min="8720" max="8960" width="9.140625" style="69"/>
    <col min="8961" max="8961" width="56.7109375" style="69" customWidth="1"/>
    <col min="8962" max="8962" width="9.140625" style="69"/>
    <col min="8963" max="8963" width="11.85546875" style="69" bestFit="1" customWidth="1"/>
    <col min="8964" max="8966" width="10.7109375" style="69" bestFit="1" customWidth="1"/>
    <col min="8967" max="8967" width="11.28515625" style="69" bestFit="1" customWidth="1"/>
    <col min="8968" max="8969" width="10.7109375" style="69" bestFit="1" customWidth="1"/>
    <col min="8970" max="8970" width="11.85546875" style="69" bestFit="1" customWidth="1"/>
    <col min="8971" max="8974" width="10.7109375" style="69" bestFit="1" customWidth="1"/>
    <col min="8975" max="8975" width="11.85546875" style="69" bestFit="1" customWidth="1"/>
    <col min="8976" max="9216" width="9.140625" style="69"/>
    <col min="9217" max="9217" width="56.7109375" style="69" customWidth="1"/>
    <col min="9218" max="9218" width="9.140625" style="69"/>
    <col min="9219" max="9219" width="11.85546875" style="69" bestFit="1" customWidth="1"/>
    <col min="9220" max="9222" width="10.7109375" style="69" bestFit="1" customWidth="1"/>
    <col min="9223" max="9223" width="11.28515625" style="69" bestFit="1" customWidth="1"/>
    <col min="9224" max="9225" width="10.7109375" style="69" bestFit="1" customWidth="1"/>
    <col min="9226" max="9226" width="11.85546875" style="69" bestFit="1" customWidth="1"/>
    <col min="9227" max="9230" width="10.7109375" style="69" bestFit="1" customWidth="1"/>
    <col min="9231" max="9231" width="11.85546875" style="69" bestFit="1" customWidth="1"/>
    <col min="9232" max="9472" width="9.140625" style="69"/>
    <col min="9473" max="9473" width="56.7109375" style="69" customWidth="1"/>
    <col min="9474" max="9474" width="9.140625" style="69"/>
    <col min="9475" max="9475" width="11.85546875" style="69" bestFit="1" customWidth="1"/>
    <col min="9476" max="9478" width="10.7109375" style="69" bestFit="1" customWidth="1"/>
    <col min="9479" max="9479" width="11.28515625" style="69" bestFit="1" customWidth="1"/>
    <col min="9480" max="9481" width="10.7109375" style="69" bestFit="1" customWidth="1"/>
    <col min="9482" max="9482" width="11.85546875" style="69" bestFit="1" customWidth="1"/>
    <col min="9483" max="9486" width="10.7109375" style="69" bestFit="1" customWidth="1"/>
    <col min="9487" max="9487" width="11.85546875" style="69" bestFit="1" customWidth="1"/>
    <col min="9488" max="9728" width="9.140625" style="69"/>
    <col min="9729" max="9729" width="56.7109375" style="69" customWidth="1"/>
    <col min="9730" max="9730" width="9.140625" style="69"/>
    <col min="9731" max="9731" width="11.85546875" style="69" bestFit="1" customWidth="1"/>
    <col min="9732" max="9734" width="10.7109375" style="69" bestFit="1" customWidth="1"/>
    <col min="9735" max="9735" width="11.28515625" style="69" bestFit="1" customWidth="1"/>
    <col min="9736" max="9737" width="10.7109375" style="69" bestFit="1" customWidth="1"/>
    <col min="9738" max="9738" width="11.85546875" style="69" bestFit="1" customWidth="1"/>
    <col min="9739" max="9742" width="10.7109375" style="69" bestFit="1" customWidth="1"/>
    <col min="9743" max="9743" width="11.85546875" style="69" bestFit="1" customWidth="1"/>
    <col min="9744" max="9984" width="9.140625" style="69"/>
    <col min="9985" max="9985" width="56.7109375" style="69" customWidth="1"/>
    <col min="9986" max="9986" width="9.140625" style="69"/>
    <col min="9987" max="9987" width="11.85546875" style="69" bestFit="1" customWidth="1"/>
    <col min="9988" max="9990" width="10.7109375" style="69" bestFit="1" customWidth="1"/>
    <col min="9991" max="9991" width="11.28515625" style="69" bestFit="1" customWidth="1"/>
    <col min="9992" max="9993" width="10.7109375" style="69" bestFit="1" customWidth="1"/>
    <col min="9994" max="9994" width="11.85546875" style="69" bestFit="1" customWidth="1"/>
    <col min="9995" max="9998" width="10.7109375" style="69" bestFit="1" customWidth="1"/>
    <col min="9999" max="9999" width="11.85546875" style="69" bestFit="1" customWidth="1"/>
    <col min="10000" max="10240" width="9.140625" style="69"/>
    <col min="10241" max="10241" width="56.7109375" style="69" customWidth="1"/>
    <col min="10242" max="10242" width="9.140625" style="69"/>
    <col min="10243" max="10243" width="11.85546875" style="69" bestFit="1" customWidth="1"/>
    <col min="10244" max="10246" width="10.7109375" style="69" bestFit="1" customWidth="1"/>
    <col min="10247" max="10247" width="11.28515625" style="69" bestFit="1" customWidth="1"/>
    <col min="10248" max="10249" width="10.7109375" style="69" bestFit="1" customWidth="1"/>
    <col min="10250" max="10250" width="11.85546875" style="69" bestFit="1" customWidth="1"/>
    <col min="10251" max="10254" width="10.7109375" style="69" bestFit="1" customWidth="1"/>
    <col min="10255" max="10255" width="11.85546875" style="69" bestFit="1" customWidth="1"/>
    <col min="10256" max="10496" width="9.140625" style="69"/>
    <col min="10497" max="10497" width="56.7109375" style="69" customWidth="1"/>
    <col min="10498" max="10498" width="9.140625" style="69"/>
    <col min="10499" max="10499" width="11.85546875" style="69" bestFit="1" customWidth="1"/>
    <col min="10500" max="10502" width="10.7109375" style="69" bestFit="1" customWidth="1"/>
    <col min="10503" max="10503" width="11.28515625" style="69" bestFit="1" customWidth="1"/>
    <col min="10504" max="10505" width="10.7109375" style="69" bestFit="1" customWidth="1"/>
    <col min="10506" max="10506" width="11.85546875" style="69" bestFit="1" customWidth="1"/>
    <col min="10507" max="10510" width="10.7109375" style="69" bestFit="1" customWidth="1"/>
    <col min="10511" max="10511" width="11.85546875" style="69" bestFit="1" customWidth="1"/>
    <col min="10512" max="10752" width="9.140625" style="69"/>
    <col min="10753" max="10753" width="56.7109375" style="69" customWidth="1"/>
    <col min="10754" max="10754" width="9.140625" style="69"/>
    <col min="10755" max="10755" width="11.85546875" style="69" bestFit="1" customWidth="1"/>
    <col min="10756" max="10758" width="10.7109375" style="69" bestFit="1" customWidth="1"/>
    <col min="10759" max="10759" width="11.28515625" style="69" bestFit="1" customWidth="1"/>
    <col min="10760" max="10761" width="10.7109375" style="69" bestFit="1" customWidth="1"/>
    <col min="10762" max="10762" width="11.85546875" style="69" bestFit="1" customWidth="1"/>
    <col min="10763" max="10766" width="10.7109375" style="69" bestFit="1" customWidth="1"/>
    <col min="10767" max="10767" width="11.85546875" style="69" bestFit="1" customWidth="1"/>
    <col min="10768" max="11008" width="9.140625" style="69"/>
    <col min="11009" max="11009" width="56.7109375" style="69" customWidth="1"/>
    <col min="11010" max="11010" width="9.140625" style="69"/>
    <col min="11011" max="11011" width="11.85546875" style="69" bestFit="1" customWidth="1"/>
    <col min="11012" max="11014" width="10.7109375" style="69" bestFit="1" customWidth="1"/>
    <col min="11015" max="11015" width="11.28515625" style="69" bestFit="1" customWidth="1"/>
    <col min="11016" max="11017" width="10.7109375" style="69" bestFit="1" customWidth="1"/>
    <col min="11018" max="11018" width="11.85546875" style="69" bestFit="1" customWidth="1"/>
    <col min="11019" max="11022" width="10.7109375" style="69" bestFit="1" customWidth="1"/>
    <col min="11023" max="11023" width="11.85546875" style="69" bestFit="1" customWidth="1"/>
    <col min="11024" max="11264" width="9.140625" style="69"/>
    <col min="11265" max="11265" width="56.7109375" style="69" customWidth="1"/>
    <col min="11266" max="11266" width="9.140625" style="69"/>
    <col min="11267" max="11267" width="11.85546875" style="69" bestFit="1" customWidth="1"/>
    <col min="11268" max="11270" width="10.7109375" style="69" bestFit="1" customWidth="1"/>
    <col min="11271" max="11271" width="11.28515625" style="69" bestFit="1" customWidth="1"/>
    <col min="11272" max="11273" width="10.7109375" style="69" bestFit="1" customWidth="1"/>
    <col min="11274" max="11274" width="11.85546875" style="69" bestFit="1" customWidth="1"/>
    <col min="11275" max="11278" width="10.7109375" style="69" bestFit="1" customWidth="1"/>
    <col min="11279" max="11279" width="11.85546875" style="69" bestFit="1" customWidth="1"/>
    <col min="11280" max="11520" width="9.140625" style="69"/>
    <col min="11521" max="11521" width="56.7109375" style="69" customWidth="1"/>
    <col min="11522" max="11522" width="9.140625" style="69"/>
    <col min="11523" max="11523" width="11.85546875" style="69" bestFit="1" customWidth="1"/>
    <col min="11524" max="11526" width="10.7109375" style="69" bestFit="1" customWidth="1"/>
    <col min="11527" max="11527" width="11.28515625" style="69" bestFit="1" customWidth="1"/>
    <col min="11528" max="11529" width="10.7109375" style="69" bestFit="1" customWidth="1"/>
    <col min="11530" max="11530" width="11.85546875" style="69" bestFit="1" customWidth="1"/>
    <col min="11531" max="11534" width="10.7109375" style="69" bestFit="1" customWidth="1"/>
    <col min="11535" max="11535" width="11.85546875" style="69" bestFit="1" customWidth="1"/>
    <col min="11536" max="11776" width="9.140625" style="69"/>
    <col min="11777" max="11777" width="56.7109375" style="69" customWidth="1"/>
    <col min="11778" max="11778" width="9.140625" style="69"/>
    <col min="11779" max="11779" width="11.85546875" style="69" bestFit="1" customWidth="1"/>
    <col min="11780" max="11782" width="10.7109375" style="69" bestFit="1" customWidth="1"/>
    <col min="11783" max="11783" width="11.28515625" style="69" bestFit="1" customWidth="1"/>
    <col min="11784" max="11785" width="10.7109375" style="69" bestFit="1" customWidth="1"/>
    <col min="11786" max="11786" width="11.85546875" style="69" bestFit="1" customWidth="1"/>
    <col min="11787" max="11790" width="10.7109375" style="69" bestFit="1" customWidth="1"/>
    <col min="11791" max="11791" width="11.85546875" style="69" bestFit="1" customWidth="1"/>
    <col min="11792" max="12032" width="9.140625" style="69"/>
    <col min="12033" max="12033" width="56.7109375" style="69" customWidth="1"/>
    <col min="12034" max="12034" width="9.140625" style="69"/>
    <col min="12035" max="12035" width="11.85546875" style="69" bestFit="1" customWidth="1"/>
    <col min="12036" max="12038" width="10.7109375" style="69" bestFit="1" customWidth="1"/>
    <col min="12039" max="12039" width="11.28515625" style="69" bestFit="1" customWidth="1"/>
    <col min="12040" max="12041" width="10.7109375" style="69" bestFit="1" customWidth="1"/>
    <col min="12042" max="12042" width="11.85546875" style="69" bestFit="1" customWidth="1"/>
    <col min="12043" max="12046" width="10.7109375" style="69" bestFit="1" customWidth="1"/>
    <col min="12047" max="12047" width="11.85546875" style="69" bestFit="1" customWidth="1"/>
    <col min="12048" max="12288" width="9.140625" style="69"/>
    <col min="12289" max="12289" width="56.7109375" style="69" customWidth="1"/>
    <col min="12290" max="12290" width="9.140625" style="69"/>
    <col min="12291" max="12291" width="11.85546875" style="69" bestFit="1" customWidth="1"/>
    <col min="12292" max="12294" width="10.7109375" style="69" bestFit="1" customWidth="1"/>
    <col min="12295" max="12295" width="11.28515625" style="69" bestFit="1" customWidth="1"/>
    <col min="12296" max="12297" width="10.7109375" style="69" bestFit="1" customWidth="1"/>
    <col min="12298" max="12298" width="11.85546875" style="69" bestFit="1" customWidth="1"/>
    <col min="12299" max="12302" width="10.7109375" style="69" bestFit="1" customWidth="1"/>
    <col min="12303" max="12303" width="11.85546875" style="69" bestFit="1" customWidth="1"/>
    <col min="12304" max="12544" width="9.140625" style="69"/>
    <col min="12545" max="12545" width="56.7109375" style="69" customWidth="1"/>
    <col min="12546" max="12546" width="9.140625" style="69"/>
    <col min="12547" max="12547" width="11.85546875" style="69" bestFit="1" customWidth="1"/>
    <col min="12548" max="12550" width="10.7109375" style="69" bestFit="1" customWidth="1"/>
    <col min="12551" max="12551" width="11.28515625" style="69" bestFit="1" customWidth="1"/>
    <col min="12552" max="12553" width="10.7109375" style="69" bestFit="1" customWidth="1"/>
    <col min="12554" max="12554" width="11.85546875" style="69" bestFit="1" customWidth="1"/>
    <col min="12555" max="12558" width="10.7109375" style="69" bestFit="1" customWidth="1"/>
    <col min="12559" max="12559" width="11.85546875" style="69" bestFit="1" customWidth="1"/>
    <col min="12560" max="12800" width="9.140625" style="69"/>
    <col min="12801" max="12801" width="56.7109375" style="69" customWidth="1"/>
    <col min="12802" max="12802" width="9.140625" style="69"/>
    <col min="12803" max="12803" width="11.85546875" style="69" bestFit="1" customWidth="1"/>
    <col min="12804" max="12806" width="10.7109375" style="69" bestFit="1" customWidth="1"/>
    <col min="12807" max="12807" width="11.28515625" style="69" bestFit="1" customWidth="1"/>
    <col min="12808" max="12809" width="10.7109375" style="69" bestFit="1" customWidth="1"/>
    <col min="12810" max="12810" width="11.85546875" style="69" bestFit="1" customWidth="1"/>
    <col min="12811" max="12814" width="10.7109375" style="69" bestFit="1" customWidth="1"/>
    <col min="12815" max="12815" width="11.85546875" style="69" bestFit="1" customWidth="1"/>
    <col min="12816" max="13056" width="9.140625" style="69"/>
    <col min="13057" max="13057" width="56.7109375" style="69" customWidth="1"/>
    <col min="13058" max="13058" width="9.140625" style="69"/>
    <col min="13059" max="13059" width="11.85546875" style="69" bestFit="1" customWidth="1"/>
    <col min="13060" max="13062" width="10.7109375" style="69" bestFit="1" customWidth="1"/>
    <col min="13063" max="13063" width="11.28515625" style="69" bestFit="1" customWidth="1"/>
    <col min="13064" max="13065" width="10.7109375" style="69" bestFit="1" customWidth="1"/>
    <col min="13066" max="13066" width="11.85546875" style="69" bestFit="1" customWidth="1"/>
    <col min="13067" max="13070" width="10.7109375" style="69" bestFit="1" customWidth="1"/>
    <col min="13071" max="13071" width="11.85546875" style="69" bestFit="1" customWidth="1"/>
    <col min="13072" max="13312" width="9.140625" style="69"/>
    <col min="13313" max="13313" width="56.7109375" style="69" customWidth="1"/>
    <col min="13314" max="13314" width="9.140625" style="69"/>
    <col min="13315" max="13315" width="11.85546875" style="69" bestFit="1" customWidth="1"/>
    <col min="13316" max="13318" width="10.7109375" style="69" bestFit="1" customWidth="1"/>
    <col min="13319" max="13319" width="11.28515625" style="69" bestFit="1" customWidth="1"/>
    <col min="13320" max="13321" width="10.7109375" style="69" bestFit="1" customWidth="1"/>
    <col min="13322" max="13322" width="11.85546875" style="69" bestFit="1" customWidth="1"/>
    <col min="13323" max="13326" width="10.7109375" style="69" bestFit="1" customWidth="1"/>
    <col min="13327" max="13327" width="11.85546875" style="69" bestFit="1" customWidth="1"/>
    <col min="13328" max="13568" width="9.140625" style="69"/>
    <col min="13569" max="13569" width="56.7109375" style="69" customWidth="1"/>
    <col min="13570" max="13570" width="9.140625" style="69"/>
    <col min="13571" max="13571" width="11.85546875" style="69" bestFit="1" customWidth="1"/>
    <col min="13572" max="13574" width="10.7109375" style="69" bestFit="1" customWidth="1"/>
    <col min="13575" max="13575" width="11.28515625" style="69" bestFit="1" customWidth="1"/>
    <col min="13576" max="13577" width="10.7109375" style="69" bestFit="1" customWidth="1"/>
    <col min="13578" max="13578" width="11.85546875" style="69" bestFit="1" customWidth="1"/>
    <col min="13579" max="13582" width="10.7109375" style="69" bestFit="1" customWidth="1"/>
    <col min="13583" max="13583" width="11.85546875" style="69" bestFit="1" customWidth="1"/>
    <col min="13584" max="13824" width="9.140625" style="69"/>
    <col min="13825" max="13825" width="56.7109375" style="69" customWidth="1"/>
    <col min="13826" max="13826" width="9.140625" style="69"/>
    <col min="13827" max="13827" width="11.85546875" style="69" bestFit="1" customWidth="1"/>
    <col min="13828" max="13830" width="10.7109375" style="69" bestFit="1" customWidth="1"/>
    <col min="13831" max="13831" width="11.28515625" style="69" bestFit="1" customWidth="1"/>
    <col min="13832" max="13833" width="10.7109375" style="69" bestFit="1" customWidth="1"/>
    <col min="13834" max="13834" width="11.85546875" style="69" bestFit="1" customWidth="1"/>
    <col min="13835" max="13838" width="10.7109375" style="69" bestFit="1" customWidth="1"/>
    <col min="13839" max="13839" width="11.85546875" style="69" bestFit="1" customWidth="1"/>
    <col min="13840" max="14080" width="9.140625" style="69"/>
    <col min="14081" max="14081" width="56.7109375" style="69" customWidth="1"/>
    <col min="14082" max="14082" width="9.140625" style="69"/>
    <col min="14083" max="14083" width="11.85546875" style="69" bestFit="1" customWidth="1"/>
    <col min="14084" max="14086" width="10.7109375" style="69" bestFit="1" customWidth="1"/>
    <col min="14087" max="14087" width="11.28515625" style="69" bestFit="1" customWidth="1"/>
    <col min="14088" max="14089" width="10.7109375" style="69" bestFit="1" customWidth="1"/>
    <col min="14090" max="14090" width="11.85546875" style="69" bestFit="1" customWidth="1"/>
    <col min="14091" max="14094" width="10.7109375" style="69" bestFit="1" customWidth="1"/>
    <col min="14095" max="14095" width="11.85546875" style="69" bestFit="1" customWidth="1"/>
    <col min="14096" max="14336" width="9.140625" style="69"/>
    <col min="14337" max="14337" width="56.7109375" style="69" customWidth="1"/>
    <col min="14338" max="14338" width="9.140625" style="69"/>
    <col min="14339" max="14339" width="11.85546875" style="69" bestFit="1" customWidth="1"/>
    <col min="14340" max="14342" width="10.7109375" style="69" bestFit="1" customWidth="1"/>
    <col min="14343" max="14343" width="11.28515625" style="69" bestFit="1" customWidth="1"/>
    <col min="14344" max="14345" width="10.7109375" style="69" bestFit="1" customWidth="1"/>
    <col min="14346" max="14346" width="11.85546875" style="69" bestFit="1" customWidth="1"/>
    <col min="14347" max="14350" width="10.7109375" style="69" bestFit="1" customWidth="1"/>
    <col min="14351" max="14351" width="11.85546875" style="69" bestFit="1" customWidth="1"/>
    <col min="14352" max="14592" width="9.140625" style="69"/>
    <col min="14593" max="14593" width="56.7109375" style="69" customWidth="1"/>
    <col min="14594" max="14594" width="9.140625" style="69"/>
    <col min="14595" max="14595" width="11.85546875" style="69" bestFit="1" customWidth="1"/>
    <col min="14596" max="14598" width="10.7109375" style="69" bestFit="1" customWidth="1"/>
    <col min="14599" max="14599" width="11.28515625" style="69" bestFit="1" customWidth="1"/>
    <col min="14600" max="14601" width="10.7109375" style="69" bestFit="1" customWidth="1"/>
    <col min="14602" max="14602" width="11.85546875" style="69" bestFit="1" customWidth="1"/>
    <col min="14603" max="14606" width="10.7109375" style="69" bestFit="1" customWidth="1"/>
    <col min="14607" max="14607" width="11.85546875" style="69" bestFit="1" customWidth="1"/>
    <col min="14608" max="14848" width="9.140625" style="69"/>
    <col min="14849" max="14849" width="56.7109375" style="69" customWidth="1"/>
    <col min="14850" max="14850" width="9.140625" style="69"/>
    <col min="14851" max="14851" width="11.85546875" style="69" bestFit="1" customWidth="1"/>
    <col min="14852" max="14854" width="10.7109375" style="69" bestFit="1" customWidth="1"/>
    <col min="14855" max="14855" width="11.28515625" style="69" bestFit="1" customWidth="1"/>
    <col min="14856" max="14857" width="10.7109375" style="69" bestFit="1" customWidth="1"/>
    <col min="14858" max="14858" width="11.85546875" style="69" bestFit="1" customWidth="1"/>
    <col min="14859" max="14862" width="10.7109375" style="69" bestFit="1" customWidth="1"/>
    <col min="14863" max="14863" width="11.85546875" style="69" bestFit="1" customWidth="1"/>
    <col min="14864" max="15104" width="9.140625" style="69"/>
    <col min="15105" max="15105" width="56.7109375" style="69" customWidth="1"/>
    <col min="15106" max="15106" width="9.140625" style="69"/>
    <col min="15107" max="15107" width="11.85546875" style="69" bestFit="1" customWidth="1"/>
    <col min="15108" max="15110" width="10.7109375" style="69" bestFit="1" customWidth="1"/>
    <col min="15111" max="15111" width="11.28515625" style="69" bestFit="1" customWidth="1"/>
    <col min="15112" max="15113" width="10.7109375" style="69" bestFit="1" customWidth="1"/>
    <col min="15114" max="15114" width="11.85546875" style="69" bestFit="1" customWidth="1"/>
    <col min="15115" max="15118" width="10.7109375" style="69" bestFit="1" customWidth="1"/>
    <col min="15119" max="15119" width="11.85546875" style="69" bestFit="1" customWidth="1"/>
    <col min="15120" max="15360" width="9.140625" style="69"/>
    <col min="15361" max="15361" width="56.7109375" style="69" customWidth="1"/>
    <col min="15362" max="15362" width="9.140625" style="69"/>
    <col min="15363" max="15363" width="11.85546875" style="69" bestFit="1" customWidth="1"/>
    <col min="15364" max="15366" width="10.7109375" style="69" bestFit="1" customWidth="1"/>
    <col min="15367" max="15367" width="11.28515625" style="69" bestFit="1" customWidth="1"/>
    <col min="15368" max="15369" width="10.7109375" style="69" bestFit="1" customWidth="1"/>
    <col min="15370" max="15370" width="11.85546875" style="69" bestFit="1" customWidth="1"/>
    <col min="15371" max="15374" width="10.7109375" style="69" bestFit="1" customWidth="1"/>
    <col min="15375" max="15375" width="11.85546875" style="69" bestFit="1" customWidth="1"/>
    <col min="15376" max="15616" width="9.140625" style="69"/>
    <col min="15617" max="15617" width="56.7109375" style="69" customWidth="1"/>
    <col min="15618" max="15618" width="9.140625" style="69"/>
    <col min="15619" max="15619" width="11.85546875" style="69" bestFit="1" customWidth="1"/>
    <col min="15620" max="15622" width="10.7109375" style="69" bestFit="1" customWidth="1"/>
    <col min="15623" max="15623" width="11.28515625" style="69" bestFit="1" customWidth="1"/>
    <col min="15624" max="15625" width="10.7109375" style="69" bestFit="1" customWidth="1"/>
    <col min="15626" max="15626" width="11.85546875" style="69" bestFit="1" customWidth="1"/>
    <col min="15627" max="15630" width="10.7109375" style="69" bestFit="1" customWidth="1"/>
    <col min="15631" max="15631" width="11.85546875" style="69" bestFit="1" customWidth="1"/>
    <col min="15632" max="15872" width="9.140625" style="69"/>
    <col min="15873" max="15873" width="56.7109375" style="69" customWidth="1"/>
    <col min="15874" max="15874" width="9.140625" style="69"/>
    <col min="15875" max="15875" width="11.85546875" style="69" bestFit="1" customWidth="1"/>
    <col min="15876" max="15878" width="10.7109375" style="69" bestFit="1" customWidth="1"/>
    <col min="15879" max="15879" width="11.28515625" style="69" bestFit="1" customWidth="1"/>
    <col min="15880" max="15881" width="10.7109375" style="69" bestFit="1" customWidth="1"/>
    <col min="15882" max="15882" width="11.85546875" style="69" bestFit="1" customWidth="1"/>
    <col min="15883" max="15886" width="10.7109375" style="69" bestFit="1" customWidth="1"/>
    <col min="15887" max="15887" width="11.85546875" style="69" bestFit="1" customWidth="1"/>
    <col min="15888" max="16128" width="9.140625" style="69"/>
    <col min="16129" max="16129" width="56.7109375" style="69" customWidth="1"/>
    <col min="16130" max="16130" width="9.140625" style="69"/>
    <col min="16131" max="16131" width="11.85546875" style="69" bestFit="1" customWidth="1"/>
    <col min="16132" max="16134" width="10.7109375" style="69" bestFit="1" customWidth="1"/>
    <col min="16135" max="16135" width="11.28515625" style="69" bestFit="1" customWidth="1"/>
    <col min="16136" max="16137" width="10.7109375" style="69" bestFit="1" customWidth="1"/>
    <col min="16138" max="16138" width="11.85546875" style="69" bestFit="1" customWidth="1"/>
    <col min="16139" max="16142" width="10.7109375" style="69" bestFit="1" customWidth="1"/>
    <col min="16143" max="16143" width="11.85546875" style="69" bestFit="1" customWidth="1"/>
    <col min="16144" max="16384" width="9.140625" style="69"/>
  </cols>
  <sheetData>
    <row r="1" spans="1:256">
      <c r="A1" s="176" t="s">
        <v>305</v>
      </c>
      <c r="B1" s="176"/>
      <c r="C1" s="176"/>
      <c r="D1" s="176"/>
      <c r="E1" s="177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256">
      <c r="A2" s="192" t="s">
        <v>262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256">
      <c r="A3" s="193" t="s">
        <v>263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256" ht="28.5">
      <c r="A4" s="103" t="s">
        <v>26</v>
      </c>
      <c r="B4" s="104" t="s">
        <v>27</v>
      </c>
      <c r="C4" s="126" t="s">
        <v>264</v>
      </c>
      <c r="D4" s="126" t="s">
        <v>265</v>
      </c>
      <c r="E4" s="126" t="s">
        <v>266</v>
      </c>
      <c r="F4" s="126" t="s">
        <v>267</v>
      </c>
      <c r="G4" s="126" t="s">
        <v>268</v>
      </c>
      <c r="H4" s="126" t="s">
        <v>269</v>
      </c>
      <c r="I4" s="126" t="s">
        <v>270</v>
      </c>
      <c r="J4" s="126" t="s">
        <v>271</v>
      </c>
      <c r="K4" s="126" t="s">
        <v>272</v>
      </c>
      <c r="L4" s="126" t="s">
        <v>273</v>
      </c>
      <c r="M4" s="126" t="s">
        <v>274</v>
      </c>
      <c r="N4" s="126" t="s">
        <v>275</v>
      </c>
      <c r="O4" s="127" t="s">
        <v>276</v>
      </c>
      <c r="P4" s="128"/>
      <c r="Q4" s="114"/>
    </row>
    <row r="5" spans="1:256">
      <c r="A5" s="129" t="s">
        <v>30</v>
      </c>
      <c r="B5" s="130" t="s">
        <v>31</v>
      </c>
      <c r="C5" s="14">
        <v>229188</v>
      </c>
      <c r="D5" s="14">
        <v>229188</v>
      </c>
      <c r="E5" s="14">
        <v>229188</v>
      </c>
      <c r="F5" s="14">
        <v>229188</v>
      </c>
      <c r="G5" s="14">
        <v>229188</v>
      </c>
      <c r="H5" s="14">
        <v>229188</v>
      </c>
      <c r="I5" s="14">
        <v>229188</v>
      </c>
      <c r="J5" s="14">
        <v>229188</v>
      </c>
      <c r="K5" s="14">
        <v>229188</v>
      </c>
      <c r="L5" s="14">
        <v>229188</v>
      </c>
      <c r="M5" s="14">
        <v>229188</v>
      </c>
      <c r="N5" s="14">
        <v>229182</v>
      </c>
      <c r="O5" s="14">
        <f>SUM(C5:N5)</f>
        <v>2750250</v>
      </c>
      <c r="P5" s="128"/>
      <c r="Q5" s="114"/>
      <c r="R5" s="97"/>
      <c r="T5" s="82"/>
    </row>
    <row r="6" spans="1:256">
      <c r="A6" s="131" t="s">
        <v>32</v>
      </c>
      <c r="B6" s="62" t="s">
        <v>33</v>
      </c>
      <c r="C6" s="6">
        <v>20751</v>
      </c>
      <c r="D6" s="6">
        <v>20751</v>
      </c>
      <c r="E6" s="6">
        <v>20751</v>
      </c>
      <c r="F6" s="6">
        <v>20751</v>
      </c>
      <c r="G6" s="6">
        <v>20751</v>
      </c>
      <c r="H6" s="6">
        <v>20751</v>
      </c>
      <c r="I6" s="6">
        <v>20749</v>
      </c>
      <c r="J6" s="6">
        <v>20751</v>
      </c>
      <c r="K6" s="6">
        <v>20751</v>
      </c>
      <c r="L6" s="6">
        <v>20751</v>
      </c>
      <c r="M6" s="6">
        <v>20751</v>
      </c>
      <c r="N6" s="6">
        <v>20751</v>
      </c>
      <c r="O6" s="14">
        <f t="shared" ref="O6:O70" si="0">SUM(C6:N6)</f>
        <v>249010</v>
      </c>
      <c r="P6" s="128"/>
      <c r="Q6" s="114"/>
      <c r="R6" s="97"/>
      <c r="T6" s="82"/>
    </row>
    <row r="7" spans="1:256">
      <c r="A7" s="131" t="s">
        <v>277</v>
      </c>
      <c r="B7" s="62" t="s">
        <v>35</v>
      </c>
      <c r="C7" s="6">
        <v>7130</v>
      </c>
      <c r="D7" s="6">
        <v>7130</v>
      </c>
      <c r="E7" s="6">
        <v>7130</v>
      </c>
      <c r="F7" s="6">
        <v>7130</v>
      </c>
      <c r="G7" s="6">
        <v>7130</v>
      </c>
      <c r="H7" s="6">
        <v>7130</v>
      </c>
      <c r="I7" s="6">
        <v>7130</v>
      </c>
      <c r="J7" s="6">
        <v>7130</v>
      </c>
      <c r="K7" s="6">
        <v>7130</v>
      </c>
      <c r="L7" s="6">
        <v>7130</v>
      </c>
      <c r="M7" s="6">
        <v>7130</v>
      </c>
      <c r="N7" s="6">
        <v>7131</v>
      </c>
      <c r="O7" s="14">
        <f t="shared" si="0"/>
        <v>85561</v>
      </c>
      <c r="P7" s="128"/>
      <c r="Q7" s="114"/>
      <c r="R7" s="97"/>
      <c r="T7" s="82"/>
    </row>
    <row r="8" spans="1:256">
      <c r="A8" s="40" t="s">
        <v>36</v>
      </c>
      <c r="B8" s="41" t="s">
        <v>37</v>
      </c>
      <c r="C8" s="26">
        <f>SUM(C5:C7)</f>
        <v>257069</v>
      </c>
      <c r="D8" s="26">
        <f t="shared" ref="D8:N8" si="1">SUM(D5:D7)</f>
        <v>257069</v>
      </c>
      <c r="E8" s="26">
        <f t="shared" si="1"/>
        <v>257069</v>
      </c>
      <c r="F8" s="26">
        <f t="shared" si="1"/>
        <v>257069</v>
      </c>
      <c r="G8" s="26">
        <f t="shared" si="1"/>
        <v>257069</v>
      </c>
      <c r="H8" s="26">
        <f t="shared" si="1"/>
        <v>257069</v>
      </c>
      <c r="I8" s="26">
        <f t="shared" si="1"/>
        <v>257067</v>
      </c>
      <c r="J8" s="26">
        <f t="shared" si="1"/>
        <v>257069</v>
      </c>
      <c r="K8" s="26">
        <f t="shared" si="1"/>
        <v>257069</v>
      </c>
      <c r="L8" s="26">
        <f t="shared" si="1"/>
        <v>257069</v>
      </c>
      <c r="M8" s="26">
        <f t="shared" si="1"/>
        <v>257069</v>
      </c>
      <c r="N8" s="26">
        <f t="shared" si="1"/>
        <v>257064</v>
      </c>
      <c r="O8" s="14">
        <f t="shared" si="0"/>
        <v>3084821</v>
      </c>
      <c r="P8" s="132"/>
      <c r="Q8" s="133"/>
      <c r="R8" s="97"/>
      <c r="S8" s="39"/>
      <c r="T8" s="82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>
      <c r="A9" s="63" t="s">
        <v>38</v>
      </c>
      <c r="B9" s="62" t="s">
        <v>39</v>
      </c>
      <c r="C9" s="14">
        <v>229380</v>
      </c>
      <c r="D9" s="14">
        <v>229380</v>
      </c>
      <c r="E9" s="14">
        <v>229380</v>
      </c>
      <c r="F9" s="14">
        <v>229380</v>
      </c>
      <c r="G9" s="14">
        <v>229380</v>
      </c>
      <c r="H9" s="14">
        <v>229380</v>
      </c>
      <c r="I9" s="14">
        <v>229380</v>
      </c>
      <c r="J9" s="14">
        <v>229379</v>
      </c>
      <c r="K9" s="14">
        <v>229380</v>
      </c>
      <c r="L9" s="14">
        <v>229380</v>
      </c>
      <c r="M9" s="14">
        <v>229380</v>
      </c>
      <c r="N9" s="14">
        <v>229376</v>
      </c>
      <c r="O9" s="14">
        <f t="shared" si="0"/>
        <v>2752555</v>
      </c>
      <c r="P9" s="128"/>
      <c r="Q9" s="114"/>
      <c r="R9" s="97"/>
      <c r="T9" s="82"/>
    </row>
    <row r="10" spans="1:256" ht="30">
      <c r="A10" s="63" t="s">
        <v>40</v>
      </c>
      <c r="B10" s="62" t="s">
        <v>41</v>
      </c>
      <c r="C10" s="14">
        <v>21825</v>
      </c>
      <c r="D10" s="14">
        <v>21825</v>
      </c>
      <c r="E10" s="14">
        <v>21825</v>
      </c>
      <c r="F10" s="14">
        <v>21825</v>
      </c>
      <c r="G10" s="14">
        <v>21825</v>
      </c>
      <c r="H10" s="14">
        <v>21825</v>
      </c>
      <c r="I10" s="14">
        <v>21825</v>
      </c>
      <c r="J10" s="14">
        <v>21825</v>
      </c>
      <c r="K10" s="14">
        <v>21825</v>
      </c>
      <c r="L10" s="14">
        <v>21825</v>
      </c>
      <c r="M10" s="14">
        <v>21820</v>
      </c>
      <c r="N10" s="14">
        <v>21825</v>
      </c>
      <c r="O10" s="14">
        <f t="shared" si="0"/>
        <v>261895</v>
      </c>
      <c r="P10" s="128"/>
      <c r="Q10" s="114"/>
      <c r="R10" s="97"/>
      <c r="T10" s="82"/>
    </row>
    <row r="11" spans="1:256">
      <c r="A11" s="77" t="s">
        <v>42</v>
      </c>
      <c r="B11" s="41" t="s">
        <v>43</v>
      </c>
      <c r="C11" s="26">
        <f>SUM(C9:C10)</f>
        <v>251205</v>
      </c>
      <c r="D11" s="26">
        <f t="shared" ref="D11:N11" si="2">SUM(D9:D10)</f>
        <v>251205</v>
      </c>
      <c r="E11" s="26">
        <f t="shared" si="2"/>
        <v>251205</v>
      </c>
      <c r="F11" s="26">
        <f t="shared" si="2"/>
        <v>251205</v>
      </c>
      <c r="G11" s="26">
        <f t="shared" si="2"/>
        <v>251205</v>
      </c>
      <c r="H11" s="26">
        <f t="shared" si="2"/>
        <v>251205</v>
      </c>
      <c r="I11" s="26">
        <f t="shared" si="2"/>
        <v>251205</v>
      </c>
      <c r="J11" s="26">
        <f t="shared" si="2"/>
        <v>251204</v>
      </c>
      <c r="K11" s="26">
        <f t="shared" si="2"/>
        <v>251205</v>
      </c>
      <c r="L11" s="26">
        <f t="shared" si="2"/>
        <v>251205</v>
      </c>
      <c r="M11" s="26">
        <f t="shared" si="2"/>
        <v>251200</v>
      </c>
      <c r="N11" s="26">
        <f t="shared" si="2"/>
        <v>251201</v>
      </c>
      <c r="O11" s="14">
        <f t="shared" si="0"/>
        <v>3014450</v>
      </c>
      <c r="P11" s="132"/>
      <c r="Q11" s="114"/>
      <c r="R11" s="97"/>
      <c r="S11" s="39"/>
      <c r="T11" s="82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>
      <c r="A12" s="40" t="s">
        <v>44</v>
      </c>
      <c r="B12" s="41" t="s">
        <v>45</v>
      </c>
      <c r="C12" s="26">
        <f>SUM(C11,C8)</f>
        <v>508274</v>
      </c>
      <c r="D12" s="26">
        <f t="shared" ref="D12:N12" si="3">SUM(D11,D8)</f>
        <v>508274</v>
      </c>
      <c r="E12" s="26">
        <f t="shared" si="3"/>
        <v>508274</v>
      </c>
      <c r="F12" s="26">
        <f t="shared" si="3"/>
        <v>508274</v>
      </c>
      <c r="G12" s="26">
        <f t="shared" si="3"/>
        <v>508274</v>
      </c>
      <c r="H12" s="26">
        <f t="shared" si="3"/>
        <v>508274</v>
      </c>
      <c r="I12" s="26">
        <f t="shared" si="3"/>
        <v>508272</v>
      </c>
      <c r="J12" s="26">
        <f t="shared" si="3"/>
        <v>508273</v>
      </c>
      <c r="K12" s="26">
        <f t="shared" si="3"/>
        <v>508274</v>
      </c>
      <c r="L12" s="26">
        <f t="shared" si="3"/>
        <v>508274</v>
      </c>
      <c r="M12" s="26">
        <f t="shared" si="3"/>
        <v>508269</v>
      </c>
      <c r="N12" s="26">
        <f t="shared" si="3"/>
        <v>508265</v>
      </c>
      <c r="O12" s="14">
        <f t="shared" si="0"/>
        <v>6099271</v>
      </c>
      <c r="P12" s="132"/>
      <c r="Q12" s="114"/>
      <c r="R12" s="97"/>
      <c r="S12" s="39"/>
      <c r="T12" s="82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ht="28.5">
      <c r="A13" s="77" t="s">
        <v>46</v>
      </c>
      <c r="B13" s="41" t="s">
        <v>47</v>
      </c>
      <c r="C13" s="26">
        <v>109580</v>
      </c>
      <c r="D13" s="26">
        <v>109580</v>
      </c>
      <c r="E13" s="26">
        <v>109580</v>
      </c>
      <c r="F13" s="26">
        <v>109580</v>
      </c>
      <c r="G13" s="26">
        <v>109580</v>
      </c>
      <c r="H13" s="26">
        <v>109580</v>
      </c>
      <c r="I13" s="26">
        <v>109580</v>
      </c>
      <c r="J13" s="26">
        <v>109580</v>
      </c>
      <c r="K13" s="26">
        <v>109581</v>
      </c>
      <c r="L13" s="26">
        <v>109580</v>
      </c>
      <c r="M13" s="26">
        <v>109580</v>
      </c>
      <c r="N13" s="26">
        <v>109580</v>
      </c>
      <c r="O13" s="14">
        <f t="shared" si="0"/>
        <v>1314961</v>
      </c>
      <c r="P13" s="132"/>
      <c r="Q13" s="114"/>
      <c r="R13" s="97"/>
      <c r="S13" s="39"/>
      <c r="T13" s="82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66" customFormat="1">
      <c r="A14" s="63" t="s">
        <v>130</v>
      </c>
      <c r="B14" s="62" t="s">
        <v>131</v>
      </c>
      <c r="C14" s="14"/>
      <c r="D14" s="14">
        <v>165000</v>
      </c>
      <c r="E14" s="14"/>
      <c r="F14" s="14"/>
      <c r="G14" s="14">
        <v>165000</v>
      </c>
      <c r="H14" s="14"/>
      <c r="I14" s="14">
        <v>220000</v>
      </c>
      <c r="J14" s="14"/>
      <c r="K14" s="14"/>
      <c r="L14" s="14"/>
      <c r="M14" s="14"/>
      <c r="N14" s="14"/>
      <c r="O14" s="14">
        <f t="shared" si="0"/>
        <v>550000</v>
      </c>
      <c r="P14" s="128"/>
      <c r="Q14" s="114"/>
      <c r="R14" s="97"/>
      <c r="S14" s="98"/>
      <c r="T14" s="82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pans="1:256">
      <c r="A15" s="63" t="s">
        <v>48</v>
      </c>
      <c r="B15" s="62" t="s">
        <v>49</v>
      </c>
      <c r="C15" s="14">
        <v>25000</v>
      </c>
      <c r="D15" s="14">
        <v>20000</v>
      </c>
      <c r="E15" s="14">
        <v>65000</v>
      </c>
      <c r="F15" s="14">
        <v>150000</v>
      </c>
      <c r="G15" s="14">
        <v>150000</v>
      </c>
      <c r="H15" s="14">
        <v>250000</v>
      </c>
      <c r="I15" s="14">
        <v>250000</v>
      </c>
      <c r="J15" s="14">
        <v>250000</v>
      </c>
      <c r="K15" s="14">
        <v>120000</v>
      </c>
      <c r="L15" s="14">
        <v>150000</v>
      </c>
      <c r="M15" s="14">
        <v>50000</v>
      </c>
      <c r="N15" s="14">
        <v>112500</v>
      </c>
      <c r="O15" s="14">
        <f t="shared" si="0"/>
        <v>1592500</v>
      </c>
      <c r="P15" s="128"/>
      <c r="Q15" s="114"/>
      <c r="R15" s="97"/>
      <c r="T15" s="82"/>
    </row>
    <row r="16" spans="1:256">
      <c r="A16" s="77" t="s">
        <v>50</v>
      </c>
      <c r="B16" s="41" t="s">
        <v>51</v>
      </c>
      <c r="C16" s="26">
        <f>SUM(C14:C15)</f>
        <v>25000</v>
      </c>
      <c r="D16" s="26">
        <f t="shared" ref="D16:N16" si="4">SUM(D14:D15)</f>
        <v>185000</v>
      </c>
      <c r="E16" s="26">
        <f t="shared" si="4"/>
        <v>65000</v>
      </c>
      <c r="F16" s="26">
        <f t="shared" si="4"/>
        <v>150000</v>
      </c>
      <c r="G16" s="26">
        <f t="shared" si="4"/>
        <v>315000</v>
      </c>
      <c r="H16" s="26">
        <f t="shared" si="4"/>
        <v>250000</v>
      </c>
      <c r="I16" s="26">
        <f t="shared" si="4"/>
        <v>470000</v>
      </c>
      <c r="J16" s="26">
        <f t="shared" si="4"/>
        <v>250000</v>
      </c>
      <c r="K16" s="26">
        <f t="shared" si="4"/>
        <v>120000</v>
      </c>
      <c r="L16" s="26">
        <f t="shared" si="4"/>
        <v>150000</v>
      </c>
      <c r="M16" s="26">
        <f t="shared" si="4"/>
        <v>50000</v>
      </c>
      <c r="N16" s="26">
        <f t="shared" si="4"/>
        <v>112500</v>
      </c>
      <c r="O16" s="14">
        <f t="shared" si="0"/>
        <v>2142500</v>
      </c>
      <c r="P16" s="132"/>
      <c r="Q16" s="114"/>
      <c r="R16" s="97"/>
      <c r="S16" s="39"/>
      <c r="T16" s="82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>
      <c r="A17" s="63" t="s">
        <v>52</v>
      </c>
      <c r="B17" s="62" t="s">
        <v>53</v>
      </c>
      <c r="C17" s="14">
        <v>4700</v>
      </c>
      <c r="D17" s="14">
        <v>4700</v>
      </c>
      <c r="E17" s="14">
        <v>4700</v>
      </c>
      <c r="F17" s="14">
        <v>4700</v>
      </c>
      <c r="G17" s="14">
        <v>4700</v>
      </c>
      <c r="H17" s="14">
        <v>4700</v>
      </c>
      <c r="I17" s="14">
        <v>4700</v>
      </c>
      <c r="J17" s="14">
        <v>4700</v>
      </c>
      <c r="K17" s="14">
        <v>4700</v>
      </c>
      <c r="L17" s="14">
        <v>4700</v>
      </c>
      <c r="M17" s="14">
        <v>4700</v>
      </c>
      <c r="N17" s="14">
        <v>4700</v>
      </c>
      <c r="O17" s="14">
        <f t="shared" si="0"/>
        <v>56400</v>
      </c>
      <c r="P17" s="128"/>
      <c r="Q17" s="114"/>
      <c r="R17" s="97"/>
      <c r="T17" s="82"/>
    </row>
    <row r="18" spans="1:256">
      <c r="A18" s="63" t="s">
        <v>54</v>
      </c>
      <c r="B18" s="62" t="s">
        <v>55</v>
      </c>
      <c r="C18" s="14">
        <v>17917</v>
      </c>
      <c r="D18" s="14">
        <v>17917</v>
      </c>
      <c r="E18" s="14">
        <v>17917</v>
      </c>
      <c r="F18" s="14">
        <v>17917</v>
      </c>
      <c r="G18" s="14">
        <v>17917</v>
      </c>
      <c r="H18" s="14">
        <v>17917</v>
      </c>
      <c r="I18" s="14">
        <v>17917</v>
      </c>
      <c r="J18" s="14">
        <v>17917</v>
      </c>
      <c r="K18" s="14">
        <v>17917</v>
      </c>
      <c r="L18" s="14">
        <v>17917</v>
      </c>
      <c r="M18" s="14">
        <v>17917</v>
      </c>
      <c r="N18" s="14">
        <v>17913</v>
      </c>
      <c r="O18" s="14">
        <f t="shared" si="0"/>
        <v>215000</v>
      </c>
      <c r="P18" s="128"/>
      <c r="Q18" s="114"/>
      <c r="R18" s="97"/>
      <c r="T18" s="82"/>
    </row>
    <row r="19" spans="1:256">
      <c r="A19" s="77" t="s">
        <v>56</v>
      </c>
      <c r="B19" s="41" t="s">
        <v>57</v>
      </c>
      <c r="C19" s="26">
        <f>SUM(C17:C18)</f>
        <v>22617</v>
      </c>
      <c r="D19" s="26">
        <f t="shared" ref="D19:N19" si="5">SUM(D17:D18)</f>
        <v>22617</v>
      </c>
      <c r="E19" s="26">
        <f t="shared" si="5"/>
        <v>22617</v>
      </c>
      <c r="F19" s="26">
        <f t="shared" si="5"/>
        <v>22617</v>
      </c>
      <c r="G19" s="26">
        <f t="shared" si="5"/>
        <v>22617</v>
      </c>
      <c r="H19" s="26">
        <f t="shared" si="5"/>
        <v>22617</v>
      </c>
      <c r="I19" s="26">
        <f t="shared" si="5"/>
        <v>22617</v>
      </c>
      <c r="J19" s="26">
        <f t="shared" si="5"/>
        <v>22617</v>
      </c>
      <c r="K19" s="26">
        <f t="shared" si="5"/>
        <v>22617</v>
      </c>
      <c r="L19" s="26">
        <f t="shared" si="5"/>
        <v>22617</v>
      </c>
      <c r="M19" s="26">
        <f t="shared" si="5"/>
        <v>22617</v>
      </c>
      <c r="N19" s="26">
        <f t="shared" si="5"/>
        <v>22613</v>
      </c>
      <c r="O19" s="14">
        <f t="shared" si="0"/>
        <v>271400</v>
      </c>
      <c r="P19" s="132"/>
      <c r="Q19" s="114"/>
      <c r="R19" s="97"/>
      <c r="S19" s="39"/>
      <c r="T19" s="82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</row>
    <row r="20" spans="1:256">
      <c r="A20" s="63" t="s">
        <v>58</v>
      </c>
      <c r="B20" s="62" t="s">
        <v>59</v>
      </c>
      <c r="C20" s="14">
        <v>216167</v>
      </c>
      <c r="D20" s="14">
        <v>216167</v>
      </c>
      <c r="E20" s="14">
        <v>216167</v>
      </c>
      <c r="F20" s="14">
        <v>216167</v>
      </c>
      <c r="G20" s="14">
        <v>216167</v>
      </c>
      <c r="H20" s="14">
        <v>216167</v>
      </c>
      <c r="I20" s="14">
        <v>216167</v>
      </c>
      <c r="J20" s="14">
        <v>216167</v>
      </c>
      <c r="K20" s="14">
        <v>216167</v>
      </c>
      <c r="L20" s="14">
        <v>216167</v>
      </c>
      <c r="M20" s="14">
        <v>216163</v>
      </c>
      <c r="N20" s="14">
        <v>216167</v>
      </c>
      <c r="O20" s="14">
        <f t="shared" si="0"/>
        <v>2594000</v>
      </c>
      <c r="P20" s="128"/>
      <c r="Q20" s="114"/>
      <c r="R20" s="97"/>
      <c r="T20" s="82"/>
    </row>
    <row r="21" spans="1:256">
      <c r="A21" s="63" t="s">
        <v>60</v>
      </c>
      <c r="B21" s="62" t="s">
        <v>61</v>
      </c>
      <c r="C21" s="14">
        <v>203938</v>
      </c>
      <c r="D21" s="14">
        <v>203938</v>
      </c>
      <c r="E21" s="14">
        <v>203938</v>
      </c>
      <c r="F21" s="14">
        <v>203936</v>
      </c>
      <c r="G21" s="14">
        <v>203938</v>
      </c>
      <c r="H21" s="14">
        <v>203938</v>
      </c>
      <c r="I21" s="14">
        <v>203936</v>
      </c>
      <c r="J21" s="14">
        <v>203938</v>
      </c>
      <c r="K21" s="14">
        <v>203938</v>
      </c>
      <c r="L21" s="14">
        <v>203938</v>
      </c>
      <c r="M21" s="14">
        <v>203938</v>
      </c>
      <c r="N21" s="14">
        <v>203936</v>
      </c>
      <c r="O21" s="14">
        <f t="shared" si="0"/>
        <v>2447250</v>
      </c>
      <c r="P21" s="128"/>
      <c r="Q21" s="114"/>
      <c r="R21" s="97"/>
      <c r="T21" s="82"/>
    </row>
    <row r="22" spans="1:256">
      <c r="A22" s="63" t="s">
        <v>62</v>
      </c>
      <c r="B22" s="62" t="s">
        <v>63</v>
      </c>
      <c r="C22" s="14"/>
      <c r="D22" s="14"/>
      <c r="E22" s="14"/>
      <c r="F22" s="14">
        <v>350000</v>
      </c>
      <c r="G22" s="14"/>
      <c r="H22" s="14">
        <v>560000</v>
      </c>
      <c r="I22" s="14"/>
      <c r="J22" s="14">
        <v>15000</v>
      </c>
      <c r="K22" s="14">
        <v>205622</v>
      </c>
      <c r="L22" s="14"/>
      <c r="M22" s="14"/>
      <c r="N22" s="14"/>
      <c r="O22" s="14">
        <f t="shared" si="0"/>
        <v>1130622</v>
      </c>
      <c r="P22" s="128"/>
      <c r="Q22" s="114"/>
      <c r="R22" s="97"/>
      <c r="T22" s="82"/>
    </row>
    <row r="23" spans="1:256">
      <c r="A23" s="63" t="s">
        <v>64</v>
      </c>
      <c r="B23" s="62" t="s">
        <v>65</v>
      </c>
      <c r="C23" s="14"/>
      <c r="D23" s="14"/>
      <c r="E23" s="14">
        <v>112500</v>
      </c>
      <c r="F23" s="14"/>
      <c r="G23" s="14"/>
      <c r="H23" s="14"/>
      <c r="I23" s="14">
        <v>112500</v>
      </c>
      <c r="J23" s="14"/>
      <c r="K23" s="14"/>
      <c r="L23" s="14">
        <v>112500</v>
      </c>
      <c r="M23" s="14"/>
      <c r="N23" s="14">
        <v>112500</v>
      </c>
      <c r="O23" s="14">
        <f t="shared" si="0"/>
        <v>450000</v>
      </c>
      <c r="P23" s="128"/>
      <c r="Q23" s="114"/>
      <c r="R23" s="97"/>
      <c r="T23" s="82"/>
    </row>
    <row r="24" spans="1:256">
      <c r="A24" s="63" t="s">
        <v>66</v>
      </c>
      <c r="B24" s="62" t="s">
        <v>67</v>
      </c>
      <c r="C24" s="14"/>
      <c r="D24" s="14"/>
      <c r="E24" s="14"/>
      <c r="F24" s="14"/>
      <c r="G24" s="14">
        <v>650000</v>
      </c>
      <c r="H24" s="14"/>
      <c r="I24" s="14">
        <v>1800000</v>
      </c>
      <c r="J24" s="14"/>
      <c r="K24" s="14"/>
      <c r="L24" s="14"/>
      <c r="M24" s="14">
        <v>90307</v>
      </c>
      <c r="N24" s="14">
        <v>90307</v>
      </c>
      <c r="O24" s="14">
        <f t="shared" si="0"/>
        <v>2630614</v>
      </c>
      <c r="P24" s="128"/>
      <c r="Q24" s="114"/>
      <c r="R24" s="97"/>
      <c r="T24" s="82"/>
    </row>
    <row r="25" spans="1:256">
      <c r="A25" s="77" t="s">
        <v>68</v>
      </c>
      <c r="B25" s="41" t="s">
        <v>69</v>
      </c>
      <c r="C25" s="26">
        <f>SUM(C20:C24)</f>
        <v>420105</v>
      </c>
      <c r="D25" s="26">
        <f t="shared" ref="D25:N25" si="6">SUM(D20:D24)</f>
        <v>420105</v>
      </c>
      <c r="E25" s="26">
        <f t="shared" si="6"/>
        <v>532605</v>
      </c>
      <c r="F25" s="26">
        <f t="shared" si="6"/>
        <v>770103</v>
      </c>
      <c r="G25" s="26">
        <f t="shared" si="6"/>
        <v>1070105</v>
      </c>
      <c r="H25" s="26">
        <f t="shared" si="6"/>
        <v>980105</v>
      </c>
      <c r="I25" s="26">
        <f t="shared" si="6"/>
        <v>2332603</v>
      </c>
      <c r="J25" s="26">
        <f t="shared" si="6"/>
        <v>435105</v>
      </c>
      <c r="K25" s="26">
        <f t="shared" si="6"/>
        <v>625727</v>
      </c>
      <c r="L25" s="26">
        <f t="shared" si="6"/>
        <v>532605</v>
      </c>
      <c r="M25" s="26">
        <f t="shared" si="6"/>
        <v>510408</v>
      </c>
      <c r="N25" s="26">
        <f t="shared" si="6"/>
        <v>622910</v>
      </c>
      <c r="O25" s="14">
        <f t="shared" si="0"/>
        <v>9252486</v>
      </c>
      <c r="P25" s="132"/>
      <c r="Q25" s="114"/>
      <c r="R25" s="97"/>
      <c r="S25" s="39"/>
      <c r="T25" s="82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</row>
    <row r="26" spans="1:256">
      <c r="A26" s="63" t="s">
        <v>70</v>
      </c>
      <c r="B26" s="62" t="s">
        <v>71</v>
      </c>
      <c r="C26" s="14">
        <v>224171</v>
      </c>
      <c r="D26" s="14">
        <v>224171</v>
      </c>
      <c r="E26" s="14">
        <v>224171</v>
      </c>
      <c r="F26" s="14">
        <v>224171</v>
      </c>
      <c r="G26" s="14">
        <v>224171</v>
      </c>
      <c r="H26" s="14">
        <v>224171</v>
      </c>
      <c r="I26" s="14">
        <v>224171</v>
      </c>
      <c r="J26" s="14">
        <v>224171</v>
      </c>
      <c r="K26" s="14">
        <v>224171</v>
      </c>
      <c r="L26" s="14">
        <v>224171</v>
      </c>
      <c r="M26" s="14">
        <v>224171</v>
      </c>
      <c r="N26" s="14">
        <v>224175</v>
      </c>
      <c r="O26" s="14">
        <f t="shared" si="0"/>
        <v>2690056</v>
      </c>
      <c r="P26" s="128"/>
      <c r="Q26" s="114"/>
      <c r="R26" s="97"/>
      <c r="T26" s="82"/>
    </row>
    <row r="27" spans="1:256">
      <c r="A27" s="63" t="s">
        <v>278</v>
      </c>
      <c r="B27" s="62" t="s">
        <v>73</v>
      </c>
      <c r="C27" s="14"/>
      <c r="D27" s="14"/>
      <c r="E27" s="14">
        <v>109500</v>
      </c>
      <c r="F27" s="14"/>
      <c r="G27" s="14"/>
      <c r="H27" s="14">
        <v>109500</v>
      </c>
      <c r="I27" s="14"/>
      <c r="J27" s="14"/>
      <c r="K27" s="14">
        <v>109500</v>
      </c>
      <c r="L27" s="14"/>
      <c r="M27" s="14"/>
      <c r="N27" s="14">
        <v>109500</v>
      </c>
      <c r="O27" s="14">
        <f t="shared" si="0"/>
        <v>438000</v>
      </c>
      <c r="P27" s="128"/>
      <c r="Q27" s="114"/>
      <c r="R27" s="97"/>
      <c r="T27" s="82"/>
    </row>
    <row r="28" spans="1:256">
      <c r="A28" s="63" t="s">
        <v>74</v>
      </c>
      <c r="B28" s="62" t="s">
        <v>75</v>
      </c>
      <c r="C28" s="14"/>
      <c r="D28" s="14"/>
      <c r="E28" s="14"/>
      <c r="F28" s="14"/>
      <c r="G28" s="14">
        <v>50000</v>
      </c>
      <c r="H28" s="14"/>
      <c r="I28" s="14">
        <v>50000</v>
      </c>
      <c r="J28" s="14"/>
      <c r="K28" s="14"/>
      <c r="L28" s="14"/>
      <c r="M28" s="14"/>
      <c r="N28" s="14"/>
      <c r="O28" s="14">
        <f t="shared" si="0"/>
        <v>100000</v>
      </c>
      <c r="P28" s="128"/>
      <c r="Q28" s="114"/>
      <c r="R28" s="97"/>
      <c r="T28" s="82"/>
    </row>
    <row r="29" spans="1:256">
      <c r="A29" s="77" t="s">
        <v>76</v>
      </c>
      <c r="B29" s="41" t="s">
        <v>77</v>
      </c>
      <c r="C29" s="26">
        <f>SUM(C26:C28)</f>
        <v>224171</v>
      </c>
      <c r="D29" s="26">
        <f t="shared" ref="D29:N29" si="7">SUM(D26:D28)</f>
        <v>224171</v>
      </c>
      <c r="E29" s="26">
        <f t="shared" si="7"/>
        <v>333671</v>
      </c>
      <c r="F29" s="26">
        <f t="shared" si="7"/>
        <v>224171</v>
      </c>
      <c r="G29" s="26">
        <f t="shared" si="7"/>
        <v>274171</v>
      </c>
      <c r="H29" s="26">
        <f t="shared" si="7"/>
        <v>333671</v>
      </c>
      <c r="I29" s="26">
        <f t="shared" si="7"/>
        <v>274171</v>
      </c>
      <c r="J29" s="26">
        <f t="shared" si="7"/>
        <v>224171</v>
      </c>
      <c r="K29" s="26">
        <f t="shared" si="7"/>
        <v>333671</v>
      </c>
      <c r="L29" s="26">
        <f t="shared" si="7"/>
        <v>224171</v>
      </c>
      <c r="M29" s="26">
        <f t="shared" si="7"/>
        <v>224171</v>
      </c>
      <c r="N29" s="26">
        <f t="shared" si="7"/>
        <v>333675</v>
      </c>
      <c r="O29" s="14">
        <f t="shared" si="0"/>
        <v>3228056</v>
      </c>
      <c r="P29" s="132"/>
      <c r="Q29" s="114"/>
      <c r="R29" s="97"/>
      <c r="S29" s="39"/>
      <c r="T29" s="82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</row>
    <row r="30" spans="1:256">
      <c r="A30" s="77" t="s">
        <v>78</v>
      </c>
      <c r="B30" s="41" t="s">
        <v>79</v>
      </c>
      <c r="C30" s="26">
        <f>SUM(C16+C19+C25+C29)</f>
        <v>691893</v>
      </c>
      <c r="D30" s="26">
        <f t="shared" ref="D30:N30" si="8">SUM(D16+D19+D25+D29)</f>
        <v>851893</v>
      </c>
      <c r="E30" s="26">
        <f t="shared" si="8"/>
        <v>953893</v>
      </c>
      <c r="F30" s="26">
        <f t="shared" si="8"/>
        <v>1166891</v>
      </c>
      <c r="G30" s="26">
        <f t="shared" si="8"/>
        <v>1681893</v>
      </c>
      <c r="H30" s="26">
        <f t="shared" si="8"/>
        <v>1586393</v>
      </c>
      <c r="I30" s="26">
        <f t="shared" si="8"/>
        <v>3099391</v>
      </c>
      <c r="J30" s="26">
        <f t="shared" si="8"/>
        <v>931893</v>
      </c>
      <c r="K30" s="26">
        <f t="shared" si="8"/>
        <v>1102015</v>
      </c>
      <c r="L30" s="26">
        <f t="shared" si="8"/>
        <v>929393</v>
      </c>
      <c r="M30" s="26">
        <f t="shared" si="8"/>
        <v>807196</v>
      </c>
      <c r="N30" s="26">
        <f t="shared" si="8"/>
        <v>1091698</v>
      </c>
      <c r="O30" s="14">
        <f t="shared" si="0"/>
        <v>14894442</v>
      </c>
      <c r="P30" s="132"/>
      <c r="Q30" s="114"/>
      <c r="R30" s="97"/>
      <c r="S30" s="39"/>
      <c r="T30" s="82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</row>
    <row r="31" spans="1:256" s="66" customFormat="1">
      <c r="A31" s="63" t="s">
        <v>250</v>
      </c>
      <c r="B31" s="62" t="s">
        <v>133</v>
      </c>
      <c r="C31" s="14"/>
      <c r="D31" s="14"/>
      <c r="E31" s="14"/>
      <c r="F31" s="14"/>
      <c r="G31" s="14"/>
      <c r="H31" s="14">
        <v>18000</v>
      </c>
      <c r="I31" s="14"/>
      <c r="J31" s="14"/>
      <c r="K31" s="14"/>
      <c r="L31" s="14"/>
      <c r="M31" s="14">
        <v>18000</v>
      </c>
      <c r="N31" s="14"/>
      <c r="O31" s="14">
        <f t="shared" si="0"/>
        <v>36000</v>
      </c>
      <c r="P31" s="128"/>
      <c r="Q31" s="114"/>
      <c r="R31" s="97"/>
      <c r="S31" s="98"/>
      <c r="T31" s="82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  <row r="32" spans="1:256">
      <c r="A32" s="134" t="s">
        <v>82</v>
      </c>
      <c r="B32" s="62" t="s">
        <v>83</v>
      </c>
      <c r="C32" s="14">
        <v>50000</v>
      </c>
      <c r="D32" s="14">
        <v>200000</v>
      </c>
      <c r="E32" s="14">
        <v>10000</v>
      </c>
      <c r="F32" s="14">
        <v>40000</v>
      </c>
      <c r="G32" s="14">
        <v>30000</v>
      </c>
      <c r="H32" s="14"/>
      <c r="I32" s="14">
        <v>20000</v>
      </c>
      <c r="J32" s="14">
        <v>160000</v>
      </c>
      <c r="K32" s="14">
        <v>110000</v>
      </c>
      <c r="L32" s="14">
        <v>10000</v>
      </c>
      <c r="M32" s="14">
        <v>10000</v>
      </c>
      <c r="N32" s="14">
        <v>20000</v>
      </c>
      <c r="O32" s="14">
        <f t="shared" si="0"/>
        <v>660000</v>
      </c>
      <c r="P32" s="128"/>
      <c r="Q32" s="114"/>
      <c r="R32" s="97"/>
      <c r="T32" s="82"/>
    </row>
    <row r="33" spans="1:256">
      <c r="A33" s="80" t="s">
        <v>84</v>
      </c>
      <c r="B33" s="41" t="s">
        <v>85</v>
      </c>
      <c r="C33" s="26">
        <f>SUM(C31:C32)</f>
        <v>50000</v>
      </c>
      <c r="D33" s="26">
        <f t="shared" ref="D33:N33" si="9">SUM(D31:D32)</f>
        <v>200000</v>
      </c>
      <c r="E33" s="26">
        <f t="shared" si="9"/>
        <v>10000</v>
      </c>
      <c r="F33" s="26">
        <f t="shared" si="9"/>
        <v>40000</v>
      </c>
      <c r="G33" s="26">
        <f t="shared" si="9"/>
        <v>30000</v>
      </c>
      <c r="H33" s="26">
        <f t="shared" si="9"/>
        <v>18000</v>
      </c>
      <c r="I33" s="26">
        <f t="shared" si="9"/>
        <v>20000</v>
      </c>
      <c r="J33" s="26">
        <f t="shared" si="9"/>
        <v>160000</v>
      </c>
      <c r="K33" s="26">
        <f t="shared" si="9"/>
        <v>110000</v>
      </c>
      <c r="L33" s="26">
        <f t="shared" si="9"/>
        <v>10000</v>
      </c>
      <c r="M33" s="26">
        <f t="shared" si="9"/>
        <v>28000</v>
      </c>
      <c r="N33" s="26">
        <f t="shared" si="9"/>
        <v>20000</v>
      </c>
      <c r="O33" s="14">
        <f t="shared" si="0"/>
        <v>696000</v>
      </c>
      <c r="P33" s="132"/>
      <c r="Q33" s="114"/>
      <c r="R33" s="97"/>
      <c r="S33" s="39"/>
      <c r="T33" s="82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</row>
    <row r="34" spans="1:256">
      <c r="A34" s="134" t="s">
        <v>279</v>
      </c>
      <c r="B34" s="62" t="s">
        <v>87</v>
      </c>
      <c r="C34" s="14"/>
      <c r="D34" s="14"/>
      <c r="E34" s="14">
        <v>140620</v>
      </c>
      <c r="F34" s="14"/>
      <c r="G34" s="14"/>
      <c r="H34" s="14"/>
      <c r="I34" s="14"/>
      <c r="J34" s="14"/>
      <c r="K34" s="14"/>
      <c r="L34" s="14"/>
      <c r="M34" s="14"/>
      <c r="N34" s="14"/>
      <c r="O34" s="14">
        <f t="shared" si="0"/>
        <v>140620</v>
      </c>
      <c r="P34" s="128"/>
      <c r="Q34" s="114"/>
      <c r="R34" s="97"/>
      <c r="S34" s="98"/>
      <c r="T34" s="82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</row>
    <row r="35" spans="1:256">
      <c r="A35" s="135" t="s">
        <v>88</v>
      </c>
      <c r="B35" s="62" t="s">
        <v>89</v>
      </c>
      <c r="C35" s="14"/>
      <c r="D35" s="14"/>
      <c r="E35" s="14">
        <v>140740</v>
      </c>
      <c r="F35" s="14"/>
      <c r="G35" s="14"/>
      <c r="H35" s="14">
        <v>140740</v>
      </c>
      <c r="I35" s="14"/>
      <c r="J35" s="14"/>
      <c r="K35" s="14">
        <v>140740</v>
      </c>
      <c r="L35" s="14"/>
      <c r="M35" s="14"/>
      <c r="N35" s="14">
        <v>140740</v>
      </c>
      <c r="O35" s="14">
        <f t="shared" si="0"/>
        <v>562960</v>
      </c>
      <c r="P35" s="128"/>
      <c r="Q35" s="114"/>
      <c r="R35" s="97"/>
      <c r="T35" s="82"/>
    </row>
    <row r="36" spans="1:256">
      <c r="A36" s="135" t="s">
        <v>90</v>
      </c>
      <c r="B36" s="62" t="s">
        <v>91</v>
      </c>
      <c r="C36" s="14"/>
      <c r="D36" s="14"/>
      <c r="E36" s="14">
        <v>228500</v>
      </c>
      <c r="F36" s="14"/>
      <c r="G36" s="14"/>
      <c r="H36" s="14">
        <v>228500</v>
      </c>
      <c r="I36" s="14"/>
      <c r="J36" s="14"/>
      <c r="K36" s="14">
        <v>228500</v>
      </c>
      <c r="L36" s="14"/>
      <c r="M36" s="14"/>
      <c r="N36" s="14">
        <v>228500</v>
      </c>
      <c r="O36" s="14">
        <f t="shared" si="0"/>
        <v>914000</v>
      </c>
      <c r="P36" s="128"/>
      <c r="Q36" s="114"/>
      <c r="R36" s="97"/>
      <c r="T36" s="82"/>
    </row>
    <row r="37" spans="1:256">
      <c r="A37" s="136" t="s">
        <v>92</v>
      </c>
      <c r="B37" s="62" t="s">
        <v>93</v>
      </c>
      <c r="C37" s="14"/>
      <c r="D37" s="14">
        <v>10663318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>
        <f t="shared" si="0"/>
        <v>10663318</v>
      </c>
      <c r="P37" s="128"/>
      <c r="Q37" s="114"/>
      <c r="R37" s="97"/>
      <c r="T37" s="82"/>
    </row>
    <row r="38" spans="1:256">
      <c r="A38" s="80" t="s">
        <v>94</v>
      </c>
      <c r="B38" s="41" t="s">
        <v>95</v>
      </c>
      <c r="C38" s="26">
        <f>SUM(C34:C37)</f>
        <v>0</v>
      </c>
      <c r="D38" s="26">
        <f t="shared" ref="D38:N38" si="10">SUM(D34:D37)</f>
        <v>10663318</v>
      </c>
      <c r="E38" s="26">
        <f t="shared" si="10"/>
        <v>509860</v>
      </c>
      <c r="F38" s="26">
        <f t="shared" si="10"/>
        <v>0</v>
      </c>
      <c r="G38" s="26">
        <f t="shared" si="10"/>
        <v>0</v>
      </c>
      <c r="H38" s="26">
        <f t="shared" si="10"/>
        <v>369240</v>
      </c>
      <c r="I38" s="26">
        <f t="shared" si="10"/>
        <v>0</v>
      </c>
      <c r="J38" s="26">
        <f t="shared" si="10"/>
        <v>0</v>
      </c>
      <c r="K38" s="26">
        <f t="shared" si="10"/>
        <v>369240</v>
      </c>
      <c r="L38" s="26">
        <f t="shared" si="10"/>
        <v>0</v>
      </c>
      <c r="M38" s="26">
        <f t="shared" si="10"/>
        <v>0</v>
      </c>
      <c r="N38" s="26">
        <f t="shared" si="10"/>
        <v>369240</v>
      </c>
      <c r="O38" s="14">
        <f t="shared" si="0"/>
        <v>12280898</v>
      </c>
      <c r="P38" s="132"/>
      <c r="Q38" s="114"/>
      <c r="R38" s="97"/>
      <c r="S38" s="39"/>
      <c r="T38" s="82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</row>
    <row r="39" spans="1:256">
      <c r="A39" s="137" t="s">
        <v>96</v>
      </c>
      <c r="B39" s="138"/>
      <c r="C39" s="139">
        <f>SUM(C12+C13+C30+C33+C38)</f>
        <v>1359747</v>
      </c>
      <c r="D39" s="139">
        <f t="shared" ref="D39:N39" si="11">SUM(D12+D13+D30+D33+D38)</f>
        <v>12333065</v>
      </c>
      <c r="E39" s="139">
        <f t="shared" si="11"/>
        <v>2091607</v>
      </c>
      <c r="F39" s="139">
        <f t="shared" si="11"/>
        <v>1824745</v>
      </c>
      <c r="G39" s="139">
        <f t="shared" si="11"/>
        <v>2329747</v>
      </c>
      <c r="H39" s="139">
        <f t="shared" si="11"/>
        <v>2591487</v>
      </c>
      <c r="I39" s="139">
        <f t="shared" si="11"/>
        <v>3737243</v>
      </c>
      <c r="J39" s="139">
        <f t="shared" si="11"/>
        <v>1709746</v>
      </c>
      <c r="K39" s="139">
        <f t="shared" si="11"/>
        <v>2199110</v>
      </c>
      <c r="L39" s="139">
        <f t="shared" si="11"/>
        <v>1557247</v>
      </c>
      <c r="M39" s="139">
        <f t="shared" si="11"/>
        <v>1453045</v>
      </c>
      <c r="N39" s="139">
        <f t="shared" si="11"/>
        <v>2098783</v>
      </c>
      <c r="O39" s="14">
        <f t="shared" si="0"/>
        <v>35285572</v>
      </c>
      <c r="P39" s="140"/>
      <c r="Q39" s="114"/>
      <c r="R39" s="97"/>
      <c r="S39" s="141"/>
      <c r="T39" s="82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1"/>
      <c r="DU39" s="141"/>
      <c r="DV39" s="141"/>
      <c r="DW39" s="141"/>
      <c r="DX39" s="141"/>
      <c r="DY39" s="141"/>
      <c r="DZ39" s="141"/>
      <c r="EA39" s="141"/>
      <c r="EB39" s="141"/>
      <c r="EC39" s="141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41"/>
      <c r="ES39" s="141"/>
      <c r="ET39" s="141"/>
      <c r="EU39" s="141"/>
      <c r="EV39" s="141"/>
      <c r="EW39" s="141"/>
      <c r="EX39" s="141"/>
      <c r="EY39" s="141"/>
      <c r="EZ39" s="141"/>
      <c r="FA39" s="141"/>
      <c r="FB39" s="141"/>
      <c r="FC39" s="141"/>
      <c r="FD39" s="141"/>
      <c r="FE39" s="141"/>
      <c r="FF39" s="141"/>
      <c r="FG39" s="141"/>
      <c r="FH39" s="141"/>
      <c r="FI39" s="141"/>
      <c r="FJ39" s="141"/>
      <c r="FK39" s="141"/>
      <c r="FL39" s="141"/>
      <c r="FM39" s="141"/>
      <c r="FN39" s="141"/>
      <c r="FO39" s="141"/>
      <c r="FP39" s="141"/>
      <c r="FQ39" s="141"/>
      <c r="FR39" s="141"/>
      <c r="FS39" s="141"/>
      <c r="FT39" s="141"/>
      <c r="FU39" s="141"/>
      <c r="FV39" s="141"/>
      <c r="FW39" s="141"/>
      <c r="FX39" s="141"/>
      <c r="FY39" s="141"/>
      <c r="FZ39" s="141"/>
      <c r="GA39" s="141"/>
      <c r="GB39" s="141"/>
      <c r="GC39" s="141"/>
      <c r="GD39" s="141"/>
      <c r="GE39" s="141"/>
      <c r="GF39" s="141"/>
      <c r="GG39" s="141"/>
      <c r="GH39" s="141"/>
      <c r="GI39" s="141"/>
      <c r="GJ39" s="141"/>
      <c r="GK39" s="141"/>
      <c r="GL39" s="141"/>
      <c r="GM39" s="141"/>
      <c r="GN39" s="141"/>
      <c r="GO39" s="141"/>
      <c r="GP39" s="141"/>
      <c r="GQ39" s="141"/>
      <c r="GR39" s="141"/>
      <c r="GS39" s="141"/>
      <c r="GT39" s="141"/>
      <c r="GU39" s="141"/>
      <c r="GV39" s="141"/>
      <c r="GW39" s="141"/>
      <c r="GX39" s="141"/>
      <c r="GY39" s="141"/>
      <c r="GZ39" s="141"/>
      <c r="HA39" s="141"/>
      <c r="HB39" s="141"/>
      <c r="HC39" s="141"/>
      <c r="HD39" s="141"/>
      <c r="HE39" s="141"/>
      <c r="HF39" s="141"/>
      <c r="HG39" s="141"/>
      <c r="HH39" s="141"/>
      <c r="HI39" s="141"/>
      <c r="HJ39" s="141"/>
      <c r="HK39" s="141"/>
      <c r="HL39" s="141"/>
      <c r="HM39" s="141"/>
      <c r="HN39" s="141"/>
      <c r="HO39" s="141"/>
      <c r="HP39" s="141"/>
      <c r="HQ39" s="141"/>
      <c r="HR39" s="141"/>
      <c r="HS39" s="141"/>
      <c r="HT39" s="141"/>
      <c r="HU39" s="141"/>
      <c r="HV39" s="141"/>
      <c r="HW39" s="141"/>
      <c r="HX39" s="141"/>
      <c r="HY39" s="141"/>
      <c r="HZ39" s="141"/>
      <c r="IA39" s="141"/>
      <c r="IB39" s="141"/>
      <c r="IC39" s="141"/>
      <c r="ID39" s="141"/>
      <c r="IE39" s="141"/>
      <c r="IF39" s="141"/>
      <c r="IG39" s="141"/>
      <c r="IH39" s="141"/>
      <c r="II39" s="141"/>
      <c r="IJ39" s="141"/>
      <c r="IK39" s="141"/>
      <c r="IL39" s="141"/>
      <c r="IM39" s="141"/>
      <c r="IN39" s="141"/>
      <c r="IO39" s="141"/>
      <c r="IP39" s="141"/>
      <c r="IQ39" s="141"/>
      <c r="IR39" s="141"/>
      <c r="IS39" s="141"/>
      <c r="IT39" s="141"/>
      <c r="IU39" s="141"/>
      <c r="IV39" s="141"/>
    </row>
    <row r="40" spans="1:256">
      <c r="A40" s="142" t="s">
        <v>97</v>
      </c>
      <c r="B40" s="62" t="s">
        <v>98</v>
      </c>
      <c r="C40" s="14"/>
      <c r="D40" s="14"/>
      <c r="E40" s="14"/>
      <c r="F40" s="14"/>
      <c r="G40" s="14">
        <v>5915489</v>
      </c>
      <c r="H40" s="14"/>
      <c r="I40" s="14"/>
      <c r="J40" s="14"/>
      <c r="K40" s="14"/>
      <c r="L40" s="14"/>
      <c r="M40" s="14"/>
      <c r="N40" s="14"/>
      <c r="O40" s="14">
        <f t="shared" si="0"/>
        <v>5915489</v>
      </c>
      <c r="P40" s="128"/>
      <c r="Q40" s="114"/>
      <c r="R40" s="97"/>
      <c r="T40" s="82"/>
    </row>
    <row r="41" spans="1:256">
      <c r="A41" s="142" t="s">
        <v>280</v>
      </c>
      <c r="B41" s="62" t="s">
        <v>100</v>
      </c>
      <c r="C41" s="14"/>
      <c r="D41" s="14"/>
      <c r="E41" s="14">
        <v>131458</v>
      </c>
      <c r="F41" s="14"/>
      <c r="G41" s="14"/>
      <c r="H41" s="14"/>
      <c r="I41" s="14"/>
      <c r="J41" s="14"/>
      <c r="K41" s="14"/>
      <c r="L41" s="14"/>
      <c r="M41" s="14"/>
      <c r="N41" s="14"/>
      <c r="O41" s="14">
        <f t="shared" si="0"/>
        <v>131458</v>
      </c>
      <c r="P41" s="128"/>
      <c r="Q41" s="114"/>
      <c r="R41" s="97"/>
      <c r="T41" s="82"/>
    </row>
    <row r="42" spans="1:256">
      <c r="A42" s="142" t="s">
        <v>101</v>
      </c>
      <c r="B42" s="62" t="s">
        <v>102</v>
      </c>
      <c r="C42" s="14"/>
      <c r="D42" s="14"/>
      <c r="E42" s="14"/>
      <c r="F42" s="14"/>
      <c r="G42" s="14"/>
      <c r="H42" s="14">
        <v>4194195</v>
      </c>
      <c r="I42" s="14"/>
      <c r="J42" s="14"/>
      <c r="K42" s="14"/>
      <c r="L42" s="14"/>
      <c r="M42" s="14"/>
      <c r="N42" s="14"/>
      <c r="O42" s="14">
        <f t="shared" si="0"/>
        <v>4194195</v>
      </c>
      <c r="P42" s="128"/>
      <c r="Q42" s="114"/>
      <c r="R42" s="97"/>
      <c r="T42" s="82"/>
    </row>
    <row r="43" spans="1:256">
      <c r="A43" s="143" t="s">
        <v>103</v>
      </c>
      <c r="B43" s="62" t="s">
        <v>104</v>
      </c>
      <c r="C43" s="14"/>
      <c r="D43" s="14"/>
      <c r="E43" s="14">
        <v>36494</v>
      </c>
      <c r="F43" s="14"/>
      <c r="G43" s="14">
        <v>1235000</v>
      </c>
      <c r="H43" s="14">
        <v>286045</v>
      </c>
      <c r="I43" s="14"/>
      <c r="J43" s="14"/>
      <c r="K43" s="14"/>
      <c r="L43" s="14"/>
      <c r="M43" s="14"/>
      <c r="N43" s="14"/>
      <c r="O43" s="14">
        <f t="shared" si="0"/>
        <v>1557539</v>
      </c>
      <c r="P43" s="128"/>
      <c r="Q43" s="114"/>
      <c r="R43" s="97"/>
      <c r="T43" s="82"/>
    </row>
    <row r="44" spans="1:256">
      <c r="A44" s="81" t="s">
        <v>105</v>
      </c>
      <c r="B44" s="41" t="s">
        <v>106</v>
      </c>
      <c r="C44" s="26">
        <f>SUM(C40:C43)</f>
        <v>0</v>
      </c>
      <c r="D44" s="26">
        <f t="shared" ref="D44:N44" si="12">SUM(D40:D43)</f>
        <v>0</v>
      </c>
      <c r="E44" s="26">
        <f t="shared" si="12"/>
        <v>167952</v>
      </c>
      <c r="F44" s="26">
        <f t="shared" si="12"/>
        <v>0</v>
      </c>
      <c r="G44" s="26">
        <f t="shared" si="12"/>
        <v>7150489</v>
      </c>
      <c r="H44" s="26">
        <f t="shared" si="12"/>
        <v>4480240</v>
      </c>
      <c r="I44" s="26">
        <f t="shared" si="12"/>
        <v>0</v>
      </c>
      <c r="J44" s="26">
        <f t="shared" si="12"/>
        <v>0</v>
      </c>
      <c r="K44" s="26">
        <f t="shared" si="12"/>
        <v>0</v>
      </c>
      <c r="L44" s="26">
        <f t="shared" si="12"/>
        <v>0</v>
      </c>
      <c r="M44" s="26">
        <f t="shared" si="12"/>
        <v>0</v>
      </c>
      <c r="N44" s="26">
        <f t="shared" si="12"/>
        <v>0</v>
      </c>
      <c r="O44" s="14">
        <f t="shared" si="0"/>
        <v>11798681</v>
      </c>
      <c r="P44" s="132"/>
      <c r="Q44" s="114"/>
      <c r="R44" s="97"/>
      <c r="S44" s="39"/>
      <c r="T44" s="82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</row>
    <row r="45" spans="1:256">
      <c r="A45" s="134" t="s">
        <v>107</v>
      </c>
      <c r="B45" s="62" t="s">
        <v>108</v>
      </c>
      <c r="C45" s="14"/>
      <c r="D45" s="14"/>
      <c r="E45" s="14"/>
      <c r="F45" s="14"/>
      <c r="G45" s="14"/>
      <c r="H45" s="70">
        <v>9024291</v>
      </c>
      <c r="I45" s="70">
        <v>4918110</v>
      </c>
      <c r="J45" s="14"/>
      <c r="K45" s="14"/>
      <c r="L45" s="14"/>
      <c r="M45" s="14"/>
      <c r="N45" s="14"/>
      <c r="O45" s="14">
        <f t="shared" si="0"/>
        <v>13942401</v>
      </c>
      <c r="P45" s="128"/>
      <c r="Q45" s="114"/>
      <c r="R45" s="97"/>
      <c r="T45" s="82"/>
    </row>
    <row r="46" spans="1:256">
      <c r="A46" s="134" t="s">
        <v>281</v>
      </c>
      <c r="B46" s="62" t="s">
        <v>110</v>
      </c>
      <c r="C46" s="14"/>
      <c r="D46" s="14"/>
      <c r="E46" s="14"/>
      <c r="F46" s="14">
        <v>250000</v>
      </c>
      <c r="G46" s="14"/>
      <c r="H46" s="14"/>
      <c r="I46" s="14"/>
      <c r="J46" s="14"/>
      <c r="K46" s="14"/>
      <c r="L46" s="14"/>
      <c r="M46" s="14"/>
      <c r="N46" s="14"/>
      <c r="O46" s="14">
        <f t="shared" si="0"/>
        <v>250000</v>
      </c>
      <c r="P46" s="128"/>
      <c r="Q46" s="114"/>
      <c r="R46" s="97"/>
      <c r="T46" s="82"/>
    </row>
    <row r="47" spans="1:256">
      <c r="A47" s="134" t="s">
        <v>111</v>
      </c>
      <c r="B47" s="62" t="s">
        <v>112</v>
      </c>
      <c r="C47" s="14"/>
      <c r="D47" s="14"/>
      <c r="E47" s="14"/>
      <c r="F47" s="14">
        <v>67500</v>
      </c>
      <c r="G47" s="14"/>
      <c r="H47" s="14">
        <v>2436558</v>
      </c>
      <c r="I47" s="14">
        <v>2210791</v>
      </c>
      <c r="J47" s="14"/>
      <c r="K47" s="14"/>
      <c r="L47" s="14"/>
      <c r="M47" s="14"/>
      <c r="N47" s="14"/>
      <c r="O47" s="14">
        <f t="shared" si="0"/>
        <v>4714849</v>
      </c>
      <c r="P47" s="128"/>
      <c r="Q47" s="114"/>
      <c r="R47" s="97"/>
      <c r="T47" s="82"/>
    </row>
    <row r="48" spans="1:256">
      <c r="A48" s="80" t="s">
        <v>113</v>
      </c>
      <c r="B48" s="41" t="s">
        <v>114</v>
      </c>
      <c r="C48" s="26">
        <f>SUM(C45:C47)</f>
        <v>0</v>
      </c>
      <c r="D48" s="26">
        <f t="shared" ref="D48:N48" si="13">SUM(D45:D47)</f>
        <v>0</v>
      </c>
      <c r="E48" s="26">
        <f t="shared" si="13"/>
        <v>0</v>
      </c>
      <c r="F48" s="26">
        <f t="shared" si="13"/>
        <v>317500</v>
      </c>
      <c r="G48" s="26">
        <f t="shared" si="13"/>
        <v>0</v>
      </c>
      <c r="H48" s="26">
        <f t="shared" si="13"/>
        <v>11460849</v>
      </c>
      <c r="I48" s="26">
        <f t="shared" si="13"/>
        <v>7128901</v>
      </c>
      <c r="J48" s="26">
        <f t="shared" si="13"/>
        <v>0</v>
      </c>
      <c r="K48" s="26">
        <f t="shared" si="13"/>
        <v>0</v>
      </c>
      <c r="L48" s="26">
        <f t="shared" si="13"/>
        <v>0</v>
      </c>
      <c r="M48" s="26">
        <f t="shared" si="13"/>
        <v>0</v>
      </c>
      <c r="N48" s="26">
        <f t="shared" si="13"/>
        <v>0</v>
      </c>
      <c r="O48" s="14">
        <f t="shared" si="0"/>
        <v>18907250</v>
      </c>
      <c r="P48" s="132"/>
      <c r="Q48" s="114"/>
      <c r="R48" s="97"/>
      <c r="S48" s="39"/>
      <c r="T48" s="82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</row>
    <row r="49" spans="1:256" s="66" customFormat="1">
      <c r="A49" s="134" t="s">
        <v>286</v>
      </c>
      <c r="B49" s="62" t="s">
        <v>287</v>
      </c>
      <c r="C49" s="14"/>
      <c r="D49" s="14"/>
      <c r="E49" s="14"/>
      <c r="F49" s="14"/>
      <c r="G49" s="14"/>
      <c r="H49" s="14"/>
      <c r="I49" s="14"/>
      <c r="J49" s="14">
        <v>210000</v>
      </c>
      <c r="K49" s="14"/>
      <c r="L49" s="14"/>
      <c r="M49" s="14"/>
      <c r="N49" s="14"/>
      <c r="O49" s="14">
        <f t="shared" si="0"/>
        <v>210000</v>
      </c>
      <c r="P49" s="128"/>
      <c r="Q49" s="114"/>
      <c r="R49" s="97"/>
      <c r="S49" s="98"/>
      <c r="T49" s="82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  <c r="FG49" s="98"/>
      <c r="FH49" s="98"/>
      <c r="FI49" s="98"/>
      <c r="FJ49" s="98"/>
      <c r="FK49" s="98"/>
      <c r="FL49" s="98"/>
      <c r="FM49" s="98"/>
      <c r="FN49" s="98"/>
      <c r="FO49" s="98"/>
      <c r="FP49" s="98"/>
      <c r="FQ49" s="98"/>
      <c r="FR49" s="98"/>
      <c r="FS49" s="98"/>
      <c r="FT49" s="98"/>
      <c r="FU49" s="98"/>
      <c r="FV49" s="98"/>
      <c r="FW49" s="98"/>
      <c r="FX49" s="98"/>
      <c r="FY49" s="98"/>
      <c r="FZ49" s="98"/>
      <c r="GA49" s="98"/>
      <c r="GB49" s="98"/>
      <c r="GC49" s="98"/>
      <c r="GD49" s="98"/>
      <c r="GE49" s="98"/>
      <c r="GF49" s="98"/>
      <c r="GG49" s="98"/>
      <c r="GH49" s="98"/>
      <c r="GI49" s="98"/>
      <c r="GJ49" s="98"/>
      <c r="GK49" s="98"/>
      <c r="GL49" s="98"/>
      <c r="GM49" s="98"/>
      <c r="GN49" s="98"/>
      <c r="GO49" s="98"/>
      <c r="GP49" s="98"/>
      <c r="GQ49" s="98"/>
      <c r="GR49" s="98"/>
      <c r="GS49" s="98"/>
      <c r="GT49" s="98"/>
      <c r="GU49" s="98"/>
      <c r="GV49" s="98"/>
      <c r="GW49" s="98"/>
      <c r="GX49" s="98"/>
      <c r="GY49" s="98"/>
      <c r="GZ49" s="98"/>
      <c r="HA49" s="98"/>
      <c r="HB49" s="98"/>
      <c r="HC49" s="98"/>
      <c r="HD49" s="98"/>
      <c r="HE49" s="98"/>
      <c r="HF49" s="98"/>
      <c r="HG49" s="98"/>
      <c r="HH49" s="98"/>
      <c r="HI49" s="98"/>
      <c r="HJ49" s="98"/>
      <c r="HK49" s="98"/>
      <c r="HL49" s="98"/>
      <c r="HM49" s="98"/>
      <c r="HN49" s="98"/>
      <c r="HO49" s="98"/>
      <c r="HP49" s="98"/>
      <c r="HQ49" s="98"/>
      <c r="HR49" s="98"/>
      <c r="HS49" s="98"/>
      <c r="HT49" s="98"/>
      <c r="HU49" s="98"/>
      <c r="HV49" s="98"/>
      <c r="HW49" s="98"/>
      <c r="HX49" s="98"/>
      <c r="HY49" s="98"/>
      <c r="HZ49" s="98"/>
      <c r="IA49" s="98"/>
      <c r="IB49" s="98"/>
      <c r="IC49" s="98"/>
      <c r="ID49" s="98"/>
      <c r="IE49" s="98"/>
      <c r="IF49" s="98"/>
      <c r="IG49" s="98"/>
      <c r="IH49" s="98"/>
      <c r="II49" s="98"/>
      <c r="IJ49" s="98"/>
      <c r="IK49" s="98"/>
      <c r="IL49" s="98"/>
      <c r="IM49" s="98"/>
      <c r="IN49" s="98"/>
      <c r="IO49" s="98"/>
      <c r="IP49" s="98"/>
      <c r="IQ49" s="98"/>
      <c r="IR49" s="98"/>
      <c r="IS49" s="98"/>
      <c r="IT49" s="98"/>
      <c r="IU49" s="98"/>
      <c r="IV49" s="98"/>
    </row>
    <row r="50" spans="1:256">
      <c r="A50" s="80" t="s">
        <v>119</v>
      </c>
      <c r="B50" s="41" t="s">
        <v>120</v>
      </c>
      <c r="C50" s="26">
        <f>SUM(C49)</f>
        <v>0</v>
      </c>
      <c r="D50" s="26">
        <f t="shared" ref="D50:N50" si="14">SUM(D49)</f>
        <v>0</v>
      </c>
      <c r="E50" s="26">
        <f t="shared" si="14"/>
        <v>0</v>
      </c>
      <c r="F50" s="26">
        <f t="shared" si="14"/>
        <v>0</v>
      </c>
      <c r="G50" s="26">
        <f t="shared" si="14"/>
        <v>0</v>
      </c>
      <c r="H50" s="26">
        <f t="shared" si="14"/>
        <v>0</v>
      </c>
      <c r="I50" s="26">
        <f t="shared" si="14"/>
        <v>0</v>
      </c>
      <c r="J50" s="26">
        <f t="shared" si="14"/>
        <v>210000</v>
      </c>
      <c r="K50" s="26">
        <f t="shared" si="14"/>
        <v>0</v>
      </c>
      <c r="L50" s="26">
        <f t="shared" si="14"/>
        <v>0</v>
      </c>
      <c r="M50" s="26">
        <f t="shared" si="14"/>
        <v>0</v>
      </c>
      <c r="N50" s="26">
        <f t="shared" si="14"/>
        <v>0</v>
      </c>
      <c r="O50" s="14">
        <f t="shared" si="0"/>
        <v>210000</v>
      </c>
      <c r="P50" s="132"/>
      <c r="Q50" s="114"/>
      <c r="R50" s="97"/>
      <c r="S50" s="39"/>
      <c r="T50" s="82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</row>
    <row r="51" spans="1:256">
      <c r="A51" s="137" t="s">
        <v>121</v>
      </c>
      <c r="B51" s="138"/>
      <c r="C51" s="139">
        <f>SUM(C50,C48,C44)</f>
        <v>0</v>
      </c>
      <c r="D51" s="139">
        <f t="shared" ref="D51:N51" si="15">SUM(D50,D48,D44)</f>
        <v>0</v>
      </c>
      <c r="E51" s="139">
        <f t="shared" si="15"/>
        <v>167952</v>
      </c>
      <c r="F51" s="139">
        <f t="shared" si="15"/>
        <v>317500</v>
      </c>
      <c r="G51" s="139">
        <f t="shared" si="15"/>
        <v>7150489</v>
      </c>
      <c r="H51" s="139">
        <f t="shared" si="15"/>
        <v>15941089</v>
      </c>
      <c r="I51" s="139">
        <f t="shared" si="15"/>
        <v>7128901</v>
      </c>
      <c r="J51" s="139">
        <f t="shared" si="15"/>
        <v>210000</v>
      </c>
      <c r="K51" s="139">
        <f t="shared" si="15"/>
        <v>0</v>
      </c>
      <c r="L51" s="139">
        <f t="shared" si="15"/>
        <v>0</v>
      </c>
      <c r="M51" s="139">
        <f t="shared" si="15"/>
        <v>0</v>
      </c>
      <c r="N51" s="139">
        <f t="shared" si="15"/>
        <v>0</v>
      </c>
      <c r="O51" s="14">
        <f t="shared" si="0"/>
        <v>30915931</v>
      </c>
      <c r="P51" s="140"/>
      <c r="Q51" s="114"/>
      <c r="R51" s="97"/>
      <c r="S51" s="141"/>
      <c r="T51" s="82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1"/>
      <c r="CI51" s="141"/>
      <c r="CJ51" s="141"/>
      <c r="CK51" s="141"/>
      <c r="CL51" s="141"/>
      <c r="CM51" s="141"/>
      <c r="CN51" s="141"/>
      <c r="CO51" s="141"/>
      <c r="CP51" s="141"/>
      <c r="CQ51" s="141"/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  <c r="EK51" s="141"/>
      <c r="EL51" s="141"/>
      <c r="EM51" s="141"/>
      <c r="EN51" s="141"/>
      <c r="EO51" s="141"/>
      <c r="EP51" s="141"/>
      <c r="EQ51" s="141"/>
      <c r="ER51" s="141"/>
      <c r="ES51" s="141"/>
      <c r="ET51" s="141"/>
      <c r="EU51" s="141"/>
      <c r="EV51" s="141"/>
      <c r="EW51" s="141"/>
      <c r="EX51" s="141"/>
      <c r="EY51" s="141"/>
      <c r="EZ51" s="141"/>
      <c r="FA51" s="141"/>
      <c r="FB51" s="141"/>
      <c r="FC51" s="141"/>
      <c r="FD51" s="141"/>
      <c r="FE51" s="141"/>
      <c r="FF51" s="141"/>
      <c r="FG51" s="141"/>
      <c r="FH51" s="141"/>
      <c r="FI51" s="141"/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1"/>
      <c r="FV51" s="141"/>
      <c r="FW51" s="141"/>
      <c r="FX51" s="141"/>
      <c r="FY51" s="141"/>
      <c r="FZ51" s="141"/>
      <c r="GA51" s="141"/>
      <c r="GB51" s="141"/>
      <c r="GC51" s="141"/>
      <c r="GD51" s="141"/>
      <c r="GE51" s="141"/>
      <c r="GF51" s="141"/>
      <c r="GG51" s="141"/>
      <c r="GH51" s="141"/>
      <c r="GI51" s="141"/>
      <c r="GJ51" s="141"/>
      <c r="GK51" s="141"/>
      <c r="GL51" s="141"/>
      <c r="GM51" s="141"/>
      <c r="GN51" s="141"/>
      <c r="GO51" s="141"/>
      <c r="GP51" s="141"/>
      <c r="GQ51" s="141"/>
      <c r="GR51" s="141"/>
      <c r="GS51" s="141"/>
      <c r="GT51" s="141"/>
      <c r="GU51" s="141"/>
      <c r="GV51" s="141"/>
      <c r="GW51" s="141"/>
      <c r="GX51" s="141"/>
      <c r="GY51" s="141"/>
      <c r="GZ51" s="141"/>
      <c r="HA51" s="141"/>
      <c r="HB51" s="141"/>
      <c r="HC51" s="141"/>
      <c r="HD51" s="141"/>
      <c r="HE51" s="141"/>
      <c r="HF51" s="141"/>
      <c r="HG51" s="141"/>
      <c r="HH51" s="141"/>
      <c r="HI51" s="141"/>
      <c r="HJ51" s="141"/>
      <c r="HK51" s="141"/>
      <c r="HL51" s="141"/>
      <c r="HM51" s="141"/>
      <c r="HN51" s="141"/>
      <c r="HO51" s="141"/>
      <c r="HP51" s="141"/>
      <c r="HQ51" s="141"/>
      <c r="HR51" s="141"/>
      <c r="HS51" s="141"/>
      <c r="HT51" s="141"/>
      <c r="HU51" s="141"/>
      <c r="HV51" s="141"/>
      <c r="HW51" s="141"/>
      <c r="HX51" s="141"/>
      <c r="HY51" s="141"/>
      <c r="HZ51" s="141"/>
      <c r="IA51" s="141"/>
      <c r="IB51" s="141"/>
      <c r="IC51" s="141"/>
      <c r="ID51" s="141"/>
      <c r="IE51" s="141"/>
      <c r="IF51" s="141"/>
      <c r="IG51" s="141"/>
      <c r="IH51" s="141"/>
      <c r="II51" s="141"/>
      <c r="IJ51" s="141"/>
      <c r="IK51" s="141"/>
      <c r="IL51" s="141"/>
      <c r="IM51" s="141"/>
      <c r="IN51" s="141"/>
      <c r="IO51" s="141"/>
      <c r="IP51" s="141"/>
      <c r="IQ51" s="141"/>
      <c r="IR51" s="141"/>
      <c r="IS51" s="141"/>
      <c r="IT51" s="141"/>
      <c r="IU51" s="141"/>
      <c r="IV51" s="141"/>
    </row>
    <row r="52" spans="1:256">
      <c r="A52" s="144" t="s">
        <v>122</v>
      </c>
      <c r="B52" s="145" t="s">
        <v>123</v>
      </c>
      <c r="C52" s="146">
        <f>SUM(C39+C51)</f>
        <v>1359747</v>
      </c>
      <c r="D52" s="146">
        <f t="shared" ref="D52:N52" si="16">SUM(D39+D51)</f>
        <v>12333065</v>
      </c>
      <c r="E52" s="146">
        <f t="shared" si="16"/>
        <v>2259559</v>
      </c>
      <c r="F52" s="146">
        <f t="shared" si="16"/>
        <v>2142245</v>
      </c>
      <c r="G52" s="146">
        <f t="shared" si="16"/>
        <v>9480236</v>
      </c>
      <c r="H52" s="146">
        <f t="shared" si="16"/>
        <v>18532576</v>
      </c>
      <c r="I52" s="146">
        <f t="shared" si="16"/>
        <v>10866144</v>
      </c>
      <c r="J52" s="146">
        <f t="shared" si="16"/>
        <v>1919746</v>
      </c>
      <c r="K52" s="146">
        <f t="shared" si="16"/>
        <v>2199110</v>
      </c>
      <c r="L52" s="146">
        <f t="shared" si="16"/>
        <v>1557247</v>
      </c>
      <c r="M52" s="146">
        <f t="shared" si="16"/>
        <v>1453045</v>
      </c>
      <c r="N52" s="146">
        <f t="shared" si="16"/>
        <v>2098783</v>
      </c>
      <c r="O52" s="14">
        <f t="shared" si="0"/>
        <v>66201503</v>
      </c>
      <c r="P52" s="147"/>
      <c r="Q52" s="114"/>
      <c r="R52" s="97"/>
      <c r="S52" s="148"/>
      <c r="T52" s="82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148"/>
      <c r="CA52" s="148"/>
      <c r="CB52" s="148"/>
      <c r="CC52" s="148"/>
      <c r="CD52" s="148"/>
      <c r="CE52" s="148"/>
      <c r="CF52" s="148"/>
      <c r="CG52" s="148"/>
      <c r="CH52" s="148"/>
      <c r="CI52" s="148"/>
      <c r="CJ52" s="148"/>
      <c r="CK52" s="148"/>
      <c r="CL52" s="148"/>
      <c r="CM52" s="148"/>
      <c r="CN52" s="148"/>
      <c r="CO52" s="148"/>
      <c r="CP52" s="148"/>
      <c r="CQ52" s="148"/>
      <c r="CR52" s="148"/>
      <c r="CS52" s="148"/>
      <c r="CT52" s="148"/>
      <c r="CU52" s="148"/>
      <c r="CV52" s="148"/>
      <c r="CW52" s="148"/>
      <c r="CX52" s="148"/>
      <c r="CY52" s="148"/>
      <c r="CZ52" s="148"/>
      <c r="DA52" s="148"/>
      <c r="DB52" s="148"/>
      <c r="DC52" s="148"/>
      <c r="DD52" s="148"/>
      <c r="DE52" s="148"/>
      <c r="DF52" s="148"/>
      <c r="DG52" s="148"/>
      <c r="DH52" s="148"/>
      <c r="DI52" s="148"/>
      <c r="DJ52" s="148"/>
      <c r="DK52" s="148"/>
      <c r="DL52" s="148"/>
      <c r="DM52" s="148"/>
      <c r="DN52" s="148"/>
      <c r="DO52" s="148"/>
      <c r="DP52" s="148"/>
      <c r="DQ52" s="148"/>
      <c r="DR52" s="148"/>
      <c r="DS52" s="148"/>
      <c r="DT52" s="148"/>
      <c r="DU52" s="148"/>
      <c r="DV52" s="148"/>
      <c r="DW52" s="148"/>
      <c r="DX52" s="148"/>
      <c r="DY52" s="148"/>
      <c r="DZ52" s="148"/>
      <c r="EA52" s="148"/>
      <c r="EB52" s="148"/>
      <c r="EC52" s="148"/>
      <c r="ED52" s="148"/>
      <c r="EE52" s="148"/>
      <c r="EF52" s="148"/>
      <c r="EG52" s="148"/>
      <c r="EH52" s="148"/>
      <c r="EI52" s="148"/>
      <c r="EJ52" s="148"/>
      <c r="EK52" s="148"/>
      <c r="EL52" s="148"/>
      <c r="EM52" s="148"/>
      <c r="EN52" s="148"/>
      <c r="EO52" s="148"/>
      <c r="EP52" s="148"/>
      <c r="EQ52" s="148"/>
      <c r="ER52" s="148"/>
      <c r="ES52" s="148"/>
      <c r="ET52" s="148"/>
      <c r="EU52" s="148"/>
      <c r="EV52" s="148"/>
      <c r="EW52" s="148"/>
      <c r="EX52" s="148"/>
      <c r="EY52" s="148"/>
      <c r="EZ52" s="148"/>
      <c r="FA52" s="148"/>
      <c r="FB52" s="148"/>
      <c r="FC52" s="148"/>
      <c r="FD52" s="148"/>
      <c r="FE52" s="148"/>
      <c r="FF52" s="148"/>
      <c r="FG52" s="148"/>
      <c r="FH52" s="148"/>
      <c r="FI52" s="148"/>
      <c r="FJ52" s="148"/>
      <c r="FK52" s="148"/>
      <c r="FL52" s="148"/>
      <c r="FM52" s="148"/>
      <c r="FN52" s="148"/>
      <c r="FO52" s="148"/>
      <c r="FP52" s="148"/>
      <c r="FQ52" s="148"/>
      <c r="FR52" s="148"/>
      <c r="FS52" s="148"/>
      <c r="FT52" s="148"/>
      <c r="FU52" s="148"/>
      <c r="FV52" s="148"/>
      <c r="FW52" s="148"/>
      <c r="FX52" s="148"/>
      <c r="FY52" s="148"/>
      <c r="FZ52" s="148"/>
      <c r="GA52" s="148"/>
      <c r="GB52" s="148"/>
      <c r="GC52" s="148"/>
      <c r="GD52" s="148"/>
      <c r="GE52" s="148"/>
      <c r="GF52" s="148"/>
      <c r="GG52" s="148"/>
      <c r="GH52" s="148"/>
      <c r="GI52" s="148"/>
      <c r="GJ52" s="148"/>
      <c r="GK52" s="148"/>
      <c r="GL52" s="148"/>
      <c r="GM52" s="148"/>
      <c r="GN52" s="148"/>
      <c r="GO52" s="148"/>
      <c r="GP52" s="148"/>
      <c r="GQ52" s="148"/>
      <c r="GR52" s="148"/>
      <c r="GS52" s="148"/>
      <c r="GT52" s="148"/>
      <c r="GU52" s="148"/>
      <c r="GV52" s="148"/>
      <c r="GW52" s="148"/>
      <c r="GX52" s="148"/>
      <c r="GY52" s="148"/>
      <c r="GZ52" s="148"/>
      <c r="HA52" s="148"/>
      <c r="HB52" s="148"/>
      <c r="HC52" s="148"/>
      <c r="HD52" s="148"/>
      <c r="HE52" s="148"/>
      <c r="HF52" s="148"/>
      <c r="HG52" s="148"/>
      <c r="HH52" s="148"/>
      <c r="HI52" s="148"/>
      <c r="HJ52" s="148"/>
      <c r="HK52" s="148"/>
      <c r="HL52" s="148"/>
      <c r="HM52" s="148"/>
      <c r="HN52" s="148"/>
      <c r="HO52" s="148"/>
      <c r="HP52" s="148"/>
      <c r="HQ52" s="148"/>
      <c r="HR52" s="148"/>
      <c r="HS52" s="148"/>
      <c r="HT52" s="148"/>
      <c r="HU52" s="148"/>
      <c r="HV52" s="148"/>
      <c r="HW52" s="148"/>
      <c r="HX52" s="148"/>
      <c r="HY52" s="148"/>
      <c r="HZ52" s="148"/>
      <c r="IA52" s="148"/>
      <c r="IB52" s="148"/>
      <c r="IC52" s="148"/>
      <c r="ID52" s="148"/>
      <c r="IE52" s="148"/>
      <c r="IF52" s="148"/>
      <c r="IG52" s="148"/>
      <c r="IH52" s="148"/>
      <c r="II52" s="148"/>
      <c r="IJ52" s="148"/>
      <c r="IK52" s="148"/>
      <c r="IL52" s="148"/>
      <c r="IM52" s="148"/>
      <c r="IN52" s="148"/>
      <c r="IO52" s="148"/>
      <c r="IP52" s="148"/>
      <c r="IQ52" s="148"/>
      <c r="IR52" s="148"/>
      <c r="IS52" s="148"/>
      <c r="IT52" s="148"/>
      <c r="IU52" s="148"/>
      <c r="IV52" s="148"/>
    </row>
    <row r="53" spans="1:256" ht="28.5">
      <c r="A53" s="103" t="s">
        <v>26</v>
      </c>
      <c r="B53" s="104" t="s">
        <v>27</v>
      </c>
      <c r="C53" s="126" t="s">
        <v>264</v>
      </c>
      <c r="D53" s="126" t="s">
        <v>265</v>
      </c>
      <c r="E53" s="126" t="s">
        <v>266</v>
      </c>
      <c r="F53" s="126" t="s">
        <v>267</v>
      </c>
      <c r="G53" s="126" t="s">
        <v>268</v>
      </c>
      <c r="H53" s="126" t="s">
        <v>269</v>
      </c>
      <c r="I53" s="126" t="s">
        <v>270</v>
      </c>
      <c r="J53" s="126" t="s">
        <v>271</v>
      </c>
      <c r="K53" s="126" t="s">
        <v>272</v>
      </c>
      <c r="L53" s="126" t="s">
        <v>273</v>
      </c>
      <c r="M53" s="126" t="s">
        <v>274</v>
      </c>
      <c r="N53" s="126" t="s">
        <v>275</v>
      </c>
      <c r="O53" s="127" t="s">
        <v>276</v>
      </c>
      <c r="P53" s="147"/>
      <c r="Q53" s="114"/>
      <c r="R53" s="97"/>
      <c r="S53" s="148"/>
      <c r="T53" s="82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  <c r="CK53" s="148"/>
      <c r="CL53" s="148"/>
      <c r="CM53" s="148"/>
      <c r="CN53" s="148"/>
      <c r="CO53" s="148"/>
      <c r="CP53" s="148"/>
      <c r="CQ53" s="148"/>
      <c r="CR53" s="148"/>
      <c r="CS53" s="148"/>
      <c r="CT53" s="148"/>
      <c r="CU53" s="148"/>
      <c r="CV53" s="148"/>
      <c r="CW53" s="148"/>
      <c r="CX53" s="148"/>
      <c r="CY53" s="148"/>
      <c r="CZ53" s="148"/>
      <c r="DA53" s="148"/>
      <c r="DB53" s="148"/>
      <c r="DC53" s="148"/>
      <c r="DD53" s="148"/>
      <c r="DE53" s="148"/>
      <c r="DF53" s="148"/>
      <c r="DG53" s="148"/>
      <c r="DH53" s="148"/>
      <c r="DI53" s="148"/>
      <c r="DJ53" s="148"/>
      <c r="DK53" s="148"/>
      <c r="DL53" s="148"/>
      <c r="DM53" s="148"/>
      <c r="DN53" s="148"/>
      <c r="DO53" s="148"/>
      <c r="DP53" s="148"/>
      <c r="DQ53" s="148"/>
      <c r="DR53" s="148"/>
      <c r="DS53" s="148"/>
      <c r="DT53" s="148"/>
      <c r="DU53" s="148"/>
      <c r="DV53" s="148"/>
      <c r="DW53" s="148"/>
      <c r="DX53" s="148"/>
      <c r="DY53" s="148"/>
      <c r="DZ53" s="148"/>
      <c r="EA53" s="148"/>
      <c r="EB53" s="148"/>
      <c r="EC53" s="148"/>
      <c r="ED53" s="148"/>
      <c r="EE53" s="148"/>
      <c r="EF53" s="148"/>
      <c r="EG53" s="148"/>
      <c r="EH53" s="148"/>
      <c r="EI53" s="148"/>
      <c r="EJ53" s="148"/>
      <c r="EK53" s="148"/>
      <c r="EL53" s="148"/>
      <c r="EM53" s="148"/>
      <c r="EN53" s="148"/>
      <c r="EO53" s="148"/>
      <c r="EP53" s="148"/>
      <c r="EQ53" s="148"/>
      <c r="ER53" s="148"/>
      <c r="ES53" s="148"/>
      <c r="ET53" s="148"/>
      <c r="EU53" s="148"/>
      <c r="EV53" s="148"/>
      <c r="EW53" s="148"/>
      <c r="EX53" s="148"/>
      <c r="EY53" s="148"/>
      <c r="EZ53" s="148"/>
      <c r="FA53" s="148"/>
      <c r="FB53" s="148"/>
      <c r="FC53" s="148"/>
      <c r="FD53" s="148"/>
      <c r="FE53" s="148"/>
      <c r="FF53" s="148"/>
      <c r="FG53" s="148"/>
      <c r="FH53" s="148"/>
      <c r="FI53" s="148"/>
      <c r="FJ53" s="148"/>
      <c r="FK53" s="148"/>
      <c r="FL53" s="148"/>
      <c r="FM53" s="148"/>
      <c r="FN53" s="148"/>
      <c r="FO53" s="148"/>
      <c r="FP53" s="148"/>
      <c r="FQ53" s="148"/>
      <c r="FR53" s="148"/>
      <c r="FS53" s="148"/>
      <c r="FT53" s="148"/>
      <c r="FU53" s="148"/>
      <c r="FV53" s="148"/>
      <c r="FW53" s="148"/>
      <c r="FX53" s="148"/>
      <c r="FY53" s="148"/>
      <c r="FZ53" s="148"/>
      <c r="GA53" s="148"/>
      <c r="GB53" s="148"/>
      <c r="GC53" s="148"/>
      <c r="GD53" s="148"/>
      <c r="GE53" s="148"/>
      <c r="GF53" s="148"/>
      <c r="GG53" s="148"/>
      <c r="GH53" s="148"/>
      <c r="GI53" s="148"/>
      <c r="GJ53" s="148"/>
      <c r="GK53" s="148"/>
      <c r="GL53" s="148"/>
      <c r="GM53" s="148"/>
      <c r="GN53" s="148"/>
      <c r="GO53" s="148"/>
      <c r="GP53" s="148"/>
      <c r="GQ53" s="148"/>
      <c r="GR53" s="148"/>
      <c r="GS53" s="148"/>
      <c r="GT53" s="148"/>
      <c r="GU53" s="148"/>
      <c r="GV53" s="148"/>
      <c r="GW53" s="148"/>
      <c r="GX53" s="148"/>
      <c r="GY53" s="148"/>
      <c r="GZ53" s="148"/>
      <c r="HA53" s="148"/>
      <c r="HB53" s="148"/>
      <c r="HC53" s="148"/>
      <c r="HD53" s="148"/>
      <c r="HE53" s="148"/>
      <c r="HF53" s="148"/>
      <c r="HG53" s="148"/>
      <c r="HH53" s="148"/>
      <c r="HI53" s="148"/>
      <c r="HJ53" s="148"/>
      <c r="HK53" s="148"/>
      <c r="HL53" s="148"/>
      <c r="HM53" s="148"/>
      <c r="HN53" s="148"/>
      <c r="HO53" s="148"/>
      <c r="HP53" s="148"/>
      <c r="HQ53" s="148"/>
      <c r="HR53" s="148"/>
      <c r="HS53" s="148"/>
      <c r="HT53" s="148"/>
      <c r="HU53" s="148"/>
      <c r="HV53" s="148"/>
      <c r="HW53" s="148"/>
      <c r="HX53" s="148"/>
      <c r="HY53" s="148"/>
      <c r="HZ53" s="148"/>
      <c r="IA53" s="148"/>
      <c r="IB53" s="148"/>
      <c r="IC53" s="148"/>
      <c r="ID53" s="148"/>
      <c r="IE53" s="148"/>
      <c r="IF53" s="148"/>
      <c r="IG53" s="148"/>
      <c r="IH53" s="148"/>
      <c r="II53" s="148"/>
      <c r="IJ53" s="148"/>
      <c r="IK53" s="148"/>
      <c r="IL53" s="148"/>
      <c r="IM53" s="148"/>
      <c r="IN53" s="148"/>
      <c r="IO53" s="148"/>
      <c r="IP53" s="148"/>
      <c r="IQ53" s="148"/>
      <c r="IR53" s="148"/>
      <c r="IS53" s="148"/>
      <c r="IT53" s="148"/>
      <c r="IU53" s="148"/>
      <c r="IV53" s="148"/>
    </row>
    <row r="54" spans="1:256">
      <c r="A54" s="149" t="s">
        <v>124</v>
      </c>
      <c r="B54" s="150" t="s">
        <v>125</v>
      </c>
      <c r="C54" s="151">
        <v>747815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4">
        <f t="shared" si="0"/>
        <v>747815</v>
      </c>
      <c r="P54" s="152"/>
      <c r="Q54" s="114"/>
      <c r="R54" s="97"/>
      <c r="S54" s="153"/>
      <c r="T54" s="82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3"/>
      <c r="BR54" s="153"/>
      <c r="BS54" s="153"/>
      <c r="BT54" s="153"/>
      <c r="BU54" s="153"/>
      <c r="BV54" s="153"/>
      <c r="BW54" s="153"/>
      <c r="BX54" s="153"/>
      <c r="BY54" s="153"/>
      <c r="BZ54" s="153"/>
      <c r="CA54" s="153"/>
      <c r="CB54" s="153"/>
      <c r="CC54" s="153"/>
      <c r="CD54" s="153"/>
      <c r="CE54" s="153"/>
      <c r="CF54" s="153"/>
      <c r="CG54" s="153"/>
      <c r="CH54" s="153"/>
      <c r="CI54" s="153"/>
      <c r="CJ54" s="153"/>
      <c r="CK54" s="153"/>
      <c r="CL54" s="153"/>
      <c r="CM54" s="153"/>
      <c r="CN54" s="153"/>
      <c r="CO54" s="153"/>
      <c r="CP54" s="153"/>
      <c r="CQ54" s="153"/>
      <c r="CR54" s="153"/>
      <c r="CS54" s="153"/>
      <c r="CT54" s="153"/>
      <c r="CU54" s="153"/>
      <c r="CV54" s="153"/>
      <c r="CW54" s="153"/>
      <c r="CX54" s="153"/>
      <c r="CY54" s="153"/>
      <c r="CZ54" s="153"/>
      <c r="DA54" s="153"/>
      <c r="DB54" s="153"/>
      <c r="DC54" s="153"/>
      <c r="DD54" s="153"/>
      <c r="DE54" s="153"/>
      <c r="DF54" s="153"/>
      <c r="DG54" s="153"/>
      <c r="DH54" s="153"/>
      <c r="DI54" s="153"/>
      <c r="DJ54" s="153"/>
      <c r="DK54" s="153"/>
      <c r="DL54" s="153"/>
      <c r="DM54" s="153"/>
      <c r="DN54" s="153"/>
      <c r="DO54" s="153"/>
      <c r="DP54" s="153"/>
      <c r="DQ54" s="153"/>
      <c r="DR54" s="153"/>
      <c r="DS54" s="153"/>
      <c r="DT54" s="153"/>
      <c r="DU54" s="153"/>
      <c r="DV54" s="153"/>
      <c r="DW54" s="153"/>
      <c r="DX54" s="153"/>
      <c r="DY54" s="153"/>
      <c r="DZ54" s="153"/>
      <c r="EA54" s="153"/>
      <c r="EB54" s="153"/>
      <c r="EC54" s="153"/>
      <c r="ED54" s="153"/>
      <c r="EE54" s="153"/>
      <c r="EF54" s="153"/>
      <c r="EG54" s="153"/>
      <c r="EH54" s="153"/>
      <c r="EI54" s="153"/>
      <c r="EJ54" s="153"/>
      <c r="EK54" s="153"/>
      <c r="EL54" s="153"/>
      <c r="EM54" s="153"/>
      <c r="EN54" s="153"/>
      <c r="EO54" s="153"/>
      <c r="EP54" s="153"/>
      <c r="EQ54" s="153"/>
      <c r="ER54" s="153"/>
      <c r="ES54" s="153"/>
      <c r="ET54" s="153"/>
      <c r="EU54" s="153"/>
      <c r="EV54" s="153"/>
      <c r="EW54" s="153"/>
      <c r="EX54" s="153"/>
      <c r="EY54" s="153"/>
      <c r="EZ54" s="153"/>
      <c r="FA54" s="153"/>
      <c r="FB54" s="153"/>
      <c r="FC54" s="153"/>
      <c r="FD54" s="153"/>
      <c r="FE54" s="153"/>
      <c r="FF54" s="153"/>
      <c r="FG54" s="153"/>
      <c r="FH54" s="153"/>
      <c r="FI54" s="153"/>
      <c r="FJ54" s="153"/>
      <c r="FK54" s="153"/>
      <c r="FL54" s="153"/>
      <c r="FM54" s="153"/>
      <c r="FN54" s="153"/>
      <c r="FO54" s="153"/>
      <c r="FP54" s="153"/>
      <c r="FQ54" s="153"/>
      <c r="FR54" s="153"/>
      <c r="FS54" s="153"/>
      <c r="FT54" s="153"/>
      <c r="FU54" s="153"/>
      <c r="FV54" s="153"/>
      <c r="FW54" s="153"/>
      <c r="FX54" s="153"/>
      <c r="FY54" s="153"/>
      <c r="FZ54" s="153"/>
      <c r="GA54" s="153"/>
      <c r="GB54" s="153"/>
      <c r="GC54" s="153"/>
      <c r="GD54" s="153"/>
      <c r="GE54" s="153"/>
      <c r="GF54" s="153"/>
      <c r="GG54" s="153"/>
      <c r="GH54" s="153"/>
      <c r="GI54" s="153"/>
      <c r="GJ54" s="153"/>
      <c r="GK54" s="153"/>
      <c r="GL54" s="153"/>
      <c r="GM54" s="153"/>
      <c r="GN54" s="153"/>
      <c r="GO54" s="153"/>
      <c r="GP54" s="153"/>
      <c r="GQ54" s="153"/>
      <c r="GR54" s="153"/>
      <c r="GS54" s="153"/>
      <c r="GT54" s="153"/>
      <c r="GU54" s="153"/>
      <c r="GV54" s="153"/>
      <c r="GW54" s="153"/>
      <c r="GX54" s="153"/>
      <c r="GY54" s="153"/>
      <c r="GZ54" s="153"/>
      <c r="HA54" s="153"/>
      <c r="HB54" s="153"/>
      <c r="HC54" s="153"/>
      <c r="HD54" s="153"/>
      <c r="HE54" s="153"/>
      <c r="HF54" s="153"/>
      <c r="HG54" s="153"/>
      <c r="HH54" s="153"/>
      <c r="HI54" s="153"/>
      <c r="HJ54" s="153"/>
      <c r="HK54" s="153"/>
      <c r="HL54" s="153"/>
      <c r="HM54" s="153"/>
      <c r="HN54" s="153"/>
      <c r="HO54" s="153"/>
      <c r="HP54" s="153"/>
      <c r="HQ54" s="153"/>
      <c r="HR54" s="153"/>
      <c r="HS54" s="153"/>
      <c r="HT54" s="153"/>
      <c r="HU54" s="153"/>
      <c r="HV54" s="153"/>
      <c r="HW54" s="153"/>
      <c r="HX54" s="153"/>
      <c r="HY54" s="153"/>
      <c r="HZ54" s="153"/>
      <c r="IA54" s="153"/>
      <c r="IB54" s="153"/>
      <c r="IC54" s="153"/>
      <c r="ID54" s="153"/>
      <c r="IE54" s="153"/>
      <c r="IF54" s="153"/>
      <c r="IG54" s="153"/>
      <c r="IH54" s="153"/>
      <c r="II54" s="153"/>
      <c r="IJ54" s="153"/>
      <c r="IK54" s="153"/>
      <c r="IL54" s="153"/>
      <c r="IM54" s="153"/>
      <c r="IN54" s="153"/>
      <c r="IO54" s="153"/>
      <c r="IP54" s="153"/>
      <c r="IQ54" s="153"/>
      <c r="IR54" s="153"/>
      <c r="IS54" s="153"/>
      <c r="IT54" s="153"/>
      <c r="IU54" s="153"/>
      <c r="IV54" s="153"/>
    </row>
    <row r="55" spans="1:256">
      <c r="A55" s="154" t="s">
        <v>128</v>
      </c>
      <c r="B55" s="155" t="s">
        <v>129</v>
      </c>
      <c r="C55" s="146">
        <f>SUM(C54)</f>
        <v>747815</v>
      </c>
      <c r="D55" s="146">
        <f t="shared" ref="D55:N55" si="17">SUM(D54)</f>
        <v>0</v>
      </c>
      <c r="E55" s="146">
        <f t="shared" si="17"/>
        <v>0</v>
      </c>
      <c r="F55" s="146">
        <f t="shared" si="17"/>
        <v>0</v>
      </c>
      <c r="G55" s="146">
        <f t="shared" si="17"/>
        <v>0</v>
      </c>
      <c r="H55" s="146">
        <f t="shared" si="17"/>
        <v>0</v>
      </c>
      <c r="I55" s="146">
        <f t="shared" si="17"/>
        <v>0</v>
      </c>
      <c r="J55" s="146">
        <f t="shared" si="17"/>
        <v>0</v>
      </c>
      <c r="K55" s="146">
        <f t="shared" si="17"/>
        <v>0</v>
      </c>
      <c r="L55" s="146">
        <f t="shared" si="17"/>
        <v>0</v>
      </c>
      <c r="M55" s="146">
        <f t="shared" si="17"/>
        <v>0</v>
      </c>
      <c r="N55" s="146">
        <f t="shared" si="17"/>
        <v>0</v>
      </c>
      <c r="O55" s="14">
        <f t="shared" si="0"/>
        <v>747815</v>
      </c>
      <c r="P55" s="147"/>
      <c r="Q55" s="114"/>
      <c r="R55" s="97"/>
      <c r="S55" s="148"/>
      <c r="T55" s="82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  <c r="DB55" s="148"/>
      <c r="DC55" s="148"/>
      <c r="DD55" s="148"/>
      <c r="DE55" s="148"/>
      <c r="DF55" s="148"/>
      <c r="DG55" s="148"/>
      <c r="DH55" s="148"/>
      <c r="DI55" s="148"/>
      <c r="DJ55" s="148"/>
      <c r="DK55" s="148"/>
      <c r="DL55" s="148"/>
      <c r="DM55" s="148"/>
      <c r="DN55" s="148"/>
      <c r="DO55" s="148"/>
      <c r="DP55" s="148"/>
      <c r="DQ55" s="148"/>
      <c r="DR55" s="148"/>
      <c r="DS55" s="148"/>
      <c r="DT55" s="148"/>
      <c r="DU55" s="148"/>
      <c r="DV55" s="148"/>
      <c r="DW55" s="148"/>
      <c r="DX55" s="148"/>
      <c r="DY55" s="148"/>
      <c r="DZ55" s="148"/>
      <c r="EA55" s="148"/>
      <c r="EB55" s="148"/>
      <c r="EC55" s="148"/>
      <c r="ED55" s="148"/>
      <c r="EE55" s="148"/>
      <c r="EF55" s="148"/>
      <c r="EG55" s="148"/>
      <c r="EH55" s="148"/>
      <c r="EI55" s="148"/>
      <c r="EJ55" s="148"/>
      <c r="EK55" s="148"/>
      <c r="EL55" s="148"/>
      <c r="EM55" s="148"/>
      <c r="EN55" s="148"/>
      <c r="EO55" s="148"/>
      <c r="EP55" s="148"/>
      <c r="EQ55" s="148"/>
      <c r="ER55" s="148"/>
      <c r="ES55" s="148"/>
      <c r="ET55" s="148"/>
      <c r="EU55" s="148"/>
      <c r="EV55" s="148"/>
      <c r="EW55" s="148"/>
      <c r="EX55" s="148"/>
      <c r="EY55" s="148"/>
      <c r="EZ55" s="148"/>
      <c r="FA55" s="148"/>
      <c r="FB55" s="148"/>
      <c r="FC55" s="148"/>
      <c r="FD55" s="148"/>
      <c r="FE55" s="148"/>
      <c r="FF55" s="148"/>
      <c r="FG55" s="148"/>
      <c r="FH55" s="148"/>
      <c r="FI55" s="148"/>
      <c r="FJ55" s="148"/>
      <c r="FK55" s="148"/>
      <c r="FL55" s="148"/>
      <c r="FM55" s="148"/>
      <c r="FN55" s="148"/>
      <c r="FO55" s="148"/>
      <c r="FP55" s="148"/>
      <c r="FQ55" s="148"/>
      <c r="FR55" s="148"/>
      <c r="FS55" s="148"/>
      <c r="FT55" s="148"/>
      <c r="FU55" s="148"/>
      <c r="FV55" s="148"/>
      <c r="FW55" s="148"/>
      <c r="FX55" s="148"/>
      <c r="FY55" s="148"/>
      <c r="FZ55" s="148"/>
      <c r="GA55" s="148"/>
      <c r="GB55" s="148"/>
      <c r="GC55" s="148"/>
      <c r="GD55" s="148"/>
      <c r="GE55" s="148"/>
      <c r="GF55" s="148"/>
      <c r="GG55" s="148"/>
      <c r="GH55" s="148"/>
      <c r="GI55" s="148"/>
      <c r="GJ55" s="148"/>
      <c r="GK55" s="148"/>
      <c r="GL55" s="148"/>
      <c r="GM55" s="148"/>
      <c r="GN55" s="148"/>
      <c r="GO55" s="148"/>
      <c r="GP55" s="148"/>
      <c r="GQ55" s="148"/>
      <c r="GR55" s="148"/>
      <c r="GS55" s="148"/>
      <c r="GT55" s="148"/>
      <c r="GU55" s="148"/>
      <c r="GV55" s="148"/>
      <c r="GW55" s="148"/>
      <c r="GX55" s="148"/>
      <c r="GY55" s="148"/>
      <c r="GZ55" s="148"/>
      <c r="HA55" s="148"/>
      <c r="HB55" s="148"/>
      <c r="HC55" s="148"/>
      <c r="HD55" s="148"/>
      <c r="HE55" s="148"/>
      <c r="HF55" s="148"/>
      <c r="HG55" s="148"/>
      <c r="HH55" s="148"/>
      <c r="HI55" s="148"/>
      <c r="HJ55" s="148"/>
      <c r="HK55" s="148"/>
      <c r="HL55" s="148"/>
      <c r="HM55" s="148"/>
      <c r="HN55" s="148"/>
      <c r="HO55" s="148"/>
      <c r="HP55" s="148"/>
      <c r="HQ55" s="148"/>
      <c r="HR55" s="148"/>
      <c r="HS55" s="148"/>
      <c r="HT55" s="148"/>
      <c r="HU55" s="148"/>
      <c r="HV55" s="148"/>
      <c r="HW55" s="148"/>
      <c r="HX55" s="148"/>
      <c r="HY55" s="148"/>
      <c r="HZ55" s="148"/>
      <c r="IA55" s="148"/>
      <c r="IB55" s="148"/>
      <c r="IC55" s="148"/>
      <c r="ID55" s="148"/>
      <c r="IE55" s="148"/>
      <c r="IF55" s="148"/>
      <c r="IG55" s="148"/>
      <c r="IH55" s="148"/>
      <c r="II55" s="148"/>
      <c r="IJ55" s="148"/>
      <c r="IK55" s="148"/>
      <c r="IL55" s="148"/>
      <c r="IM55" s="148"/>
      <c r="IN55" s="148"/>
      <c r="IO55" s="148"/>
      <c r="IP55" s="148"/>
      <c r="IQ55" s="148"/>
      <c r="IR55" s="148"/>
      <c r="IS55" s="148"/>
      <c r="IT55" s="148"/>
      <c r="IU55" s="148"/>
      <c r="IV55" s="148"/>
    </row>
    <row r="56" spans="1:256">
      <c r="A56" s="156" t="s">
        <v>16</v>
      </c>
      <c r="B56" s="156"/>
      <c r="C56" s="146">
        <f>SUM(C52+C55)</f>
        <v>2107562</v>
      </c>
      <c r="D56" s="146">
        <f t="shared" ref="D56:N56" si="18">SUM(D52+D55)</f>
        <v>12333065</v>
      </c>
      <c r="E56" s="146">
        <f t="shared" si="18"/>
        <v>2259559</v>
      </c>
      <c r="F56" s="146">
        <f t="shared" si="18"/>
        <v>2142245</v>
      </c>
      <c r="G56" s="146">
        <f t="shared" si="18"/>
        <v>9480236</v>
      </c>
      <c r="H56" s="146">
        <f t="shared" si="18"/>
        <v>18532576</v>
      </c>
      <c r="I56" s="146">
        <f t="shared" si="18"/>
        <v>10866144</v>
      </c>
      <c r="J56" s="146">
        <f t="shared" si="18"/>
        <v>1919746</v>
      </c>
      <c r="K56" s="146">
        <f t="shared" si="18"/>
        <v>2199110</v>
      </c>
      <c r="L56" s="146">
        <f t="shared" si="18"/>
        <v>1557247</v>
      </c>
      <c r="M56" s="146">
        <f t="shared" si="18"/>
        <v>1453045</v>
      </c>
      <c r="N56" s="146">
        <f t="shared" si="18"/>
        <v>2098783</v>
      </c>
      <c r="O56" s="14">
        <f t="shared" si="0"/>
        <v>66949318</v>
      </c>
      <c r="P56" s="147"/>
      <c r="Q56" s="114"/>
      <c r="R56" s="97"/>
      <c r="S56" s="148"/>
      <c r="T56" s="82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  <c r="CP56" s="148"/>
      <c r="CQ56" s="148"/>
      <c r="CR56" s="148"/>
      <c r="CS56" s="148"/>
      <c r="CT56" s="148"/>
      <c r="CU56" s="148"/>
      <c r="CV56" s="148"/>
      <c r="CW56" s="148"/>
      <c r="CX56" s="148"/>
      <c r="CY56" s="148"/>
      <c r="CZ56" s="148"/>
      <c r="DA56" s="148"/>
      <c r="DB56" s="148"/>
      <c r="DC56" s="148"/>
      <c r="DD56" s="148"/>
      <c r="DE56" s="148"/>
      <c r="DF56" s="148"/>
      <c r="DG56" s="148"/>
      <c r="DH56" s="148"/>
      <c r="DI56" s="148"/>
      <c r="DJ56" s="148"/>
      <c r="DK56" s="148"/>
      <c r="DL56" s="148"/>
      <c r="DM56" s="148"/>
      <c r="DN56" s="148"/>
      <c r="DO56" s="148"/>
      <c r="DP56" s="148"/>
      <c r="DQ56" s="148"/>
      <c r="DR56" s="148"/>
      <c r="DS56" s="148"/>
      <c r="DT56" s="148"/>
      <c r="DU56" s="148"/>
      <c r="DV56" s="148"/>
      <c r="DW56" s="148"/>
      <c r="DX56" s="148"/>
      <c r="DY56" s="148"/>
      <c r="DZ56" s="148"/>
      <c r="EA56" s="148"/>
      <c r="EB56" s="148"/>
      <c r="EC56" s="148"/>
      <c r="ED56" s="148"/>
      <c r="EE56" s="148"/>
      <c r="EF56" s="148"/>
      <c r="EG56" s="148"/>
      <c r="EH56" s="148"/>
      <c r="EI56" s="148"/>
      <c r="EJ56" s="148"/>
      <c r="EK56" s="148"/>
      <c r="EL56" s="148"/>
      <c r="EM56" s="148"/>
      <c r="EN56" s="148"/>
      <c r="EO56" s="148"/>
      <c r="EP56" s="148"/>
      <c r="EQ56" s="148"/>
      <c r="ER56" s="148"/>
      <c r="ES56" s="148"/>
      <c r="ET56" s="148"/>
      <c r="EU56" s="148"/>
      <c r="EV56" s="148"/>
      <c r="EW56" s="148"/>
      <c r="EX56" s="148"/>
      <c r="EY56" s="148"/>
      <c r="EZ56" s="148"/>
      <c r="FA56" s="148"/>
      <c r="FB56" s="148"/>
      <c r="FC56" s="148"/>
      <c r="FD56" s="148"/>
      <c r="FE56" s="148"/>
      <c r="FF56" s="148"/>
      <c r="FG56" s="148"/>
      <c r="FH56" s="148"/>
      <c r="FI56" s="148"/>
      <c r="FJ56" s="148"/>
      <c r="FK56" s="148"/>
      <c r="FL56" s="148"/>
      <c r="FM56" s="148"/>
      <c r="FN56" s="148"/>
      <c r="FO56" s="148"/>
      <c r="FP56" s="148"/>
      <c r="FQ56" s="148"/>
      <c r="FR56" s="148"/>
      <c r="FS56" s="148"/>
      <c r="FT56" s="148"/>
      <c r="FU56" s="148"/>
      <c r="FV56" s="148"/>
      <c r="FW56" s="148"/>
      <c r="FX56" s="148"/>
      <c r="FY56" s="148"/>
      <c r="FZ56" s="148"/>
      <c r="GA56" s="148"/>
      <c r="GB56" s="148"/>
      <c r="GC56" s="148"/>
      <c r="GD56" s="148"/>
      <c r="GE56" s="148"/>
      <c r="GF56" s="148"/>
      <c r="GG56" s="148"/>
      <c r="GH56" s="148"/>
      <c r="GI56" s="148"/>
      <c r="GJ56" s="148"/>
      <c r="GK56" s="148"/>
      <c r="GL56" s="148"/>
      <c r="GM56" s="148"/>
      <c r="GN56" s="148"/>
      <c r="GO56" s="148"/>
      <c r="GP56" s="148"/>
      <c r="GQ56" s="148"/>
      <c r="GR56" s="148"/>
      <c r="GS56" s="148"/>
      <c r="GT56" s="148"/>
      <c r="GU56" s="148"/>
      <c r="GV56" s="148"/>
      <c r="GW56" s="148"/>
      <c r="GX56" s="148"/>
      <c r="GY56" s="148"/>
      <c r="GZ56" s="148"/>
      <c r="HA56" s="148"/>
      <c r="HB56" s="148"/>
      <c r="HC56" s="148"/>
      <c r="HD56" s="148"/>
      <c r="HE56" s="148"/>
      <c r="HF56" s="148"/>
      <c r="HG56" s="148"/>
      <c r="HH56" s="148"/>
      <c r="HI56" s="148"/>
      <c r="HJ56" s="148"/>
      <c r="HK56" s="148"/>
      <c r="HL56" s="148"/>
      <c r="HM56" s="148"/>
      <c r="HN56" s="148"/>
      <c r="HO56" s="148"/>
      <c r="HP56" s="148"/>
      <c r="HQ56" s="148"/>
      <c r="HR56" s="148"/>
      <c r="HS56" s="148"/>
      <c r="HT56" s="148"/>
      <c r="HU56" s="148"/>
      <c r="HV56" s="148"/>
      <c r="HW56" s="148"/>
      <c r="HX56" s="148"/>
      <c r="HY56" s="148"/>
      <c r="HZ56" s="148"/>
      <c r="IA56" s="148"/>
      <c r="IB56" s="148"/>
      <c r="IC56" s="148"/>
      <c r="ID56" s="148"/>
      <c r="IE56" s="148"/>
      <c r="IF56" s="148"/>
      <c r="IG56" s="148"/>
      <c r="IH56" s="148"/>
      <c r="II56" s="148"/>
      <c r="IJ56" s="148"/>
      <c r="IK56" s="148"/>
      <c r="IL56" s="148"/>
      <c r="IM56" s="148"/>
      <c r="IN56" s="148"/>
      <c r="IO56" s="148"/>
      <c r="IP56" s="148"/>
      <c r="IQ56" s="148"/>
      <c r="IR56" s="148"/>
      <c r="IS56" s="148"/>
      <c r="IT56" s="148"/>
      <c r="IU56" s="148"/>
      <c r="IV56" s="148"/>
    </row>
    <row r="57" spans="1:256">
      <c r="A57" s="131" t="s">
        <v>137</v>
      </c>
      <c r="B57" s="143" t="s">
        <v>138</v>
      </c>
      <c r="C57" s="14">
        <v>1066031</v>
      </c>
      <c r="D57" s="14">
        <v>1066031</v>
      </c>
      <c r="E57" s="14">
        <v>1066031</v>
      </c>
      <c r="F57" s="14">
        <v>1066031</v>
      </c>
      <c r="G57" s="14">
        <v>1066031</v>
      </c>
      <c r="H57" s="14">
        <v>1066031</v>
      </c>
      <c r="I57" s="14">
        <v>1066031</v>
      </c>
      <c r="J57" s="14">
        <v>1066031</v>
      </c>
      <c r="K57" s="14">
        <v>1066031</v>
      </c>
      <c r="L57" s="14">
        <v>1066031</v>
      </c>
      <c r="M57" s="14">
        <v>1066031</v>
      </c>
      <c r="N57" s="14">
        <v>1066031</v>
      </c>
      <c r="O57" s="14">
        <f t="shared" si="0"/>
        <v>12792372</v>
      </c>
      <c r="P57" s="128"/>
      <c r="Q57" s="114"/>
      <c r="R57" s="97"/>
      <c r="T57" s="82"/>
    </row>
    <row r="58" spans="1:256" ht="30">
      <c r="A58" s="63" t="s">
        <v>282</v>
      </c>
      <c r="B58" s="143" t="s">
        <v>140</v>
      </c>
      <c r="C58" s="14">
        <v>460027</v>
      </c>
      <c r="D58" s="14">
        <v>460027</v>
      </c>
      <c r="E58" s="14">
        <v>460027</v>
      </c>
      <c r="F58" s="14">
        <v>460027</v>
      </c>
      <c r="G58" s="14">
        <v>460027</v>
      </c>
      <c r="H58" s="14">
        <v>460027</v>
      </c>
      <c r="I58" s="14">
        <v>460027</v>
      </c>
      <c r="J58" s="14">
        <v>460027</v>
      </c>
      <c r="K58" s="14">
        <v>460027</v>
      </c>
      <c r="L58" s="14">
        <v>460027</v>
      </c>
      <c r="M58" s="14">
        <v>460023</v>
      </c>
      <c r="N58" s="14">
        <v>460027</v>
      </c>
      <c r="O58" s="14">
        <f t="shared" si="0"/>
        <v>5520320</v>
      </c>
      <c r="P58" s="128"/>
      <c r="Q58" s="128"/>
      <c r="R58" s="97"/>
      <c r="T58" s="82"/>
    </row>
    <row r="59" spans="1:256">
      <c r="A59" s="63" t="s">
        <v>283</v>
      </c>
      <c r="B59" s="143" t="s">
        <v>142</v>
      </c>
      <c r="C59" s="14">
        <v>100000</v>
      </c>
      <c r="D59" s="14">
        <v>100000</v>
      </c>
      <c r="E59" s="14">
        <v>100000</v>
      </c>
      <c r="F59" s="14">
        <v>100000</v>
      </c>
      <c r="G59" s="14">
        <v>100000</v>
      </c>
      <c r="H59" s="14">
        <v>100000</v>
      </c>
      <c r="I59" s="14">
        <v>100000</v>
      </c>
      <c r="J59" s="14">
        <v>100000</v>
      </c>
      <c r="K59" s="14">
        <v>100000</v>
      </c>
      <c r="L59" s="14">
        <v>100000</v>
      </c>
      <c r="M59" s="14">
        <v>100000</v>
      </c>
      <c r="N59" s="14">
        <v>100000</v>
      </c>
      <c r="O59" s="14">
        <f t="shared" si="0"/>
        <v>1200000</v>
      </c>
      <c r="P59" s="128"/>
      <c r="Q59" s="128"/>
      <c r="R59" s="97"/>
      <c r="T59" s="82"/>
    </row>
    <row r="60" spans="1:256">
      <c r="A60" s="63" t="s">
        <v>288</v>
      </c>
      <c r="B60" s="143" t="s">
        <v>144</v>
      </c>
      <c r="C60" s="14">
        <v>73542</v>
      </c>
      <c r="D60" s="14">
        <v>73542</v>
      </c>
      <c r="E60" s="14">
        <v>73542</v>
      </c>
      <c r="F60" s="14">
        <v>73542</v>
      </c>
      <c r="G60" s="14">
        <v>73542</v>
      </c>
      <c r="H60" s="14">
        <v>73542</v>
      </c>
      <c r="I60" s="14">
        <v>73542</v>
      </c>
      <c r="J60" s="14">
        <v>73542</v>
      </c>
      <c r="K60" s="14">
        <v>73542</v>
      </c>
      <c r="L60" s="14">
        <v>73542</v>
      </c>
      <c r="M60" s="14">
        <v>73540</v>
      </c>
      <c r="N60" s="14">
        <v>73540</v>
      </c>
      <c r="O60" s="14">
        <f t="shared" si="0"/>
        <v>882500</v>
      </c>
      <c r="P60" s="128"/>
      <c r="Q60" s="128"/>
      <c r="R60" s="97"/>
      <c r="T60" s="82"/>
    </row>
    <row r="61" spans="1:256">
      <c r="A61" s="63" t="s">
        <v>185</v>
      </c>
      <c r="B61" s="143" t="s">
        <v>186</v>
      </c>
      <c r="C61" s="14">
        <v>18453</v>
      </c>
      <c r="D61" s="14">
        <v>18453</v>
      </c>
      <c r="E61" s="14">
        <v>18453</v>
      </c>
      <c r="F61" s="14">
        <v>18453</v>
      </c>
      <c r="G61" s="14">
        <v>18453</v>
      </c>
      <c r="H61" s="14">
        <v>18453</v>
      </c>
      <c r="I61" s="14">
        <v>18453</v>
      </c>
      <c r="J61" s="14">
        <v>18453</v>
      </c>
      <c r="K61" s="14">
        <v>18453</v>
      </c>
      <c r="L61" s="14">
        <v>18453</v>
      </c>
      <c r="M61" s="14">
        <v>18454</v>
      </c>
      <c r="N61" s="14">
        <v>18456</v>
      </c>
      <c r="O61" s="14">
        <f t="shared" si="0"/>
        <v>221440</v>
      </c>
      <c r="P61" s="128"/>
      <c r="Q61" s="128"/>
      <c r="R61" s="97"/>
      <c r="T61" s="82"/>
    </row>
    <row r="62" spans="1:256">
      <c r="A62" s="77" t="s">
        <v>145</v>
      </c>
      <c r="B62" s="81" t="s">
        <v>146</v>
      </c>
      <c r="C62" s="26">
        <f>SUM(C57:C61)</f>
        <v>1718053</v>
      </c>
      <c r="D62" s="26">
        <f t="shared" ref="D62:N62" si="19">SUM(D57:D61)</f>
        <v>1718053</v>
      </c>
      <c r="E62" s="26">
        <f t="shared" si="19"/>
        <v>1718053</v>
      </c>
      <c r="F62" s="26">
        <f t="shared" si="19"/>
        <v>1718053</v>
      </c>
      <c r="G62" s="26">
        <f t="shared" si="19"/>
        <v>1718053</v>
      </c>
      <c r="H62" s="26">
        <f t="shared" si="19"/>
        <v>1718053</v>
      </c>
      <c r="I62" s="26">
        <f t="shared" si="19"/>
        <v>1718053</v>
      </c>
      <c r="J62" s="26">
        <f t="shared" si="19"/>
        <v>1718053</v>
      </c>
      <c r="K62" s="26">
        <f t="shared" si="19"/>
        <v>1718053</v>
      </c>
      <c r="L62" s="26">
        <f t="shared" si="19"/>
        <v>1718053</v>
      </c>
      <c r="M62" s="26">
        <f t="shared" si="19"/>
        <v>1718048</v>
      </c>
      <c r="N62" s="26">
        <f t="shared" si="19"/>
        <v>1718054</v>
      </c>
      <c r="O62" s="14">
        <f t="shared" si="0"/>
        <v>20616632</v>
      </c>
      <c r="P62" s="128"/>
      <c r="Q62" s="128"/>
      <c r="R62" s="97"/>
      <c r="T62" s="82"/>
    </row>
    <row r="63" spans="1:256" s="66" customFormat="1">
      <c r="A63" s="63" t="s">
        <v>289</v>
      </c>
      <c r="B63" s="143" t="s">
        <v>148</v>
      </c>
      <c r="C63" s="14"/>
      <c r="D63" s="14"/>
      <c r="E63" s="14"/>
      <c r="F63" s="14"/>
      <c r="G63" s="14">
        <v>18000</v>
      </c>
      <c r="H63" s="14"/>
      <c r="I63" s="14"/>
      <c r="J63" s="14"/>
      <c r="K63" s="14"/>
      <c r="L63" s="14"/>
      <c r="M63" s="14">
        <v>18000</v>
      </c>
      <c r="N63" s="14"/>
      <c r="O63" s="14">
        <f t="shared" si="0"/>
        <v>36000</v>
      </c>
      <c r="P63" s="128"/>
      <c r="Q63" s="128"/>
      <c r="R63" s="97"/>
      <c r="T63" s="82"/>
    </row>
    <row r="64" spans="1:256" s="161" customFormat="1">
      <c r="A64" s="77" t="s">
        <v>292</v>
      </c>
      <c r="B64" s="81" t="s">
        <v>150</v>
      </c>
      <c r="C64" s="26">
        <f>SUM(C62:C63)</f>
        <v>1718053</v>
      </c>
      <c r="D64" s="26">
        <f t="shared" ref="D64:N64" si="20">SUM(D62:D63)</f>
        <v>1718053</v>
      </c>
      <c r="E64" s="26">
        <f t="shared" si="20"/>
        <v>1718053</v>
      </c>
      <c r="F64" s="26">
        <f t="shared" si="20"/>
        <v>1718053</v>
      </c>
      <c r="G64" s="26">
        <f t="shared" si="20"/>
        <v>1736053</v>
      </c>
      <c r="H64" s="26">
        <f t="shared" si="20"/>
        <v>1718053</v>
      </c>
      <c r="I64" s="26">
        <f t="shared" si="20"/>
        <v>1718053</v>
      </c>
      <c r="J64" s="26">
        <f t="shared" si="20"/>
        <v>1718053</v>
      </c>
      <c r="K64" s="26">
        <f t="shared" si="20"/>
        <v>1718053</v>
      </c>
      <c r="L64" s="26">
        <f t="shared" si="20"/>
        <v>1718053</v>
      </c>
      <c r="M64" s="26">
        <f t="shared" si="20"/>
        <v>1736048</v>
      </c>
      <c r="N64" s="26">
        <f t="shared" si="20"/>
        <v>1718054</v>
      </c>
      <c r="O64" s="14">
        <f t="shared" si="0"/>
        <v>20652632</v>
      </c>
      <c r="P64" s="132"/>
      <c r="Q64" s="132"/>
      <c r="R64" s="97"/>
      <c r="T64" s="82"/>
    </row>
    <row r="65" spans="1:256" s="66" customFormat="1">
      <c r="A65" s="63" t="s">
        <v>290</v>
      </c>
      <c r="B65" s="143" t="s">
        <v>189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>
        <v>1000000</v>
      </c>
      <c r="O65" s="14">
        <f t="shared" si="0"/>
        <v>1000000</v>
      </c>
      <c r="P65" s="128"/>
      <c r="Q65" s="128"/>
      <c r="R65" s="97"/>
      <c r="T65" s="82"/>
    </row>
    <row r="66" spans="1:256" s="161" customFormat="1">
      <c r="A66" s="77" t="s">
        <v>291</v>
      </c>
      <c r="B66" s="81" t="s">
        <v>293</v>
      </c>
      <c r="C66" s="26">
        <f>SUM(C65)</f>
        <v>0</v>
      </c>
      <c r="D66" s="26">
        <f t="shared" ref="D66:N66" si="21">SUM(D65)</f>
        <v>0</v>
      </c>
      <c r="E66" s="26">
        <f t="shared" si="21"/>
        <v>0</v>
      </c>
      <c r="F66" s="26">
        <f t="shared" si="21"/>
        <v>0</v>
      </c>
      <c r="G66" s="26">
        <f t="shared" si="21"/>
        <v>0</v>
      </c>
      <c r="H66" s="26">
        <f t="shared" si="21"/>
        <v>0</v>
      </c>
      <c r="I66" s="26">
        <f t="shared" si="21"/>
        <v>0</v>
      </c>
      <c r="J66" s="26">
        <f t="shared" si="21"/>
        <v>0</v>
      </c>
      <c r="K66" s="26">
        <f t="shared" si="21"/>
        <v>0</v>
      </c>
      <c r="L66" s="26">
        <f t="shared" si="21"/>
        <v>0</v>
      </c>
      <c r="M66" s="26">
        <f t="shared" si="21"/>
        <v>0</v>
      </c>
      <c r="N66" s="26">
        <f t="shared" si="21"/>
        <v>1000000</v>
      </c>
      <c r="O66" s="14">
        <f t="shared" si="0"/>
        <v>1000000</v>
      </c>
      <c r="P66" s="132"/>
      <c r="Q66" s="132"/>
      <c r="R66" s="97"/>
      <c r="T66" s="82"/>
    </row>
    <row r="67" spans="1:256">
      <c r="A67" s="63" t="s">
        <v>151</v>
      </c>
      <c r="B67" s="143" t="s">
        <v>152</v>
      </c>
      <c r="C67" s="14"/>
      <c r="D67" s="14"/>
      <c r="E67" s="14">
        <v>719000</v>
      </c>
      <c r="F67" s="14"/>
      <c r="G67" s="14"/>
      <c r="H67" s="14"/>
      <c r="I67" s="14"/>
      <c r="J67" s="14"/>
      <c r="K67" s="14">
        <v>719000</v>
      </c>
      <c r="L67" s="14"/>
      <c r="M67" s="14"/>
      <c r="N67" s="14"/>
      <c r="O67" s="14">
        <f t="shared" si="0"/>
        <v>1438000</v>
      </c>
      <c r="P67" s="128"/>
      <c r="Q67" s="128"/>
      <c r="R67" s="97"/>
      <c r="S67" s="39"/>
      <c r="T67" s="82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</row>
    <row r="68" spans="1:256">
      <c r="A68" s="63" t="s">
        <v>153</v>
      </c>
      <c r="B68" s="143" t="s">
        <v>154</v>
      </c>
      <c r="C68" s="14"/>
      <c r="D68" s="14"/>
      <c r="E68" s="14">
        <v>750000</v>
      </c>
      <c r="F68" s="14"/>
      <c r="G68" s="14"/>
      <c r="H68" s="14"/>
      <c r="I68" s="14"/>
      <c r="J68" s="14"/>
      <c r="K68" s="14">
        <v>750000</v>
      </c>
      <c r="L68" s="14"/>
      <c r="M68" s="14"/>
      <c r="N68" s="14"/>
      <c r="O68" s="14">
        <f t="shared" si="0"/>
        <v>1500000</v>
      </c>
      <c r="P68" s="128"/>
      <c r="Q68" s="128"/>
      <c r="R68" s="97"/>
      <c r="T68" s="82"/>
    </row>
    <row r="69" spans="1:256">
      <c r="A69" s="63" t="s">
        <v>155</v>
      </c>
      <c r="B69" s="143" t="s">
        <v>156</v>
      </c>
      <c r="C69" s="14"/>
      <c r="D69" s="14"/>
      <c r="E69" s="14">
        <v>462500</v>
      </c>
      <c r="F69" s="14"/>
      <c r="G69" s="14"/>
      <c r="H69" s="14"/>
      <c r="I69" s="14"/>
      <c r="J69" s="14"/>
      <c r="K69" s="14">
        <v>462500</v>
      </c>
      <c r="L69" s="14"/>
      <c r="M69" s="14"/>
      <c r="N69" s="14"/>
      <c r="O69" s="14">
        <f t="shared" si="0"/>
        <v>925000</v>
      </c>
      <c r="P69" s="128"/>
      <c r="Q69" s="128"/>
      <c r="R69" s="97"/>
      <c r="T69" s="82"/>
    </row>
    <row r="70" spans="1:256">
      <c r="A70" s="77" t="s">
        <v>159</v>
      </c>
      <c r="B70" s="81" t="s">
        <v>160</v>
      </c>
      <c r="C70" s="26">
        <f>SUM(C67:C69)</f>
        <v>0</v>
      </c>
      <c r="D70" s="26">
        <f t="shared" ref="D70:N70" si="22">SUM(D67:D69)</f>
        <v>0</v>
      </c>
      <c r="E70" s="26">
        <f t="shared" si="22"/>
        <v>1931500</v>
      </c>
      <c r="F70" s="26">
        <f t="shared" si="22"/>
        <v>0</v>
      </c>
      <c r="G70" s="26">
        <f t="shared" si="22"/>
        <v>0</v>
      </c>
      <c r="H70" s="26">
        <f t="shared" si="22"/>
        <v>0</v>
      </c>
      <c r="I70" s="26">
        <f t="shared" si="22"/>
        <v>0</v>
      </c>
      <c r="J70" s="26">
        <f t="shared" si="22"/>
        <v>0</v>
      </c>
      <c r="K70" s="26">
        <f t="shared" si="22"/>
        <v>1931500</v>
      </c>
      <c r="L70" s="26">
        <f t="shared" si="22"/>
        <v>0</v>
      </c>
      <c r="M70" s="26">
        <f t="shared" si="22"/>
        <v>0</v>
      </c>
      <c r="N70" s="26">
        <f t="shared" si="22"/>
        <v>0</v>
      </c>
      <c r="O70" s="14">
        <f t="shared" si="0"/>
        <v>3863000</v>
      </c>
      <c r="P70" s="132"/>
      <c r="Q70" s="128"/>
      <c r="R70" s="97"/>
      <c r="T70" s="82"/>
    </row>
    <row r="71" spans="1:256">
      <c r="A71" s="134" t="s">
        <v>161</v>
      </c>
      <c r="B71" s="143" t="s">
        <v>162</v>
      </c>
      <c r="C71" s="14">
        <v>506076</v>
      </c>
      <c r="D71" s="14">
        <v>506076</v>
      </c>
      <c r="E71" s="14">
        <v>506076</v>
      </c>
      <c r="F71" s="14">
        <v>506076</v>
      </c>
      <c r="G71" s="14">
        <v>506076</v>
      </c>
      <c r="H71" s="14">
        <v>506076</v>
      </c>
      <c r="I71" s="14">
        <v>506076</v>
      </c>
      <c r="J71" s="14">
        <v>506076</v>
      </c>
      <c r="K71" s="14">
        <v>506076</v>
      </c>
      <c r="L71" s="14">
        <v>506076</v>
      </c>
      <c r="M71" s="14">
        <v>506076</v>
      </c>
      <c r="N71" s="14">
        <v>506072</v>
      </c>
      <c r="O71" s="14">
        <f t="shared" ref="O71:O81" si="23">SUM(C71:N71)</f>
        <v>6072908</v>
      </c>
      <c r="P71" s="128"/>
      <c r="Q71" s="128"/>
      <c r="R71" s="97"/>
      <c r="S71" s="39"/>
      <c r="T71" s="82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</row>
    <row r="72" spans="1:256">
      <c r="A72" s="134" t="s">
        <v>191</v>
      </c>
      <c r="B72" s="143" t="s">
        <v>192</v>
      </c>
      <c r="C72" s="14">
        <v>6249</v>
      </c>
      <c r="D72" s="14">
        <v>6249</v>
      </c>
      <c r="E72" s="14">
        <v>6249</v>
      </c>
      <c r="F72" s="14">
        <v>6249</v>
      </c>
      <c r="G72" s="14">
        <v>6249</v>
      </c>
      <c r="H72" s="14">
        <v>6249</v>
      </c>
      <c r="I72" s="14">
        <v>6249</v>
      </c>
      <c r="J72" s="14">
        <v>6249</v>
      </c>
      <c r="K72" s="14">
        <v>6249</v>
      </c>
      <c r="L72" s="14">
        <v>6249</v>
      </c>
      <c r="M72" s="14">
        <v>6247</v>
      </c>
      <c r="N72" s="14">
        <v>6245</v>
      </c>
      <c r="O72" s="14">
        <f t="shared" si="23"/>
        <v>74982</v>
      </c>
      <c r="P72" s="128"/>
      <c r="Q72" s="128"/>
      <c r="R72" s="97"/>
      <c r="S72" s="39"/>
      <c r="T72" s="82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</row>
    <row r="73" spans="1:256">
      <c r="A73" s="134" t="s">
        <v>163</v>
      </c>
      <c r="B73" s="143" t="s">
        <v>164</v>
      </c>
      <c r="C73" s="14">
        <v>140874</v>
      </c>
      <c r="D73" s="14">
        <v>140874</v>
      </c>
      <c r="E73" s="14">
        <v>140874</v>
      </c>
      <c r="F73" s="14">
        <v>140874</v>
      </c>
      <c r="G73" s="14">
        <v>140874</v>
      </c>
      <c r="H73" s="14">
        <v>140874</v>
      </c>
      <c r="I73" s="14">
        <v>140874</v>
      </c>
      <c r="J73" s="14">
        <v>140874</v>
      </c>
      <c r="K73" s="14">
        <v>140874</v>
      </c>
      <c r="L73" s="14">
        <v>140874</v>
      </c>
      <c r="M73" s="14">
        <v>140874</v>
      </c>
      <c r="N73" s="14">
        <v>140871</v>
      </c>
      <c r="O73" s="14">
        <f t="shared" si="23"/>
        <v>1690485</v>
      </c>
      <c r="P73" s="128"/>
      <c r="Q73" s="128"/>
      <c r="R73" s="97"/>
      <c r="T73" s="82"/>
    </row>
    <row r="74" spans="1:256">
      <c r="A74" s="134" t="s">
        <v>165</v>
      </c>
      <c r="B74" s="143" t="s">
        <v>166</v>
      </c>
      <c r="C74" s="14">
        <v>178517</v>
      </c>
      <c r="D74" s="14">
        <v>178517</v>
      </c>
      <c r="E74" s="14">
        <v>178517</v>
      </c>
      <c r="F74" s="14">
        <v>178517</v>
      </c>
      <c r="G74" s="14">
        <v>178517</v>
      </c>
      <c r="H74" s="14">
        <v>178517</v>
      </c>
      <c r="I74" s="14">
        <v>178517</v>
      </c>
      <c r="J74" s="14">
        <v>178517</v>
      </c>
      <c r="K74" s="14">
        <v>178517</v>
      </c>
      <c r="L74" s="14">
        <v>178517</v>
      </c>
      <c r="M74" s="14">
        <v>178517</v>
      </c>
      <c r="N74" s="14">
        <v>178515</v>
      </c>
      <c r="O74" s="14">
        <f t="shared" si="23"/>
        <v>2142202</v>
      </c>
      <c r="P74" s="128"/>
      <c r="Q74" s="128"/>
      <c r="R74" s="97"/>
      <c r="T74" s="82"/>
    </row>
    <row r="75" spans="1:256">
      <c r="A75" s="134" t="s">
        <v>294</v>
      </c>
      <c r="B75" s="143" t="s">
        <v>168</v>
      </c>
      <c r="C75" s="14">
        <v>20012</v>
      </c>
      <c r="D75" s="14">
        <v>20012</v>
      </c>
      <c r="E75" s="14">
        <v>20012</v>
      </c>
      <c r="F75" s="14">
        <v>20012</v>
      </c>
      <c r="G75" s="14">
        <v>20012</v>
      </c>
      <c r="H75" s="14">
        <v>20012</v>
      </c>
      <c r="I75" s="14">
        <v>20012</v>
      </c>
      <c r="J75" s="14">
        <v>20012</v>
      </c>
      <c r="K75" s="14">
        <v>20012</v>
      </c>
      <c r="L75" s="14">
        <v>20012</v>
      </c>
      <c r="M75" s="14">
        <v>20012</v>
      </c>
      <c r="N75" s="14">
        <v>20010</v>
      </c>
      <c r="O75" s="14">
        <f t="shared" si="23"/>
        <v>240142</v>
      </c>
      <c r="P75" s="128"/>
      <c r="Q75" s="128"/>
      <c r="R75" s="97"/>
      <c r="T75" s="82"/>
    </row>
    <row r="76" spans="1:256">
      <c r="A76" s="80" t="s">
        <v>169</v>
      </c>
      <c r="B76" s="81" t="s">
        <v>170</v>
      </c>
      <c r="C76" s="26">
        <f>SUM(C71:C75)</f>
        <v>851728</v>
      </c>
      <c r="D76" s="26">
        <f t="shared" ref="D76:N76" si="24">SUM(D71:D75)</f>
        <v>851728</v>
      </c>
      <c r="E76" s="26">
        <f t="shared" si="24"/>
        <v>851728</v>
      </c>
      <c r="F76" s="26">
        <f t="shared" si="24"/>
        <v>851728</v>
      </c>
      <c r="G76" s="26">
        <f t="shared" si="24"/>
        <v>851728</v>
      </c>
      <c r="H76" s="26">
        <f t="shared" si="24"/>
        <v>851728</v>
      </c>
      <c r="I76" s="26">
        <f t="shared" si="24"/>
        <v>851728</v>
      </c>
      <c r="J76" s="26">
        <f t="shared" si="24"/>
        <v>851728</v>
      </c>
      <c r="K76" s="26">
        <f t="shared" si="24"/>
        <v>851728</v>
      </c>
      <c r="L76" s="26">
        <f t="shared" si="24"/>
        <v>851728</v>
      </c>
      <c r="M76" s="26">
        <f t="shared" si="24"/>
        <v>851726</v>
      </c>
      <c r="N76" s="26">
        <f t="shared" si="24"/>
        <v>851713</v>
      </c>
      <c r="O76" s="14">
        <f t="shared" si="23"/>
        <v>10220719</v>
      </c>
      <c r="P76" s="132"/>
      <c r="Q76" s="128"/>
      <c r="R76" s="97"/>
      <c r="T76" s="82"/>
    </row>
    <row r="77" spans="1:256">
      <c r="A77" s="80" t="s">
        <v>295</v>
      </c>
      <c r="B77" s="81" t="s">
        <v>190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>
        <v>1000000</v>
      </c>
      <c r="O77" s="14">
        <f t="shared" si="23"/>
        <v>1000000</v>
      </c>
      <c r="P77" s="132"/>
      <c r="Q77" s="128"/>
      <c r="R77" s="97"/>
      <c r="T77" s="82"/>
    </row>
    <row r="78" spans="1:256">
      <c r="A78" s="157" t="s">
        <v>175</v>
      </c>
      <c r="B78" s="144" t="s">
        <v>176</v>
      </c>
      <c r="C78" s="146">
        <f>SUM(C64+C70+C76+C77)</f>
        <v>2569781</v>
      </c>
      <c r="D78" s="146">
        <f t="shared" ref="D78:N78" si="25">SUM(D64+D70+D76+D77)</f>
        <v>2569781</v>
      </c>
      <c r="E78" s="146">
        <f t="shared" si="25"/>
        <v>4501281</v>
      </c>
      <c r="F78" s="146">
        <f t="shared" si="25"/>
        <v>2569781</v>
      </c>
      <c r="G78" s="146">
        <f t="shared" si="25"/>
        <v>2587781</v>
      </c>
      <c r="H78" s="146">
        <f t="shared" si="25"/>
        <v>2569781</v>
      </c>
      <c r="I78" s="146">
        <f t="shared" si="25"/>
        <v>2569781</v>
      </c>
      <c r="J78" s="146">
        <f t="shared" si="25"/>
        <v>2569781</v>
      </c>
      <c r="K78" s="146">
        <f t="shared" si="25"/>
        <v>4501281</v>
      </c>
      <c r="L78" s="146">
        <f t="shared" si="25"/>
        <v>2569781</v>
      </c>
      <c r="M78" s="146">
        <f t="shared" si="25"/>
        <v>2587774</v>
      </c>
      <c r="N78" s="146">
        <f t="shared" si="25"/>
        <v>3569767</v>
      </c>
      <c r="O78" s="14">
        <f t="shared" si="23"/>
        <v>35736351</v>
      </c>
      <c r="P78" s="132"/>
      <c r="Q78" s="133"/>
      <c r="R78" s="97"/>
      <c r="S78" s="39"/>
      <c r="T78" s="82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</row>
    <row r="79" spans="1:256">
      <c r="A79" s="158" t="s">
        <v>284</v>
      </c>
      <c r="B79" s="150" t="s">
        <v>180</v>
      </c>
      <c r="C79" s="151"/>
      <c r="D79" s="151"/>
      <c r="E79" s="151">
        <v>31212967</v>
      </c>
      <c r="F79" s="151"/>
      <c r="G79" s="151"/>
      <c r="H79" s="151"/>
      <c r="I79" s="151"/>
      <c r="J79" s="151"/>
      <c r="K79" s="151"/>
      <c r="L79" s="151"/>
      <c r="M79" s="151"/>
      <c r="N79" s="151"/>
      <c r="O79" s="14">
        <f t="shared" si="23"/>
        <v>31212967</v>
      </c>
      <c r="P79" s="147"/>
      <c r="Q79" s="159"/>
      <c r="R79" s="97"/>
      <c r="S79" s="148"/>
      <c r="T79" s="82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  <c r="CP79" s="148"/>
      <c r="CQ79" s="148"/>
      <c r="CR79" s="148"/>
      <c r="CS79" s="148"/>
      <c r="CT79" s="148"/>
      <c r="CU79" s="148"/>
      <c r="CV79" s="148"/>
      <c r="CW79" s="148"/>
      <c r="CX79" s="148"/>
      <c r="CY79" s="148"/>
      <c r="CZ79" s="148"/>
      <c r="DA79" s="148"/>
      <c r="DB79" s="148"/>
      <c r="DC79" s="148"/>
      <c r="DD79" s="148"/>
      <c r="DE79" s="148"/>
      <c r="DF79" s="148"/>
      <c r="DG79" s="148"/>
      <c r="DH79" s="148"/>
      <c r="DI79" s="148"/>
      <c r="DJ79" s="148"/>
      <c r="DK79" s="148"/>
      <c r="DL79" s="148"/>
      <c r="DM79" s="148"/>
      <c r="DN79" s="148"/>
      <c r="DO79" s="148"/>
      <c r="DP79" s="148"/>
      <c r="DQ79" s="148"/>
      <c r="DR79" s="148"/>
      <c r="DS79" s="148"/>
      <c r="DT79" s="148"/>
      <c r="DU79" s="148"/>
      <c r="DV79" s="148"/>
      <c r="DW79" s="148"/>
      <c r="DX79" s="148"/>
      <c r="DY79" s="148"/>
      <c r="DZ79" s="148"/>
      <c r="EA79" s="148"/>
      <c r="EB79" s="148"/>
      <c r="EC79" s="148"/>
      <c r="ED79" s="148"/>
      <c r="EE79" s="148"/>
      <c r="EF79" s="148"/>
      <c r="EG79" s="148"/>
      <c r="EH79" s="148"/>
      <c r="EI79" s="148"/>
      <c r="EJ79" s="148"/>
      <c r="EK79" s="148"/>
      <c r="EL79" s="148"/>
      <c r="EM79" s="148"/>
      <c r="EN79" s="148"/>
      <c r="EO79" s="148"/>
      <c r="EP79" s="148"/>
      <c r="EQ79" s="148"/>
      <c r="ER79" s="148"/>
      <c r="ES79" s="148"/>
      <c r="ET79" s="148"/>
      <c r="EU79" s="148"/>
      <c r="EV79" s="148"/>
      <c r="EW79" s="148"/>
      <c r="EX79" s="148"/>
      <c r="EY79" s="148"/>
      <c r="EZ79" s="148"/>
      <c r="FA79" s="148"/>
      <c r="FB79" s="148"/>
      <c r="FC79" s="148"/>
      <c r="FD79" s="148"/>
      <c r="FE79" s="148"/>
      <c r="FF79" s="148"/>
      <c r="FG79" s="148"/>
      <c r="FH79" s="148"/>
      <c r="FI79" s="148"/>
      <c r="FJ79" s="148"/>
      <c r="FK79" s="148"/>
      <c r="FL79" s="148"/>
      <c r="FM79" s="148"/>
      <c r="FN79" s="148"/>
      <c r="FO79" s="148"/>
      <c r="FP79" s="148"/>
      <c r="FQ79" s="148"/>
      <c r="FR79" s="148"/>
      <c r="FS79" s="148"/>
      <c r="FT79" s="148"/>
      <c r="FU79" s="148"/>
      <c r="FV79" s="148"/>
      <c r="FW79" s="148"/>
      <c r="FX79" s="148"/>
      <c r="FY79" s="148"/>
      <c r="FZ79" s="148"/>
      <c r="GA79" s="148"/>
      <c r="GB79" s="148"/>
      <c r="GC79" s="148"/>
      <c r="GD79" s="148"/>
      <c r="GE79" s="148"/>
      <c r="GF79" s="148"/>
      <c r="GG79" s="148"/>
      <c r="GH79" s="148"/>
      <c r="GI79" s="148"/>
      <c r="GJ79" s="148"/>
      <c r="GK79" s="148"/>
      <c r="GL79" s="148"/>
      <c r="GM79" s="148"/>
      <c r="GN79" s="148"/>
      <c r="GO79" s="148"/>
      <c r="GP79" s="148"/>
      <c r="GQ79" s="148"/>
      <c r="GR79" s="148"/>
      <c r="GS79" s="148"/>
      <c r="GT79" s="148"/>
      <c r="GU79" s="148"/>
      <c r="GV79" s="148"/>
      <c r="GW79" s="148"/>
      <c r="GX79" s="148"/>
      <c r="GY79" s="148"/>
      <c r="GZ79" s="148"/>
      <c r="HA79" s="148"/>
      <c r="HB79" s="148"/>
      <c r="HC79" s="148"/>
      <c r="HD79" s="148"/>
      <c r="HE79" s="148"/>
      <c r="HF79" s="148"/>
      <c r="HG79" s="148"/>
      <c r="HH79" s="148"/>
      <c r="HI79" s="148"/>
      <c r="HJ79" s="148"/>
      <c r="HK79" s="148"/>
      <c r="HL79" s="148"/>
      <c r="HM79" s="148"/>
      <c r="HN79" s="148"/>
      <c r="HO79" s="148"/>
      <c r="HP79" s="148"/>
      <c r="HQ79" s="148"/>
      <c r="HR79" s="148"/>
      <c r="HS79" s="148"/>
      <c r="HT79" s="148"/>
      <c r="HU79" s="148"/>
      <c r="HV79" s="148"/>
      <c r="HW79" s="148"/>
      <c r="HX79" s="148"/>
      <c r="HY79" s="148"/>
      <c r="HZ79" s="148"/>
      <c r="IA79" s="148"/>
      <c r="IB79" s="148"/>
      <c r="IC79" s="148"/>
      <c r="ID79" s="148"/>
      <c r="IE79" s="148"/>
      <c r="IF79" s="148"/>
      <c r="IG79" s="148"/>
      <c r="IH79" s="148"/>
      <c r="II79" s="148"/>
      <c r="IJ79" s="148"/>
      <c r="IK79" s="148"/>
      <c r="IL79" s="148"/>
      <c r="IM79" s="148"/>
      <c r="IN79" s="148"/>
      <c r="IO79" s="148"/>
      <c r="IP79" s="148"/>
      <c r="IQ79" s="148"/>
      <c r="IR79" s="148"/>
      <c r="IS79" s="148"/>
      <c r="IT79" s="148"/>
      <c r="IU79" s="148"/>
      <c r="IV79" s="148"/>
    </row>
    <row r="80" spans="1:256">
      <c r="A80" s="157" t="s">
        <v>285</v>
      </c>
      <c r="B80" s="155" t="s">
        <v>184</v>
      </c>
      <c r="C80" s="146">
        <f>SUM(C79)</f>
        <v>0</v>
      </c>
      <c r="D80" s="146">
        <f t="shared" ref="D80:N80" si="26">SUM(D79)</f>
        <v>0</v>
      </c>
      <c r="E80" s="146">
        <f t="shared" si="26"/>
        <v>31212967</v>
      </c>
      <c r="F80" s="146">
        <f t="shared" si="26"/>
        <v>0</v>
      </c>
      <c r="G80" s="146">
        <f t="shared" si="26"/>
        <v>0</v>
      </c>
      <c r="H80" s="146">
        <f t="shared" si="26"/>
        <v>0</v>
      </c>
      <c r="I80" s="146">
        <f t="shared" si="26"/>
        <v>0</v>
      </c>
      <c r="J80" s="146">
        <f t="shared" si="26"/>
        <v>0</v>
      </c>
      <c r="K80" s="146">
        <f t="shared" si="26"/>
        <v>0</v>
      </c>
      <c r="L80" s="146">
        <f t="shared" si="26"/>
        <v>0</v>
      </c>
      <c r="M80" s="146">
        <f t="shared" si="26"/>
        <v>0</v>
      </c>
      <c r="N80" s="146">
        <f t="shared" si="26"/>
        <v>0</v>
      </c>
      <c r="O80" s="14">
        <f t="shared" si="23"/>
        <v>31212967</v>
      </c>
      <c r="P80" s="152"/>
      <c r="Q80" s="160"/>
      <c r="R80" s="97"/>
      <c r="S80" s="153"/>
      <c r="T80" s="82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/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/>
      <c r="CT80" s="153"/>
      <c r="CU80" s="153"/>
      <c r="CV80" s="153"/>
      <c r="CW80" s="153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153"/>
      <c r="DM80" s="153"/>
      <c r="DN80" s="153"/>
      <c r="DO80" s="153"/>
      <c r="DP80" s="153"/>
      <c r="DQ80" s="153"/>
      <c r="DR80" s="153"/>
      <c r="DS80" s="153"/>
      <c r="DT80" s="153"/>
      <c r="DU80" s="153"/>
      <c r="DV80" s="153"/>
      <c r="DW80" s="153"/>
      <c r="DX80" s="153"/>
      <c r="DY80" s="153"/>
      <c r="DZ80" s="153"/>
      <c r="EA80" s="153"/>
      <c r="EB80" s="153"/>
      <c r="EC80" s="153"/>
      <c r="ED80" s="153"/>
      <c r="EE80" s="153"/>
      <c r="EF80" s="153"/>
      <c r="EG80" s="153"/>
      <c r="EH80" s="153"/>
      <c r="EI80" s="153"/>
      <c r="EJ80" s="153"/>
      <c r="EK80" s="153"/>
      <c r="EL80" s="153"/>
      <c r="EM80" s="153"/>
      <c r="EN80" s="153"/>
      <c r="EO80" s="153"/>
      <c r="EP80" s="153"/>
      <c r="EQ80" s="153"/>
      <c r="ER80" s="153"/>
      <c r="ES80" s="153"/>
      <c r="ET80" s="153"/>
      <c r="EU80" s="153"/>
      <c r="EV80" s="153"/>
      <c r="EW80" s="153"/>
      <c r="EX80" s="153"/>
      <c r="EY80" s="153"/>
      <c r="EZ80" s="153"/>
      <c r="FA80" s="153"/>
      <c r="FB80" s="153"/>
      <c r="FC80" s="153"/>
      <c r="FD80" s="153"/>
      <c r="FE80" s="153"/>
      <c r="FF80" s="153"/>
      <c r="FG80" s="153"/>
      <c r="FH80" s="153"/>
      <c r="FI80" s="153"/>
      <c r="FJ80" s="153"/>
      <c r="FK80" s="153"/>
      <c r="FL80" s="153"/>
      <c r="FM80" s="153"/>
      <c r="FN80" s="153"/>
      <c r="FO80" s="153"/>
      <c r="FP80" s="153"/>
      <c r="FQ80" s="153"/>
      <c r="FR80" s="153"/>
      <c r="FS80" s="153"/>
      <c r="FT80" s="153"/>
      <c r="FU80" s="153"/>
      <c r="FV80" s="153"/>
      <c r="FW80" s="153"/>
      <c r="FX80" s="153"/>
      <c r="FY80" s="153"/>
      <c r="FZ80" s="153"/>
      <c r="GA80" s="153"/>
      <c r="GB80" s="153"/>
      <c r="GC80" s="153"/>
      <c r="GD80" s="153"/>
      <c r="GE80" s="153"/>
      <c r="GF80" s="153"/>
      <c r="GG80" s="153"/>
      <c r="GH80" s="153"/>
      <c r="GI80" s="153"/>
      <c r="GJ80" s="153"/>
      <c r="GK80" s="153"/>
      <c r="GL80" s="153"/>
      <c r="GM80" s="153"/>
      <c r="GN80" s="153"/>
      <c r="GO80" s="153"/>
      <c r="GP80" s="153"/>
      <c r="GQ80" s="153"/>
      <c r="GR80" s="153"/>
      <c r="GS80" s="153"/>
      <c r="GT80" s="153"/>
      <c r="GU80" s="153"/>
      <c r="GV80" s="153"/>
      <c r="GW80" s="153"/>
      <c r="GX80" s="153"/>
      <c r="GY80" s="153"/>
      <c r="GZ80" s="153"/>
      <c r="HA80" s="153"/>
      <c r="HB80" s="153"/>
      <c r="HC80" s="153"/>
      <c r="HD80" s="153"/>
      <c r="HE80" s="153"/>
      <c r="HF80" s="153"/>
      <c r="HG80" s="153"/>
      <c r="HH80" s="153"/>
      <c r="HI80" s="153"/>
      <c r="HJ80" s="153"/>
      <c r="HK80" s="153"/>
      <c r="HL80" s="153"/>
      <c r="HM80" s="153"/>
      <c r="HN80" s="153"/>
      <c r="HO80" s="153"/>
      <c r="HP80" s="153"/>
      <c r="HQ80" s="153"/>
      <c r="HR80" s="153"/>
      <c r="HS80" s="153"/>
      <c r="HT80" s="153"/>
      <c r="HU80" s="153"/>
      <c r="HV80" s="153"/>
      <c r="HW80" s="153"/>
      <c r="HX80" s="153"/>
      <c r="HY80" s="153"/>
      <c r="HZ80" s="153"/>
      <c r="IA80" s="153"/>
      <c r="IB80" s="153"/>
      <c r="IC80" s="153"/>
      <c r="ID80" s="153"/>
      <c r="IE80" s="153"/>
      <c r="IF80" s="153"/>
      <c r="IG80" s="153"/>
      <c r="IH80" s="153"/>
      <c r="II80" s="153"/>
      <c r="IJ80" s="153"/>
      <c r="IK80" s="153"/>
      <c r="IL80" s="153"/>
      <c r="IM80" s="153"/>
      <c r="IN80" s="153"/>
      <c r="IO80" s="153"/>
      <c r="IP80" s="153"/>
      <c r="IQ80" s="153"/>
      <c r="IR80" s="153"/>
      <c r="IS80" s="153"/>
      <c r="IT80" s="153"/>
      <c r="IU80" s="153"/>
      <c r="IV80" s="153"/>
    </row>
    <row r="81" spans="1:256">
      <c r="A81" s="156" t="s">
        <v>22</v>
      </c>
      <c r="B81" s="156"/>
      <c r="C81" s="146">
        <f>SUM(C78+C80)</f>
        <v>2569781</v>
      </c>
      <c r="D81" s="146">
        <f t="shared" ref="D81:N81" si="27">SUM(D78+D80)</f>
        <v>2569781</v>
      </c>
      <c r="E81" s="146">
        <f t="shared" si="27"/>
        <v>35714248</v>
      </c>
      <c r="F81" s="146">
        <f t="shared" si="27"/>
        <v>2569781</v>
      </c>
      <c r="G81" s="146">
        <f t="shared" si="27"/>
        <v>2587781</v>
      </c>
      <c r="H81" s="146">
        <f t="shared" si="27"/>
        <v>2569781</v>
      </c>
      <c r="I81" s="146">
        <f t="shared" si="27"/>
        <v>2569781</v>
      </c>
      <c r="J81" s="146">
        <f t="shared" si="27"/>
        <v>2569781</v>
      </c>
      <c r="K81" s="146">
        <f t="shared" si="27"/>
        <v>4501281</v>
      </c>
      <c r="L81" s="146">
        <f t="shared" si="27"/>
        <v>2569781</v>
      </c>
      <c r="M81" s="146">
        <f t="shared" si="27"/>
        <v>2587774</v>
      </c>
      <c r="N81" s="146">
        <f t="shared" si="27"/>
        <v>3569767</v>
      </c>
      <c r="O81" s="14">
        <f t="shared" si="23"/>
        <v>66949318</v>
      </c>
      <c r="P81" s="147"/>
      <c r="Q81" s="159"/>
      <c r="R81" s="97"/>
      <c r="S81" s="148"/>
      <c r="T81" s="82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/>
      <c r="DC81" s="148"/>
      <c r="DD81" s="148"/>
      <c r="DE81" s="148"/>
      <c r="DF81" s="148"/>
      <c r="DG81" s="148"/>
      <c r="DH81" s="148"/>
      <c r="DI81" s="148"/>
      <c r="DJ81" s="148"/>
      <c r="DK81" s="148"/>
      <c r="DL81" s="148"/>
      <c r="DM81" s="148"/>
      <c r="DN81" s="148"/>
      <c r="DO81" s="148"/>
      <c r="DP81" s="148"/>
      <c r="DQ81" s="148"/>
      <c r="DR81" s="148"/>
      <c r="DS81" s="148"/>
      <c r="DT81" s="148"/>
      <c r="DU81" s="148"/>
      <c r="DV81" s="148"/>
      <c r="DW81" s="148"/>
      <c r="DX81" s="148"/>
      <c r="DY81" s="148"/>
      <c r="DZ81" s="148"/>
      <c r="EA81" s="148"/>
      <c r="EB81" s="148"/>
      <c r="EC81" s="148"/>
      <c r="ED81" s="148"/>
      <c r="EE81" s="148"/>
      <c r="EF81" s="148"/>
      <c r="EG81" s="148"/>
      <c r="EH81" s="148"/>
      <c r="EI81" s="148"/>
      <c r="EJ81" s="148"/>
      <c r="EK81" s="148"/>
      <c r="EL81" s="148"/>
      <c r="EM81" s="148"/>
      <c r="EN81" s="148"/>
      <c r="EO81" s="148"/>
      <c r="EP81" s="148"/>
      <c r="EQ81" s="148"/>
      <c r="ER81" s="148"/>
      <c r="ES81" s="148"/>
      <c r="ET81" s="148"/>
      <c r="EU81" s="148"/>
      <c r="EV81" s="148"/>
      <c r="EW81" s="148"/>
      <c r="EX81" s="148"/>
      <c r="EY81" s="148"/>
      <c r="EZ81" s="148"/>
      <c r="FA81" s="148"/>
      <c r="FB81" s="148"/>
      <c r="FC81" s="148"/>
      <c r="FD81" s="148"/>
      <c r="FE81" s="148"/>
      <c r="FF81" s="148"/>
      <c r="FG81" s="148"/>
      <c r="FH81" s="148"/>
      <c r="FI81" s="148"/>
      <c r="FJ81" s="148"/>
      <c r="FK81" s="148"/>
      <c r="FL81" s="148"/>
      <c r="FM81" s="148"/>
      <c r="FN81" s="148"/>
      <c r="FO81" s="148"/>
      <c r="FP81" s="148"/>
      <c r="FQ81" s="148"/>
      <c r="FR81" s="148"/>
      <c r="FS81" s="148"/>
      <c r="FT81" s="148"/>
      <c r="FU81" s="148"/>
      <c r="FV81" s="148"/>
      <c r="FW81" s="148"/>
      <c r="FX81" s="148"/>
      <c r="FY81" s="148"/>
      <c r="FZ81" s="148"/>
      <c r="GA81" s="148"/>
      <c r="GB81" s="148"/>
      <c r="GC81" s="148"/>
      <c r="GD81" s="148"/>
      <c r="GE81" s="148"/>
      <c r="GF81" s="148"/>
      <c r="GG81" s="148"/>
      <c r="GH81" s="148"/>
      <c r="GI81" s="148"/>
      <c r="GJ81" s="148"/>
      <c r="GK81" s="148"/>
      <c r="GL81" s="148"/>
      <c r="GM81" s="148"/>
      <c r="GN81" s="148"/>
      <c r="GO81" s="148"/>
      <c r="GP81" s="148"/>
      <c r="GQ81" s="148"/>
      <c r="GR81" s="148"/>
      <c r="GS81" s="148"/>
      <c r="GT81" s="148"/>
      <c r="GU81" s="148"/>
      <c r="GV81" s="148"/>
      <c r="GW81" s="148"/>
      <c r="GX81" s="148"/>
      <c r="GY81" s="148"/>
      <c r="GZ81" s="148"/>
      <c r="HA81" s="148"/>
      <c r="HB81" s="148"/>
      <c r="HC81" s="148"/>
      <c r="HD81" s="148"/>
      <c r="HE81" s="148"/>
      <c r="HF81" s="148"/>
      <c r="HG81" s="148"/>
      <c r="HH81" s="148"/>
      <c r="HI81" s="148"/>
      <c r="HJ81" s="148"/>
      <c r="HK81" s="148"/>
      <c r="HL81" s="148"/>
      <c r="HM81" s="148"/>
      <c r="HN81" s="148"/>
      <c r="HO81" s="148"/>
      <c r="HP81" s="148"/>
      <c r="HQ81" s="148"/>
      <c r="HR81" s="148"/>
      <c r="HS81" s="148"/>
      <c r="HT81" s="148"/>
      <c r="HU81" s="148"/>
      <c r="HV81" s="148"/>
      <c r="HW81" s="148"/>
      <c r="HX81" s="148"/>
      <c r="HY81" s="148"/>
      <c r="HZ81" s="148"/>
      <c r="IA81" s="148"/>
      <c r="IB81" s="148"/>
      <c r="IC81" s="148"/>
      <c r="ID81" s="148"/>
      <c r="IE81" s="148"/>
      <c r="IF81" s="148"/>
      <c r="IG81" s="148"/>
      <c r="IH81" s="148"/>
      <c r="II81" s="148"/>
      <c r="IJ81" s="148"/>
      <c r="IK81" s="148"/>
      <c r="IL81" s="148"/>
      <c r="IM81" s="148"/>
      <c r="IN81" s="148"/>
      <c r="IO81" s="148"/>
      <c r="IP81" s="148"/>
      <c r="IQ81" s="148"/>
      <c r="IR81" s="148"/>
      <c r="IS81" s="148"/>
      <c r="IT81" s="148"/>
      <c r="IU81" s="148"/>
      <c r="IV81" s="148"/>
    </row>
    <row r="82" spans="1:256"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47"/>
      <c r="Q82" s="147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  <c r="BX82" s="148"/>
      <c r="BY82" s="148"/>
      <c r="BZ82" s="148"/>
      <c r="CA82" s="148"/>
      <c r="CB82" s="148"/>
      <c r="CC82" s="148"/>
      <c r="CD82" s="148"/>
      <c r="CE82" s="148"/>
      <c r="CF82" s="148"/>
      <c r="CG82" s="148"/>
      <c r="CH82" s="148"/>
      <c r="CI82" s="148"/>
      <c r="CJ82" s="148"/>
      <c r="CK82" s="148"/>
      <c r="CL82" s="148"/>
      <c r="CM82" s="148"/>
      <c r="CN82" s="148"/>
      <c r="CO82" s="148"/>
      <c r="CP82" s="148"/>
      <c r="CQ82" s="148"/>
      <c r="CR82" s="148"/>
      <c r="CS82" s="148"/>
      <c r="CT82" s="148"/>
      <c r="CU82" s="148"/>
      <c r="CV82" s="148"/>
      <c r="CW82" s="148"/>
      <c r="CX82" s="148"/>
      <c r="CY82" s="148"/>
      <c r="CZ82" s="148"/>
      <c r="DA82" s="148"/>
      <c r="DB82" s="148"/>
      <c r="DC82" s="148"/>
      <c r="DD82" s="148"/>
      <c r="DE82" s="148"/>
      <c r="DF82" s="148"/>
      <c r="DG82" s="148"/>
      <c r="DH82" s="148"/>
      <c r="DI82" s="148"/>
      <c r="DJ82" s="148"/>
      <c r="DK82" s="148"/>
      <c r="DL82" s="148"/>
      <c r="DM82" s="148"/>
      <c r="DN82" s="148"/>
      <c r="DO82" s="148"/>
      <c r="DP82" s="148"/>
      <c r="DQ82" s="148"/>
      <c r="DR82" s="148"/>
      <c r="DS82" s="148"/>
      <c r="DT82" s="148"/>
      <c r="DU82" s="148"/>
      <c r="DV82" s="148"/>
      <c r="DW82" s="148"/>
      <c r="DX82" s="148"/>
      <c r="DY82" s="148"/>
      <c r="DZ82" s="148"/>
      <c r="EA82" s="148"/>
      <c r="EB82" s="148"/>
      <c r="EC82" s="148"/>
      <c r="ED82" s="148"/>
      <c r="EE82" s="148"/>
      <c r="EF82" s="148"/>
      <c r="EG82" s="148"/>
      <c r="EH82" s="148"/>
      <c r="EI82" s="148"/>
      <c r="EJ82" s="148"/>
      <c r="EK82" s="148"/>
      <c r="EL82" s="148"/>
      <c r="EM82" s="148"/>
      <c r="EN82" s="148"/>
      <c r="EO82" s="148"/>
      <c r="EP82" s="148"/>
      <c r="EQ82" s="148"/>
      <c r="ER82" s="148"/>
      <c r="ES82" s="148"/>
      <c r="ET82" s="148"/>
      <c r="EU82" s="148"/>
      <c r="EV82" s="148"/>
      <c r="EW82" s="148"/>
      <c r="EX82" s="148"/>
      <c r="EY82" s="148"/>
      <c r="EZ82" s="148"/>
      <c r="FA82" s="148"/>
      <c r="FB82" s="148"/>
      <c r="FC82" s="148"/>
      <c r="FD82" s="148"/>
      <c r="FE82" s="148"/>
      <c r="FF82" s="148"/>
      <c r="FG82" s="148"/>
      <c r="FH82" s="148"/>
      <c r="FI82" s="148"/>
      <c r="FJ82" s="148"/>
      <c r="FK82" s="148"/>
      <c r="FL82" s="148"/>
      <c r="FM82" s="148"/>
      <c r="FN82" s="148"/>
      <c r="FO82" s="148"/>
      <c r="FP82" s="148"/>
      <c r="FQ82" s="148"/>
      <c r="FR82" s="148"/>
      <c r="FS82" s="148"/>
      <c r="FT82" s="148"/>
      <c r="FU82" s="148"/>
      <c r="FV82" s="148"/>
      <c r="FW82" s="148"/>
      <c r="FX82" s="148"/>
      <c r="FY82" s="148"/>
      <c r="FZ82" s="148"/>
      <c r="GA82" s="148"/>
      <c r="GB82" s="148"/>
      <c r="GC82" s="148"/>
      <c r="GD82" s="148"/>
      <c r="GE82" s="148"/>
      <c r="GF82" s="148"/>
      <c r="GG82" s="148"/>
      <c r="GH82" s="148"/>
      <c r="GI82" s="148"/>
      <c r="GJ82" s="148"/>
      <c r="GK82" s="148"/>
      <c r="GL82" s="148"/>
      <c r="GM82" s="148"/>
      <c r="GN82" s="148"/>
      <c r="GO82" s="148"/>
      <c r="GP82" s="148"/>
      <c r="GQ82" s="148"/>
      <c r="GR82" s="148"/>
      <c r="GS82" s="148"/>
      <c r="GT82" s="148"/>
      <c r="GU82" s="148"/>
      <c r="GV82" s="148"/>
      <c r="GW82" s="148"/>
      <c r="GX82" s="148"/>
      <c r="GY82" s="148"/>
      <c r="GZ82" s="148"/>
      <c r="HA82" s="148"/>
      <c r="HB82" s="148"/>
      <c r="HC82" s="148"/>
      <c r="HD82" s="148"/>
      <c r="HE82" s="148"/>
      <c r="HF82" s="148"/>
      <c r="HG82" s="148"/>
      <c r="HH82" s="148"/>
      <c r="HI82" s="148"/>
      <c r="HJ82" s="148"/>
      <c r="HK82" s="148"/>
      <c r="HL82" s="148"/>
      <c r="HM82" s="148"/>
      <c r="HN82" s="148"/>
      <c r="HO82" s="148"/>
      <c r="HP82" s="148"/>
      <c r="HQ82" s="148"/>
      <c r="HR82" s="148"/>
      <c r="HS82" s="148"/>
      <c r="HT82" s="148"/>
      <c r="HU82" s="148"/>
      <c r="HV82" s="148"/>
      <c r="HW82" s="148"/>
      <c r="HX82" s="148"/>
      <c r="HY82" s="148"/>
      <c r="HZ82" s="148"/>
      <c r="IA82" s="148"/>
      <c r="IB82" s="148"/>
      <c r="IC82" s="148"/>
      <c r="ID82" s="148"/>
      <c r="IE82" s="148"/>
      <c r="IF82" s="148"/>
      <c r="IG82" s="148"/>
      <c r="IH82" s="148"/>
      <c r="II82" s="148"/>
      <c r="IJ82" s="148"/>
      <c r="IK82" s="148"/>
      <c r="IL82" s="148"/>
      <c r="IM82" s="148"/>
      <c r="IN82" s="148"/>
      <c r="IO82" s="148"/>
      <c r="IP82" s="148"/>
      <c r="IQ82" s="148"/>
      <c r="IR82" s="148"/>
      <c r="IS82" s="148"/>
      <c r="IT82" s="148"/>
      <c r="IU82" s="148"/>
      <c r="IV82" s="148"/>
    </row>
    <row r="83" spans="1:256">
      <c r="A83" s="194">
        <v>2</v>
      </c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28"/>
      <c r="Q83" s="114"/>
    </row>
    <row r="84" spans="1:256"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28"/>
      <c r="Q84" s="114"/>
    </row>
    <row r="85" spans="1:256"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28"/>
      <c r="Q85" s="114"/>
    </row>
    <row r="86" spans="1:256"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28"/>
      <c r="Q86" s="114"/>
    </row>
    <row r="87" spans="1:256"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28"/>
      <c r="Q87" s="114"/>
    </row>
    <row r="88" spans="1:256"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28"/>
      <c r="Q88" s="114"/>
    </row>
    <row r="89" spans="1:256"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28"/>
      <c r="Q89" s="114"/>
    </row>
    <row r="90" spans="1:256"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28"/>
      <c r="Q90" s="114"/>
    </row>
    <row r="91" spans="1:256"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28"/>
      <c r="Q91" s="114"/>
    </row>
    <row r="92" spans="1:256"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28"/>
      <c r="Q92" s="114"/>
    </row>
    <row r="93" spans="1:256"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28"/>
      <c r="Q93" s="114"/>
    </row>
    <row r="94" spans="1:256"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28"/>
      <c r="Q94" s="114"/>
    </row>
    <row r="95" spans="1:256">
      <c r="P95" s="128"/>
      <c r="Q95" s="114"/>
    </row>
  </sheetData>
  <mergeCells count="4">
    <mergeCell ref="A1:O1"/>
    <mergeCell ref="A2:O2"/>
    <mergeCell ref="A3:O3"/>
    <mergeCell ref="A83:O8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R15" sqref="R15"/>
    </sheetView>
  </sheetViews>
  <sheetFormatPr defaultRowHeight="15"/>
  <cols>
    <col min="1" max="1" width="48.85546875" bestFit="1" customWidth="1"/>
    <col min="3" max="4" width="11.85546875" bestFit="1" customWidth="1"/>
    <col min="5" max="5" width="11.85546875" style="23" customWidth="1"/>
    <col min="6" max="6" width="8.140625" bestFit="1" customWidth="1"/>
    <col min="7" max="7" width="11.85546875" bestFit="1" customWidth="1"/>
  </cols>
  <sheetData>
    <row r="1" spans="1:8">
      <c r="A1" s="182"/>
      <c r="B1" s="182"/>
      <c r="C1" s="182"/>
      <c r="D1" s="182"/>
      <c r="E1" s="182"/>
      <c r="F1" s="182"/>
      <c r="G1" s="182"/>
      <c r="H1" s="23"/>
    </row>
    <row r="2" spans="1:8">
      <c r="A2" s="176"/>
      <c r="B2" s="176"/>
      <c r="C2" s="176"/>
      <c r="D2" s="176"/>
      <c r="E2" s="176"/>
      <c r="F2" s="176"/>
      <c r="G2" s="176"/>
      <c r="H2" s="23"/>
    </row>
    <row r="3" spans="1:8">
      <c r="A3" s="176" t="s">
        <v>301</v>
      </c>
      <c r="B3" s="176"/>
      <c r="C3" s="176"/>
      <c r="D3" s="176"/>
      <c r="E3" s="176"/>
      <c r="F3" s="176"/>
      <c r="G3" s="176"/>
      <c r="H3" s="23"/>
    </row>
    <row r="4" spans="1:8" ht="15.75">
      <c r="A4" s="183" t="s">
        <v>24</v>
      </c>
      <c r="B4" s="184"/>
      <c r="C4" s="184"/>
      <c r="D4" s="184"/>
      <c r="E4" s="184"/>
      <c r="F4" s="184"/>
      <c r="G4" s="185"/>
      <c r="H4" s="23"/>
    </row>
    <row r="5" spans="1:8" ht="15.75">
      <c r="A5" s="183" t="s">
        <v>25</v>
      </c>
      <c r="B5" s="184"/>
      <c r="C5" s="184"/>
      <c r="D5" s="184"/>
      <c r="E5" s="184"/>
      <c r="F5" s="184"/>
      <c r="G5" s="185"/>
      <c r="H5" s="23"/>
    </row>
    <row r="6" spans="1:8" ht="19.5">
      <c r="A6" s="28"/>
      <c r="B6" s="23"/>
      <c r="C6" s="23"/>
      <c r="D6" s="23"/>
      <c r="F6" s="27"/>
      <c r="G6" s="23" t="s">
        <v>2</v>
      </c>
      <c r="H6" s="23"/>
    </row>
    <row r="7" spans="1:8" ht="38.25">
      <c r="A7" s="29" t="s">
        <v>26</v>
      </c>
      <c r="B7" s="30" t="s">
        <v>27</v>
      </c>
      <c r="C7" s="30" t="s">
        <v>4</v>
      </c>
      <c r="D7" s="30" t="s">
        <v>5</v>
      </c>
      <c r="E7" s="73" t="s">
        <v>297</v>
      </c>
      <c r="F7" s="56" t="s">
        <v>28</v>
      </c>
      <c r="G7" s="56" t="s">
        <v>29</v>
      </c>
      <c r="H7" s="55"/>
    </row>
    <row r="8" spans="1:8">
      <c r="A8" s="31" t="s">
        <v>30</v>
      </c>
      <c r="B8" s="32" t="s">
        <v>31</v>
      </c>
      <c r="C8" s="24">
        <v>2750250</v>
      </c>
      <c r="D8" s="24">
        <v>2750250</v>
      </c>
      <c r="E8" s="24">
        <v>2750250</v>
      </c>
      <c r="F8" s="24">
        <v>0</v>
      </c>
      <c r="G8" s="24">
        <v>2750250</v>
      </c>
      <c r="H8" s="23"/>
    </row>
    <row r="9" spans="1:8">
      <c r="A9" s="34" t="s">
        <v>32</v>
      </c>
      <c r="B9" s="33" t="s">
        <v>33</v>
      </c>
      <c r="C9" s="24">
        <v>249010</v>
      </c>
      <c r="D9" s="24">
        <v>249010</v>
      </c>
      <c r="E9" s="24">
        <v>249010</v>
      </c>
      <c r="F9" s="24">
        <v>0</v>
      </c>
      <c r="G9" s="24">
        <v>249010</v>
      </c>
      <c r="H9" s="23"/>
    </row>
    <row r="10" spans="1:8">
      <c r="A10" s="35" t="s">
        <v>34</v>
      </c>
      <c r="B10" s="33" t="s">
        <v>35</v>
      </c>
      <c r="C10" s="24">
        <v>0</v>
      </c>
      <c r="D10" s="24">
        <v>30500</v>
      </c>
      <c r="E10" s="24">
        <v>85561</v>
      </c>
      <c r="F10" s="24">
        <v>0</v>
      </c>
      <c r="G10" s="24">
        <v>85561</v>
      </c>
      <c r="H10" s="23"/>
    </row>
    <row r="11" spans="1:8">
      <c r="A11" s="36" t="s">
        <v>36</v>
      </c>
      <c r="B11" s="37" t="s">
        <v>37</v>
      </c>
      <c r="C11" s="25">
        <v>2999260</v>
      </c>
      <c r="D11" s="25">
        <v>3029760</v>
      </c>
      <c r="E11" s="25">
        <f>SUM(E8:E10)</f>
        <v>3084821</v>
      </c>
      <c r="F11" s="25">
        <v>0</v>
      </c>
      <c r="G11" s="25">
        <f>SUM(G8:G10)</f>
        <v>3084821</v>
      </c>
      <c r="H11" s="23"/>
    </row>
    <row r="12" spans="1:8">
      <c r="A12" s="35" t="s">
        <v>38</v>
      </c>
      <c r="B12" s="33" t="s">
        <v>39</v>
      </c>
      <c r="C12" s="24">
        <v>2064204</v>
      </c>
      <c r="D12" s="24">
        <v>2408379</v>
      </c>
      <c r="E12" s="24">
        <v>2752555</v>
      </c>
      <c r="F12" s="24">
        <v>0</v>
      </c>
      <c r="G12" s="24">
        <v>2752555</v>
      </c>
      <c r="H12" s="23"/>
    </row>
    <row r="13" spans="1:8" ht="25.5">
      <c r="A13" s="35" t="s">
        <v>40</v>
      </c>
      <c r="B13" s="33" t="s">
        <v>41</v>
      </c>
      <c r="C13" s="24">
        <v>180000</v>
      </c>
      <c r="D13" s="24">
        <v>277075</v>
      </c>
      <c r="E13" s="24">
        <v>261895</v>
      </c>
      <c r="F13" s="24">
        <v>0</v>
      </c>
      <c r="G13" s="24">
        <v>261895</v>
      </c>
      <c r="H13" s="23"/>
    </row>
    <row r="14" spans="1:8">
      <c r="A14" s="38" t="s">
        <v>42</v>
      </c>
      <c r="B14" s="37" t="s">
        <v>43</v>
      </c>
      <c r="C14" s="25">
        <v>2244204</v>
      </c>
      <c r="D14" s="25">
        <v>2685454</v>
      </c>
      <c r="E14" s="25">
        <f>SUM(E12:E13)</f>
        <v>3014450</v>
      </c>
      <c r="F14" s="25">
        <v>0</v>
      </c>
      <c r="G14" s="25">
        <f>SUM(G12:G13)</f>
        <v>3014450</v>
      </c>
      <c r="H14" s="39"/>
    </row>
    <row r="15" spans="1:8">
      <c r="A15" s="40" t="s">
        <v>44</v>
      </c>
      <c r="B15" s="41" t="s">
        <v>45</v>
      </c>
      <c r="C15" s="25">
        <v>5243464</v>
      </c>
      <c r="D15" s="25">
        <v>5715214</v>
      </c>
      <c r="E15" s="25">
        <f>SUM(E11+E14)</f>
        <v>6099271</v>
      </c>
      <c r="F15" s="25">
        <v>0</v>
      </c>
      <c r="G15" s="25">
        <f>SUM(G11+G14)</f>
        <v>6099271</v>
      </c>
      <c r="H15" s="23"/>
    </row>
    <row r="16" spans="1:8" ht="28.5">
      <c r="A16" s="42" t="s">
        <v>46</v>
      </c>
      <c r="B16" s="41" t="s">
        <v>47</v>
      </c>
      <c r="C16" s="25">
        <v>1217887</v>
      </c>
      <c r="D16" s="25">
        <v>1217887</v>
      </c>
      <c r="E16" s="25">
        <v>1314961</v>
      </c>
      <c r="F16" s="25">
        <v>0</v>
      </c>
      <c r="G16" s="25">
        <v>1314961</v>
      </c>
      <c r="H16" s="23"/>
    </row>
    <row r="17" spans="1:7" s="66" customFormat="1">
      <c r="A17" s="63" t="s">
        <v>130</v>
      </c>
      <c r="B17" s="62" t="s">
        <v>131</v>
      </c>
      <c r="C17" s="24"/>
      <c r="D17" s="24"/>
      <c r="E17" s="24">
        <v>550000</v>
      </c>
      <c r="F17" s="24"/>
      <c r="G17" s="24">
        <v>550000</v>
      </c>
    </row>
    <row r="18" spans="1:7">
      <c r="A18" s="35" t="s">
        <v>48</v>
      </c>
      <c r="B18" s="33" t="s">
        <v>49</v>
      </c>
      <c r="C18" s="24">
        <v>1742500</v>
      </c>
      <c r="D18" s="24">
        <v>1742500</v>
      </c>
      <c r="E18" s="24">
        <v>1592500</v>
      </c>
      <c r="F18" s="24">
        <v>0</v>
      </c>
      <c r="G18" s="24">
        <v>1592500</v>
      </c>
    </row>
    <row r="19" spans="1:7">
      <c r="A19" s="38" t="s">
        <v>50</v>
      </c>
      <c r="B19" s="37" t="s">
        <v>51</v>
      </c>
      <c r="C19" s="25">
        <v>1742500</v>
      </c>
      <c r="D19" s="25">
        <v>1742500</v>
      </c>
      <c r="E19" s="25">
        <f>SUM(E17:E18)</f>
        <v>2142500</v>
      </c>
      <c r="F19" s="25">
        <v>0</v>
      </c>
      <c r="G19" s="25">
        <f>SUM(G17:G18)</f>
        <v>2142500</v>
      </c>
    </row>
    <row r="20" spans="1:7">
      <c r="A20" s="35" t="s">
        <v>52</v>
      </c>
      <c r="B20" s="33" t="s">
        <v>53</v>
      </c>
      <c r="C20" s="24">
        <v>56400</v>
      </c>
      <c r="D20" s="24">
        <v>56400</v>
      </c>
      <c r="E20" s="24">
        <v>56400</v>
      </c>
      <c r="F20" s="24">
        <v>0</v>
      </c>
      <c r="G20" s="24">
        <v>56400</v>
      </c>
    </row>
    <row r="21" spans="1:7">
      <c r="A21" s="35" t="s">
        <v>54</v>
      </c>
      <c r="B21" s="33" t="s">
        <v>55</v>
      </c>
      <c r="C21" s="24">
        <v>170000</v>
      </c>
      <c r="D21" s="24">
        <v>170000</v>
      </c>
      <c r="E21" s="24">
        <v>215000</v>
      </c>
      <c r="F21" s="24">
        <v>0</v>
      </c>
      <c r="G21" s="24">
        <v>215000</v>
      </c>
    </row>
    <row r="22" spans="1:7">
      <c r="A22" s="38" t="s">
        <v>56</v>
      </c>
      <c r="B22" s="37" t="s">
        <v>57</v>
      </c>
      <c r="C22" s="25">
        <v>226400</v>
      </c>
      <c r="D22" s="25">
        <v>226400</v>
      </c>
      <c r="E22" s="25">
        <f>SUM(E20:E21)</f>
        <v>271400</v>
      </c>
      <c r="F22" s="25">
        <v>0</v>
      </c>
      <c r="G22" s="25">
        <f>SUM(G20:G21)</f>
        <v>271400</v>
      </c>
    </row>
    <row r="23" spans="1:7">
      <c r="A23" s="35" t="s">
        <v>58</v>
      </c>
      <c r="B23" s="33" t="s">
        <v>59</v>
      </c>
      <c r="C23" s="24">
        <v>2542000</v>
      </c>
      <c r="D23" s="24">
        <v>2542000</v>
      </c>
      <c r="E23" s="24">
        <v>2594000</v>
      </c>
      <c r="F23" s="24">
        <v>0</v>
      </c>
      <c r="G23" s="24">
        <v>2594000</v>
      </c>
    </row>
    <row r="24" spans="1:7">
      <c r="A24" s="35" t="s">
        <v>60</v>
      </c>
      <c r="B24" s="33" t="s">
        <v>61</v>
      </c>
      <c r="C24" s="24">
        <v>2447250</v>
      </c>
      <c r="D24" s="24">
        <v>2447250</v>
      </c>
      <c r="E24" s="24">
        <v>2447250</v>
      </c>
      <c r="F24" s="24">
        <v>0</v>
      </c>
      <c r="G24" s="24">
        <v>2447250</v>
      </c>
    </row>
    <row r="25" spans="1:7">
      <c r="A25" s="35" t="s">
        <v>62</v>
      </c>
      <c r="B25" s="33" t="s">
        <v>63</v>
      </c>
      <c r="C25" s="24">
        <v>1330622</v>
      </c>
      <c r="D25" s="24">
        <v>1330622</v>
      </c>
      <c r="E25" s="24">
        <v>1130622</v>
      </c>
      <c r="F25" s="24">
        <v>0</v>
      </c>
      <c r="G25" s="24">
        <v>1130622</v>
      </c>
    </row>
    <row r="26" spans="1:7">
      <c r="A26" s="43" t="s">
        <v>64</v>
      </c>
      <c r="B26" s="33" t="s">
        <v>65</v>
      </c>
      <c r="C26" s="24">
        <v>0</v>
      </c>
      <c r="D26" s="24">
        <v>350000</v>
      </c>
      <c r="E26" s="24">
        <v>450000</v>
      </c>
      <c r="F26" s="24">
        <v>0</v>
      </c>
      <c r="G26" s="24">
        <v>450000</v>
      </c>
    </row>
    <row r="27" spans="1:7">
      <c r="A27" s="35" t="s">
        <v>66</v>
      </c>
      <c r="B27" s="33" t="s">
        <v>67</v>
      </c>
      <c r="C27" s="24">
        <v>1582000</v>
      </c>
      <c r="D27" s="24">
        <v>1582000</v>
      </c>
      <c r="E27" s="24">
        <v>2630614</v>
      </c>
      <c r="F27" s="24">
        <v>0</v>
      </c>
      <c r="G27" s="24">
        <v>2630614</v>
      </c>
    </row>
    <row r="28" spans="1:7">
      <c r="A28" s="38" t="s">
        <v>68</v>
      </c>
      <c r="B28" s="37" t="s">
        <v>69</v>
      </c>
      <c r="C28" s="25">
        <v>7901872</v>
      </c>
      <c r="D28" s="25">
        <v>8251872</v>
      </c>
      <c r="E28" s="25">
        <f>SUM(E23:E27)</f>
        <v>9252486</v>
      </c>
      <c r="F28" s="25">
        <v>0</v>
      </c>
      <c r="G28" s="25">
        <f>SUM(G23:G27)</f>
        <v>9252486</v>
      </c>
    </row>
    <row r="29" spans="1:7">
      <c r="A29" s="35" t="s">
        <v>70</v>
      </c>
      <c r="B29" s="33" t="s">
        <v>71</v>
      </c>
      <c r="C29" s="24">
        <v>2732056</v>
      </c>
      <c r="D29" s="24">
        <v>2732056</v>
      </c>
      <c r="E29" s="24">
        <v>2690056</v>
      </c>
      <c r="F29" s="24">
        <v>0</v>
      </c>
      <c r="G29" s="24">
        <v>2690056</v>
      </c>
    </row>
    <row r="30" spans="1:7">
      <c r="A30" s="35" t="s">
        <v>72</v>
      </c>
      <c r="B30" s="33" t="s">
        <v>73</v>
      </c>
      <c r="C30" s="24">
        <v>0</v>
      </c>
      <c r="D30" s="24">
        <v>238000</v>
      </c>
      <c r="E30" s="24">
        <v>438000</v>
      </c>
      <c r="F30" s="24">
        <v>0</v>
      </c>
      <c r="G30" s="24">
        <v>438000</v>
      </c>
    </row>
    <row r="31" spans="1:7">
      <c r="A31" s="35" t="s">
        <v>74</v>
      </c>
      <c r="B31" s="33" t="s">
        <v>75</v>
      </c>
      <c r="C31" s="24">
        <v>100000</v>
      </c>
      <c r="D31" s="24">
        <v>100000</v>
      </c>
      <c r="E31" s="24">
        <v>100000</v>
      </c>
      <c r="F31" s="24">
        <v>0</v>
      </c>
      <c r="G31" s="24">
        <v>100000</v>
      </c>
    </row>
    <row r="32" spans="1:7">
      <c r="A32" s="38" t="s">
        <v>76</v>
      </c>
      <c r="B32" s="37" t="s">
        <v>77</v>
      </c>
      <c r="C32" s="25">
        <v>2832056</v>
      </c>
      <c r="D32" s="25">
        <v>3070056</v>
      </c>
      <c r="E32" s="25">
        <f>SUM(E29:E31)</f>
        <v>3228056</v>
      </c>
      <c r="F32" s="25">
        <v>0</v>
      </c>
      <c r="G32" s="25">
        <f>SUM(G29:G31)</f>
        <v>3228056</v>
      </c>
    </row>
    <row r="33" spans="1:7">
      <c r="A33" s="42" t="s">
        <v>78</v>
      </c>
      <c r="B33" s="41" t="s">
        <v>79</v>
      </c>
      <c r="C33" s="25">
        <v>12702828</v>
      </c>
      <c r="D33" s="25">
        <v>13290828</v>
      </c>
      <c r="E33" s="25">
        <f>SUM(E19+E22+E28+E32)</f>
        <v>14894442</v>
      </c>
      <c r="F33" s="25">
        <v>0</v>
      </c>
      <c r="G33" s="25">
        <f>SUM(G19+G22+G28+G32)</f>
        <v>14894442</v>
      </c>
    </row>
    <row r="34" spans="1:7" s="68" customFormat="1" ht="12.75">
      <c r="A34" s="35" t="s">
        <v>132</v>
      </c>
      <c r="B34" s="33" t="s">
        <v>133</v>
      </c>
      <c r="C34" s="67"/>
      <c r="D34" s="67"/>
      <c r="E34" s="67">
        <v>36000</v>
      </c>
      <c r="F34" s="67"/>
      <c r="G34" s="67">
        <v>36000</v>
      </c>
    </row>
    <row r="35" spans="1:7">
      <c r="A35" s="44" t="s">
        <v>80</v>
      </c>
      <c r="B35" s="33" t="s">
        <v>81</v>
      </c>
      <c r="C35" s="24">
        <v>160000</v>
      </c>
      <c r="D35" s="24">
        <v>160000</v>
      </c>
      <c r="E35" s="24"/>
      <c r="F35" s="24">
        <v>0</v>
      </c>
      <c r="G35" s="24"/>
    </row>
    <row r="36" spans="1:7">
      <c r="A36" s="44" t="s">
        <v>82</v>
      </c>
      <c r="B36" s="33" t="s">
        <v>83</v>
      </c>
      <c r="C36" s="24">
        <v>480000</v>
      </c>
      <c r="D36" s="24">
        <v>480000</v>
      </c>
      <c r="E36" s="24">
        <v>660000</v>
      </c>
      <c r="F36" s="24">
        <v>0</v>
      </c>
      <c r="G36" s="24">
        <v>660000</v>
      </c>
    </row>
    <row r="37" spans="1:7">
      <c r="A37" s="45" t="s">
        <v>84</v>
      </c>
      <c r="B37" s="41" t="s">
        <v>85</v>
      </c>
      <c r="C37" s="25">
        <v>640000</v>
      </c>
      <c r="D37" s="25">
        <v>640000</v>
      </c>
      <c r="E37" s="25">
        <f>SUM(E34:E36)</f>
        <v>696000</v>
      </c>
      <c r="F37" s="25">
        <v>0</v>
      </c>
      <c r="G37" s="25">
        <f>SUM(G34:G36)</f>
        <v>696000</v>
      </c>
    </row>
    <row r="38" spans="1:7">
      <c r="A38" s="46" t="s">
        <v>86</v>
      </c>
      <c r="B38" s="33" t="s">
        <v>87</v>
      </c>
      <c r="C38" s="24">
        <v>0</v>
      </c>
      <c r="D38" s="24">
        <v>140620</v>
      </c>
      <c r="E38" s="24">
        <v>140620</v>
      </c>
      <c r="F38" s="24">
        <v>0</v>
      </c>
      <c r="G38" s="24">
        <v>140620</v>
      </c>
    </row>
    <row r="39" spans="1:7">
      <c r="A39" s="46" t="s">
        <v>88</v>
      </c>
      <c r="B39" s="33" t="s">
        <v>89</v>
      </c>
      <c r="C39" s="24">
        <v>312960</v>
      </c>
      <c r="D39" s="24">
        <v>312960</v>
      </c>
      <c r="E39" s="24">
        <v>562960</v>
      </c>
      <c r="F39" s="24">
        <v>0</v>
      </c>
      <c r="G39" s="24">
        <v>562960</v>
      </c>
    </row>
    <row r="40" spans="1:7">
      <c r="A40" s="46" t="s">
        <v>90</v>
      </c>
      <c r="B40" s="33" t="s">
        <v>91</v>
      </c>
      <c r="C40" s="24">
        <v>664000</v>
      </c>
      <c r="D40" s="24">
        <v>664000</v>
      </c>
      <c r="E40" s="24">
        <v>914000</v>
      </c>
      <c r="F40" s="24">
        <v>0</v>
      </c>
      <c r="G40" s="24">
        <v>914000</v>
      </c>
    </row>
    <row r="41" spans="1:7">
      <c r="A41" s="47" t="s">
        <v>92</v>
      </c>
      <c r="B41" s="33" t="s">
        <v>93</v>
      </c>
      <c r="C41" s="24">
        <v>13221733</v>
      </c>
      <c r="D41" s="24">
        <v>12482895</v>
      </c>
      <c r="E41" s="24">
        <v>10663318</v>
      </c>
      <c r="F41" s="24">
        <v>0</v>
      </c>
      <c r="G41" s="24">
        <v>10663318</v>
      </c>
    </row>
    <row r="42" spans="1:7">
      <c r="A42" s="45" t="s">
        <v>94</v>
      </c>
      <c r="B42" s="41" t="s">
        <v>95</v>
      </c>
      <c r="C42" s="25">
        <v>14198693</v>
      </c>
      <c r="D42" s="25">
        <v>13600475</v>
      </c>
      <c r="E42" s="25">
        <f>SUM(E38:E41)</f>
        <v>12280898</v>
      </c>
      <c r="F42" s="25">
        <v>0</v>
      </c>
      <c r="G42" s="25">
        <f>SUM(G38:G41)</f>
        <v>12280898</v>
      </c>
    </row>
    <row r="43" spans="1:7" ht="15.75">
      <c r="A43" s="64" t="s">
        <v>96</v>
      </c>
      <c r="B43" s="41"/>
      <c r="C43" s="48">
        <v>34002872</v>
      </c>
      <c r="D43" s="48">
        <v>34464404</v>
      </c>
      <c r="E43" s="48">
        <f>SUM(E15+E16+E33+E37+E42)</f>
        <v>35285572</v>
      </c>
      <c r="F43" s="48">
        <v>0</v>
      </c>
      <c r="G43" s="48">
        <f>SUM(G15+G16+G33+G37+G42)</f>
        <v>35285572</v>
      </c>
    </row>
    <row r="44" spans="1:7">
      <c r="A44" s="49" t="s">
        <v>97</v>
      </c>
      <c r="B44" s="33" t="s">
        <v>98</v>
      </c>
      <c r="C44" s="24">
        <v>5855397</v>
      </c>
      <c r="D44" s="24">
        <v>4915489</v>
      </c>
      <c r="E44" s="24">
        <v>5915489</v>
      </c>
      <c r="F44" s="24">
        <v>0</v>
      </c>
      <c r="G44" s="24">
        <v>5915489</v>
      </c>
    </row>
    <row r="45" spans="1:7">
      <c r="A45" s="49" t="s">
        <v>99</v>
      </c>
      <c r="B45" s="33" t="s">
        <v>100</v>
      </c>
      <c r="C45" s="24">
        <v>0</v>
      </c>
      <c r="D45" s="24">
        <v>131458</v>
      </c>
      <c r="E45" s="24">
        <v>131458</v>
      </c>
      <c r="F45" s="24">
        <v>0</v>
      </c>
      <c r="G45" s="24">
        <v>131458</v>
      </c>
    </row>
    <row r="46" spans="1:7">
      <c r="A46" s="49" t="s">
        <v>101</v>
      </c>
      <c r="B46" s="33" t="s">
        <v>102</v>
      </c>
      <c r="C46" s="24">
        <v>0</v>
      </c>
      <c r="D46" s="24">
        <v>808450</v>
      </c>
      <c r="E46" s="24">
        <v>4194195</v>
      </c>
      <c r="F46" s="24">
        <v>0</v>
      </c>
      <c r="G46" s="24">
        <v>4194195</v>
      </c>
    </row>
    <row r="47" spans="1:7">
      <c r="A47" s="43" t="s">
        <v>103</v>
      </c>
      <c r="B47" s="33" t="s">
        <v>104</v>
      </c>
      <c r="C47" s="24">
        <v>1554839</v>
      </c>
      <c r="D47" s="24">
        <v>1554839</v>
      </c>
      <c r="E47" s="24">
        <v>1557539</v>
      </c>
      <c r="F47" s="24">
        <v>0</v>
      </c>
      <c r="G47" s="24">
        <v>1557539</v>
      </c>
    </row>
    <row r="48" spans="1:7">
      <c r="A48" s="50" t="s">
        <v>105</v>
      </c>
      <c r="B48" s="41" t="s">
        <v>106</v>
      </c>
      <c r="C48" s="25">
        <v>7410236</v>
      </c>
      <c r="D48" s="25">
        <v>7410236</v>
      </c>
      <c r="E48" s="25">
        <f>SUM(E44:E47)</f>
        <v>11798681</v>
      </c>
      <c r="F48" s="25">
        <v>0</v>
      </c>
      <c r="G48" s="25">
        <f>SUM(G44:G47)</f>
        <v>11798681</v>
      </c>
    </row>
    <row r="49" spans="1:7">
      <c r="A49" s="44" t="s">
        <v>107</v>
      </c>
      <c r="B49" s="33" t="s">
        <v>108</v>
      </c>
      <c r="C49" s="24">
        <v>16462401</v>
      </c>
      <c r="D49" s="24">
        <v>16212401</v>
      </c>
      <c r="E49" s="24">
        <v>13942401</v>
      </c>
      <c r="F49" s="24">
        <v>0</v>
      </c>
      <c r="G49" s="24">
        <v>13942401</v>
      </c>
    </row>
    <row r="50" spans="1:7">
      <c r="A50" s="44" t="s">
        <v>109</v>
      </c>
      <c r="B50" s="33" t="s">
        <v>110</v>
      </c>
      <c r="C50" s="24">
        <v>0</v>
      </c>
      <c r="D50" s="24">
        <v>250000</v>
      </c>
      <c r="E50" s="24">
        <v>250000</v>
      </c>
      <c r="F50" s="24">
        <v>0</v>
      </c>
      <c r="G50" s="24">
        <v>250000</v>
      </c>
    </row>
    <row r="51" spans="1:7">
      <c r="A51" s="44" t="s">
        <v>111</v>
      </c>
      <c r="B51" s="33" t="s">
        <v>112</v>
      </c>
      <c r="C51" s="24">
        <v>4444849</v>
      </c>
      <c r="D51" s="24">
        <v>4444849</v>
      </c>
      <c r="E51" s="24">
        <v>4714849</v>
      </c>
      <c r="F51" s="24">
        <v>0</v>
      </c>
      <c r="G51" s="24">
        <v>4714849</v>
      </c>
    </row>
    <row r="52" spans="1:7">
      <c r="A52" s="45" t="s">
        <v>113</v>
      </c>
      <c r="B52" s="41" t="s">
        <v>114</v>
      </c>
      <c r="C52" s="25">
        <v>20907250</v>
      </c>
      <c r="D52" s="25">
        <v>20907250</v>
      </c>
      <c r="E52" s="25">
        <f>SUM(E49:E51)</f>
        <v>18907250</v>
      </c>
      <c r="F52" s="25">
        <v>0</v>
      </c>
      <c r="G52" s="25">
        <f>SUM(G49:G51)</f>
        <v>18907250</v>
      </c>
    </row>
    <row r="53" spans="1:7">
      <c r="A53" s="44" t="s">
        <v>115</v>
      </c>
      <c r="B53" s="33" t="s">
        <v>116</v>
      </c>
      <c r="C53" s="24">
        <v>210000</v>
      </c>
      <c r="D53" s="24">
        <v>0</v>
      </c>
      <c r="E53" s="24"/>
      <c r="F53" s="24">
        <v>0</v>
      </c>
      <c r="G53" s="24"/>
    </row>
    <row r="54" spans="1:7" ht="25.5">
      <c r="A54" s="44" t="s">
        <v>117</v>
      </c>
      <c r="B54" s="33" t="s">
        <v>118</v>
      </c>
      <c r="C54" s="24">
        <v>0</v>
      </c>
      <c r="D54" s="24">
        <v>210000</v>
      </c>
      <c r="E54" s="24">
        <v>210000</v>
      </c>
      <c r="F54" s="24">
        <v>0</v>
      </c>
      <c r="G54" s="24">
        <v>210000</v>
      </c>
    </row>
    <row r="55" spans="1:7">
      <c r="A55" s="45" t="s">
        <v>119</v>
      </c>
      <c r="B55" s="41" t="s">
        <v>120</v>
      </c>
      <c r="C55" s="25">
        <v>210000</v>
      </c>
      <c r="D55" s="25">
        <v>210000</v>
      </c>
      <c r="E55" s="25">
        <f>SUM(E53:E54)</f>
        <v>210000</v>
      </c>
      <c r="F55" s="25">
        <v>0</v>
      </c>
      <c r="G55" s="25">
        <f>SUM(G53:G54)</f>
        <v>210000</v>
      </c>
    </row>
    <row r="56" spans="1:7" ht="15.75">
      <c r="A56" s="64" t="s">
        <v>121</v>
      </c>
      <c r="B56" s="41"/>
      <c r="C56" s="48">
        <v>28527486</v>
      </c>
      <c r="D56" s="48">
        <v>28527486</v>
      </c>
      <c r="E56" s="48">
        <f>SUM(E48+E52+E55)</f>
        <v>30915931</v>
      </c>
      <c r="F56" s="48">
        <v>0</v>
      </c>
      <c r="G56" s="48">
        <f>SUM(G48+G52+G55)</f>
        <v>30915931</v>
      </c>
    </row>
    <row r="57" spans="1:7" ht="15.75">
      <c r="A57" s="57" t="s">
        <v>122</v>
      </c>
      <c r="B57" s="65" t="s">
        <v>123</v>
      </c>
      <c r="C57" s="26">
        <v>62530358</v>
      </c>
      <c r="D57" s="26">
        <v>62991890</v>
      </c>
      <c r="E57" s="26">
        <f>SUM(E43+E56)</f>
        <v>66201503</v>
      </c>
      <c r="F57" s="26">
        <v>0</v>
      </c>
      <c r="G57" s="26">
        <f>SUM(G43+G56)</f>
        <v>66201503</v>
      </c>
    </row>
    <row r="58" spans="1:7">
      <c r="A58" s="51" t="s">
        <v>124</v>
      </c>
      <c r="B58" s="35" t="s">
        <v>125</v>
      </c>
      <c r="C58" s="52">
        <v>747815</v>
      </c>
      <c r="D58" s="52">
        <v>747815</v>
      </c>
      <c r="E58" s="52">
        <v>747815</v>
      </c>
      <c r="F58" s="52">
        <v>0</v>
      </c>
      <c r="G58" s="52">
        <v>747815</v>
      </c>
    </row>
    <row r="59" spans="1:7">
      <c r="A59" s="53" t="s">
        <v>126</v>
      </c>
      <c r="B59" s="38" t="s">
        <v>127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</row>
    <row r="60" spans="1:7" ht="15.75">
      <c r="A60" s="59" t="s">
        <v>128</v>
      </c>
      <c r="B60" s="60" t="s">
        <v>129</v>
      </c>
      <c r="C60" s="54">
        <v>747815</v>
      </c>
      <c r="D60" s="54">
        <v>747815</v>
      </c>
      <c r="E60" s="54">
        <f>SUM(E58:E59)</f>
        <v>747815</v>
      </c>
      <c r="F60" s="54">
        <v>0</v>
      </c>
      <c r="G60" s="54">
        <f>SUM(G58:G59)</f>
        <v>747815</v>
      </c>
    </row>
    <row r="61" spans="1:7" ht="15.75">
      <c r="A61" s="58" t="s">
        <v>16</v>
      </c>
      <c r="B61" s="61"/>
      <c r="C61" s="26">
        <v>63278173</v>
      </c>
      <c r="D61" s="26">
        <v>63739705</v>
      </c>
      <c r="E61" s="26">
        <f>SUM(E57+E60)</f>
        <v>66949318</v>
      </c>
      <c r="F61" s="26">
        <v>0</v>
      </c>
      <c r="G61" s="26">
        <f>SUM(G57+G60)</f>
        <v>66949318</v>
      </c>
    </row>
  </sheetData>
  <mergeCells count="5">
    <mergeCell ref="A1:G1"/>
    <mergeCell ref="A2:G2"/>
    <mergeCell ref="A3:G3"/>
    <mergeCell ref="A4:G4"/>
    <mergeCell ref="A5:G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K38"/>
  <sheetViews>
    <sheetView workbookViewId="0">
      <selection activeCell="A2" sqref="A2:G2"/>
    </sheetView>
  </sheetViews>
  <sheetFormatPr defaultRowHeight="15"/>
  <cols>
    <col min="1" max="1" width="42.42578125" bestFit="1" customWidth="1"/>
    <col min="3" max="4" width="12" bestFit="1" customWidth="1"/>
    <col min="5" max="5" width="12" style="69" customWidth="1"/>
    <col min="7" max="7" width="12" bestFit="1" customWidth="1"/>
  </cols>
  <sheetData>
    <row r="2" spans="1:11">
      <c r="A2" s="186" t="s">
        <v>340</v>
      </c>
      <c r="B2" s="186"/>
      <c r="C2" s="186"/>
      <c r="D2" s="186"/>
      <c r="E2" s="186"/>
      <c r="F2" s="186"/>
      <c r="G2" s="186"/>
      <c r="H2" s="69"/>
      <c r="I2" s="69"/>
      <c r="J2" s="69"/>
      <c r="K2" s="69"/>
    </row>
    <row r="3" spans="1:11" ht="15.75">
      <c r="A3" s="183" t="s">
        <v>24</v>
      </c>
      <c r="B3" s="184"/>
      <c r="C3" s="184"/>
      <c r="D3" s="184"/>
      <c r="E3" s="184"/>
      <c r="F3" s="184"/>
      <c r="G3" s="185"/>
      <c r="H3" s="69"/>
      <c r="I3" s="69"/>
      <c r="J3" s="69"/>
      <c r="K3" s="69"/>
    </row>
    <row r="4" spans="1:11" ht="15.75">
      <c r="A4" s="183" t="s">
        <v>134</v>
      </c>
      <c r="B4" s="184"/>
      <c r="C4" s="184"/>
      <c r="D4" s="184"/>
      <c r="E4" s="184"/>
      <c r="F4" s="184"/>
      <c r="G4" s="185"/>
      <c r="H4" s="69"/>
      <c r="I4" s="69"/>
      <c r="J4" s="69"/>
      <c r="K4" s="69"/>
    </row>
    <row r="5" spans="1:11" ht="15.75">
      <c r="A5" s="91"/>
      <c r="B5" s="92"/>
      <c r="C5" s="92"/>
      <c r="D5" s="92"/>
      <c r="E5" s="92"/>
      <c r="F5" s="69"/>
      <c r="G5" s="92" t="s">
        <v>2</v>
      </c>
      <c r="H5" s="69"/>
      <c r="I5" s="69"/>
      <c r="J5" s="69"/>
      <c r="K5" s="69"/>
    </row>
    <row r="6" spans="1:11" ht="38.25">
      <c r="A6" s="72" t="s">
        <v>26</v>
      </c>
      <c r="B6" s="73" t="s">
        <v>135</v>
      </c>
      <c r="C6" s="73" t="s">
        <v>4</v>
      </c>
      <c r="D6" s="73" t="s">
        <v>5</v>
      </c>
      <c r="E6" s="73" t="s">
        <v>296</v>
      </c>
      <c r="F6" s="73" t="s">
        <v>28</v>
      </c>
      <c r="G6" s="73" t="s">
        <v>136</v>
      </c>
      <c r="H6" s="69"/>
      <c r="I6" s="69"/>
      <c r="J6" s="69"/>
      <c r="K6" s="69"/>
    </row>
    <row r="7" spans="1:11" ht="25.5">
      <c r="A7" s="74" t="s">
        <v>137</v>
      </c>
      <c r="B7" s="78" t="s">
        <v>138</v>
      </c>
      <c r="C7" s="70">
        <v>11792372</v>
      </c>
      <c r="D7" s="70">
        <v>11792372</v>
      </c>
      <c r="E7" s="70">
        <v>12792372</v>
      </c>
      <c r="F7" s="70">
        <v>0</v>
      </c>
      <c r="G7" s="70">
        <v>12792372</v>
      </c>
      <c r="H7" s="69"/>
      <c r="I7" s="69"/>
      <c r="J7" s="69"/>
      <c r="K7" s="69"/>
    </row>
    <row r="8" spans="1:11">
      <c r="A8" s="74" t="s">
        <v>139</v>
      </c>
      <c r="B8" s="78" t="s">
        <v>140</v>
      </c>
      <c r="C8" s="70">
        <v>5741760</v>
      </c>
      <c r="D8" s="70">
        <v>5741760</v>
      </c>
      <c r="E8" s="70">
        <v>5520320</v>
      </c>
      <c r="F8" s="70">
        <v>0</v>
      </c>
      <c r="G8" s="70">
        <v>5520320</v>
      </c>
      <c r="H8" s="69"/>
      <c r="I8" s="69"/>
      <c r="J8" s="69"/>
      <c r="K8" s="69"/>
    </row>
    <row r="9" spans="1:11">
      <c r="A9" s="74" t="s">
        <v>141</v>
      </c>
      <c r="B9" s="78" t="s">
        <v>142</v>
      </c>
      <c r="C9" s="70">
        <v>1200000</v>
      </c>
      <c r="D9" s="70">
        <v>1200000</v>
      </c>
      <c r="E9" s="70">
        <v>1200000</v>
      </c>
      <c r="F9" s="70">
        <v>0</v>
      </c>
      <c r="G9" s="70">
        <v>1200000</v>
      </c>
      <c r="H9" s="69"/>
      <c r="I9" s="69"/>
      <c r="J9" s="69"/>
      <c r="K9" s="69"/>
    </row>
    <row r="10" spans="1:11">
      <c r="A10" s="74" t="s">
        <v>143</v>
      </c>
      <c r="B10" s="78" t="s">
        <v>144</v>
      </c>
      <c r="C10" s="70">
        <v>0</v>
      </c>
      <c r="D10" s="70">
        <v>461532</v>
      </c>
      <c r="E10" s="70">
        <v>882500</v>
      </c>
      <c r="F10" s="70">
        <v>0</v>
      </c>
      <c r="G10" s="70">
        <v>882500</v>
      </c>
      <c r="H10" s="69"/>
      <c r="I10" s="69"/>
      <c r="J10" s="69"/>
      <c r="K10" s="69"/>
    </row>
    <row r="11" spans="1:11" s="69" customFormat="1">
      <c r="A11" s="74" t="s">
        <v>185</v>
      </c>
      <c r="B11" s="78" t="s">
        <v>186</v>
      </c>
      <c r="C11" s="70"/>
      <c r="D11" s="70"/>
      <c r="E11" s="70">
        <v>221440</v>
      </c>
      <c r="F11" s="70"/>
      <c r="G11" s="70">
        <v>221440</v>
      </c>
    </row>
    <row r="12" spans="1:11">
      <c r="A12" s="76" t="s">
        <v>145</v>
      </c>
      <c r="B12" s="83" t="s">
        <v>146</v>
      </c>
      <c r="C12" s="71">
        <v>18734132</v>
      </c>
      <c r="D12" s="71">
        <v>19195664</v>
      </c>
      <c r="E12" s="71">
        <f>SUM(E7:E11)</f>
        <v>20616632</v>
      </c>
      <c r="F12" s="70">
        <v>0</v>
      </c>
      <c r="G12" s="71">
        <f>SUM(G7:G11)</f>
        <v>20616632</v>
      </c>
      <c r="H12" s="69"/>
      <c r="I12" s="69"/>
      <c r="J12" s="69"/>
      <c r="K12" s="69"/>
    </row>
    <row r="13" spans="1:11" ht="25.5">
      <c r="A13" s="75" t="s">
        <v>147</v>
      </c>
      <c r="B13" s="78" t="s">
        <v>148</v>
      </c>
      <c r="C13" s="70">
        <v>0</v>
      </c>
      <c r="D13" s="70">
        <v>0</v>
      </c>
      <c r="E13" s="70">
        <v>36000</v>
      </c>
      <c r="F13" s="70">
        <v>0</v>
      </c>
      <c r="G13" s="70">
        <v>36000</v>
      </c>
      <c r="H13" s="69"/>
      <c r="I13" s="69"/>
      <c r="J13" s="69"/>
      <c r="K13" s="69"/>
    </row>
    <row r="14" spans="1:11" ht="28.5">
      <c r="A14" s="77" t="s">
        <v>149</v>
      </c>
      <c r="B14" s="81" t="s">
        <v>150</v>
      </c>
      <c r="C14" s="71">
        <v>18734132</v>
      </c>
      <c r="D14" s="71">
        <v>19195664</v>
      </c>
      <c r="E14" s="71">
        <f>SUM(E12:E13)</f>
        <v>20652632</v>
      </c>
      <c r="F14" s="70">
        <v>0</v>
      </c>
      <c r="G14" s="71">
        <f>SUM(G12:G13)</f>
        <v>20652632</v>
      </c>
      <c r="H14" s="69"/>
      <c r="I14" s="69"/>
      <c r="J14" s="69"/>
      <c r="K14" s="69"/>
    </row>
    <row r="15" spans="1:11" s="68" customFormat="1" ht="12.75">
      <c r="A15" s="75" t="s">
        <v>187</v>
      </c>
      <c r="B15" s="78" t="s">
        <v>189</v>
      </c>
      <c r="C15" s="67"/>
      <c r="D15" s="67"/>
      <c r="E15" s="67">
        <v>1000000</v>
      </c>
      <c r="F15" s="67"/>
      <c r="G15" s="67">
        <v>1000000</v>
      </c>
    </row>
    <row r="16" spans="1:11" s="69" customFormat="1">
      <c r="A16" s="77" t="s">
        <v>188</v>
      </c>
      <c r="B16" s="81" t="s">
        <v>190</v>
      </c>
      <c r="C16" s="71"/>
      <c r="D16" s="71"/>
      <c r="E16" s="71">
        <v>1000000</v>
      </c>
      <c r="F16" s="70"/>
      <c r="G16" s="71">
        <v>1000000</v>
      </c>
    </row>
    <row r="17" spans="1:11">
      <c r="A17" s="75" t="s">
        <v>151</v>
      </c>
      <c r="B17" s="78" t="s">
        <v>152</v>
      </c>
      <c r="C17" s="70">
        <v>1438000</v>
      </c>
      <c r="D17" s="70">
        <v>1438000</v>
      </c>
      <c r="E17" s="70">
        <v>1438000</v>
      </c>
      <c r="F17" s="70">
        <v>0</v>
      </c>
      <c r="G17" s="70">
        <v>1438000</v>
      </c>
      <c r="H17" s="69"/>
      <c r="I17" s="82"/>
      <c r="J17" s="69"/>
      <c r="K17" s="82"/>
    </row>
    <row r="18" spans="1:11">
      <c r="A18" s="75" t="s">
        <v>153</v>
      </c>
      <c r="B18" s="78" t="s">
        <v>154</v>
      </c>
      <c r="C18" s="70">
        <v>1500000</v>
      </c>
      <c r="D18" s="70">
        <v>1500000</v>
      </c>
      <c r="E18" s="70">
        <v>1500000</v>
      </c>
      <c r="F18" s="70">
        <v>0</v>
      </c>
      <c r="G18" s="70">
        <v>1500000</v>
      </c>
      <c r="H18" s="69"/>
      <c r="I18" s="69"/>
      <c r="J18" s="69"/>
      <c r="K18" s="69"/>
    </row>
    <row r="19" spans="1:11">
      <c r="A19" s="75" t="s">
        <v>155</v>
      </c>
      <c r="B19" s="78" t="s">
        <v>156</v>
      </c>
      <c r="C19" s="70">
        <v>925000</v>
      </c>
      <c r="D19" s="70">
        <v>925000</v>
      </c>
      <c r="E19" s="70">
        <v>925000</v>
      </c>
      <c r="F19" s="70">
        <v>0</v>
      </c>
      <c r="G19" s="70">
        <v>925000</v>
      </c>
      <c r="H19" s="69"/>
      <c r="I19" s="69"/>
      <c r="J19" s="69"/>
      <c r="K19" s="69"/>
    </row>
    <row r="20" spans="1:11">
      <c r="A20" s="75" t="s">
        <v>157</v>
      </c>
      <c r="B20" s="78" t="s">
        <v>158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</row>
    <row r="21" spans="1:11">
      <c r="A21" s="77" t="s">
        <v>159</v>
      </c>
      <c r="B21" s="81" t="s">
        <v>160</v>
      </c>
      <c r="C21" s="71">
        <v>3863000</v>
      </c>
      <c r="D21" s="71">
        <v>3863000</v>
      </c>
      <c r="E21" s="71">
        <f>SUM(E17:E20)</f>
        <v>3863000</v>
      </c>
      <c r="F21" s="70">
        <v>0</v>
      </c>
      <c r="G21" s="71">
        <f>SUM(G17:G20)</f>
        <v>3863000</v>
      </c>
    </row>
    <row r="22" spans="1:11">
      <c r="A22" s="79" t="s">
        <v>161</v>
      </c>
      <c r="B22" s="78" t="s">
        <v>162</v>
      </c>
      <c r="C22" s="70">
        <v>5635387</v>
      </c>
      <c r="D22" s="70">
        <v>5635387</v>
      </c>
      <c r="E22" s="70">
        <v>6072908</v>
      </c>
      <c r="F22" s="70">
        <v>0</v>
      </c>
      <c r="G22" s="70">
        <v>6072908</v>
      </c>
    </row>
    <row r="23" spans="1:11" s="69" customFormat="1">
      <c r="A23" s="79" t="s">
        <v>191</v>
      </c>
      <c r="B23" s="78" t="s">
        <v>192</v>
      </c>
      <c r="C23" s="70"/>
      <c r="D23" s="70"/>
      <c r="E23" s="70">
        <v>74982</v>
      </c>
      <c r="F23" s="70"/>
      <c r="G23" s="70">
        <v>74982</v>
      </c>
    </row>
    <row r="24" spans="1:11">
      <c r="A24" s="79" t="s">
        <v>163</v>
      </c>
      <c r="B24" s="78" t="s">
        <v>164</v>
      </c>
      <c r="C24" s="70">
        <v>1690485</v>
      </c>
      <c r="D24" s="70">
        <v>1690485</v>
      </c>
      <c r="E24" s="70">
        <v>1690485</v>
      </c>
      <c r="F24" s="70">
        <v>0</v>
      </c>
      <c r="G24" s="70">
        <v>1690485</v>
      </c>
    </row>
    <row r="25" spans="1:11">
      <c r="A25" s="79" t="s">
        <v>165</v>
      </c>
      <c r="B25" s="78" t="s">
        <v>166</v>
      </c>
      <c r="C25" s="70">
        <v>2142202</v>
      </c>
      <c r="D25" s="70">
        <v>2142202</v>
      </c>
      <c r="E25" s="70">
        <v>2142202</v>
      </c>
      <c r="F25" s="70">
        <v>0</v>
      </c>
      <c r="G25" s="70">
        <v>2142202</v>
      </c>
    </row>
    <row r="26" spans="1:11">
      <c r="A26" s="79" t="s">
        <v>167</v>
      </c>
      <c r="B26" s="78" t="s">
        <v>168</v>
      </c>
      <c r="C26" s="70">
        <v>0</v>
      </c>
      <c r="D26" s="70">
        <v>0</v>
      </c>
      <c r="E26" s="70">
        <v>240142</v>
      </c>
      <c r="F26" s="70">
        <v>0</v>
      </c>
      <c r="G26" s="70">
        <v>240142</v>
      </c>
    </row>
    <row r="27" spans="1:11">
      <c r="A27" s="80" t="s">
        <v>169</v>
      </c>
      <c r="B27" s="81" t="s">
        <v>170</v>
      </c>
      <c r="C27" s="71">
        <v>9468074</v>
      </c>
      <c r="D27" s="71">
        <v>9468074</v>
      </c>
      <c r="E27" s="71">
        <f>SUM(E22:E26)</f>
        <v>10220719</v>
      </c>
      <c r="F27" s="70">
        <v>0</v>
      </c>
      <c r="G27" s="71">
        <f>SUM(G22:G26)</f>
        <v>10220719</v>
      </c>
    </row>
    <row r="28" spans="1:11">
      <c r="A28" s="90" t="s">
        <v>171</v>
      </c>
      <c r="B28" s="83" t="s">
        <v>172</v>
      </c>
      <c r="C28" s="93"/>
      <c r="D28" s="93"/>
      <c r="E28" s="93"/>
      <c r="F28" s="70">
        <v>0</v>
      </c>
      <c r="G28" s="93"/>
    </row>
    <row r="29" spans="1:11">
      <c r="A29" s="80" t="s">
        <v>173</v>
      </c>
      <c r="B29" s="81" t="s">
        <v>174</v>
      </c>
      <c r="C29" s="71"/>
      <c r="D29" s="71"/>
      <c r="E29" s="71"/>
      <c r="F29" s="70">
        <v>0</v>
      </c>
      <c r="G29" s="71"/>
    </row>
    <row r="30" spans="1:11" ht="15.75">
      <c r="A30" s="84" t="s">
        <v>175</v>
      </c>
      <c r="B30" s="85" t="s">
        <v>176</v>
      </c>
      <c r="C30" s="71">
        <v>32065206</v>
      </c>
      <c r="D30" s="71">
        <v>32526738</v>
      </c>
      <c r="E30" s="71">
        <f>SUM(E14+E16+E21+E27+E29)</f>
        <v>35736351</v>
      </c>
      <c r="F30" s="70">
        <v>0</v>
      </c>
      <c r="G30" s="71">
        <f>SUM(G14+G16+G21+G27+G29)</f>
        <v>35736351</v>
      </c>
    </row>
    <row r="31" spans="1:11" ht="15.75">
      <c r="A31" s="86" t="s">
        <v>177</v>
      </c>
      <c r="B31" s="85"/>
      <c r="C31" s="71">
        <v>28527486</v>
      </c>
      <c r="D31" s="71">
        <v>6216637</v>
      </c>
      <c r="E31" s="71">
        <v>-549221</v>
      </c>
      <c r="F31" s="70">
        <v>0</v>
      </c>
      <c r="G31" s="71"/>
    </row>
    <row r="32" spans="1:11" ht="15.75">
      <c r="A32" s="86" t="s">
        <v>178</v>
      </c>
      <c r="B32" s="85"/>
      <c r="C32" s="71">
        <v>-28527486</v>
      </c>
      <c r="D32" s="71">
        <v>-28527486</v>
      </c>
      <c r="E32" s="71">
        <v>-29915931</v>
      </c>
      <c r="F32" s="70">
        <v>0</v>
      </c>
      <c r="G32" s="71"/>
    </row>
    <row r="33" spans="1:7" ht="25.5">
      <c r="A33" s="75" t="s">
        <v>179</v>
      </c>
      <c r="B33" s="75" t="s">
        <v>180</v>
      </c>
      <c r="C33" s="70">
        <v>31212967</v>
      </c>
      <c r="D33" s="70">
        <v>31212967</v>
      </c>
      <c r="E33" s="70">
        <v>31212967</v>
      </c>
      <c r="F33" s="70">
        <v>0</v>
      </c>
      <c r="G33" s="70">
        <v>31212967</v>
      </c>
    </row>
    <row r="34" spans="1:7">
      <c r="A34" s="76" t="s">
        <v>181</v>
      </c>
      <c r="B34" s="76" t="s">
        <v>182</v>
      </c>
      <c r="C34" s="71">
        <v>31212967</v>
      </c>
      <c r="D34" s="71">
        <v>31212967</v>
      </c>
      <c r="E34" s="71">
        <f>SUM(E33)</f>
        <v>31212967</v>
      </c>
      <c r="F34" s="70">
        <v>0</v>
      </c>
      <c r="G34" s="71">
        <f>SUM(G33)</f>
        <v>31212967</v>
      </c>
    </row>
    <row r="35" spans="1:7" ht="15.75">
      <c r="A35" s="87" t="s">
        <v>183</v>
      </c>
      <c r="B35" s="88" t="s">
        <v>184</v>
      </c>
      <c r="C35" s="71">
        <v>31212967</v>
      </c>
      <c r="D35" s="71">
        <v>31212967</v>
      </c>
      <c r="E35" s="71">
        <f>SUM(E34)</f>
        <v>31212967</v>
      </c>
      <c r="F35" s="70">
        <v>0</v>
      </c>
      <c r="G35" s="71">
        <f>SUM(G34)</f>
        <v>31212967</v>
      </c>
    </row>
    <row r="36" spans="1:7" ht="15.75">
      <c r="A36" s="86" t="s">
        <v>22</v>
      </c>
      <c r="B36" s="89"/>
      <c r="C36" s="71">
        <v>63278173</v>
      </c>
      <c r="D36" s="71">
        <v>63739705</v>
      </c>
      <c r="E36" s="71">
        <f>SUM(E30+E35)</f>
        <v>66949318</v>
      </c>
      <c r="F36" s="70">
        <v>0</v>
      </c>
      <c r="G36" s="71">
        <f>SUM(G30+G35)</f>
        <v>66949318</v>
      </c>
    </row>
    <row r="38" spans="1:7">
      <c r="A38" s="176"/>
      <c r="B38" s="176"/>
      <c r="C38" s="176"/>
      <c r="D38" s="176"/>
      <c r="E38" s="176"/>
      <c r="F38" s="176"/>
    </row>
  </sheetData>
  <mergeCells count="4">
    <mergeCell ref="A38:F38"/>
    <mergeCell ref="A2:G2"/>
    <mergeCell ref="A3:G3"/>
    <mergeCell ref="A4:G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O27" sqref="O26:O27"/>
    </sheetView>
  </sheetViews>
  <sheetFormatPr defaultRowHeight="15"/>
  <cols>
    <col min="1" max="1" width="67.5703125" style="98" customWidth="1"/>
    <col min="2" max="2" width="28" style="98" customWidth="1"/>
    <col min="3" max="4" width="21.140625" style="98" hidden="1" customWidth="1"/>
    <col min="5" max="5" width="18.42578125" style="98" hidden="1" customWidth="1"/>
    <col min="6" max="256" width="9.140625" style="98"/>
    <col min="257" max="257" width="67.5703125" style="98" customWidth="1"/>
    <col min="258" max="258" width="28" style="98" customWidth="1"/>
    <col min="259" max="261" width="0" style="98" hidden="1" customWidth="1"/>
    <col min="262" max="512" width="9.140625" style="98"/>
    <col min="513" max="513" width="67.5703125" style="98" customWidth="1"/>
    <col min="514" max="514" width="28" style="98" customWidth="1"/>
    <col min="515" max="517" width="0" style="98" hidden="1" customWidth="1"/>
    <col min="518" max="768" width="9.140625" style="98"/>
    <col min="769" max="769" width="67.5703125" style="98" customWidth="1"/>
    <col min="770" max="770" width="28" style="98" customWidth="1"/>
    <col min="771" max="773" width="0" style="98" hidden="1" customWidth="1"/>
    <col min="774" max="1024" width="9.140625" style="98"/>
    <col min="1025" max="1025" width="67.5703125" style="98" customWidth="1"/>
    <col min="1026" max="1026" width="28" style="98" customWidth="1"/>
    <col min="1027" max="1029" width="0" style="98" hidden="1" customWidth="1"/>
    <col min="1030" max="1280" width="9.140625" style="98"/>
    <col min="1281" max="1281" width="67.5703125" style="98" customWidth="1"/>
    <col min="1282" max="1282" width="28" style="98" customWidth="1"/>
    <col min="1283" max="1285" width="0" style="98" hidden="1" customWidth="1"/>
    <col min="1286" max="1536" width="9.140625" style="98"/>
    <col min="1537" max="1537" width="67.5703125" style="98" customWidth="1"/>
    <col min="1538" max="1538" width="28" style="98" customWidth="1"/>
    <col min="1539" max="1541" width="0" style="98" hidden="1" customWidth="1"/>
    <col min="1542" max="1792" width="9.140625" style="98"/>
    <col min="1793" max="1793" width="67.5703125" style="98" customWidth="1"/>
    <col min="1794" max="1794" width="28" style="98" customWidth="1"/>
    <col min="1795" max="1797" width="0" style="98" hidden="1" customWidth="1"/>
    <col min="1798" max="2048" width="9.140625" style="98"/>
    <col min="2049" max="2049" width="67.5703125" style="98" customWidth="1"/>
    <col min="2050" max="2050" width="28" style="98" customWidth="1"/>
    <col min="2051" max="2053" width="0" style="98" hidden="1" customWidth="1"/>
    <col min="2054" max="2304" width="9.140625" style="98"/>
    <col min="2305" max="2305" width="67.5703125" style="98" customWidth="1"/>
    <col min="2306" max="2306" width="28" style="98" customWidth="1"/>
    <col min="2307" max="2309" width="0" style="98" hidden="1" customWidth="1"/>
    <col min="2310" max="2560" width="9.140625" style="98"/>
    <col min="2561" max="2561" width="67.5703125" style="98" customWidth="1"/>
    <col min="2562" max="2562" width="28" style="98" customWidth="1"/>
    <col min="2563" max="2565" width="0" style="98" hidden="1" customWidth="1"/>
    <col min="2566" max="2816" width="9.140625" style="98"/>
    <col min="2817" max="2817" width="67.5703125" style="98" customWidth="1"/>
    <col min="2818" max="2818" width="28" style="98" customWidth="1"/>
    <col min="2819" max="2821" width="0" style="98" hidden="1" customWidth="1"/>
    <col min="2822" max="3072" width="9.140625" style="98"/>
    <col min="3073" max="3073" width="67.5703125" style="98" customWidth="1"/>
    <col min="3074" max="3074" width="28" style="98" customWidth="1"/>
    <col min="3075" max="3077" width="0" style="98" hidden="1" customWidth="1"/>
    <col min="3078" max="3328" width="9.140625" style="98"/>
    <col min="3329" max="3329" width="67.5703125" style="98" customWidth="1"/>
    <col min="3330" max="3330" width="28" style="98" customWidth="1"/>
    <col min="3331" max="3333" width="0" style="98" hidden="1" customWidth="1"/>
    <col min="3334" max="3584" width="9.140625" style="98"/>
    <col min="3585" max="3585" width="67.5703125" style="98" customWidth="1"/>
    <col min="3586" max="3586" width="28" style="98" customWidth="1"/>
    <col min="3587" max="3589" width="0" style="98" hidden="1" customWidth="1"/>
    <col min="3590" max="3840" width="9.140625" style="98"/>
    <col min="3841" max="3841" width="67.5703125" style="98" customWidth="1"/>
    <col min="3842" max="3842" width="28" style="98" customWidth="1"/>
    <col min="3843" max="3845" width="0" style="98" hidden="1" customWidth="1"/>
    <col min="3846" max="4096" width="9.140625" style="98"/>
    <col min="4097" max="4097" width="67.5703125" style="98" customWidth="1"/>
    <col min="4098" max="4098" width="28" style="98" customWidth="1"/>
    <col min="4099" max="4101" width="0" style="98" hidden="1" customWidth="1"/>
    <col min="4102" max="4352" width="9.140625" style="98"/>
    <col min="4353" max="4353" width="67.5703125" style="98" customWidth="1"/>
    <col min="4354" max="4354" width="28" style="98" customWidth="1"/>
    <col min="4355" max="4357" width="0" style="98" hidden="1" customWidth="1"/>
    <col min="4358" max="4608" width="9.140625" style="98"/>
    <col min="4609" max="4609" width="67.5703125" style="98" customWidth="1"/>
    <col min="4610" max="4610" width="28" style="98" customWidth="1"/>
    <col min="4611" max="4613" width="0" style="98" hidden="1" customWidth="1"/>
    <col min="4614" max="4864" width="9.140625" style="98"/>
    <col min="4865" max="4865" width="67.5703125" style="98" customWidth="1"/>
    <col min="4866" max="4866" width="28" style="98" customWidth="1"/>
    <col min="4867" max="4869" width="0" style="98" hidden="1" customWidth="1"/>
    <col min="4870" max="5120" width="9.140625" style="98"/>
    <col min="5121" max="5121" width="67.5703125" style="98" customWidth="1"/>
    <col min="5122" max="5122" width="28" style="98" customWidth="1"/>
    <col min="5123" max="5125" width="0" style="98" hidden="1" customWidth="1"/>
    <col min="5126" max="5376" width="9.140625" style="98"/>
    <col min="5377" max="5377" width="67.5703125" style="98" customWidth="1"/>
    <col min="5378" max="5378" width="28" style="98" customWidth="1"/>
    <col min="5379" max="5381" width="0" style="98" hidden="1" customWidth="1"/>
    <col min="5382" max="5632" width="9.140625" style="98"/>
    <col min="5633" max="5633" width="67.5703125" style="98" customWidth="1"/>
    <col min="5634" max="5634" width="28" style="98" customWidth="1"/>
    <col min="5635" max="5637" width="0" style="98" hidden="1" customWidth="1"/>
    <col min="5638" max="5888" width="9.140625" style="98"/>
    <col min="5889" max="5889" width="67.5703125" style="98" customWidth="1"/>
    <col min="5890" max="5890" width="28" style="98" customWidth="1"/>
    <col min="5891" max="5893" width="0" style="98" hidden="1" customWidth="1"/>
    <col min="5894" max="6144" width="9.140625" style="98"/>
    <col min="6145" max="6145" width="67.5703125" style="98" customWidth="1"/>
    <col min="6146" max="6146" width="28" style="98" customWidth="1"/>
    <col min="6147" max="6149" width="0" style="98" hidden="1" customWidth="1"/>
    <col min="6150" max="6400" width="9.140625" style="98"/>
    <col min="6401" max="6401" width="67.5703125" style="98" customWidth="1"/>
    <col min="6402" max="6402" width="28" style="98" customWidth="1"/>
    <col min="6403" max="6405" width="0" style="98" hidden="1" customWidth="1"/>
    <col min="6406" max="6656" width="9.140625" style="98"/>
    <col min="6657" max="6657" width="67.5703125" style="98" customWidth="1"/>
    <col min="6658" max="6658" width="28" style="98" customWidth="1"/>
    <col min="6659" max="6661" width="0" style="98" hidden="1" customWidth="1"/>
    <col min="6662" max="6912" width="9.140625" style="98"/>
    <col min="6913" max="6913" width="67.5703125" style="98" customWidth="1"/>
    <col min="6914" max="6914" width="28" style="98" customWidth="1"/>
    <col min="6915" max="6917" width="0" style="98" hidden="1" customWidth="1"/>
    <col min="6918" max="7168" width="9.140625" style="98"/>
    <col min="7169" max="7169" width="67.5703125" style="98" customWidth="1"/>
    <col min="7170" max="7170" width="28" style="98" customWidth="1"/>
    <col min="7171" max="7173" width="0" style="98" hidden="1" customWidth="1"/>
    <col min="7174" max="7424" width="9.140625" style="98"/>
    <col min="7425" max="7425" width="67.5703125" style="98" customWidth="1"/>
    <col min="7426" max="7426" width="28" style="98" customWidth="1"/>
    <col min="7427" max="7429" width="0" style="98" hidden="1" customWidth="1"/>
    <col min="7430" max="7680" width="9.140625" style="98"/>
    <col min="7681" max="7681" width="67.5703125" style="98" customWidth="1"/>
    <col min="7682" max="7682" width="28" style="98" customWidth="1"/>
    <col min="7683" max="7685" width="0" style="98" hidden="1" customWidth="1"/>
    <col min="7686" max="7936" width="9.140625" style="98"/>
    <col min="7937" max="7937" width="67.5703125" style="98" customWidth="1"/>
    <col min="7938" max="7938" width="28" style="98" customWidth="1"/>
    <col min="7939" max="7941" width="0" style="98" hidden="1" customWidth="1"/>
    <col min="7942" max="8192" width="9.140625" style="98"/>
    <col min="8193" max="8193" width="67.5703125" style="98" customWidth="1"/>
    <col min="8194" max="8194" width="28" style="98" customWidth="1"/>
    <col min="8195" max="8197" width="0" style="98" hidden="1" customWidth="1"/>
    <col min="8198" max="8448" width="9.140625" style="98"/>
    <col min="8449" max="8449" width="67.5703125" style="98" customWidth="1"/>
    <col min="8450" max="8450" width="28" style="98" customWidth="1"/>
    <col min="8451" max="8453" width="0" style="98" hidden="1" customWidth="1"/>
    <col min="8454" max="8704" width="9.140625" style="98"/>
    <col min="8705" max="8705" width="67.5703125" style="98" customWidth="1"/>
    <col min="8706" max="8706" width="28" style="98" customWidth="1"/>
    <col min="8707" max="8709" width="0" style="98" hidden="1" customWidth="1"/>
    <col min="8710" max="8960" width="9.140625" style="98"/>
    <col min="8961" max="8961" width="67.5703125" style="98" customWidth="1"/>
    <col min="8962" max="8962" width="28" style="98" customWidth="1"/>
    <col min="8963" max="8965" width="0" style="98" hidden="1" customWidth="1"/>
    <col min="8966" max="9216" width="9.140625" style="98"/>
    <col min="9217" max="9217" width="67.5703125" style="98" customWidth="1"/>
    <col min="9218" max="9218" width="28" style="98" customWidth="1"/>
    <col min="9219" max="9221" width="0" style="98" hidden="1" customWidth="1"/>
    <col min="9222" max="9472" width="9.140625" style="98"/>
    <col min="9473" max="9473" width="67.5703125" style="98" customWidth="1"/>
    <col min="9474" max="9474" width="28" style="98" customWidth="1"/>
    <col min="9475" max="9477" width="0" style="98" hidden="1" customWidth="1"/>
    <col min="9478" max="9728" width="9.140625" style="98"/>
    <col min="9729" max="9729" width="67.5703125" style="98" customWidth="1"/>
    <col min="9730" max="9730" width="28" style="98" customWidth="1"/>
    <col min="9731" max="9733" width="0" style="98" hidden="1" customWidth="1"/>
    <col min="9734" max="9984" width="9.140625" style="98"/>
    <col min="9985" max="9985" width="67.5703125" style="98" customWidth="1"/>
    <col min="9986" max="9986" width="28" style="98" customWidth="1"/>
    <col min="9987" max="9989" width="0" style="98" hidden="1" customWidth="1"/>
    <col min="9990" max="10240" width="9.140625" style="98"/>
    <col min="10241" max="10241" width="67.5703125" style="98" customWidth="1"/>
    <col min="10242" max="10242" width="28" style="98" customWidth="1"/>
    <col min="10243" max="10245" width="0" style="98" hidden="1" customWidth="1"/>
    <col min="10246" max="10496" width="9.140625" style="98"/>
    <col min="10497" max="10497" width="67.5703125" style="98" customWidth="1"/>
    <col min="10498" max="10498" width="28" style="98" customWidth="1"/>
    <col min="10499" max="10501" width="0" style="98" hidden="1" customWidth="1"/>
    <col min="10502" max="10752" width="9.140625" style="98"/>
    <col min="10753" max="10753" width="67.5703125" style="98" customWidth="1"/>
    <col min="10754" max="10754" width="28" style="98" customWidth="1"/>
    <col min="10755" max="10757" width="0" style="98" hidden="1" customWidth="1"/>
    <col min="10758" max="11008" width="9.140625" style="98"/>
    <col min="11009" max="11009" width="67.5703125" style="98" customWidth="1"/>
    <col min="11010" max="11010" width="28" style="98" customWidth="1"/>
    <col min="11011" max="11013" width="0" style="98" hidden="1" customWidth="1"/>
    <col min="11014" max="11264" width="9.140625" style="98"/>
    <col min="11265" max="11265" width="67.5703125" style="98" customWidth="1"/>
    <col min="11266" max="11266" width="28" style="98" customWidth="1"/>
    <col min="11267" max="11269" width="0" style="98" hidden="1" customWidth="1"/>
    <col min="11270" max="11520" width="9.140625" style="98"/>
    <col min="11521" max="11521" width="67.5703125" style="98" customWidth="1"/>
    <col min="11522" max="11522" width="28" style="98" customWidth="1"/>
    <col min="11523" max="11525" width="0" style="98" hidden="1" customWidth="1"/>
    <col min="11526" max="11776" width="9.140625" style="98"/>
    <col min="11777" max="11777" width="67.5703125" style="98" customWidth="1"/>
    <col min="11778" max="11778" width="28" style="98" customWidth="1"/>
    <col min="11779" max="11781" width="0" style="98" hidden="1" customWidth="1"/>
    <col min="11782" max="12032" width="9.140625" style="98"/>
    <col min="12033" max="12033" width="67.5703125" style="98" customWidth="1"/>
    <col min="12034" max="12034" width="28" style="98" customWidth="1"/>
    <col min="12035" max="12037" width="0" style="98" hidden="1" customWidth="1"/>
    <col min="12038" max="12288" width="9.140625" style="98"/>
    <col min="12289" max="12289" width="67.5703125" style="98" customWidth="1"/>
    <col min="12290" max="12290" width="28" style="98" customWidth="1"/>
    <col min="12291" max="12293" width="0" style="98" hidden="1" customWidth="1"/>
    <col min="12294" max="12544" width="9.140625" style="98"/>
    <col min="12545" max="12545" width="67.5703125" style="98" customWidth="1"/>
    <col min="12546" max="12546" width="28" style="98" customWidth="1"/>
    <col min="12547" max="12549" width="0" style="98" hidden="1" customWidth="1"/>
    <col min="12550" max="12800" width="9.140625" style="98"/>
    <col min="12801" max="12801" width="67.5703125" style="98" customWidth="1"/>
    <col min="12802" max="12802" width="28" style="98" customWidth="1"/>
    <col min="12803" max="12805" width="0" style="98" hidden="1" customWidth="1"/>
    <col min="12806" max="13056" width="9.140625" style="98"/>
    <col min="13057" max="13057" width="67.5703125" style="98" customWidth="1"/>
    <col min="13058" max="13058" width="28" style="98" customWidth="1"/>
    <col min="13059" max="13061" width="0" style="98" hidden="1" customWidth="1"/>
    <col min="13062" max="13312" width="9.140625" style="98"/>
    <col min="13313" max="13313" width="67.5703125" style="98" customWidth="1"/>
    <col min="13314" max="13314" width="28" style="98" customWidth="1"/>
    <col min="13315" max="13317" width="0" style="98" hidden="1" customWidth="1"/>
    <col min="13318" max="13568" width="9.140625" style="98"/>
    <col min="13569" max="13569" width="67.5703125" style="98" customWidth="1"/>
    <col min="13570" max="13570" width="28" style="98" customWidth="1"/>
    <col min="13571" max="13573" width="0" style="98" hidden="1" customWidth="1"/>
    <col min="13574" max="13824" width="9.140625" style="98"/>
    <col min="13825" max="13825" width="67.5703125" style="98" customWidth="1"/>
    <col min="13826" max="13826" width="28" style="98" customWidth="1"/>
    <col min="13827" max="13829" width="0" style="98" hidden="1" customWidth="1"/>
    <col min="13830" max="14080" width="9.140625" style="98"/>
    <col min="14081" max="14081" width="67.5703125" style="98" customWidth="1"/>
    <col min="14082" max="14082" width="28" style="98" customWidth="1"/>
    <col min="14083" max="14085" width="0" style="98" hidden="1" customWidth="1"/>
    <col min="14086" max="14336" width="9.140625" style="98"/>
    <col min="14337" max="14337" width="67.5703125" style="98" customWidth="1"/>
    <col min="14338" max="14338" width="28" style="98" customWidth="1"/>
    <col min="14339" max="14341" width="0" style="98" hidden="1" customWidth="1"/>
    <col min="14342" max="14592" width="9.140625" style="98"/>
    <col min="14593" max="14593" width="67.5703125" style="98" customWidth="1"/>
    <col min="14594" max="14594" width="28" style="98" customWidth="1"/>
    <col min="14595" max="14597" width="0" style="98" hidden="1" customWidth="1"/>
    <col min="14598" max="14848" width="9.140625" style="98"/>
    <col min="14849" max="14849" width="67.5703125" style="98" customWidth="1"/>
    <col min="14850" max="14850" width="28" style="98" customWidth="1"/>
    <col min="14851" max="14853" width="0" style="98" hidden="1" customWidth="1"/>
    <col min="14854" max="15104" width="9.140625" style="98"/>
    <col min="15105" max="15105" width="67.5703125" style="98" customWidth="1"/>
    <col min="15106" max="15106" width="28" style="98" customWidth="1"/>
    <col min="15107" max="15109" width="0" style="98" hidden="1" customWidth="1"/>
    <col min="15110" max="15360" width="9.140625" style="98"/>
    <col min="15361" max="15361" width="67.5703125" style="98" customWidth="1"/>
    <col min="15362" max="15362" width="28" style="98" customWidth="1"/>
    <col min="15363" max="15365" width="0" style="98" hidden="1" customWidth="1"/>
    <col min="15366" max="15616" width="9.140625" style="98"/>
    <col min="15617" max="15617" width="67.5703125" style="98" customWidth="1"/>
    <col min="15618" max="15618" width="28" style="98" customWidth="1"/>
    <col min="15619" max="15621" width="0" style="98" hidden="1" customWidth="1"/>
    <col min="15622" max="15872" width="9.140625" style="98"/>
    <col min="15873" max="15873" width="67.5703125" style="98" customWidth="1"/>
    <col min="15874" max="15874" width="28" style="98" customWidth="1"/>
    <col min="15875" max="15877" width="0" style="98" hidden="1" customWidth="1"/>
    <col min="15878" max="16128" width="9.140625" style="98"/>
    <col min="16129" max="16129" width="67.5703125" style="98" customWidth="1"/>
    <col min="16130" max="16130" width="28" style="98" customWidth="1"/>
    <col min="16131" max="16133" width="0" style="98" hidden="1" customWidth="1"/>
    <col min="16134" max="16384" width="9.140625" style="98"/>
  </cols>
  <sheetData>
    <row r="1" spans="1:11">
      <c r="A1" s="176"/>
      <c r="B1" s="176"/>
    </row>
    <row r="2" spans="1:11">
      <c r="A2" s="176" t="s">
        <v>306</v>
      </c>
      <c r="B2" s="176"/>
      <c r="C2" s="163"/>
      <c r="D2" s="163"/>
      <c r="E2" s="163"/>
      <c r="F2" s="163"/>
    </row>
    <row r="3" spans="1:11" ht="15.75">
      <c r="A3" s="183" t="s">
        <v>193</v>
      </c>
      <c r="B3" s="187"/>
      <c r="C3" s="164"/>
      <c r="D3" s="164"/>
      <c r="E3" s="164"/>
      <c r="F3" s="165"/>
    </row>
    <row r="4" spans="1:11" ht="16.5">
      <c r="A4" s="188" t="s">
        <v>307</v>
      </c>
      <c r="B4" s="189"/>
      <c r="C4" s="189"/>
      <c r="D4" s="189"/>
      <c r="E4" s="189"/>
    </row>
    <row r="5" spans="1:11">
      <c r="A5" s="166"/>
    </row>
    <row r="6" spans="1:11">
      <c r="A6" s="166"/>
    </row>
    <row r="7" spans="1:11" ht="66.75" customHeight="1">
      <c r="A7" s="167" t="s">
        <v>308</v>
      </c>
      <c r="B7" s="168" t="s">
        <v>309</v>
      </c>
      <c r="C7" s="169" t="s">
        <v>310</v>
      </c>
      <c r="D7" s="169" t="s">
        <v>310</v>
      </c>
      <c r="E7" s="170" t="s">
        <v>311</v>
      </c>
      <c r="J7" s="171"/>
      <c r="K7" s="171"/>
    </row>
    <row r="8" spans="1:11">
      <c r="A8" s="169" t="s">
        <v>312</v>
      </c>
      <c r="B8" s="172"/>
      <c r="C8" s="172"/>
      <c r="D8" s="172"/>
      <c r="E8" s="105"/>
    </row>
    <row r="9" spans="1:11">
      <c r="A9" s="169" t="s">
        <v>313</v>
      </c>
      <c r="B9" s="172"/>
      <c r="C9" s="172"/>
      <c r="D9" s="172"/>
      <c r="E9" s="105"/>
    </row>
    <row r="10" spans="1:11">
      <c r="A10" s="169" t="s">
        <v>314</v>
      </c>
      <c r="B10" s="172"/>
      <c r="C10" s="172"/>
      <c r="D10" s="172"/>
      <c r="E10" s="105"/>
    </row>
    <row r="11" spans="1:11">
      <c r="A11" s="169" t="s">
        <v>315</v>
      </c>
      <c r="B11" s="172"/>
      <c r="C11" s="172"/>
      <c r="D11" s="172"/>
      <c r="E11" s="105"/>
    </row>
    <row r="12" spans="1:11">
      <c r="A12" s="173" t="s">
        <v>316</v>
      </c>
      <c r="B12" s="172"/>
      <c r="C12" s="172"/>
      <c r="D12" s="172"/>
      <c r="E12" s="105"/>
    </row>
    <row r="13" spans="1:11">
      <c r="A13" s="169" t="s">
        <v>317</v>
      </c>
      <c r="B13" s="172"/>
      <c r="C13" s="172"/>
      <c r="D13" s="172"/>
      <c r="E13" s="105"/>
    </row>
    <row r="14" spans="1:11" ht="25.5">
      <c r="A14" s="169" t="s">
        <v>318</v>
      </c>
      <c r="B14" s="172"/>
      <c r="C14" s="172"/>
      <c r="D14" s="172"/>
      <c r="E14" s="105"/>
    </row>
    <row r="15" spans="1:11">
      <c r="A15" s="169" t="s">
        <v>319</v>
      </c>
      <c r="B15" s="172"/>
      <c r="C15" s="172"/>
      <c r="D15" s="172"/>
      <c r="E15" s="105"/>
    </row>
    <row r="16" spans="1:11">
      <c r="A16" s="169" t="s">
        <v>320</v>
      </c>
      <c r="B16" s="172">
        <v>1</v>
      </c>
      <c r="C16" s="172"/>
      <c r="D16" s="172"/>
      <c r="E16" s="105"/>
    </row>
    <row r="17" spans="1:5">
      <c r="A17" s="169" t="s">
        <v>321</v>
      </c>
      <c r="B17" s="172"/>
      <c r="C17" s="172"/>
      <c r="D17" s="172"/>
      <c r="E17" s="105"/>
    </row>
    <row r="18" spans="1:5">
      <c r="A18" s="169" t="s">
        <v>322</v>
      </c>
      <c r="B18" s="172"/>
      <c r="C18" s="172"/>
      <c r="D18" s="172"/>
      <c r="E18" s="105"/>
    </row>
    <row r="19" spans="1:5">
      <c r="A19" s="169" t="s">
        <v>323</v>
      </c>
      <c r="B19" s="172"/>
      <c r="C19" s="172"/>
      <c r="D19" s="172"/>
      <c r="E19" s="105"/>
    </row>
    <row r="20" spans="1:5">
      <c r="A20" s="173" t="s">
        <v>324</v>
      </c>
      <c r="B20" s="172">
        <f>SUM(B16:B19)</f>
        <v>1</v>
      </c>
      <c r="C20" s="172"/>
      <c r="D20" s="172"/>
      <c r="E20" s="105"/>
    </row>
    <row r="21" spans="1:5" ht="25.5">
      <c r="A21" s="169" t="s">
        <v>325</v>
      </c>
      <c r="B21" s="172">
        <v>1</v>
      </c>
      <c r="C21" s="172"/>
      <c r="D21" s="172"/>
      <c r="E21" s="105"/>
    </row>
    <row r="22" spans="1:5">
      <c r="A22" s="169" t="s">
        <v>326</v>
      </c>
      <c r="B22" s="172">
        <v>0</v>
      </c>
      <c r="C22" s="172"/>
      <c r="D22" s="172"/>
      <c r="E22" s="105"/>
    </row>
    <row r="23" spans="1:5">
      <c r="A23" s="169" t="s">
        <v>327</v>
      </c>
      <c r="B23" s="172">
        <v>1</v>
      </c>
      <c r="C23" s="172"/>
      <c r="D23" s="172"/>
      <c r="E23" s="105"/>
    </row>
    <row r="24" spans="1:5">
      <c r="A24" s="173" t="s">
        <v>328</v>
      </c>
      <c r="B24" s="172">
        <f>SUM(B21:B23)</f>
        <v>2</v>
      </c>
      <c r="C24" s="172"/>
      <c r="D24" s="172"/>
      <c r="E24" s="105"/>
    </row>
    <row r="25" spans="1:5">
      <c r="A25" s="169" t="s">
        <v>329</v>
      </c>
      <c r="B25" s="172">
        <v>1</v>
      </c>
      <c r="C25" s="172"/>
      <c r="D25" s="172"/>
      <c r="E25" s="105"/>
    </row>
    <row r="26" spans="1:5" ht="21" customHeight="1">
      <c r="A26" s="169" t="s">
        <v>330</v>
      </c>
      <c r="B26" s="172">
        <v>4</v>
      </c>
      <c r="C26" s="172"/>
      <c r="D26" s="172"/>
      <c r="E26" s="105"/>
    </row>
    <row r="27" spans="1:5" ht="25.5">
      <c r="A27" s="169" t="s">
        <v>331</v>
      </c>
      <c r="B27" s="172">
        <v>0</v>
      </c>
      <c r="C27" s="172"/>
      <c r="D27" s="172"/>
      <c r="E27" s="105"/>
    </row>
    <row r="28" spans="1:5">
      <c r="A28" s="173" t="s">
        <v>332</v>
      </c>
      <c r="B28" s="172">
        <f>SUM(B25:B27)</f>
        <v>5</v>
      </c>
      <c r="C28" s="172"/>
      <c r="D28" s="172"/>
      <c r="E28" s="105"/>
    </row>
    <row r="29" spans="1:5" ht="25.5">
      <c r="A29" s="173" t="s">
        <v>333</v>
      </c>
      <c r="B29" s="174">
        <v>2</v>
      </c>
      <c r="C29" s="175"/>
      <c r="D29" s="175"/>
      <c r="E29" s="105"/>
    </row>
    <row r="30" spans="1:5" ht="25.5">
      <c r="A30" s="169" t="s">
        <v>334</v>
      </c>
      <c r="B30" s="172">
        <v>0</v>
      </c>
      <c r="C30" s="172"/>
      <c r="D30" s="172"/>
      <c r="E30" s="105"/>
    </row>
    <row r="31" spans="1:5" ht="38.25">
      <c r="A31" s="169" t="s">
        <v>335</v>
      </c>
      <c r="B31" s="172">
        <v>0</v>
      </c>
      <c r="C31" s="172"/>
      <c r="D31" s="172"/>
      <c r="E31" s="105"/>
    </row>
    <row r="32" spans="1:5" ht="25.5">
      <c r="A32" s="169" t="s">
        <v>336</v>
      </c>
      <c r="B32" s="172">
        <v>0</v>
      </c>
      <c r="C32" s="172"/>
      <c r="D32" s="172"/>
      <c r="E32" s="105"/>
    </row>
    <row r="33" spans="1:5">
      <c r="A33" s="169" t="s">
        <v>337</v>
      </c>
      <c r="B33" s="172">
        <v>0</v>
      </c>
      <c r="C33" s="172"/>
      <c r="D33" s="172"/>
      <c r="E33" s="105"/>
    </row>
    <row r="34" spans="1:5" ht="38.25">
      <c r="A34" s="173" t="s">
        <v>338</v>
      </c>
      <c r="B34" s="172">
        <v>6</v>
      </c>
      <c r="C34" s="172"/>
      <c r="D34" s="172"/>
      <c r="E34" s="105"/>
    </row>
  </sheetData>
  <mergeCells count="4">
    <mergeCell ref="A1:B1"/>
    <mergeCell ref="A2:B2"/>
    <mergeCell ref="A3:B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H23"/>
  <sheetViews>
    <sheetView workbookViewId="0">
      <selection activeCell="K7" sqref="K7"/>
    </sheetView>
  </sheetViews>
  <sheetFormatPr defaultRowHeight="15"/>
  <cols>
    <col min="1" max="1" width="48.85546875" style="69" bestFit="1" customWidth="1"/>
    <col min="2" max="2" width="9.140625" style="69"/>
    <col min="3" max="3" width="15" style="69" customWidth="1"/>
    <col min="4" max="4" width="13.42578125" style="69" customWidth="1"/>
    <col min="5" max="5" width="11.28515625" style="69" bestFit="1" customWidth="1"/>
    <col min="6" max="256" width="9.140625" style="69"/>
    <col min="257" max="257" width="57.140625" style="69" customWidth="1"/>
    <col min="258" max="258" width="9.140625" style="69"/>
    <col min="259" max="259" width="15" style="69" customWidth="1"/>
    <col min="260" max="260" width="13.42578125" style="69" customWidth="1"/>
    <col min="261" max="512" width="9.140625" style="69"/>
    <col min="513" max="513" width="57.140625" style="69" customWidth="1"/>
    <col min="514" max="514" width="9.140625" style="69"/>
    <col min="515" max="515" width="15" style="69" customWidth="1"/>
    <col min="516" max="516" width="13.42578125" style="69" customWidth="1"/>
    <col min="517" max="768" width="9.140625" style="69"/>
    <col min="769" max="769" width="57.140625" style="69" customWidth="1"/>
    <col min="770" max="770" width="9.140625" style="69"/>
    <col min="771" max="771" width="15" style="69" customWidth="1"/>
    <col min="772" max="772" width="13.42578125" style="69" customWidth="1"/>
    <col min="773" max="1024" width="9.140625" style="69"/>
    <col min="1025" max="1025" width="57.140625" style="69" customWidth="1"/>
    <col min="1026" max="1026" width="9.140625" style="69"/>
    <col min="1027" max="1027" width="15" style="69" customWidth="1"/>
    <col min="1028" max="1028" width="13.42578125" style="69" customWidth="1"/>
    <col min="1029" max="1280" width="9.140625" style="69"/>
    <col min="1281" max="1281" width="57.140625" style="69" customWidth="1"/>
    <col min="1282" max="1282" width="9.140625" style="69"/>
    <col min="1283" max="1283" width="15" style="69" customWidth="1"/>
    <col min="1284" max="1284" width="13.42578125" style="69" customWidth="1"/>
    <col min="1285" max="1536" width="9.140625" style="69"/>
    <col min="1537" max="1537" width="57.140625" style="69" customWidth="1"/>
    <col min="1538" max="1538" width="9.140625" style="69"/>
    <col min="1539" max="1539" width="15" style="69" customWidth="1"/>
    <col min="1540" max="1540" width="13.42578125" style="69" customWidth="1"/>
    <col min="1541" max="1792" width="9.140625" style="69"/>
    <col min="1793" max="1793" width="57.140625" style="69" customWidth="1"/>
    <col min="1794" max="1794" width="9.140625" style="69"/>
    <col min="1795" max="1795" width="15" style="69" customWidth="1"/>
    <col min="1796" max="1796" width="13.42578125" style="69" customWidth="1"/>
    <col min="1797" max="2048" width="9.140625" style="69"/>
    <col min="2049" max="2049" width="57.140625" style="69" customWidth="1"/>
    <col min="2050" max="2050" width="9.140625" style="69"/>
    <col min="2051" max="2051" width="15" style="69" customWidth="1"/>
    <col min="2052" max="2052" width="13.42578125" style="69" customWidth="1"/>
    <col min="2053" max="2304" width="9.140625" style="69"/>
    <col min="2305" max="2305" width="57.140625" style="69" customWidth="1"/>
    <col min="2306" max="2306" width="9.140625" style="69"/>
    <col min="2307" max="2307" width="15" style="69" customWidth="1"/>
    <col min="2308" max="2308" width="13.42578125" style="69" customWidth="1"/>
    <col min="2309" max="2560" width="9.140625" style="69"/>
    <col min="2561" max="2561" width="57.140625" style="69" customWidth="1"/>
    <col min="2562" max="2562" width="9.140625" style="69"/>
    <col min="2563" max="2563" width="15" style="69" customWidth="1"/>
    <col min="2564" max="2564" width="13.42578125" style="69" customWidth="1"/>
    <col min="2565" max="2816" width="9.140625" style="69"/>
    <col min="2817" max="2817" width="57.140625" style="69" customWidth="1"/>
    <col min="2818" max="2818" width="9.140625" style="69"/>
    <col min="2819" max="2819" width="15" style="69" customWidth="1"/>
    <col min="2820" max="2820" width="13.42578125" style="69" customWidth="1"/>
    <col min="2821" max="3072" width="9.140625" style="69"/>
    <col min="3073" max="3073" width="57.140625" style="69" customWidth="1"/>
    <col min="3074" max="3074" width="9.140625" style="69"/>
    <col min="3075" max="3075" width="15" style="69" customWidth="1"/>
    <col min="3076" max="3076" width="13.42578125" style="69" customWidth="1"/>
    <col min="3077" max="3328" width="9.140625" style="69"/>
    <col min="3329" max="3329" width="57.140625" style="69" customWidth="1"/>
    <col min="3330" max="3330" width="9.140625" style="69"/>
    <col min="3331" max="3331" width="15" style="69" customWidth="1"/>
    <col min="3332" max="3332" width="13.42578125" style="69" customWidth="1"/>
    <col min="3333" max="3584" width="9.140625" style="69"/>
    <col min="3585" max="3585" width="57.140625" style="69" customWidth="1"/>
    <col min="3586" max="3586" width="9.140625" style="69"/>
    <col min="3587" max="3587" width="15" style="69" customWidth="1"/>
    <col min="3588" max="3588" width="13.42578125" style="69" customWidth="1"/>
    <col min="3589" max="3840" width="9.140625" style="69"/>
    <col min="3841" max="3841" width="57.140625" style="69" customWidth="1"/>
    <col min="3842" max="3842" width="9.140625" style="69"/>
    <col min="3843" max="3843" width="15" style="69" customWidth="1"/>
    <col min="3844" max="3844" width="13.42578125" style="69" customWidth="1"/>
    <col min="3845" max="4096" width="9.140625" style="69"/>
    <col min="4097" max="4097" width="57.140625" style="69" customWidth="1"/>
    <col min="4098" max="4098" width="9.140625" style="69"/>
    <col min="4099" max="4099" width="15" style="69" customWidth="1"/>
    <col min="4100" max="4100" width="13.42578125" style="69" customWidth="1"/>
    <col min="4101" max="4352" width="9.140625" style="69"/>
    <col min="4353" max="4353" width="57.140625" style="69" customWidth="1"/>
    <col min="4354" max="4354" width="9.140625" style="69"/>
    <col min="4355" max="4355" width="15" style="69" customWidth="1"/>
    <col min="4356" max="4356" width="13.42578125" style="69" customWidth="1"/>
    <col min="4357" max="4608" width="9.140625" style="69"/>
    <col min="4609" max="4609" width="57.140625" style="69" customWidth="1"/>
    <col min="4610" max="4610" width="9.140625" style="69"/>
    <col min="4611" max="4611" width="15" style="69" customWidth="1"/>
    <col min="4612" max="4612" width="13.42578125" style="69" customWidth="1"/>
    <col min="4613" max="4864" width="9.140625" style="69"/>
    <col min="4865" max="4865" width="57.140625" style="69" customWidth="1"/>
    <col min="4866" max="4866" width="9.140625" style="69"/>
    <col min="4867" max="4867" width="15" style="69" customWidth="1"/>
    <col min="4868" max="4868" width="13.42578125" style="69" customWidth="1"/>
    <col min="4869" max="5120" width="9.140625" style="69"/>
    <col min="5121" max="5121" width="57.140625" style="69" customWidth="1"/>
    <col min="5122" max="5122" width="9.140625" style="69"/>
    <col min="5123" max="5123" width="15" style="69" customWidth="1"/>
    <col min="5124" max="5124" width="13.42578125" style="69" customWidth="1"/>
    <col min="5125" max="5376" width="9.140625" style="69"/>
    <col min="5377" max="5377" width="57.140625" style="69" customWidth="1"/>
    <col min="5378" max="5378" width="9.140625" style="69"/>
    <col min="5379" max="5379" width="15" style="69" customWidth="1"/>
    <col min="5380" max="5380" width="13.42578125" style="69" customWidth="1"/>
    <col min="5381" max="5632" width="9.140625" style="69"/>
    <col min="5633" max="5633" width="57.140625" style="69" customWidth="1"/>
    <col min="5634" max="5634" width="9.140625" style="69"/>
    <col min="5635" max="5635" width="15" style="69" customWidth="1"/>
    <col min="5636" max="5636" width="13.42578125" style="69" customWidth="1"/>
    <col min="5637" max="5888" width="9.140625" style="69"/>
    <col min="5889" max="5889" width="57.140625" style="69" customWidth="1"/>
    <col min="5890" max="5890" width="9.140625" style="69"/>
    <col min="5891" max="5891" width="15" style="69" customWidth="1"/>
    <col min="5892" max="5892" width="13.42578125" style="69" customWidth="1"/>
    <col min="5893" max="6144" width="9.140625" style="69"/>
    <col min="6145" max="6145" width="57.140625" style="69" customWidth="1"/>
    <col min="6146" max="6146" width="9.140625" style="69"/>
    <col min="6147" max="6147" width="15" style="69" customWidth="1"/>
    <col min="6148" max="6148" width="13.42578125" style="69" customWidth="1"/>
    <col min="6149" max="6400" width="9.140625" style="69"/>
    <col min="6401" max="6401" width="57.140625" style="69" customWidth="1"/>
    <col min="6402" max="6402" width="9.140625" style="69"/>
    <col min="6403" max="6403" width="15" style="69" customWidth="1"/>
    <col min="6404" max="6404" width="13.42578125" style="69" customWidth="1"/>
    <col min="6405" max="6656" width="9.140625" style="69"/>
    <col min="6657" max="6657" width="57.140625" style="69" customWidth="1"/>
    <col min="6658" max="6658" width="9.140625" style="69"/>
    <col min="6659" max="6659" width="15" style="69" customWidth="1"/>
    <col min="6660" max="6660" width="13.42578125" style="69" customWidth="1"/>
    <col min="6661" max="6912" width="9.140625" style="69"/>
    <col min="6913" max="6913" width="57.140625" style="69" customWidth="1"/>
    <col min="6914" max="6914" width="9.140625" style="69"/>
    <col min="6915" max="6915" width="15" style="69" customWidth="1"/>
    <col min="6916" max="6916" width="13.42578125" style="69" customWidth="1"/>
    <col min="6917" max="7168" width="9.140625" style="69"/>
    <col min="7169" max="7169" width="57.140625" style="69" customWidth="1"/>
    <col min="7170" max="7170" width="9.140625" style="69"/>
    <col min="7171" max="7171" width="15" style="69" customWidth="1"/>
    <col min="7172" max="7172" width="13.42578125" style="69" customWidth="1"/>
    <col min="7173" max="7424" width="9.140625" style="69"/>
    <col min="7425" max="7425" width="57.140625" style="69" customWidth="1"/>
    <col min="7426" max="7426" width="9.140625" style="69"/>
    <col min="7427" max="7427" width="15" style="69" customWidth="1"/>
    <col min="7428" max="7428" width="13.42578125" style="69" customWidth="1"/>
    <col min="7429" max="7680" width="9.140625" style="69"/>
    <col min="7681" max="7681" width="57.140625" style="69" customWidth="1"/>
    <col min="7682" max="7682" width="9.140625" style="69"/>
    <col min="7683" max="7683" width="15" style="69" customWidth="1"/>
    <col min="7684" max="7684" width="13.42578125" style="69" customWidth="1"/>
    <col min="7685" max="7936" width="9.140625" style="69"/>
    <col min="7937" max="7937" width="57.140625" style="69" customWidth="1"/>
    <col min="7938" max="7938" width="9.140625" style="69"/>
    <col min="7939" max="7939" width="15" style="69" customWidth="1"/>
    <col min="7940" max="7940" width="13.42578125" style="69" customWidth="1"/>
    <col min="7941" max="8192" width="9.140625" style="69"/>
    <col min="8193" max="8193" width="57.140625" style="69" customWidth="1"/>
    <col min="8194" max="8194" width="9.140625" style="69"/>
    <col min="8195" max="8195" width="15" style="69" customWidth="1"/>
    <col min="8196" max="8196" width="13.42578125" style="69" customWidth="1"/>
    <col min="8197" max="8448" width="9.140625" style="69"/>
    <col min="8449" max="8449" width="57.140625" style="69" customWidth="1"/>
    <col min="8450" max="8450" width="9.140625" style="69"/>
    <col min="8451" max="8451" width="15" style="69" customWidth="1"/>
    <col min="8452" max="8452" width="13.42578125" style="69" customWidth="1"/>
    <col min="8453" max="8704" width="9.140625" style="69"/>
    <col min="8705" max="8705" width="57.140625" style="69" customWidth="1"/>
    <col min="8706" max="8706" width="9.140625" style="69"/>
    <col min="8707" max="8707" width="15" style="69" customWidth="1"/>
    <col min="8708" max="8708" width="13.42578125" style="69" customWidth="1"/>
    <col min="8709" max="8960" width="9.140625" style="69"/>
    <col min="8961" max="8961" width="57.140625" style="69" customWidth="1"/>
    <col min="8962" max="8962" width="9.140625" style="69"/>
    <col min="8963" max="8963" width="15" style="69" customWidth="1"/>
    <col min="8964" max="8964" width="13.42578125" style="69" customWidth="1"/>
    <col min="8965" max="9216" width="9.140625" style="69"/>
    <col min="9217" max="9217" width="57.140625" style="69" customWidth="1"/>
    <col min="9218" max="9218" width="9.140625" style="69"/>
    <col min="9219" max="9219" width="15" style="69" customWidth="1"/>
    <col min="9220" max="9220" width="13.42578125" style="69" customWidth="1"/>
    <col min="9221" max="9472" width="9.140625" style="69"/>
    <col min="9473" max="9473" width="57.140625" style="69" customWidth="1"/>
    <col min="9474" max="9474" width="9.140625" style="69"/>
    <col min="9475" max="9475" width="15" style="69" customWidth="1"/>
    <col min="9476" max="9476" width="13.42578125" style="69" customWidth="1"/>
    <col min="9477" max="9728" width="9.140625" style="69"/>
    <col min="9729" max="9729" width="57.140625" style="69" customWidth="1"/>
    <col min="9730" max="9730" width="9.140625" style="69"/>
    <col min="9731" max="9731" width="15" style="69" customWidth="1"/>
    <col min="9732" max="9732" width="13.42578125" style="69" customWidth="1"/>
    <col min="9733" max="9984" width="9.140625" style="69"/>
    <col min="9985" max="9985" width="57.140625" style="69" customWidth="1"/>
    <col min="9986" max="9986" width="9.140625" style="69"/>
    <col min="9987" max="9987" width="15" style="69" customWidth="1"/>
    <col min="9988" max="9988" width="13.42578125" style="69" customWidth="1"/>
    <col min="9989" max="10240" width="9.140625" style="69"/>
    <col min="10241" max="10241" width="57.140625" style="69" customWidth="1"/>
    <col min="10242" max="10242" width="9.140625" style="69"/>
    <col min="10243" max="10243" width="15" style="69" customWidth="1"/>
    <col min="10244" max="10244" width="13.42578125" style="69" customWidth="1"/>
    <col min="10245" max="10496" width="9.140625" style="69"/>
    <col min="10497" max="10497" width="57.140625" style="69" customWidth="1"/>
    <col min="10498" max="10498" width="9.140625" style="69"/>
    <col min="10499" max="10499" width="15" style="69" customWidth="1"/>
    <col min="10500" max="10500" width="13.42578125" style="69" customWidth="1"/>
    <col min="10501" max="10752" width="9.140625" style="69"/>
    <col min="10753" max="10753" width="57.140625" style="69" customWidth="1"/>
    <col min="10754" max="10754" width="9.140625" style="69"/>
    <col min="10755" max="10755" width="15" style="69" customWidth="1"/>
    <col min="10756" max="10756" width="13.42578125" style="69" customWidth="1"/>
    <col min="10757" max="11008" width="9.140625" style="69"/>
    <col min="11009" max="11009" width="57.140625" style="69" customWidth="1"/>
    <col min="11010" max="11010" width="9.140625" style="69"/>
    <col min="11011" max="11011" width="15" style="69" customWidth="1"/>
    <col min="11012" max="11012" width="13.42578125" style="69" customWidth="1"/>
    <col min="11013" max="11264" width="9.140625" style="69"/>
    <col min="11265" max="11265" width="57.140625" style="69" customWidth="1"/>
    <col min="11266" max="11266" width="9.140625" style="69"/>
    <col min="11267" max="11267" width="15" style="69" customWidth="1"/>
    <col min="11268" max="11268" width="13.42578125" style="69" customWidth="1"/>
    <col min="11269" max="11520" width="9.140625" style="69"/>
    <col min="11521" max="11521" width="57.140625" style="69" customWidth="1"/>
    <col min="11522" max="11522" width="9.140625" style="69"/>
    <col min="11523" max="11523" width="15" style="69" customWidth="1"/>
    <col min="11524" max="11524" width="13.42578125" style="69" customWidth="1"/>
    <col min="11525" max="11776" width="9.140625" style="69"/>
    <col min="11777" max="11777" width="57.140625" style="69" customWidth="1"/>
    <col min="11778" max="11778" width="9.140625" style="69"/>
    <col min="11779" max="11779" width="15" style="69" customWidth="1"/>
    <col min="11780" max="11780" width="13.42578125" style="69" customWidth="1"/>
    <col min="11781" max="12032" width="9.140625" style="69"/>
    <col min="12033" max="12033" width="57.140625" style="69" customWidth="1"/>
    <col min="12034" max="12034" width="9.140625" style="69"/>
    <col min="12035" max="12035" width="15" style="69" customWidth="1"/>
    <col min="12036" max="12036" width="13.42578125" style="69" customWidth="1"/>
    <col min="12037" max="12288" width="9.140625" style="69"/>
    <col min="12289" max="12289" width="57.140625" style="69" customWidth="1"/>
    <col min="12290" max="12290" width="9.140625" style="69"/>
    <col min="12291" max="12291" width="15" style="69" customWidth="1"/>
    <col min="12292" max="12292" width="13.42578125" style="69" customWidth="1"/>
    <col min="12293" max="12544" width="9.140625" style="69"/>
    <col min="12545" max="12545" width="57.140625" style="69" customWidth="1"/>
    <col min="12546" max="12546" width="9.140625" style="69"/>
    <col min="12547" max="12547" width="15" style="69" customWidth="1"/>
    <col min="12548" max="12548" width="13.42578125" style="69" customWidth="1"/>
    <col min="12549" max="12800" width="9.140625" style="69"/>
    <col min="12801" max="12801" width="57.140625" style="69" customWidth="1"/>
    <col min="12802" max="12802" width="9.140625" style="69"/>
    <col min="12803" max="12803" width="15" style="69" customWidth="1"/>
    <col min="12804" max="12804" width="13.42578125" style="69" customWidth="1"/>
    <col min="12805" max="13056" width="9.140625" style="69"/>
    <col min="13057" max="13057" width="57.140625" style="69" customWidth="1"/>
    <col min="13058" max="13058" width="9.140625" style="69"/>
    <col min="13059" max="13059" width="15" style="69" customWidth="1"/>
    <col min="13060" max="13060" width="13.42578125" style="69" customWidth="1"/>
    <col min="13061" max="13312" width="9.140625" style="69"/>
    <col min="13313" max="13313" width="57.140625" style="69" customWidth="1"/>
    <col min="13314" max="13314" width="9.140625" style="69"/>
    <col min="13315" max="13315" width="15" style="69" customWidth="1"/>
    <col min="13316" max="13316" width="13.42578125" style="69" customWidth="1"/>
    <col min="13317" max="13568" width="9.140625" style="69"/>
    <col min="13569" max="13569" width="57.140625" style="69" customWidth="1"/>
    <col min="13570" max="13570" width="9.140625" style="69"/>
    <col min="13571" max="13571" width="15" style="69" customWidth="1"/>
    <col min="13572" max="13572" width="13.42578125" style="69" customWidth="1"/>
    <col min="13573" max="13824" width="9.140625" style="69"/>
    <col min="13825" max="13825" width="57.140625" style="69" customWidth="1"/>
    <col min="13826" max="13826" width="9.140625" style="69"/>
    <col min="13827" max="13827" width="15" style="69" customWidth="1"/>
    <col min="13828" max="13828" width="13.42578125" style="69" customWidth="1"/>
    <col min="13829" max="14080" width="9.140625" style="69"/>
    <col min="14081" max="14081" width="57.140625" style="69" customWidth="1"/>
    <col min="14082" max="14082" width="9.140625" style="69"/>
    <col min="14083" max="14083" width="15" style="69" customWidth="1"/>
    <col min="14084" max="14084" width="13.42578125" style="69" customWidth="1"/>
    <col min="14085" max="14336" width="9.140625" style="69"/>
    <col min="14337" max="14337" width="57.140625" style="69" customWidth="1"/>
    <col min="14338" max="14338" width="9.140625" style="69"/>
    <col min="14339" max="14339" width="15" style="69" customWidth="1"/>
    <col min="14340" max="14340" width="13.42578125" style="69" customWidth="1"/>
    <col min="14341" max="14592" width="9.140625" style="69"/>
    <col min="14593" max="14593" width="57.140625" style="69" customWidth="1"/>
    <col min="14594" max="14594" width="9.140625" style="69"/>
    <col min="14595" max="14595" width="15" style="69" customWidth="1"/>
    <col min="14596" max="14596" width="13.42578125" style="69" customWidth="1"/>
    <col min="14597" max="14848" width="9.140625" style="69"/>
    <col min="14849" max="14849" width="57.140625" style="69" customWidth="1"/>
    <col min="14850" max="14850" width="9.140625" style="69"/>
    <col min="14851" max="14851" width="15" style="69" customWidth="1"/>
    <col min="14852" max="14852" width="13.42578125" style="69" customWidth="1"/>
    <col min="14853" max="15104" width="9.140625" style="69"/>
    <col min="15105" max="15105" width="57.140625" style="69" customWidth="1"/>
    <col min="15106" max="15106" width="9.140625" style="69"/>
    <col min="15107" max="15107" width="15" style="69" customWidth="1"/>
    <col min="15108" max="15108" width="13.42578125" style="69" customWidth="1"/>
    <col min="15109" max="15360" width="9.140625" style="69"/>
    <col min="15361" max="15361" width="57.140625" style="69" customWidth="1"/>
    <col min="15362" max="15362" width="9.140625" style="69"/>
    <col min="15363" max="15363" width="15" style="69" customWidth="1"/>
    <col min="15364" max="15364" width="13.42578125" style="69" customWidth="1"/>
    <col min="15365" max="15616" width="9.140625" style="69"/>
    <col min="15617" max="15617" width="57.140625" style="69" customWidth="1"/>
    <col min="15618" max="15618" width="9.140625" style="69"/>
    <col min="15619" max="15619" width="15" style="69" customWidth="1"/>
    <col min="15620" max="15620" width="13.42578125" style="69" customWidth="1"/>
    <col min="15621" max="15872" width="9.140625" style="69"/>
    <col min="15873" max="15873" width="57.140625" style="69" customWidth="1"/>
    <col min="15874" max="15874" width="9.140625" style="69"/>
    <col min="15875" max="15875" width="15" style="69" customWidth="1"/>
    <col min="15876" max="15876" width="13.42578125" style="69" customWidth="1"/>
    <col min="15877" max="16128" width="9.140625" style="69"/>
    <col min="16129" max="16129" width="57.140625" style="69" customWidth="1"/>
    <col min="16130" max="16130" width="9.140625" style="69"/>
    <col min="16131" max="16131" width="15" style="69" customWidth="1"/>
    <col min="16132" max="16132" width="13.42578125" style="69" customWidth="1"/>
    <col min="16133" max="16384" width="9.140625" style="69"/>
  </cols>
  <sheetData>
    <row r="2" spans="1:8">
      <c r="A2" s="1"/>
      <c r="B2" s="1"/>
      <c r="C2" s="1"/>
    </row>
    <row r="3" spans="1:8">
      <c r="A3" s="176" t="s">
        <v>302</v>
      </c>
      <c r="B3" s="176"/>
      <c r="C3" s="176"/>
      <c r="D3" s="176"/>
      <c r="E3" s="177"/>
      <c r="F3" s="1"/>
      <c r="G3" s="21"/>
      <c r="H3" s="21"/>
    </row>
    <row r="4" spans="1:8" ht="15.75">
      <c r="A4" s="178" t="s">
        <v>193</v>
      </c>
      <c r="B4" s="177"/>
      <c r="C4" s="177"/>
      <c r="D4" s="177"/>
      <c r="E4" s="177"/>
      <c r="F4" s="94"/>
      <c r="G4" s="21"/>
      <c r="H4" s="21"/>
    </row>
    <row r="5" spans="1:8" ht="19.5">
      <c r="A5" s="190" t="s">
        <v>194</v>
      </c>
      <c r="B5" s="177"/>
      <c r="C5" s="177"/>
      <c r="D5" s="177"/>
      <c r="E5" s="177"/>
      <c r="F5" s="1"/>
      <c r="G5" s="1"/>
      <c r="H5" s="1"/>
    </row>
    <row r="6" spans="1:8" ht="19.5">
      <c r="A6" s="95"/>
      <c r="B6" s="22"/>
      <c r="C6" s="96"/>
    </row>
    <row r="7" spans="1:8" ht="19.5">
      <c r="A7" s="95"/>
      <c r="B7" s="22"/>
      <c r="C7" s="96"/>
    </row>
    <row r="8" spans="1:8">
      <c r="C8" s="97"/>
      <c r="E8" s="69" t="s">
        <v>2</v>
      </c>
    </row>
    <row r="9" spans="1:8" ht="38.25">
      <c r="A9" s="72" t="s">
        <v>26</v>
      </c>
      <c r="B9" s="73" t="s">
        <v>27</v>
      </c>
      <c r="C9" s="56" t="s">
        <v>195</v>
      </c>
      <c r="D9" s="56" t="s">
        <v>196</v>
      </c>
      <c r="E9" s="56" t="s">
        <v>298</v>
      </c>
    </row>
    <row r="10" spans="1:8" ht="27.75" customHeight="1">
      <c r="A10" s="90" t="s">
        <v>197</v>
      </c>
      <c r="B10" s="83" t="s">
        <v>98</v>
      </c>
      <c r="C10" s="71"/>
      <c r="D10" s="71"/>
      <c r="E10" s="71"/>
    </row>
    <row r="11" spans="1:8">
      <c r="A11" s="79" t="s">
        <v>198</v>
      </c>
      <c r="B11" s="78" t="s">
        <v>98</v>
      </c>
      <c r="C11" s="70">
        <v>250000</v>
      </c>
      <c r="D11" s="70">
        <v>0</v>
      </c>
      <c r="E11" s="70">
        <v>0</v>
      </c>
    </row>
    <row r="12" spans="1:8">
      <c r="A12" s="79" t="s">
        <v>199</v>
      </c>
      <c r="B12" s="78" t="s">
        <v>98</v>
      </c>
      <c r="C12" s="70">
        <v>5605397</v>
      </c>
      <c r="D12" s="70">
        <v>4915489</v>
      </c>
      <c r="E12" s="70">
        <v>5915489</v>
      </c>
    </row>
    <row r="13" spans="1:8">
      <c r="A13" s="79" t="s">
        <v>200</v>
      </c>
      <c r="B13" s="78" t="s">
        <v>100</v>
      </c>
      <c r="C13" s="70"/>
      <c r="D13" s="70">
        <v>131458</v>
      </c>
      <c r="E13" s="70">
        <v>131458</v>
      </c>
    </row>
    <row r="14" spans="1:8">
      <c r="A14" s="79" t="s">
        <v>201</v>
      </c>
      <c r="B14" s="78" t="s">
        <v>102</v>
      </c>
      <c r="C14" s="70"/>
      <c r="D14" s="70">
        <v>808450</v>
      </c>
      <c r="E14" s="70">
        <v>4194195</v>
      </c>
    </row>
    <row r="15" spans="1:8">
      <c r="A15" s="75" t="s">
        <v>103</v>
      </c>
      <c r="B15" s="78" t="s">
        <v>104</v>
      </c>
      <c r="C15" s="70">
        <v>1554839</v>
      </c>
      <c r="D15" s="70">
        <v>1554839</v>
      </c>
      <c r="E15" s="70">
        <v>1557539</v>
      </c>
    </row>
    <row r="16" spans="1:8" ht="15.75">
      <c r="A16" s="99" t="s">
        <v>105</v>
      </c>
      <c r="B16" s="100" t="s">
        <v>106</v>
      </c>
      <c r="C16" s="71">
        <v>7410236</v>
      </c>
      <c r="D16" s="71">
        <v>7410236</v>
      </c>
      <c r="E16" s="71">
        <f>SUM(E11:E15)</f>
        <v>11798681</v>
      </c>
    </row>
    <row r="17" spans="1:5">
      <c r="A17" s="90" t="s">
        <v>107</v>
      </c>
      <c r="B17" s="83" t="s">
        <v>108</v>
      </c>
      <c r="C17" s="71"/>
      <c r="D17" s="71"/>
      <c r="E17" s="71"/>
    </row>
    <row r="18" spans="1:5">
      <c r="A18" s="79" t="s">
        <v>202</v>
      </c>
      <c r="B18" s="78" t="s">
        <v>108</v>
      </c>
      <c r="C18" s="70">
        <v>5118110</v>
      </c>
      <c r="D18" s="70">
        <v>4918110</v>
      </c>
      <c r="E18" s="70">
        <v>4918110</v>
      </c>
    </row>
    <row r="19" spans="1:5">
      <c r="A19" s="79" t="s">
        <v>203</v>
      </c>
      <c r="B19" s="78" t="s">
        <v>108</v>
      </c>
      <c r="C19" s="70">
        <v>300000</v>
      </c>
      <c r="D19" s="70">
        <v>250000</v>
      </c>
      <c r="E19" s="70">
        <v>250000</v>
      </c>
    </row>
    <row r="20" spans="1:5">
      <c r="A20" s="79" t="s">
        <v>204</v>
      </c>
      <c r="B20" s="78" t="s">
        <v>108</v>
      </c>
      <c r="C20" s="70">
        <v>11044291</v>
      </c>
      <c r="D20" s="70">
        <v>11044291</v>
      </c>
      <c r="E20" s="70">
        <v>8774291</v>
      </c>
    </row>
    <row r="21" spans="1:5">
      <c r="A21" s="79" t="s">
        <v>205</v>
      </c>
      <c r="B21" s="78" t="s">
        <v>110</v>
      </c>
      <c r="C21" s="70"/>
      <c r="D21" s="70">
        <v>250000</v>
      </c>
      <c r="E21" s="70">
        <v>250000</v>
      </c>
    </row>
    <row r="22" spans="1:5">
      <c r="A22" s="79" t="s">
        <v>111</v>
      </c>
      <c r="B22" s="78" t="s">
        <v>112</v>
      </c>
      <c r="C22" s="70">
        <v>4444849</v>
      </c>
      <c r="D22" s="70">
        <v>4444849</v>
      </c>
      <c r="E22" s="70">
        <v>4714849</v>
      </c>
    </row>
    <row r="23" spans="1:5" ht="15.75">
      <c r="A23" s="99" t="s">
        <v>113</v>
      </c>
      <c r="B23" s="100" t="s">
        <v>114</v>
      </c>
      <c r="C23" s="71">
        <v>20907250</v>
      </c>
      <c r="D23" s="71">
        <v>20907250</v>
      </c>
      <c r="E23" s="71">
        <f>SUM(E18:E22)</f>
        <v>18907250</v>
      </c>
    </row>
  </sheetData>
  <mergeCells count="3">
    <mergeCell ref="A3:E3"/>
    <mergeCell ref="A4:E4"/>
    <mergeCell ref="A5:E5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J11" sqref="J11"/>
    </sheetView>
  </sheetViews>
  <sheetFormatPr defaultRowHeight="15"/>
  <cols>
    <col min="1" max="1" width="33.42578125" style="69" customWidth="1"/>
    <col min="2" max="2" width="10.7109375" style="69" customWidth="1"/>
    <col min="3" max="3" width="11.28515625" style="69" bestFit="1" customWidth="1"/>
    <col min="4" max="4" width="12.42578125" style="69" bestFit="1" customWidth="1"/>
    <col min="5" max="5" width="14.140625" style="69" customWidth="1"/>
    <col min="6" max="256" width="9.140625" style="69"/>
    <col min="257" max="257" width="33.42578125" style="69" customWidth="1"/>
    <col min="258" max="258" width="10.7109375" style="69" customWidth="1"/>
    <col min="259" max="259" width="16.28515625" style="69" customWidth="1"/>
    <col min="260" max="260" width="17.85546875" style="69" customWidth="1"/>
    <col min="261" max="512" width="9.140625" style="69"/>
    <col min="513" max="513" width="33.42578125" style="69" customWidth="1"/>
    <col min="514" max="514" width="10.7109375" style="69" customWidth="1"/>
    <col min="515" max="515" width="16.28515625" style="69" customWidth="1"/>
    <col min="516" max="516" width="17.85546875" style="69" customWidth="1"/>
    <col min="517" max="768" width="9.140625" style="69"/>
    <col min="769" max="769" width="33.42578125" style="69" customWidth="1"/>
    <col min="770" max="770" width="10.7109375" style="69" customWidth="1"/>
    <col min="771" max="771" width="16.28515625" style="69" customWidth="1"/>
    <col min="772" max="772" width="17.85546875" style="69" customWidth="1"/>
    <col min="773" max="1024" width="9.140625" style="69"/>
    <col min="1025" max="1025" width="33.42578125" style="69" customWidth="1"/>
    <col min="1026" max="1026" width="10.7109375" style="69" customWidth="1"/>
    <col min="1027" max="1027" width="16.28515625" style="69" customWidth="1"/>
    <col min="1028" max="1028" width="17.85546875" style="69" customWidth="1"/>
    <col min="1029" max="1280" width="9.140625" style="69"/>
    <col min="1281" max="1281" width="33.42578125" style="69" customWidth="1"/>
    <col min="1282" max="1282" width="10.7109375" style="69" customWidth="1"/>
    <col min="1283" max="1283" width="16.28515625" style="69" customWidth="1"/>
    <col min="1284" max="1284" width="17.85546875" style="69" customWidth="1"/>
    <col min="1285" max="1536" width="9.140625" style="69"/>
    <col min="1537" max="1537" width="33.42578125" style="69" customWidth="1"/>
    <col min="1538" max="1538" width="10.7109375" style="69" customWidth="1"/>
    <col min="1539" max="1539" width="16.28515625" style="69" customWidth="1"/>
    <col min="1540" max="1540" width="17.85546875" style="69" customWidth="1"/>
    <col min="1541" max="1792" width="9.140625" style="69"/>
    <col min="1793" max="1793" width="33.42578125" style="69" customWidth="1"/>
    <col min="1794" max="1794" width="10.7109375" style="69" customWidth="1"/>
    <col min="1795" max="1795" width="16.28515625" style="69" customWidth="1"/>
    <col min="1796" max="1796" width="17.85546875" style="69" customWidth="1"/>
    <col min="1797" max="2048" width="9.140625" style="69"/>
    <col min="2049" max="2049" width="33.42578125" style="69" customWidth="1"/>
    <col min="2050" max="2050" width="10.7109375" style="69" customWidth="1"/>
    <col min="2051" max="2051" width="16.28515625" style="69" customWidth="1"/>
    <col min="2052" max="2052" width="17.85546875" style="69" customWidth="1"/>
    <col min="2053" max="2304" width="9.140625" style="69"/>
    <col min="2305" max="2305" width="33.42578125" style="69" customWidth="1"/>
    <col min="2306" max="2306" width="10.7109375" style="69" customWidth="1"/>
    <col min="2307" max="2307" width="16.28515625" style="69" customWidth="1"/>
    <col min="2308" max="2308" width="17.85546875" style="69" customWidth="1"/>
    <col min="2309" max="2560" width="9.140625" style="69"/>
    <col min="2561" max="2561" width="33.42578125" style="69" customWidth="1"/>
    <col min="2562" max="2562" width="10.7109375" style="69" customWidth="1"/>
    <col min="2563" max="2563" width="16.28515625" style="69" customWidth="1"/>
    <col min="2564" max="2564" width="17.85546875" style="69" customWidth="1"/>
    <col min="2565" max="2816" width="9.140625" style="69"/>
    <col min="2817" max="2817" width="33.42578125" style="69" customWidth="1"/>
    <col min="2818" max="2818" width="10.7109375" style="69" customWidth="1"/>
    <col min="2819" max="2819" width="16.28515625" style="69" customWidth="1"/>
    <col min="2820" max="2820" width="17.85546875" style="69" customWidth="1"/>
    <col min="2821" max="3072" width="9.140625" style="69"/>
    <col min="3073" max="3073" width="33.42578125" style="69" customWidth="1"/>
    <col min="3074" max="3074" width="10.7109375" style="69" customWidth="1"/>
    <col min="3075" max="3075" width="16.28515625" style="69" customWidth="1"/>
    <col min="3076" max="3076" width="17.85546875" style="69" customWidth="1"/>
    <col min="3077" max="3328" width="9.140625" style="69"/>
    <col min="3329" max="3329" width="33.42578125" style="69" customWidth="1"/>
    <col min="3330" max="3330" width="10.7109375" style="69" customWidth="1"/>
    <col min="3331" max="3331" width="16.28515625" style="69" customWidth="1"/>
    <col min="3332" max="3332" width="17.85546875" style="69" customWidth="1"/>
    <col min="3333" max="3584" width="9.140625" style="69"/>
    <col min="3585" max="3585" width="33.42578125" style="69" customWidth="1"/>
    <col min="3586" max="3586" width="10.7109375" style="69" customWidth="1"/>
    <col min="3587" max="3587" width="16.28515625" style="69" customWidth="1"/>
    <col min="3588" max="3588" width="17.85546875" style="69" customWidth="1"/>
    <col min="3589" max="3840" width="9.140625" style="69"/>
    <col min="3841" max="3841" width="33.42578125" style="69" customWidth="1"/>
    <col min="3842" max="3842" width="10.7109375" style="69" customWidth="1"/>
    <col min="3843" max="3843" width="16.28515625" style="69" customWidth="1"/>
    <col min="3844" max="3844" width="17.85546875" style="69" customWidth="1"/>
    <col min="3845" max="4096" width="9.140625" style="69"/>
    <col min="4097" max="4097" width="33.42578125" style="69" customWidth="1"/>
    <col min="4098" max="4098" width="10.7109375" style="69" customWidth="1"/>
    <col min="4099" max="4099" width="16.28515625" style="69" customWidth="1"/>
    <col min="4100" max="4100" width="17.85546875" style="69" customWidth="1"/>
    <col min="4101" max="4352" width="9.140625" style="69"/>
    <col min="4353" max="4353" width="33.42578125" style="69" customWidth="1"/>
    <col min="4354" max="4354" width="10.7109375" style="69" customWidth="1"/>
    <col min="4355" max="4355" width="16.28515625" style="69" customWidth="1"/>
    <col min="4356" max="4356" width="17.85546875" style="69" customWidth="1"/>
    <col min="4357" max="4608" width="9.140625" style="69"/>
    <col min="4609" max="4609" width="33.42578125" style="69" customWidth="1"/>
    <col min="4610" max="4610" width="10.7109375" style="69" customWidth="1"/>
    <col min="4611" max="4611" width="16.28515625" style="69" customWidth="1"/>
    <col min="4612" max="4612" width="17.85546875" style="69" customWidth="1"/>
    <col min="4613" max="4864" width="9.140625" style="69"/>
    <col min="4865" max="4865" width="33.42578125" style="69" customWidth="1"/>
    <col min="4866" max="4866" width="10.7109375" style="69" customWidth="1"/>
    <col min="4867" max="4867" width="16.28515625" style="69" customWidth="1"/>
    <col min="4868" max="4868" width="17.85546875" style="69" customWidth="1"/>
    <col min="4869" max="5120" width="9.140625" style="69"/>
    <col min="5121" max="5121" width="33.42578125" style="69" customWidth="1"/>
    <col min="5122" max="5122" width="10.7109375" style="69" customWidth="1"/>
    <col min="5123" max="5123" width="16.28515625" style="69" customWidth="1"/>
    <col min="5124" max="5124" width="17.85546875" style="69" customWidth="1"/>
    <col min="5125" max="5376" width="9.140625" style="69"/>
    <col min="5377" max="5377" width="33.42578125" style="69" customWidth="1"/>
    <col min="5378" max="5378" width="10.7109375" style="69" customWidth="1"/>
    <col min="5379" max="5379" width="16.28515625" style="69" customWidth="1"/>
    <col min="5380" max="5380" width="17.85546875" style="69" customWidth="1"/>
    <col min="5381" max="5632" width="9.140625" style="69"/>
    <col min="5633" max="5633" width="33.42578125" style="69" customWidth="1"/>
    <col min="5634" max="5634" width="10.7109375" style="69" customWidth="1"/>
    <col min="5635" max="5635" width="16.28515625" style="69" customWidth="1"/>
    <col min="5636" max="5636" width="17.85546875" style="69" customWidth="1"/>
    <col min="5637" max="5888" width="9.140625" style="69"/>
    <col min="5889" max="5889" width="33.42578125" style="69" customWidth="1"/>
    <col min="5890" max="5890" width="10.7109375" style="69" customWidth="1"/>
    <col min="5891" max="5891" width="16.28515625" style="69" customWidth="1"/>
    <col min="5892" max="5892" width="17.85546875" style="69" customWidth="1"/>
    <col min="5893" max="6144" width="9.140625" style="69"/>
    <col min="6145" max="6145" width="33.42578125" style="69" customWidth="1"/>
    <col min="6146" max="6146" width="10.7109375" style="69" customWidth="1"/>
    <col min="6147" max="6147" width="16.28515625" style="69" customWidth="1"/>
    <col min="6148" max="6148" width="17.85546875" style="69" customWidth="1"/>
    <col min="6149" max="6400" width="9.140625" style="69"/>
    <col min="6401" max="6401" width="33.42578125" style="69" customWidth="1"/>
    <col min="6402" max="6402" width="10.7109375" style="69" customWidth="1"/>
    <col min="6403" max="6403" width="16.28515625" style="69" customWidth="1"/>
    <col min="6404" max="6404" width="17.85546875" style="69" customWidth="1"/>
    <col min="6405" max="6656" width="9.140625" style="69"/>
    <col min="6657" max="6657" width="33.42578125" style="69" customWidth="1"/>
    <col min="6658" max="6658" width="10.7109375" style="69" customWidth="1"/>
    <col min="6659" max="6659" width="16.28515625" style="69" customWidth="1"/>
    <col min="6660" max="6660" width="17.85546875" style="69" customWidth="1"/>
    <col min="6661" max="6912" width="9.140625" style="69"/>
    <col min="6913" max="6913" width="33.42578125" style="69" customWidth="1"/>
    <col min="6914" max="6914" width="10.7109375" style="69" customWidth="1"/>
    <col min="6915" max="6915" width="16.28515625" style="69" customWidth="1"/>
    <col min="6916" max="6916" width="17.85546875" style="69" customWidth="1"/>
    <col min="6917" max="7168" width="9.140625" style="69"/>
    <col min="7169" max="7169" width="33.42578125" style="69" customWidth="1"/>
    <col min="7170" max="7170" width="10.7109375" style="69" customWidth="1"/>
    <col min="7171" max="7171" width="16.28515625" style="69" customWidth="1"/>
    <col min="7172" max="7172" width="17.85546875" style="69" customWidth="1"/>
    <col min="7173" max="7424" width="9.140625" style="69"/>
    <col min="7425" max="7425" width="33.42578125" style="69" customWidth="1"/>
    <col min="7426" max="7426" width="10.7109375" style="69" customWidth="1"/>
    <col min="7427" max="7427" width="16.28515625" style="69" customWidth="1"/>
    <col min="7428" max="7428" width="17.85546875" style="69" customWidth="1"/>
    <col min="7429" max="7680" width="9.140625" style="69"/>
    <col min="7681" max="7681" width="33.42578125" style="69" customWidth="1"/>
    <col min="7682" max="7682" width="10.7109375" style="69" customWidth="1"/>
    <col min="7683" max="7683" width="16.28515625" style="69" customWidth="1"/>
    <col min="7684" max="7684" width="17.85546875" style="69" customWidth="1"/>
    <col min="7685" max="7936" width="9.140625" style="69"/>
    <col min="7937" max="7937" width="33.42578125" style="69" customWidth="1"/>
    <col min="7938" max="7938" width="10.7109375" style="69" customWidth="1"/>
    <col min="7939" max="7939" width="16.28515625" style="69" customWidth="1"/>
    <col min="7940" max="7940" width="17.85546875" style="69" customWidth="1"/>
    <col min="7941" max="8192" width="9.140625" style="69"/>
    <col min="8193" max="8193" width="33.42578125" style="69" customWidth="1"/>
    <col min="8194" max="8194" width="10.7109375" style="69" customWidth="1"/>
    <col min="8195" max="8195" width="16.28515625" style="69" customWidth="1"/>
    <col min="8196" max="8196" width="17.85546875" style="69" customWidth="1"/>
    <col min="8197" max="8448" width="9.140625" style="69"/>
    <col min="8449" max="8449" width="33.42578125" style="69" customWidth="1"/>
    <col min="8450" max="8450" width="10.7109375" style="69" customWidth="1"/>
    <col min="8451" max="8451" width="16.28515625" style="69" customWidth="1"/>
    <col min="8452" max="8452" width="17.85546875" style="69" customWidth="1"/>
    <col min="8453" max="8704" width="9.140625" style="69"/>
    <col min="8705" max="8705" width="33.42578125" style="69" customWidth="1"/>
    <col min="8706" max="8706" width="10.7109375" style="69" customWidth="1"/>
    <col min="8707" max="8707" width="16.28515625" style="69" customWidth="1"/>
    <col min="8708" max="8708" width="17.85546875" style="69" customWidth="1"/>
    <col min="8709" max="8960" width="9.140625" style="69"/>
    <col min="8961" max="8961" width="33.42578125" style="69" customWidth="1"/>
    <col min="8962" max="8962" width="10.7109375" style="69" customWidth="1"/>
    <col min="8963" max="8963" width="16.28515625" style="69" customWidth="1"/>
    <col min="8964" max="8964" width="17.85546875" style="69" customWidth="1"/>
    <col min="8965" max="9216" width="9.140625" style="69"/>
    <col min="9217" max="9217" width="33.42578125" style="69" customWidth="1"/>
    <col min="9218" max="9218" width="10.7109375" style="69" customWidth="1"/>
    <col min="9219" max="9219" width="16.28515625" style="69" customWidth="1"/>
    <col min="9220" max="9220" width="17.85546875" style="69" customWidth="1"/>
    <col min="9221" max="9472" width="9.140625" style="69"/>
    <col min="9473" max="9473" width="33.42578125" style="69" customWidth="1"/>
    <col min="9474" max="9474" width="10.7109375" style="69" customWidth="1"/>
    <col min="9475" max="9475" width="16.28515625" style="69" customWidth="1"/>
    <col min="9476" max="9476" width="17.85546875" style="69" customWidth="1"/>
    <col min="9477" max="9728" width="9.140625" style="69"/>
    <col min="9729" max="9729" width="33.42578125" style="69" customWidth="1"/>
    <col min="9730" max="9730" width="10.7109375" style="69" customWidth="1"/>
    <col min="9731" max="9731" width="16.28515625" style="69" customWidth="1"/>
    <col min="9732" max="9732" width="17.85546875" style="69" customWidth="1"/>
    <col min="9733" max="9984" width="9.140625" style="69"/>
    <col min="9985" max="9985" width="33.42578125" style="69" customWidth="1"/>
    <col min="9986" max="9986" width="10.7109375" style="69" customWidth="1"/>
    <col min="9987" max="9987" width="16.28515625" style="69" customWidth="1"/>
    <col min="9988" max="9988" width="17.85546875" style="69" customWidth="1"/>
    <col min="9989" max="10240" width="9.140625" style="69"/>
    <col min="10241" max="10241" width="33.42578125" style="69" customWidth="1"/>
    <col min="10242" max="10242" width="10.7109375" style="69" customWidth="1"/>
    <col min="10243" max="10243" width="16.28515625" style="69" customWidth="1"/>
    <col min="10244" max="10244" width="17.85546875" style="69" customWidth="1"/>
    <col min="10245" max="10496" width="9.140625" style="69"/>
    <col min="10497" max="10497" width="33.42578125" style="69" customWidth="1"/>
    <col min="10498" max="10498" width="10.7109375" style="69" customWidth="1"/>
    <col min="10499" max="10499" width="16.28515625" style="69" customWidth="1"/>
    <col min="10500" max="10500" width="17.85546875" style="69" customWidth="1"/>
    <col min="10501" max="10752" width="9.140625" style="69"/>
    <col min="10753" max="10753" width="33.42578125" style="69" customWidth="1"/>
    <col min="10754" max="10754" width="10.7109375" style="69" customWidth="1"/>
    <col min="10755" max="10755" width="16.28515625" style="69" customWidth="1"/>
    <col min="10756" max="10756" width="17.85546875" style="69" customWidth="1"/>
    <col min="10757" max="11008" width="9.140625" style="69"/>
    <col min="11009" max="11009" width="33.42578125" style="69" customWidth="1"/>
    <col min="11010" max="11010" width="10.7109375" style="69" customWidth="1"/>
    <col min="11011" max="11011" width="16.28515625" style="69" customWidth="1"/>
    <col min="11012" max="11012" width="17.85546875" style="69" customWidth="1"/>
    <col min="11013" max="11264" width="9.140625" style="69"/>
    <col min="11265" max="11265" width="33.42578125" style="69" customWidth="1"/>
    <col min="11266" max="11266" width="10.7109375" style="69" customWidth="1"/>
    <col min="11267" max="11267" width="16.28515625" style="69" customWidth="1"/>
    <col min="11268" max="11268" width="17.85546875" style="69" customWidth="1"/>
    <col min="11269" max="11520" width="9.140625" style="69"/>
    <col min="11521" max="11521" width="33.42578125" style="69" customWidth="1"/>
    <col min="11522" max="11522" width="10.7109375" style="69" customWidth="1"/>
    <col min="11523" max="11523" width="16.28515625" style="69" customWidth="1"/>
    <col min="11524" max="11524" width="17.85546875" style="69" customWidth="1"/>
    <col min="11525" max="11776" width="9.140625" style="69"/>
    <col min="11777" max="11777" width="33.42578125" style="69" customWidth="1"/>
    <col min="11778" max="11778" width="10.7109375" style="69" customWidth="1"/>
    <col min="11779" max="11779" width="16.28515625" style="69" customWidth="1"/>
    <col min="11780" max="11780" width="17.85546875" style="69" customWidth="1"/>
    <col min="11781" max="12032" width="9.140625" style="69"/>
    <col min="12033" max="12033" width="33.42578125" style="69" customWidth="1"/>
    <col min="12034" max="12034" width="10.7109375" style="69" customWidth="1"/>
    <col min="12035" max="12035" width="16.28515625" style="69" customWidth="1"/>
    <col min="12036" max="12036" width="17.85546875" style="69" customWidth="1"/>
    <col min="12037" max="12288" width="9.140625" style="69"/>
    <col min="12289" max="12289" width="33.42578125" style="69" customWidth="1"/>
    <col min="12290" max="12290" width="10.7109375" style="69" customWidth="1"/>
    <col min="12291" max="12291" width="16.28515625" style="69" customWidth="1"/>
    <col min="12292" max="12292" width="17.85546875" style="69" customWidth="1"/>
    <col min="12293" max="12544" width="9.140625" style="69"/>
    <col min="12545" max="12545" width="33.42578125" style="69" customWidth="1"/>
    <col min="12546" max="12546" width="10.7109375" style="69" customWidth="1"/>
    <col min="12547" max="12547" width="16.28515625" style="69" customWidth="1"/>
    <col min="12548" max="12548" width="17.85546875" style="69" customWidth="1"/>
    <col min="12549" max="12800" width="9.140625" style="69"/>
    <col min="12801" max="12801" width="33.42578125" style="69" customWidth="1"/>
    <col min="12802" max="12802" width="10.7109375" style="69" customWidth="1"/>
    <col min="12803" max="12803" width="16.28515625" style="69" customWidth="1"/>
    <col min="12804" max="12804" width="17.85546875" style="69" customWidth="1"/>
    <col min="12805" max="13056" width="9.140625" style="69"/>
    <col min="13057" max="13057" width="33.42578125" style="69" customWidth="1"/>
    <col min="13058" max="13058" width="10.7109375" style="69" customWidth="1"/>
    <col min="13059" max="13059" width="16.28515625" style="69" customWidth="1"/>
    <col min="13060" max="13060" width="17.85546875" style="69" customWidth="1"/>
    <col min="13061" max="13312" width="9.140625" style="69"/>
    <col min="13313" max="13313" width="33.42578125" style="69" customWidth="1"/>
    <col min="13314" max="13314" width="10.7109375" style="69" customWidth="1"/>
    <col min="13315" max="13315" width="16.28515625" style="69" customWidth="1"/>
    <col min="13316" max="13316" width="17.85546875" style="69" customWidth="1"/>
    <col min="13317" max="13568" width="9.140625" style="69"/>
    <col min="13569" max="13569" width="33.42578125" style="69" customWidth="1"/>
    <col min="13570" max="13570" width="10.7109375" style="69" customWidth="1"/>
    <col min="13571" max="13571" width="16.28515625" style="69" customWidth="1"/>
    <col min="13572" max="13572" width="17.85546875" style="69" customWidth="1"/>
    <col min="13573" max="13824" width="9.140625" style="69"/>
    <col min="13825" max="13825" width="33.42578125" style="69" customWidth="1"/>
    <col min="13826" max="13826" width="10.7109375" style="69" customWidth="1"/>
    <col min="13827" max="13827" width="16.28515625" style="69" customWidth="1"/>
    <col min="13828" max="13828" width="17.85546875" style="69" customWidth="1"/>
    <col min="13829" max="14080" width="9.140625" style="69"/>
    <col min="14081" max="14081" width="33.42578125" style="69" customWidth="1"/>
    <col min="14082" max="14082" width="10.7109375" style="69" customWidth="1"/>
    <col min="14083" max="14083" width="16.28515625" style="69" customWidth="1"/>
    <col min="14084" max="14084" width="17.85546875" style="69" customWidth="1"/>
    <col min="14085" max="14336" width="9.140625" style="69"/>
    <col min="14337" max="14337" width="33.42578125" style="69" customWidth="1"/>
    <col min="14338" max="14338" width="10.7109375" style="69" customWidth="1"/>
    <col min="14339" max="14339" width="16.28515625" style="69" customWidth="1"/>
    <col min="14340" max="14340" width="17.85546875" style="69" customWidth="1"/>
    <col min="14341" max="14592" width="9.140625" style="69"/>
    <col min="14593" max="14593" width="33.42578125" style="69" customWidth="1"/>
    <col min="14594" max="14594" width="10.7109375" style="69" customWidth="1"/>
    <col min="14595" max="14595" width="16.28515625" style="69" customWidth="1"/>
    <col min="14596" max="14596" width="17.85546875" style="69" customWidth="1"/>
    <col min="14597" max="14848" width="9.140625" style="69"/>
    <col min="14849" max="14849" width="33.42578125" style="69" customWidth="1"/>
    <col min="14850" max="14850" width="10.7109375" style="69" customWidth="1"/>
    <col min="14851" max="14851" width="16.28515625" style="69" customWidth="1"/>
    <col min="14852" max="14852" width="17.85546875" style="69" customWidth="1"/>
    <col min="14853" max="15104" width="9.140625" style="69"/>
    <col min="15105" max="15105" width="33.42578125" style="69" customWidth="1"/>
    <col min="15106" max="15106" width="10.7109375" style="69" customWidth="1"/>
    <col min="15107" max="15107" width="16.28515625" style="69" customWidth="1"/>
    <col min="15108" max="15108" width="17.85546875" style="69" customWidth="1"/>
    <col min="15109" max="15360" width="9.140625" style="69"/>
    <col min="15361" max="15361" width="33.42578125" style="69" customWidth="1"/>
    <col min="15362" max="15362" width="10.7109375" style="69" customWidth="1"/>
    <col min="15363" max="15363" width="16.28515625" style="69" customWidth="1"/>
    <col min="15364" max="15364" width="17.85546875" style="69" customWidth="1"/>
    <col min="15365" max="15616" width="9.140625" style="69"/>
    <col min="15617" max="15617" width="33.42578125" style="69" customWidth="1"/>
    <col min="15618" max="15618" width="10.7109375" style="69" customWidth="1"/>
    <col min="15619" max="15619" width="16.28515625" style="69" customWidth="1"/>
    <col min="15620" max="15620" width="17.85546875" style="69" customWidth="1"/>
    <col min="15621" max="15872" width="9.140625" style="69"/>
    <col min="15873" max="15873" width="33.42578125" style="69" customWidth="1"/>
    <col min="15874" max="15874" width="10.7109375" style="69" customWidth="1"/>
    <col min="15875" max="15875" width="16.28515625" style="69" customWidth="1"/>
    <col min="15876" max="15876" width="17.85546875" style="69" customWidth="1"/>
    <col min="15877" max="16128" width="9.140625" style="69"/>
    <col min="16129" max="16129" width="33.42578125" style="69" customWidth="1"/>
    <col min="16130" max="16130" width="10.7109375" style="69" customWidth="1"/>
    <col min="16131" max="16131" width="16.28515625" style="69" customWidth="1"/>
    <col min="16132" max="16132" width="17.85546875" style="69" customWidth="1"/>
    <col min="16133" max="16384" width="9.140625" style="69"/>
  </cols>
  <sheetData>
    <row r="1" spans="1:8">
      <c r="A1" s="176"/>
      <c r="B1" s="176"/>
      <c r="C1" s="176"/>
    </row>
    <row r="2" spans="1:8">
      <c r="A2" s="1"/>
      <c r="B2" s="1"/>
      <c r="C2" s="1"/>
    </row>
    <row r="3" spans="1:8">
      <c r="A3" s="176" t="s">
        <v>303</v>
      </c>
      <c r="B3" s="176"/>
      <c r="C3" s="176"/>
      <c r="D3" s="176"/>
      <c r="E3" s="177"/>
      <c r="F3" s="1"/>
    </row>
    <row r="4" spans="1:8" ht="15.75">
      <c r="A4" s="178" t="s">
        <v>193</v>
      </c>
      <c r="B4" s="177"/>
      <c r="C4" s="177"/>
      <c r="D4" s="177"/>
      <c r="E4" s="177"/>
      <c r="F4" s="94"/>
    </row>
    <row r="5" spans="1:8" ht="19.5">
      <c r="A5" s="190" t="s">
        <v>206</v>
      </c>
      <c r="B5" s="177"/>
      <c r="C5" s="177"/>
      <c r="D5" s="177"/>
      <c r="E5" s="177"/>
      <c r="F5" s="1"/>
      <c r="G5" s="1"/>
      <c r="H5" s="1"/>
    </row>
    <row r="6" spans="1:8" ht="19.5">
      <c r="A6" s="101"/>
      <c r="B6" s="20"/>
      <c r="C6" s="20"/>
      <c r="D6" s="20"/>
      <c r="E6" s="1"/>
      <c r="F6" s="1"/>
      <c r="G6" s="1"/>
      <c r="H6" s="1"/>
    </row>
    <row r="7" spans="1:8" ht="19.5">
      <c r="A7" s="101"/>
      <c r="B7" s="20"/>
      <c r="C7" s="20"/>
      <c r="D7" s="20"/>
      <c r="E7" s="1"/>
      <c r="F7" s="1"/>
      <c r="G7" s="1"/>
      <c r="H7" s="1"/>
    </row>
    <row r="8" spans="1:8" ht="19.5">
      <c r="A8" s="101"/>
      <c r="B8" s="20"/>
      <c r="C8" s="20"/>
      <c r="D8" s="20"/>
      <c r="E8" s="1"/>
      <c r="F8" s="1"/>
      <c r="G8" s="1"/>
      <c r="H8" s="1"/>
    </row>
    <row r="9" spans="1:8">
      <c r="E9" s="102" t="s">
        <v>2</v>
      </c>
    </row>
    <row r="10" spans="1:8" ht="42.75">
      <c r="A10" s="103" t="s">
        <v>26</v>
      </c>
      <c r="B10" s="104" t="s">
        <v>27</v>
      </c>
      <c r="C10" s="123" t="s">
        <v>207</v>
      </c>
      <c r="D10" s="162" t="s">
        <v>5</v>
      </c>
      <c r="E10" s="162" t="s">
        <v>296</v>
      </c>
    </row>
    <row r="11" spans="1:8" ht="23.25" customHeight="1">
      <c r="A11" s="90" t="s">
        <v>208</v>
      </c>
      <c r="B11" s="83" t="s">
        <v>93</v>
      </c>
      <c r="C11" s="71">
        <v>13221733</v>
      </c>
      <c r="D11" s="107">
        <v>12482895</v>
      </c>
      <c r="E11" s="107">
        <v>10663318</v>
      </c>
    </row>
    <row r="12" spans="1:8" ht="27.75" customHeight="1">
      <c r="A12" s="90" t="s">
        <v>209</v>
      </c>
      <c r="B12" s="83" t="s">
        <v>93</v>
      </c>
      <c r="C12" s="71">
        <v>0</v>
      </c>
      <c r="D12" s="108">
        <v>0</v>
      </c>
      <c r="E12" s="108">
        <v>0</v>
      </c>
    </row>
    <row r="13" spans="1:8" ht="27.75" customHeight="1">
      <c r="A13" s="105"/>
      <c r="B13" s="105"/>
      <c r="C13" s="70"/>
      <c r="D13" s="106"/>
      <c r="E13" s="106"/>
    </row>
  </sheetData>
  <mergeCells count="4">
    <mergeCell ref="A1:C1"/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J8" sqref="J8"/>
    </sheetView>
  </sheetViews>
  <sheetFormatPr defaultRowHeight="15"/>
  <cols>
    <col min="1" max="1" width="58.85546875" style="69" customWidth="1"/>
    <col min="2" max="2" width="14" style="69" customWidth="1"/>
    <col min="3" max="3" width="10.5703125" style="69" bestFit="1" customWidth="1"/>
    <col min="4" max="4" width="15.140625" style="69" customWidth="1"/>
    <col min="5" max="256" width="9.140625" style="69"/>
    <col min="257" max="257" width="58.85546875" style="69" customWidth="1"/>
    <col min="258" max="258" width="14" style="69" customWidth="1"/>
    <col min="259" max="259" width="17.5703125" style="69" customWidth="1"/>
    <col min="260" max="512" width="9.140625" style="69"/>
    <col min="513" max="513" width="58.85546875" style="69" customWidth="1"/>
    <col min="514" max="514" width="14" style="69" customWidth="1"/>
    <col min="515" max="515" width="17.5703125" style="69" customWidth="1"/>
    <col min="516" max="768" width="9.140625" style="69"/>
    <col min="769" max="769" width="58.85546875" style="69" customWidth="1"/>
    <col min="770" max="770" width="14" style="69" customWidth="1"/>
    <col min="771" max="771" width="17.5703125" style="69" customWidth="1"/>
    <col min="772" max="1024" width="9.140625" style="69"/>
    <col min="1025" max="1025" width="58.85546875" style="69" customWidth="1"/>
    <col min="1026" max="1026" width="14" style="69" customWidth="1"/>
    <col min="1027" max="1027" width="17.5703125" style="69" customWidth="1"/>
    <col min="1028" max="1280" width="9.140625" style="69"/>
    <col min="1281" max="1281" width="58.85546875" style="69" customWidth="1"/>
    <col min="1282" max="1282" width="14" style="69" customWidth="1"/>
    <col min="1283" max="1283" width="17.5703125" style="69" customWidth="1"/>
    <col min="1284" max="1536" width="9.140625" style="69"/>
    <col min="1537" max="1537" width="58.85546875" style="69" customWidth="1"/>
    <col min="1538" max="1538" width="14" style="69" customWidth="1"/>
    <col min="1539" max="1539" width="17.5703125" style="69" customWidth="1"/>
    <col min="1540" max="1792" width="9.140625" style="69"/>
    <col min="1793" max="1793" width="58.85546875" style="69" customWidth="1"/>
    <col min="1794" max="1794" width="14" style="69" customWidth="1"/>
    <col min="1795" max="1795" width="17.5703125" style="69" customWidth="1"/>
    <col min="1796" max="2048" width="9.140625" style="69"/>
    <col min="2049" max="2049" width="58.85546875" style="69" customWidth="1"/>
    <col min="2050" max="2050" width="14" style="69" customWidth="1"/>
    <col min="2051" max="2051" width="17.5703125" style="69" customWidth="1"/>
    <col min="2052" max="2304" width="9.140625" style="69"/>
    <col min="2305" max="2305" width="58.85546875" style="69" customWidth="1"/>
    <col min="2306" max="2306" width="14" style="69" customWidth="1"/>
    <col min="2307" max="2307" width="17.5703125" style="69" customWidth="1"/>
    <col min="2308" max="2560" width="9.140625" style="69"/>
    <col min="2561" max="2561" width="58.85546875" style="69" customWidth="1"/>
    <col min="2562" max="2562" width="14" style="69" customWidth="1"/>
    <col min="2563" max="2563" width="17.5703125" style="69" customWidth="1"/>
    <col min="2564" max="2816" width="9.140625" style="69"/>
    <col min="2817" max="2817" width="58.85546875" style="69" customWidth="1"/>
    <col min="2818" max="2818" width="14" style="69" customWidth="1"/>
    <col min="2819" max="2819" width="17.5703125" style="69" customWidth="1"/>
    <col min="2820" max="3072" width="9.140625" style="69"/>
    <col min="3073" max="3073" width="58.85546875" style="69" customWidth="1"/>
    <col min="3074" max="3074" width="14" style="69" customWidth="1"/>
    <col min="3075" max="3075" width="17.5703125" style="69" customWidth="1"/>
    <col min="3076" max="3328" width="9.140625" style="69"/>
    <col min="3329" max="3329" width="58.85546875" style="69" customWidth="1"/>
    <col min="3330" max="3330" width="14" style="69" customWidth="1"/>
    <col min="3331" max="3331" width="17.5703125" style="69" customWidth="1"/>
    <col min="3332" max="3584" width="9.140625" style="69"/>
    <col min="3585" max="3585" width="58.85546875" style="69" customWidth="1"/>
    <col min="3586" max="3586" width="14" style="69" customWidth="1"/>
    <col min="3587" max="3587" width="17.5703125" style="69" customWidth="1"/>
    <col min="3588" max="3840" width="9.140625" style="69"/>
    <col min="3841" max="3841" width="58.85546875" style="69" customWidth="1"/>
    <col min="3842" max="3842" width="14" style="69" customWidth="1"/>
    <col min="3843" max="3843" width="17.5703125" style="69" customWidth="1"/>
    <col min="3844" max="4096" width="9.140625" style="69"/>
    <col min="4097" max="4097" width="58.85546875" style="69" customWidth="1"/>
    <col min="4098" max="4098" width="14" style="69" customWidth="1"/>
    <col min="4099" max="4099" width="17.5703125" style="69" customWidth="1"/>
    <col min="4100" max="4352" width="9.140625" style="69"/>
    <col min="4353" max="4353" width="58.85546875" style="69" customWidth="1"/>
    <col min="4354" max="4354" width="14" style="69" customWidth="1"/>
    <col min="4355" max="4355" width="17.5703125" style="69" customWidth="1"/>
    <col min="4356" max="4608" width="9.140625" style="69"/>
    <col min="4609" max="4609" width="58.85546875" style="69" customWidth="1"/>
    <col min="4610" max="4610" width="14" style="69" customWidth="1"/>
    <col min="4611" max="4611" width="17.5703125" style="69" customWidth="1"/>
    <col min="4612" max="4864" width="9.140625" style="69"/>
    <col min="4865" max="4865" width="58.85546875" style="69" customWidth="1"/>
    <col min="4866" max="4866" width="14" style="69" customWidth="1"/>
    <col min="4867" max="4867" width="17.5703125" style="69" customWidth="1"/>
    <col min="4868" max="5120" width="9.140625" style="69"/>
    <col min="5121" max="5121" width="58.85546875" style="69" customWidth="1"/>
    <col min="5122" max="5122" width="14" style="69" customWidth="1"/>
    <col min="5123" max="5123" width="17.5703125" style="69" customWidth="1"/>
    <col min="5124" max="5376" width="9.140625" style="69"/>
    <col min="5377" max="5377" width="58.85546875" style="69" customWidth="1"/>
    <col min="5378" max="5378" width="14" style="69" customWidth="1"/>
    <col min="5379" max="5379" width="17.5703125" style="69" customWidth="1"/>
    <col min="5380" max="5632" width="9.140625" style="69"/>
    <col min="5633" max="5633" width="58.85546875" style="69" customWidth="1"/>
    <col min="5634" max="5634" width="14" style="69" customWidth="1"/>
    <col min="5635" max="5635" width="17.5703125" style="69" customWidth="1"/>
    <col min="5636" max="5888" width="9.140625" style="69"/>
    <col min="5889" max="5889" width="58.85546875" style="69" customWidth="1"/>
    <col min="5890" max="5890" width="14" style="69" customWidth="1"/>
    <col min="5891" max="5891" width="17.5703125" style="69" customWidth="1"/>
    <col min="5892" max="6144" width="9.140625" style="69"/>
    <col min="6145" max="6145" width="58.85546875" style="69" customWidth="1"/>
    <col min="6146" max="6146" width="14" style="69" customWidth="1"/>
    <col min="6147" max="6147" width="17.5703125" style="69" customWidth="1"/>
    <col min="6148" max="6400" width="9.140625" style="69"/>
    <col min="6401" max="6401" width="58.85546875" style="69" customWidth="1"/>
    <col min="6402" max="6402" width="14" style="69" customWidth="1"/>
    <col min="6403" max="6403" width="17.5703125" style="69" customWidth="1"/>
    <col min="6404" max="6656" width="9.140625" style="69"/>
    <col min="6657" max="6657" width="58.85546875" style="69" customWidth="1"/>
    <col min="6658" max="6658" width="14" style="69" customWidth="1"/>
    <col min="6659" max="6659" width="17.5703125" style="69" customWidth="1"/>
    <col min="6660" max="6912" width="9.140625" style="69"/>
    <col min="6913" max="6913" width="58.85546875" style="69" customWidth="1"/>
    <col min="6914" max="6914" width="14" style="69" customWidth="1"/>
    <col min="6915" max="6915" width="17.5703125" style="69" customWidth="1"/>
    <col min="6916" max="7168" width="9.140625" style="69"/>
    <col min="7169" max="7169" width="58.85546875" style="69" customWidth="1"/>
    <col min="7170" max="7170" width="14" style="69" customWidth="1"/>
    <col min="7171" max="7171" width="17.5703125" style="69" customWidth="1"/>
    <col min="7172" max="7424" width="9.140625" style="69"/>
    <col min="7425" max="7425" width="58.85546875" style="69" customWidth="1"/>
    <col min="7426" max="7426" width="14" style="69" customWidth="1"/>
    <col min="7427" max="7427" width="17.5703125" style="69" customWidth="1"/>
    <col min="7428" max="7680" width="9.140625" style="69"/>
    <col min="7681" max="7681" width="58.85546875" style="69" customWidth="1"/>
    <col min="7682" max="7682" width="14" style="69" customWidth="1"/>
    <col min="7683" max="7683" width="17.5703125" style="69" customWidth="1"/>
    <col min="7684" max="7936" width="9.140625" style="69"/>
    <col min="7937" max="7937" width="58.85546875" style="69" customWidth="1"/>
    <col min="7938" max="7938" width="14" style="69" customWidth="1"/>
    <col min="7939" max="7939" width="17.5703125" style="69" customWidth="1"/>
    <col min="7940" max="8192" width="9.140625" style="69"/>
    <col min="8193" max="8193" width="58.85546875" style="69" customWidth="1"/>
    <col min="8194" max="8194" width="14" style="69" customWidth="1"/>
    <col min="8195" max="8195" width="17.5703125" style="69" customWidth="1"/>
    <col min="8196" max="8448" width="9.140625" style="69"/>
    <col min="8449" max="8449" width="58.85546875" style="69" customWidth="1"/>
    <col min="8450" max="8450" width="14" style="69" customWidth="1"/>
    <col min="8451" max="8451" width="17.5703125" style="69" customWidth="1"/>
    <col min="8452" max="8704" width="9.140625" style="69"/>
    <col min="8705" max="8705" width="58.85546875" style="69" customWidth="1"/>
    <col min="8706" max="8706" width="14" style="69" customWidth="1"/>
    <col min="8707" max="8707" width="17.5703125" style="69" customWidth="1"/>
    <col min="8708" max="8960" width="9.140625" style="69"/>
    <col min="8961" max="8961" width="58.85546875" style="69" customWidth="1"/>
    <col min="8962" max="8962" width="14" style="69" customWidth="1"/>
    <col min="8963" max="8963" width="17.5703125" style="69" customWidth="1"/>
    <col min="8964" max="9216" width="9.140625" style="69"/>
    <col min="9217" max="9217" width="58.85546875" style="69" customWidth="1"/>
    <col min="9218" max="9218" width="14" style="69" customWidth="1"/>
    <col min="9219" max="9219" width="17.5703125" style="69" customWidth="1"/>
    <col min="9220" max="9472" width="9.140625" style="69"/>
    <col min="9473" max="9473" width="58.85546875" style="69" customWidth="1"/>
    <col min="9474" max="9474" width="14" style="69" customWidth="1"/>
    <col min="9475" max="9475" width="17.5703125" style="69" customWidth="1"/>
    <col min="9476" max="9728" width="9.140625" style="69"/>
    <col min="9729" max="9729" width="58.85546875" style="69" customWidth="1"/>
    <col min="9730" max="9730" width="14" style="69" customWidth="1"/>
    <col min="9731" max="9731" width="17.5703125" style="69" customWidth="1"/>
    <col min="9732" max="9984" width="9.140625" style="69"/>
    <col min="9985" max="9985" width="58.85546875" style="69" customWidth="1"/>
    <col min="9986" max="9986" width="14" style="69" customWidth="1"/>
    <col min="9987" max="9987" width="17.5703125" style="69" customWidth="1"/>
    <col min="9988" max="10240" width="9.140625" style="69"/>
    <col min="10241" max="10241" width="58.85546875" style="69" customWidth="1"/>
    <col min="10242" max="10242" width="14" style="69" customWidth="1"/>
    <col min="10243" max="10243" width="17.5703125" style="69" customWidth="1"/>
    <col min="10244" max="10496" width="9.140625" style="69"/>
    <col min="10497" max="10497" width="58.85546875" style="69" customWidth="1"/>
    <col min="10498" max="10498" width="14" style="69" customWidth="1"/>
    <col min="10499" max="10499" width="17.5703125" style="69" customWidth="1"/>
    <col min="10500" max="10752" width="9.140625" style="69"/>
    <col min="10753" max="10753" width="58.85546875" style="69" customWidth="1"/>
    <col min="10754" max="10754" width="14" style="69" customWidth="1"/>
    <col min="10755" max="10755" width="17.5703125" style="69" customWidth="1"/>
    <col min="10756" max="11008" width="9.140625" style="69"/>
    <col min="11009" max="11009" width="58.85546875" style="69" customWidth="1"/>
    <col min="11010" max="11010" width="14" style="69" customWidth="1"/>
    <col min="11011" max="11011" width="17.5703125" style="69" customWidth="1"/>
    <col min="11012" max="11264" width="9.140625" style="69"/>
    <col min="11265" max="11265" width="58.85546875" style="69" customWidth="1"/>
    <col min="11266" max="11266" width="14" style="69" customWidth="1"/>
    <col min="11267" max="11267" width="17.5703125" style="69" customWidth="1"/>
    <col min="11268" max="11520" width="9.140625" style="69"/>
    <col min="11521" max="11521" width="58.85546875" style="69" customWidth="1"/>
    <col min="11522" max="11522" width="14" style="69" customWidth="1"/>
    <col min="11523" max="11523" width="17.5703125" style="69" customWidth="1"/>
    <col min="11524" max="11776" width="9.140625" style="69"/>
    <col min="11777" max="11777" width="58.85546875" style="69" customWidth="1"/>
    <col min="11778" max="11778" width="14" style="69" customWidth="1"/>
    <col min="11779" max="11779" width="17.5703125" style="69" customWidth="1"/>
    <col min="11780" max="12032" width="9.140625" style="69"/>
    <col min="12033" max="12033" width="58.85546875" style="69" customWidth="1"/>
    <col min="12034" max="12034" width="14" style="69" customWidth="1"/>
    <col min="12035" max="12035" width="17.5703125" style="69" customWidth="1"/>
    <col min="12036" max="12288" width="9.140625" style="69"/>
    <col min="12289" max="12289" width="58.85546875" style="69" customWidth="1"/>
    <col min="12290" max="12290" width="14" style="69" customWidth="1"/>
    <col min="12291" max="12291" width="17.5703125" style="69" customWidth="1"/>
    <col min="12292" max="12544" width="9.140625" style="69"/>
    <col min="12545" max="12545" width="58.85546875" style="69" customWidth="1"/>
    <col min="12546" max="12546" width="14" style="69" customWidth="1"/>
    <col min="12547" max="12547" width="17.5703125" style="69" customWidth="1"/>
    <col min="12548" max="12800" width="9.140625" style="69"/>
    <col min="12801" max="12801" width="58.85546875" style="69" customWidth="1"/>
    <col min="12802" max="12802" width="14" style="69" customWidth="1"/>
    <col min="12803" max="12803" width="17.5703125" style="69" customWidth="1"/>
    <col min="12804" max="13056" width="9.140625" style="69"/>
    <col min="13057" max="13057" width="58.85546875" style="69" customWidth="1"/>
    <col min="13058" max="13058" width="14" style="69" customWidth="1"/>
    <col min="13059" max="13059" width="17.5703125" style="69" customWidth="1"/>
    <col min="13060" max="13312" width="9.140625" style="69"/>
    <col min="13313" max="13313" width="58.85546875" style="69" customWidth="1"/>
    <col min="13314" max="13314" width="14" style="69" customWidth="1"/>
    <col min="13315" max="13315" width="17.5703125" style="69" customWidth="1"/>
    <col min="13316" max="13568" width="9.140625" style="69"/>
    <col min="13569" max="13569" width="58.85546875" style="69" customWidth="1"/>
    <col min="13570" max="13570" width="14" style="69" customWidth="1"/>
    <col min="13571" max="13571" width="17.5703125" style="69" customWidth="1"/>
    <col min="13572" max="13824" width="9.140625" style="69"/>
    <col min="13825" max="13825" width="58.85546875" style="69" customWidth="1"/>
    <col min="13826" max="13826" width="14" style="69" customWidth="1"/>
    <col min="13827" max="13827" width="17.5703125" style="69" customWidth="1"/>
    <col min="13828" max="14080" width="9.140625" style="69"/>
    <col min="14081" max="14081" width="58.85546875" style="69" customWidth="1"/>
    <col min="14082" max="14082" width="14" style="69" customWidth="1"/>
    <col min="14083" max="14083" width="17.5703125" style="69" customWidth="1"/>
    <col min="14084" max="14336" width="9.140625" style="69"/>
    <col min="14337" max="14337" width="58.85546875" style="69" customWidth="1"/>
    <col min="14338" max="14338" width="14" style="69" customWidth="1"/>
    <col min="14339" max="14339" width="17.5703125" style="69" customWidth="1"/>
    <col min="14340" max="14592" width="9.140625" style="69"/>
    <col min="14593" max="14593" width="58.85546875" style="69" customWidth="1"/>
    <col min="14594" max="14594" width="14" style="69" customWidth="1"/>
    <col min="14595" max="14595" width="17.5703125" style="69" customWidth="1"/>
    <col min="14596" max="14848" width="9.140625" style="69"/>
    <col min="14849" max="14849" width="58.85546875" style="69" customWidth="1"/>
    <col min="14850" max="14850" width="14" style="69" customWidth="1"/>
    <col min="14851" max="14851" width="17.5703125" style="69" customWidth="1"/>
    <col min="14852" max="15104" width="9.140625" style="69"/>
    <col min="15105" max="15105" width="58.85546875" style="69" customWidth="1"/>
    <col min="15106" max="15106" width="14" style="69" customWidth="1"/>
    <col min="15107" max="15107" width="17.5703125" style="69" customWidth="1"/>
    <col min="15108" max="15360" width="9.140625" style="69"/>
    <col min="15361" max="15361" width="58.85546875" style="69" customWidth="1"/>
    <col min="15362" max="15362" width="14" style="69" customWidth="1"/>
    <col min="15363" max="15363" width="17.5703125" style="69" customWidth="1"/>
    <col min="15364" max="15616" width="9.140625" style="69"/>
    <col min="15617" max="15617" width="58.85546875" style="69" customWidth="1"/>
    <col min="15618" max="15618" width="14" style="69" customWidth="1"/>
    <col min="15619" max="15619" width="17.5703125" style="69" customWidth="1"/>
    <col min="15620" max="15872" width="9.140625" style="69"/>
    <col min="15873" max="15873" width="58.85546875" style="69" customWidth="1"/>
    <col min="15874" max="15874" width="14" style="69" customWidth="1"/>
    <col min="15875" max="15875" width="17.5703125" style="69" customWidth="1"/>
    <col min="15876" max="16128" width="9.140625" style="69"/>
    <col min="16129" max="16129" width="58.85546875" style="69" customWidth="1"/>
    <col min="16130" max="16130" width="14" style="69" customWidth="1"/>
    <col min="16131" max="16131" width="17.5703125" style="69" customWidth="1"/>
    <col min="16132" max="16384" width="9.140625" style="69"/>
  </cols>
  <sheetData>
    <row r="1" spans="1:4">
      <c r="A1" s="176" t="s">
        <v>339</v>
      </c>
      <c r="B1" s="176"/>
      <c r="C1" s="176"/>
      <c r="D1" s="1"/>
    </row>
    <row r="2" spans="1:4" ht="18.75">
      <c r="A2" s="191" t="s">
        <v>210</v>
      </c>
      <c r="B2" s="191"/>
      <c r="C2" s="191"/>
      <c r="D2" s="109"/>
    </row>
    <row r="3" spans="1:4" ht="15.75">
      <c r="A3" s="180" t="s">
        <v>211</v>
      </c>
      <c r="B3" s="180"/>
      <c r="C3" s="180"/>
      <c r="D3" s="110"/>
    </row>
    <row r="4" spans="1:4" ht="19.5">
      <c r="A4" s="111"/>
      <c r="B4" s="112"/>
      <c r="C4" s="113"/>
    </row>
    <row r="5" spans="1:4">
      <c r="A5" s="114"/>
    </row>
    <row r="6" spans="1:4" ht="52.5" customHeight="1">
      <c r="A6" s="121" t="s">
        <v>3</v>
      </c>
      <c r="B6" s="73" t="s">
        <v>27</v>
      </c>
      <c r="C6" s="122" t="s">
        <v>4</v>
      </c>
      <c r="D6" s="123" t="s">
        <v>296</v>
      </c>
    </row>
    <row r="7" spans="1:4" s="68" customFormat="1" ht="12.75">
      <c r="A7" s="119" t="s">
        <v>250</v>
      </c>
      <c r="B7" s="73" t="s">
        <v>133</v>
      </c>
      <c r="C7" s="120"/>
      <c r="D7" s="120">
        <v>36000</v>
      </c>
    </row>
    <row r="8" spans="1:4">
      <c r="A8" s="46" t="s">
        <v>212</v>
      </c>
      <c r="B8" s="78" t="s">
        <v>213</v>
      </c>
      <c r="C8" s="70"/>
      <c r="D8" s="70"/>
    </row>
    <row r="9" spans="1:4">
      <c r="A9" s="46" t="s">
        <v>214</v>
      </c>
      <c r="B9" s="78" t="s">
        <v>213</v>
      </c>
      <c r="C9" s="70"/>
      <c r="D9" s="70"/>
    </row>
    <row r="10" spans="1:4" ht="25.5">
      <c r="A10" s="46" t="s">
        <v>215</v>
      </c>
      <c r="B10" s="78" t="s">
        <v>213</v>
      </c>
      <c r="C10" s="70"/>
      <c r="D10" s="70"/>
    </row>
    <row r="11" spans="1:4">
      <c r="A11" s="46" t="s">
        <v>216</v>
      </c>
      <c r="B11" s="78" t="s">
        <v>213</v>
      </c>
      <c r="C11" s="70"/>
      <c r="D11" s="70"/>
    </row>
    <row r="12" spans="1:4">
      <c r="A12" s="79" t="s">
        <v>217</v>
      </c>
      <c r="B12" s="78" t="s">
        <v>213</v>
      </c>
      <c r="C12" s="70"/>
      <c r="D12" s="70"/>
    </row>
    <row r="13" spans="1:4">
      <c r="A13" s="79" t="s">
        <v>218</v>
      </c>
      <c r="B13" s="78" t="s">
        <v>213</v>
      </c>
      <c r="C13" s="70"/>
      <c r="D13" s="70"/>
    </row>
    <row r="14" spans="1:4">
      <c r="A14" s="90" t="s">
        <v>219</v>
      </c>
      <c r="B14" s="53" t="s">
        <v>213</v>
      </c>
      <c r="C14" s="70"/>
      <c r="D14" s="70"/>
    </row>
    <row r="15" spans="1:4">
      <c r="A15" s="46" t="s">
        <v>220</v>
      </c>
      <c r="B15" s="78" t="s">
        <v>221</v>
      </c>
      <c r="C15" s="70"/>
      <c r="D15" s="70"/>
    </row>
    <row r="16" spans="1:4">
      <c r="A16" s="115" t="s">
        <v>222</v>
      </c>
      <c r="B16" s="53" t="s">
        <v>221</v>
      </c>
      <c r="C16" s="70"/>
      <c r="D16" s="70"/>
    </row>
    <row r="17" spans="1:4">
      <c r="A17" s="46" t="s">
        <v>223</v>
      </c>
      <c r="B17" s="78" t="s">
        <v>224</v>
      </c>
      <c r="C17" s="70"/>
      <c r="D17" s="70"/>
    </row>
    <row r="18" spans="1:4">
      <c r="A18" s="46" t="s">
        <v>225</v>
      </c>
      <c r="B18" s="78" t="s">
        <v>224</v>
      </c>
      <c r="C18" s="70"/>
      <c r="D18" s="70"/>
    </row>
    <row r="19" spans="1:4">
      <c r="A19" s="79" t="s">
        <v>226</v>
      </c>
      <c r="B19" s="78" t="s">
        <v>224</v>
      </c>
      <c r="C19" s="70"/>
      <c r="D19" s="70"/>
    </row>
    <row r="20" spans="1:4">
      <c r="A20" s="79" t="s">
        <v>227</v>
      </c>
      <c r="B20" s="78" t="s">
        <v>224</v>
      </c>
      <c r="C20" s="70"/>
      <c r="D20" s="70"/>
    </row>
    <row r="21" spans="1:4" ht="25.5">
      <c r="A21" s="79" t="s">
        <v>228</v>
      </c>
      <c r="B21" s="78" t="s">
        <v>224</v>
      </c>
      <c r="C21" s="70"/>
      <c r="D21" s="70"/>
    </row>
    <row r="22" spans="1:4" ht="25.5">
      <c r="A22" s="116" t="s">
        <v>229</v>
      </c>
      <c r="B22" s="78" t="s">
        <v>224</v>
      </c>
      <c r="C22" s="70"/>
      <c r="D22" s="70"/>
    </row>
    <row r="23" spans="1:4">
      <c r="A23" s="117" t="s">
        <v>230</v>
      </c>
      <c r="B23" s="53" t="s">
        <v>224</v>
      </c>
      <c r="C23" s="70"/>
      <c r="D23" s="70"/>
    </row>
    <row r="24" spans="1:4">
      <c r="A24" s="46" t="s">
        <v>231</v>
      </c>
      <c r="B24" s="78" t="s">
        <v>81</v>
      </c>
      <c r="C24" s="70"/>
      <c r="D24" s="70"/>
    </row>
    <row r="25" spans="1:4">
      <c r="A25" s="46" t="s">
        <v>232</v>
      </c>
      <c r="B25" s="78" t="s">
        <v>233</v>
      </c>
      <c r="C25" s="70">
        <v>160000</v>
      </c>
      <c r="D25" s="70"/>
    </row>
    <row r="26" spans="1:4">
      <c r="A26" s="117" t="s">
        <v>234</v>
      </c>
      <c r="B26" s="83" t="s">
        <v>81</v>
      </c>
      <c r="C26" s="71">
        <v>160000</v>
      </c>
      <c r="D26" s="71"/>
    </row>
    <row r="27" spans="1:4">
      <c r="A27" s="46" t="s">
        <v>235</v>
      </c>
      <c r="B27" s="78" t="s">
        <v>83</v>
      </c>
      <c r="C27" s="70"/>
      <c r="D27" s="70"/>
    </row>
    <row r="28" spans="1:4">
      <c r="A28" s="46" t="s">
        <v>236</v>
      </c>
      <c r="B28" s="78" t="s">
        <v>83</v>
      </c>
      <c r="C28" s="70"/>
      <c r="D28" s="70"/>
    </row>
    <row r="29" spans="1:4">
      <c r="A29" s="79" t="s">
        <v>237</v>
      </c>
      <c r="B29" s="78" t="s">
        <v>83</v>
      </c>
      <c r="C29" s="70">
        <v>480000</v>
      </c>
      <c r="D29" s="70">
        <v>660000</v>
      </c>
    </row>
    <row r="30" spans="1:4">
      <c r="A30" s="79" t="s">
        <v>238</v>
      </c>
      <c r="B30" s="78" t="s">
        <v>83</v>
      </c>
      <c r="C30" s="70"/>
      <c r="D30" s="70"/>
    </row>
    <row r="31" spans="1:4">
      <c r="A31" s="79" t="s">
        <v>239</v>
      </c>
      <c r="B31" s="78" t="s">
        <v>83</v>
      </c>
      <c r="C31" s="70"/>
      <c r="D31" s="70"/>
    </row>
    <row r="32" spans="1:4" ht="25.5">
      <c r="A32" s="79" t="s">
        <v>240</v>
      </c>
      <c r="B32" s="78" t="s">
        <v>83</v>
      </c>
      <c r="C32" s="70"/>
      <c r="D32" s="70"/>
    </row>
    <row r="33" spans="1:4">
      <c r="A33" s="79" t="s">
        <v>241</v>
      </c>
      <c r="B33" s="78" t="s">
        <v>83</v>
      </c>
      <c r="C33" s="70"/>
      <c r="D33" s="70"/>
    </row>
    <row r="34" spans="1:4">
      <c r="A34" s="79" t="s">
        <v>242</v>
      </c>
      <c r="B34" s="78" t="s">
        <v>243</v>
      </c>
      <c r="C34" s="70"/>
      <c r="D34" s="70"/>
    </row>
    <row r="35" spans="1:4">
      <c r="A35" s="79" t="s">
        <v>244</v>
      </c>
      <c r="B35" s="78" t="s">
        <v>83</v>
      </c>
      <c r="C35" s="70"/>
      <c r="D35" s="70"/>
    </row>
    <row r="36" spans="1:4">
      <c r="A36" s="79" t="s">
        <v>245</v>
      </c>
      <c r="B36" s="78" t="s">
        <v>83</v>
      </c>
      <c r="C36" s="70"/>
      <c r="D36" s="70"/>
    </row>
    <row r="37" spans="1:4" ht="25.5">
      <c r="A37" s="79" t="s">
        <v>246</v>
      </c>
      <c r="B37" s="78" t="s">
        <v>247</v>
      </c>
      <c r="C37" s="70"/>
      <c r="D37" s="70"/>
    </row>
    <row r="38" spans="1:4" ht="25.5">
      <c r="A38" s="79" t="s">
        <v>248</v>
      </c>
      <c r="B38" s="78" t="s">
        <v>83</v>
      </c>
      <c r="C38" s="70"/>
      <c r="D38" s="70"/>
    </row>
    <row r="39" spans="1:4">
      <c r="A39" s="117" t="s">
        <v>249</v>
      </c>
      <c r="B39" s="53" t="s">
        <v>83</v>
      </c>
      <c r="C39" s="71">
        <v>480000</v>
      </c>
      <c r="D39" s="71">
        <v>696000</v>
      </c>
    </row>
    <row r="40" spans="1:4" ht="15.75">
      <c r="A40" s="118" t="s">
        <v>84</v>
      </c>
      <c r="B40" s="100" t="s">
        <v>85</v>
      </c>
      <c r="C40" s="71">
        <v>640000</v>
      </c>
      <c r="D40" s="71">
        <v>696000</v>
      </c>
    </row>
  </sheetData>
  <mergeCells count="3">
    <mergeCell ref="A1:C1"/>
    <mergeCell ref="A2:C2"/>
    <mergeCell ref="A3:C3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J20" sqref="J20"/>
    </sheetView>
  </sheetViews>
  <sheetFormatPr defaultRowHeight="15"/>
  <cols>
    <col min="1" max="1" width="59.5703125" style="69" customWidth="1"/>
    <col min="2" max="2" width="5.85546875" style="69" bestFit="1" customWidth="1"/>
    <col min="3" max="3" width="14.140625" style="69" customWidth="1"/>
    <col min="4" max="4" width="14.42578125" style="69" bestFit="1" customWidth="1"/>
    <col min="5" max="256" width="9.140625" style="69"/>
    <col min="257" max="257" width="59.5703125" style="69" customWidth="1"/>
    <col min="258" max="258" width="5.85546875" style="69" bestFit="1" customWidth="1"/>
    <col min="259" max="259" width="14.140625" style="69" customWidth="1"/>
    <col min="260" max="512" width="9.140625" style="69"/>
    <col min="513" max="513" width="59.5703125" style="69" customWidth="1"/>
    <col min="514" max="514" width="5.85546875" style="69" bestFit="1" customWidth="1"/>
    <col min="515" max="515" width="14.140625" style="69" customWidth="1"/>
    <col min="516" max="768" width="9.140625" style="69"/>
    <col min="769" max="769" width="59.5703125" style="69" customWidth="1"/>
    <col min="770" max="770" width="5.85546875" style="69" bestFit="1" customWidth="1"/>
    <col min="771" max="771" width="14.140625" style="69" customWidth="1"/>
    <col min="772" max="1024" width="9.140625" style="69"/>
    <col min="1025" max="1025" width="59.5703125" style="69" customWidth="1"/>
    <col min="1026" max="1026" width="5.85546875" style="69" bestFit="1" customWidth="1"/>
    <col min="1027" max="1027" width="14.140625" style="69" customWidth="1"/>
    <col min="1028" max="1280" width="9.140625" style="69"/>
    <col min="1281" max="1281" width="59.5703125" style="69" customWidth="1"/>
    <col min="1282" max="1282" width="5.85546875" style="69" bestFit="1" customWidth="1"/>
    <col min="1283" max="1283" width="14.140625" style="69" customWidth="1"/>
    <col min="1284" max="1536" width="9.140625" style="69"/>
    <col min="1537" max="1537" width="59.5703125" style="69" customWidth="1"/>
    <col min="1538" max="1538" width="5.85546875" style="69" bestFit="1" customWidth="1"/>
    <col min="1539" max="1539" width="14.140625" style="69" customWidth="1"/>
    <col min="1540" max="1792" width="9.140625" style="69"/>
    <col min="1793" max="1793" width="59.5703125" style="69" customWidth="1"/>
    <col min="1794" max="1794" width="5.85546875" style="69" bestFit="1" customWidth="1"/>
    <col min="1795" max="1795" width="14.140625" style="69" customWidth="1"/>
    <col min="1796" max="2048" width="9.140625" style="69"/>
    <col min="2049" max="2049" width="59.5703125" style="69" customWidth="1"/>
    <col min="2050" max="2050" width="5.85546875" style="69" bestFit="1" customWidth="1"/>
    <col min="2051" max="2051" width="14.140625" style="69" customWidth="1"/>
    <col min="2052" max="2304" width="9.140625" style="69"/>
    <col min="2305" max="2305" width="59.5703125" style="69" customWidth="1"/>
    <col min="2306" max="2306" width="5.85546875" style="69" bestFit="1" customWidth="1"/>
    <col min="2307" max="2307" width="14.140625" style="69" customWidth="1"/>
    <col min="2308" max="2560" width="9.140625" style="69"/>
    <col min="2561" max="2561" width="59.5703125" style="69" customWidth="1"/>
    <col min="2562" max="2562" width="5.85546875" style="69" bestFit="1" customWidth="1"/>
    <col min="2563" max="2563" width="14.140625" style="69" customWidth="1"/>
    <col min="2564" max="2816" width="9.140625" style="69"/>
    <col min="2817" max="2817" width="59.5703125" style="69" customWidth="1"/>
    <col min="2818" max="2818" width="5.85546875" style="69" bestFit="1" customWidth="1"/>
    <col min="2819" max="2819" width="14.140625" style="69" customWidth="1"/>
    <col min="2820" max="3072" width="9.140625" style="69"/>
    <col min="3073" max="3073" width="59.5703125" style="69" customWidth="1"/>
    <col min="3074" max="3074" width="5.85546875" style="69" bestFit="1" customWidth="1"/>
    <col min="3075" max="3075" width="14.140625" style="69" customWidth="1"/>
    <col min="3076" max="3328" width="9.140625" style="69"/>
    <col min="3329" max="3329" width="59.5703125" style="69" customWidth="1"/>
    <col min="3330" max="3330" width="5.85546875" style="69" bestFit="1" customWidth="1"/>
    <col min="3331" max="3331" width="14.140625" style="69" customWidth="1"/>
    <col min="3332" max="3584" width="9.140625" style="69"/>
    <col min="3585" max="3585" width="59.5703125" style="69" customWidth="1"/>
    <col min="3586" max="3586" width="5.85546875" style="69" bestFit="1" customWidth="1"/>
    <col min="3587" max="3587" width="14.140625" style="69" customWidth="1"/>
    <col min="3588" max="3840" width="9.140625" style="69"/>
    <col min="3841" max="3841" width="59.5703125" style="69" customWidth="1"/>
    <col min="3842" max="3842" width="5.85546875" style="69" bestFit="1" customWidth="1"/>
    <col min="3843" max="3843" width="14.140625" style="69" customWidth="1"/>
    <col min="3844" max="4096" width="9.140625" style="69"/>
    <col min="4097" max="4097" width="59.5703125" style="69" customWidth="1"/>
    <col min="4098" max="4098" width="5.85546875" style="69" bestFit="1" customWidth="1"/>
    <col min="4099" max="4099" width="14.140625" style="69" customWidth="1"/>
    <col min="4100" max="4352" width="9.140625" style="69"/>
    <col min="4353" max="4353" width="59.5703125" style="69" customWidth="1"/>
    <col min="4354" max="4354" width="5.85546875" style="69" bestFit="1" customWidth="1"/>
    <col min="4355" max="4355" width="14.140625" style="69" customWidth="1"/>
    <col min="4356" max="4608" width="9.140625" style="69"/>
    <col min="4609" max="4609" width="59.5703125" style="69" customWidth="1"/>
    <col min="4610" max="4610" width="5.85546875" style="69" bestFit="1" customWidth="1"/>
    <col min="4611" max="4611" width="14.140625" style="69" customWidth="1"/>
    <col min="4612" max="4864" width="9.140625" style="69"/>
    <col min="4865" max="4865" width="59.5703125" style="69" customWidth="1"/>
    <col min="4866" max="4866" width="5.85546875" style="69" bestFit="1" customWidth="1"/>
    <col min="4867" max="4867" width="14.140625" style="69" customWidth="1"/>
    <col min="4868" max="5120" width="9.140625" style="69"/>
    <col min="5121" max="5121" width="59.5703125" style="69" customWidth="1"/>
    <col min="5122" max="5122" width="5.85546875" style="69" bestFit="1" customWidth="1"/>
    <col min="5123" max="5123" width="14.140625" style="69" customWidth="1"/>
    <col min="5124" max="5376" width="9.140625" style="69"/>
    <col min="5377" max="5377" width="59.5703125" style="69" customWidth="1"/>
    <col min="5378" max="5378" width="5.85546875" style="69" bestFit="1" customWidth="1"/>
    <col min="5379" max="5379" width="14.140625" style="69" customWidth="1"/>
    <col min="5380" max="5632" width="9.140625" style="69"/>
    <col min="5633" max="5633" width="59.5703125" style="69" customWidth="1"/>
    <col min="5634" max="5634" width="5.85546875" style="69" bestFit="1" customWidth="1"/>
    <col min="5635" max="5635" width="14.140625" style="69" customWidth="1"/>
    <col min="5636" max="5888" width="9.140625" style="69"/>
    <col min="5889" max="5889" width="59.5703125" style="69" customWidth="1"/>
    <col min="5890" max="5890" width="5.85546875" style="69" bestFit="1" customWidth="1"/>
    <col min="5891" max="5891" width="14.140625" style="69" customWidth="1"/>
    <col min="5892" max="6144" width="9.140625" style="69"/>
    <col min="6145" max="6145" width="59.5703125" style="69" customWidth="1"/>
    <col min="6146" max="6146" width="5.85546875" style="69" bestFit="1" customWidth="1"/>
    <col min="6147" max="6147" width="14.140625" style="69" customWidth="1"/>
    <col min="6148" max="6400" width="9.140625" style="69"/>
    <col min="6401" max="6401" width="59.5703125" style="69" customWidth="1"/>
    <col min="6402" max="6402" width="5.85546875" style="69" bestFit="1" customWidth="1"/>
    <col min="6403" max="6403" width="14.140625" style="69" customWidth="1"/>
    <col min="6404" max="6656" width="9.140625" style="69"/>
    <col min="6657" max="6657" width="59.5703125" style="69" customWidth="1"/>
    <col min="6658" max="6658" width="5.85546875" style="69" bestFit="1" customWidth="1"/>
    <col min="6659" max="6659" width="14.140625" style="69" customWidth="1"/>
    <col min="6660" max="6912" width="9.140625" style="69"/>
    <col min="6913" max="6913" width="59.5703125" style="69" customWidth="1"/>
    <col min="6914" max="6914" width="5.85546875" style="69" bestFit="1" customWidth="1"/>
    <col min="6915" max="6915" width="14.140625" style="69" customWidth="1"/>
    <col min="6916" max="7168" width="9.140625" style="69"/>
    <col min="7169" max="7169" width="59.5703125" style="69" customWidth="1"/>
    <col min="7170" max="7170" width="5.85546875" style="69" bestFit="1" customWidth="1"/>
    <col min="7171" max="7171" width="14.140625" style="69" customWidth="1"/>
    <col min="7172" max="7424" width="9.140625" style="69"/>
    <col min="7425" max="7425" width="59.5703125" style="69" customWidth="1"/>
    <col min="7426" max="7426" width="5.85546875" style="69" bestFit="1" customWidth="1"/>
    <col min="7427" max="7427" width="14.140625" style="69" customWidth="1"/>
    <col min="7428" max="7680" width="9.140625" style="69"/>
    <col min="7681" max="7681" width="59.5703125" style="69" customWidth="1"/>
    <col min="7682" max="7682" width="5.85546875" style="69" bestFit="1" customWidth="1"/>
    <col min="7683" max="7683" width="14.140625" style="69" customWidth="1"/>
    <col min="7684" max="7936" width="9.140625" style="69"/>
    <col min="7937" max="7937" width="59.5703125" style="69" customWidth="1"/>
    <col min="7938" max="7938" width="5.85546875" style="69" bestFit="1" customWidth="1"/>
    <col min="7939" max="7939" width="14.140625" style="69" customWidth="1"/>
    <col min="7940" max="8192" width="9.140625" style="69"/>
    <col min="8193" max="8193" width="59.5703125" style="69" customWidth="1"/>
    <col min="8194" max="8194" width="5.85546875" style="69" bestFit="1" customWidth="1"/>
    <col min="8195" max="8195" width="14.140625" style="69" customWidth="1"/>
    <col min="8196" max="8448" width="9.140625" style="69"/>
    <col min="8449" max="8449" width="59.5703125" style="69" customWidth="1"/>
    <col min="8450" max="8450" width="5.85546875" style="69" bestFit="1" customWidth="1"/>
    <col min="8451" max="8451" width="14.140625" style="69" customWidth="1"/>
    <col min="8452" max="8704" width="9.140625" style="69"/>
    <col min="8705" max="8705" width="59.5703125" style="69" customWidth="1"/>
    <col min="8706" max="8706" width="5.85546875" style="69" bestFit="1" customWidth="1"/>
    <col min="8707" max="8707" width="14.140625" style="69" customWidth="1"/>
    <col min="8708" max="8960" width="9.140625" style="69"/>
    <col min="8961" max="8961" width="59.5703125" style="69" customWidth="1"/>
    <col min="8962" max="8962" width="5.85546875" style="69" bestFit="1" customWidth="1"/>
    <col min="8963" max="8963" width="14.140625" style="69" customWidth="1"/>
    <col min="8964" max="9216" width="9.140625" style="69"/>
    <col min="9217" max="9217" width="59.5703125" style="69" customWidth="1"/>
    <col min="9218" max="9218" width="5.85546875" style="69" bestFit="1" customWidth="1"/>
    <col min="9219" max="9219" width="14.140625" style="69" customWidth="1"/>
    <col min="9220" max="9472" width="9.140625" style="69"/>
    <col min="9473" max="9473" width="59.5703125" style="69" customWidth="1"/>
    <col min="9474" max="9474" width="5.85546875" style="69" bestFit="1" customWidth="1"/>
    <col min="9475" max="9475" width="14.140625" style="69" customWidth="1"/>
    <col min="9476" max="9728" width="9.140625" style="69"/>
    <col min="9729" max="9729" width="59.5703125" style="69" customWidth="1"/>
    <col min="9730" max="9730" width="5.85546875" style="69" bestFit="1" customWidth="1"/>
    <col min="9731" max="9731" width="14.140625" style="69" customWidth="1"/>
    <col min="9732" max="9984" width="9.140625" style="69"/>
    <col min="9985" max="9985" width="59.5703125" style="69" customWidth="1"/>
    <col min="9986" max="9986" width="5.85546875" style="69" bestFit="1" customWidth="1"/>
    <col min="9987" max="9987" width="14.140625" style="69" customWidth="1"/>
    <col min="9988" max="10240" width="9.140625" style="69"/>
    <col min="10241" max="10241" width="59.5703125" style="69" customWidth="1"/>
    <col min="10242" max="10242" width="5.85546875" style="69" bestFit="1" customWidth="1"/>
    <col min="10243" max="10243" width="14.140625" style="69" customWidth="1"/>
    <col min="10244" max="10496" width="9.140625" style="69"/>
    <col min="10497" max="10497" width="59.5703125" style="69" customWidth="1"/>
    <col min="10498" max="10498" width="5.85546875" style="69" bestFit="1" customWidth="1"/>
    <col min="10499" max="10499" width="14.140625" style="69" customWidth="1"/>
    <col min="10500" max="10752" width="9.140625" style="69"/>
    <col min="10753" max="10753" width="59.5703125" style="69" customWidth="1"/>
    <col min="10754" max="10754" width="5.85546875" style="69" bestFit="1" customWidth="1"/>
    <col min="10755" max="10755" width="14.140625" style="69" customWidth="1"/>
    <col min="10756" max="11008" width="9.140625" style="69"/>
    <col min="11009" max="11009" width="59.5703125" style="69" customWidth="1"/>
    <col min="11010" max="11010" width="5.85546875" style="69" bestFit="1" customWidth="1"/>
    <col min="11011" max="11011" width="14.140625" style="69" customWidth="1"/>
    <col min="11012" max="11264" width="9.140625" style="69"/>
    <col min="11265" max="11265" width="59.5703125" style="69" customWidth="1"/>
    <col min="11266" max="11266" width="5.85546875" style="69" bestFit="1" customWidth="1"/>
    <col min="11267" max="11267" width="14.140625" style="69" customWidth="1"/>
    <col min="11268" max="11520" width="9.140625" style="69"/>
    <col min="11521" max="11521" width="59.5703125" style="69" customWidth="1"/>
    <col min="11522" max="11522" width="5.85546875" style="69" bestFit="1" customWidth="1"/>
    <col min="11523" max="11523" width="14.140625" style="69" customWidth="1"/>
    <col min="11524" max="11776" width="9.140625" style="69"/>
    <col min="11777" max="11777" width="59.5703125" style="69" customWidth="1"/>
    <col min="11778" max="11778" width="5.85546875" style="69" bestFit="1" customWidth="1"/>
    <col min="11779" max="11779" width="14.140625" style="69" customWidth="1"/>
    <col min="11780" max="12032" width="9.140625" style="69"/>
    <col min="12033" max="12033" width="59.5703125" style="69" customWidth="1"/>
    <col min="12034" max="12034" width="5.85546875" style="69" bestFit="1" customWidth="1"/>
    <col min="12035" max="12035" width="14.140625" style="69" customWidth="1"/>
    <col min="12036" max="12288" width="9.140625" style="69"/>
    <col min="12289" max="12289" width="59.5703125" style="69" customWidth="1"/>
    <col min="12290" max="12290" width="5.85546875" style="69" bestFit="1" customWidth="1"/>
    <col min="12291" max="12291" width="14.140625" style="69" customWidth="1"/>
    <col min="12292" max="12544" width="9.140625" style="69"/>
    <col min="12545" max="12545" width="59.5703125" style="69" customWidth="1"/>
    <col min="12546" max="12546" width="5.85546875" style="69" bestFit="1" customWidth="1"/>
    <col min="12547" max="12547" width="14.140625" style="69" customWidth="1"/>
    <col min="12548" max="12800" width="9.140625" style="69"/>
    <col min="12801" max="12801" width="59.5703125" style="69" customWidth="1"/>
    <col min="12802" max="12802" width="5.85546875" style="69" bestFit="1" customWidth="1"/>
    <col min="12803" max="12803" width="14.140625" style="69" customWidth="1"/>
    <col min="12804" max="13056" width="9.140625" style="69"/>
    <col min="13057" max="13057" width="59.5703125" style="69" customWidth="1"/>
    <col min="13058" max="13058" width="5.85546875" style="69" bestFit="1" customWidth="1"/>
    <col min="13059" max="13059" width="14.140625" style="69" customWidth="1"/>
    <col min="13060" max="13312" width="9.140625" style="69"/>
    <col min="13313" max="13313" width="59.5703125" style="69" customWidth="1"/>
    <col min="13314" max="13314" width="5.85546875" style="69" bestFit="1" customWidth="1"/>
    <col min="13315" max="13315" width="14.140625" style="69" customWidth="1"/>
    <col min="13316" max="13568" width="9.140625" style="69"/>
    <col min="13569" max="13569" width="59.5703125" style="69" customWidth="1"/>
    <col min="13570" max="13570" width="5.85546875" style="69" bestFit="1" customWidth="1"/>
    <col min="13571" max="13571" width="14.140625" style="69" customWidth="1"/>
    <col min="13572" max="13824" width="9.140625" style="69"/>
    <col min="13825" max="13825" width="59.5703125" style="69" customWidth="1"/>
    <col min="13826" max="13826" width="5.85546875" style="69" bestFit="1" customWidth="1"/>
    <col min="13827" max="13827" width="14.140625" style="69" customWidth="1"/>
    <col min="13828" max="14080" width="9.140625" style="69"/>
    <col min="14081" max="14081" width="59.5703125" style="69" customWidth="1"/>
    <col min="14082" max="14082" width="5.85546875" style="69" bestFit="1" customWidth="1"/>
    <col min="14083" max="14083" width="14.140625" style="69" customWidth="1"/>
    <col min="14084" max="14336" width="9.140625" style="69"/>
    <col min="14337" max="14337" width="59.5703125" style="69" customWidth="1"/>
    <col min="14338" max="14338" width="5.85546875" style="69" bestFit="1" customWidth="1"/>
    <col min="14339" max="14339" width="14.140625" style="69" customWidth="1"/>
    <col min="14340" max="14592" width="9.140625" style="69"/>
    <col min="14593" max="14593" width="59.5703125" style="69" customWidth="1"/>
    <col min="14594" max="14594" width="5.85546875" style="69" bestFit="1" customWidth="1"/>
    <col min="14595" max="14595" width="14.140625" style="69" customWidth="1"/>
    <col min="14596" max="14848" width="9.140625" style="69"/>
    <col min="14849" max="14849" width="59.5703125" style="69" customWidth="1"/>
    <col min="14850" max="14850" width="5.85546875" style="69" bestFit="1" customWidth="1"/>
    <col min="14851" max="14851" width="14.140625" style="69" customWidth="1"/>
    <col min="14852" max="15104" width="9.140625" style="69"/>
    <col min="15105" max="15105" width="59.5703125" style="69" customWidth="1"/>
    <col min="15106" max="15106" width="5.85546875" style="69" bestFit="1" customWidth="1"/>
    <col min="15107" max="15107" width="14.140625" style="69" customWidth="1"/>
    <col min="15108" max="15360" width="9.140625" style="69"/>
    <col min="15361" max="15361" width="59.5703125" style="69" customWidth="1"/>
    <col min="15362" max="15362" width="5.85546875" style="69" bestFit="1" customWidth="1"/>
    <col min="15363" max="15363" width="14.140625" style="69" customWidth="1"/>
    <col min="15364" max="15616" width="9.140625" style="69"/>
    <col min="15617" max="15617" width="59.5703125" style="69" customWidth="1"/>
    <col min="15618" max="15618" width="5.85546875" style="69" bestFit="1" customWidth="1"/>
    <col min="15619" max="15619" width="14.140625" style="69" customWidth="1"/>
    <col min="15620" max="15872" width="9.140625" style="69"/>
    <col min="15873" max="15873" width="59.5703125" style="69" customWidth="1"/>
    <col min="15874" max="15874" width="5.85546875" style="69" bestFit="1" customWidth="1"/>
    <col min="15875" max="15875" width="14.140625" style="69" customWidth="1"/>
    <col min="15876" max="16128" width="9.140625" style="69"/>
    <col min="16129" max="16129" width="59.5703125" style="69" customWidth="1"/>
    <col min="16130" max="16130" width="5.85546875" style="69" bestFit="1" customWidth="1"/>
    <col min="16131" max="16131" width="14.140625" style="69" customWidth="1"/>
    <col min="16132" max="16384" width="9.140625" style="69"/>
  </cols>
  <sheetData>
    <row r="1" spans="1:4">
      <c r="A1" s="176" t="s">
        <v>304</v>
      </c>
      <c r="B1" s="176"/>
      <c r="C1" s="176"/>
      <c r="D1" s="177"/>
    </row>
    <row r="2" spans="1:4" ht="18.75">
      <c r="A2" s="191" t="s">
        <v>210</v>
      </c>
      <c r="B2" s="191"/>
      <c r="C2" s="191"/>
      <c r="D2" s="177"/>
    </row>
    <row r="3" spans="1:4" ht="19.5">
      <c r="A3" s="190" t="s">
        <v>299</v>
      </c>
      <c r="B3" s="176"/>
      <c r="C3" s="176"/>
      <c r="D3" s="177"/>
    </row>
    <row r="5" spans="1:4" ht="19.5">
      <c r="A5" s="95"/>
      <c r="B5" s="22"/>
      <c r="C5" s="96"/>
    </row>
    <row r="6" spans="1:4">
      <c r="A6" s="114"/>
    </row>
    <row r="7" spans="1:4" ht="42.75" customHeight="1">
      <c r="A7" s="121" t="s">
        <v>3</v>
      </c>
      <c r="B7" s="73" t="s">
        <v>27</v>
      </c>
      <c r="C7" s="122" t="s">
        <v>4</v>
      </c>
      <c r="D7" s="123" t="s">
        <v>296</v>
      </c>
    </row>
    <row r="8" spans="1:4" ht="24" customHeight="1">
      <c r="A8" s="79" t="s">
        <v>251</v>
      </c>
      <c r="B8" s="78" t="s">
        <v>89</v>
      </c>
      <c r="C8" s="70">
        <v>147960</v>
      </c>
      <c r="D8" s="70">
        <v>147960</v>
      </c>
    </row>
    <row r="9" spans="1:4" ht="24" customHeight="1">
      <c r="A9" s="79" t="s">
        <v>252</v>
      </c>
      <c r="B9" s="78" t="s">
        <v>89</v>
      </c>
      <c r="C9" s="70">
        <v>165000</v>
      </c>
      <c r="D9" s="70">
        <v>415000</v>
      </c>
    </row>
    <row r="10" spans="1:4" ht="21" customHeight="1">
      <c r="A10" s="117" t="s">
        <v>88</v>
      </c>
      <c r="B10" s="83" t="s">
        <v>89</v>
      </c>
      <c r="C10" s="71">
        <f>SUM(C8:C9)</f>
        <v>312960</v>
      </c>
      <c r="D10" s="71">
        <v>562960</v>
      </c>
    </row>
    <row r="11" spans="1:4" ht="21" customHeight="1">
      <c r="A11" s="79" t="s">
        <v>253</v>
      </c>
      <c r="B11" s="75" t="s">
        <v>93</v>
      </c>
      <c r="C11" s="70">
        <v>664000</v>
      </c>
      <c r="D11" s="70">
        <v>914000</v>
      </c>
    </row>
    <row r="12" spans="1:4" ht="23.25" customHeight="1">
      <c r="A12" s="90" t="s">
        <v>254</v>
      </c>
      <c r="B12" s="83" t="s">
        <v>93</v>
      </c>
      <c r="C12" s="71">
        <v>914000</v>
      </c>
      <c r="D12" s="71">
        <v>914000</v>
      </c>
    </row>
  </sheetData>
  <mergeCells count="3">
    <mergeCell ref="A1:D1"/>
    <mergeCell ref="A2:D2"/>
    <mergeCell ref="A3:D3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2" sqref="A2:D2"/>
    </sheetView>
  </sheetViews>
  <sheetFormatPr defaultRowHeight="15"/>
  <cols>
    <col min="1" max="1" width="53.140625" style="69" customWidth="1"/>
    <col min="2" max="2" width="10" style="69" customWidth="1"/>
    <col min="3" max="3" width="15.5703125" style="69" customWidth="1"/>
    <col min="4" max="4" width="15.28515625" style="69" customWidth="1"/>
    <col min="5" max="256" width="9.140625" style="69"/>
    <col min="257" max="257" width="53.140625" style="69" customWidth="1"/>
    <col min="258" max="258" width="10" style="69" customWidth="1"/>
    <col min="259" max="259" width="15.5703125" style="69" customWidth="1"/>
    <col min="260" max="512" width="9.140625" style="69"/>
    <col min="513" max="513" width="53.140625" style="69" customWidth="1"/>
    <col min="514" max="514" width="10" style="69" customWidth="1"/>
    <col min="515" max="515" width="15.5703125" style="69" customWidth="1"/>
    <col min="516" max="768" width="9.140625" style="69"/>
    <col min="769" max="769" width="53.140625" style="69" customWidth="1"/>
    <col min="770" max="770" width="10" style="69" customWidth="1"/>
    <col min="771" max="771" width="15.5703125" style="69" customWidth="1"/>
    <col min="772" max="1024" width="9.140625" style="69"/>
    <col min="1025" max="1025" width="53.140625" style="69" customWidth="1"/>
    <col min="1026" max="1026" width="10" style="69" customWidth="1"/>
    <col min="1027" max="1027" width="15.5703125" style="69" customWidth="1"/>
    <col min="1028" max="1280" width="9.140625" style="69"/>
    <col min="1281" max="1281" width="53.140625" style="69" customWidth="1"/>
    <col min="1282" max="1282" width="10" style="69" customWidth="1"/>
    <col min="1283" max="1283" width="15.5703125" style="69" customWidth="1"/>
    <col min="1284" max="1536" width="9.140625" style="69"/>
    <col min="1537" max="1537" width="53.140625" style="69" customWidth="1"/>
    <col min="1538" max="1538" width="10" style="69" customWidth="1"/>
    <col min="1539" max="1539" width="15.5703125" style="69" customWidth="1"/>
    <col min="1540" max="1792" width="9.140625" style="69"/>
    <col min="1793" max="1793" width="53.140625" style="69" customWidth="1"/>
    <col min="1794" max="1794" width="10" style="69" customWidth="1"/>
    <col min="1795" max="1795" width="15.5703125" style="69" customWidth="1"/>
    <col min="1796" max="2048" width="9.140625" style="69"/>
    <col min="2049" max="2049" width="53.140625" style="69" customWidth="1"/>
    <col min="2050" max="2050" width="10" style="69" customWidth="1"/>
    <col min="2051" max="2051" width="15.5703125" style="69" customWidth="1"/>
    <col min="2052" max="2304" width="9.140625" style="69"/>
    <col min="2305" max="2305" width="53.140625" style="69" customWidth="1"/>
    <col min="2306" max="2306" width="10" style="69" customWidth="1"/>
    <col min="2307" max="2307" width="15.5703125" style="69" customWidth="1"/>
    <col min="2308" max="2560" width="9.140625" style="69"/>
    <col min="2561" max="2561" width="53.140625" style="69" customWidth="1"/>
    <col min="2562" max="2562" width="10" style="69" customWidth="1"/>
    <col min="2563" max="2563" width="15.5703125" style="69" customWidth="1"/>
    <col min="2564" max="2816" width="9.140625" style="69"/>
    <col min="2817" max="2817" width="53.140625" style="69" customWidth="1"/>
    <col min="2818" max="2818" width="10" style="69" customWidth="1"/>
    <col min="2819" max="2819" width="15.5703125" style="69" customWidth="1"/>
    <col min="2820" max="3072" width="9.140625" style="69"/>
    <col min="3073" max="3073" width="53.140625" style="69" customWidth="1"/>
    <col min="3074" max="3074" width="10" style="69" customWidth="1"/>
    <col min="3075" max="3075" width="15.5703125" style="69" customWidth="1"/>
    <col min="3076" max="3328" width="9.140625" style="69"/>
    <col min="3329" max="3329" width="53.140625" style="69" customWidth="1"/>
    <col min="3330" max="3330" width="10" style="69" customWidth="1"/>
    <col min="3331" max="3331" width="15.5703125" style="69" customWidth="1"/>
    <col min="3332" max="3584" width="9.140625" style="69"/>
    <col min="3585" max="3585" width="53.140625" style="69" customWidth="1"/>
    <col min="3586" max="3586" width="10" style="69" customWidth="1"/>
    <col min="3587" max="3587" width="15.5703125" style="69" customWidth="1"/>
    <col min="3588" max="3840" width="9.140625" style="69"/>
    <col min="3841" max="3841" width="53.140625" style="69" customWidth="1"/>
    <col min="3842" max="3842" width="10" style="69" customWidth="1"/>
    <col min="3843" max="3843" width="15.5703125" style="69" customWidth="1"/>
    <col min="3844" max="4096" width="9.140625" style="69"/>
    <col min="4097" max="4097" width="53.140625" style="69" customWidth="1"/>
    <col min="4098" max="4098" width="10" style="69" customWidth="1"/>
    <col min="4099" max="4099" width="15.5703125" style="69" customWidth="1"/>
    <col min="4100" max="4352" width="9.140625" style="69"/>
    <col min="4353" max="4353" width="53.140625" style="69" customWidth="1"/>
    <col min="4354" max="4354" width="10" style="69" customWidth="1"/>
    <col min="4355" max="4355" width="15.5703125" style="69" customWidth="1"/>
    <col min="4356" max="4608" width="9.140625" style="69"/>
    <col min="4609" max="4609" width="53.140625" style="69" customWidth="1"/>
    <col min="4610" max="4610" width="10" style="69" customWidth="1"/>
    <col min="4611" max="4611" width="15.5703125" style="69" customWidth="1"/>
    <col min="4612" max="4864" width="9.140625" style="69"/>
    <col min="4865" max="4865" width="53.140625" style="69" customWidth="1"/>
    <col min="4866" max="4866" width="10" style="69" customWidth="1"/>
    <col min="4867" max="4867" width="15.5703125" style="69" customWidth="1"/>
    <col min="4868" max="5120" width="9.140625" style="69"/>
    <col min="5121" max="5121" width="53.140625" style="69" customWidth="1"/>
    <col min="5122" max="5122" width="10" style="69" customWidth="1"/>
    <col min="5123" max="5123" width="15.5703125" style="69" customWidth="1"/>
    <col min="5124" max="5376" width="9.140625" style="69"/>
    <col min="5377" max="5377" width="53.140625" style="69" customWidth="1"/>
    <col min="5378" max="5378" width="10" style="69" customWidth="1"/>
    <col min="5379" max="5379" width="15.5703125" style="69" customWidth="1"/>
    <col min="5380" max="5632" width="9.140625" style="69"/>
    <col min="5633" max="5633" width="53.140625" style="69" customWidth="1"/>
    <col min="5634" max="5634" width="10" style="69" customWidth="1"/>
    <col min="5635" max="5635" width="15.5703125" style="69" customWidth="1"/>
    <col min="5636" max="5888" width="9.140625" style="69"/>
    <col min="5889" max="5889" width="53.140625" style="69" customWidth="1"/>
    <col min="5890" max="5890" width="10" style="69" customWidth="1"/>
    <col min="5891" max="5891" width="15.5703125" style="69" customWidth="1"/>
    <col min="5892" max="6144" width="9.140625" style="69"/>
    <col min="6145" max="6145" width="53.140625" style="69" customWidth="1"/>
    <col min="6146" max="6146" width="10" style="69" customWidth="1"/>
    <col min="6147" max="6147" width="15.5703125" style="69" customWidth="1"/>
    <col min="6148" max="6400" width="9.140625" style="69"/>
    <col min="6401" max="6401" width="53.140625" style="69" customWidth="1"/>
    <col min="6402" max="6402" width="10" style="69" customWidth="1"/>
    <col min="6403" max="6403" width="15.5703125" style="69" customWidth="1"/>
    <col min="6404" max="6656" width="9.140625" style="69"/>
    <col min="6657" max="6657" width="53.140625" style="69" customWidth="1"/>
    <col min="6658" max="6658" width="10" style="69" customWidth="1"/>
    <col min="6659" max="6659" width="15.5703125" style="69" customWidth="1"/>
    <col min="6660" max="6912" width="9.140625" style="69"/>
    <col min="6913" max="6913" width="53.140625" style="69" customWidth="1"/>
    <col min="6914" max="6914" width="10" style="69" customWidth="1"/>
    <col min="6915" max="6915" width="15.5703125" style="69" customWidth="1"/>
    <col min="6916" max="7168" width="9.140625" style="69"/>
    <col min="7169" max="7169" width="53.140625" style="69" customWidth="1"/>
    <col min="7170" max="7170" width="10" style="69" customWidth="1"/>
    <col min="7171" max="7171" width="15.5703125" style="69" customWidth="1"/>
    <col min="7172" max="7424" width="9.140625" style="69"/>
    <col min="7425" max="7425" width="53.140625" style="69" customWidth="1"/>
    <col min="7426" max="7426" width="10" style="69" customWidth="1"/>
    <col min="7427" max="7427" width="15.5703125" style="69" customWidth="1"/>
    <col min="7428" max="7680" width="9.140625" style="69"/>
    <col min="7681" max="7681" width="53.140625" style="69" customWidth="1"/>
    <col min="7682" max="7682" width="10" style="69" customWidth="1"/>
    <col min="7683" max="7683" width="15.5703125" style="69" customWidth="1"/>
    <col min="7684" max="7936" width="9.140625" style="69"/>
    <col min="7937" max="7937" width="53.140625" style="69" customWidth="1"/>
    <col min="7938" max="7938" width="10" style="69" customWidth="1"/>
    <col min="7939" max="7939" width="15.5703125" style="69" customWidth="1"/>
    <col min="7940" max="8192" width="9.140625" style="69"/>
    <col min="8193" max="8193" width="53.140625" style="69" customWidth="1"/>
    <col min="8194" max="8194" width="10" style="69" customWidth="1"/>
    <col min="8195" max="8195" width="15.5703125" style="69" customWidth="1"/>
    <col min="8196" max="8448" width="9.140625" style="69"/>
    <col min="8449" max="8449" width="53.140625" style="69" customWidth="1"/>
    <col min="8450" max="8450" width="10" style="69" customWidth="1"/>
    <col min="8451" max="8451" width="15.5703125" style="69" customWidth="1"/>
    <col min="8452" max="8704" width="9.140625" style="69"/>
    <col min="8705" max="8705" width="53.140625" style="69" customWidth="1"/>
    <col min="8706" max="8706" width="10" style="69" customWidth="1"/>
    <col min="8707" max="8707" width="15.5703125" style="69" customWidth="1"/>
    <col min="8708" max="8960" width="9.140625" style="69"/>
    <col min="8961" max="8961" width="53.140625" style="69" customWidth="1"/>
    <col min="8962" max="8962" width="10" style="69" customWidth="1"/>
    <col min="8963" max="8963" width="15.5703125" style="69" customWidth="1"/>
    <col min="8964" max="9216" width="9.140625" style="69"/>
    <col min="9217" max="9217" width="53.140625" style="69" customWidth="1"/>
    <col min="9218" max="9218" width="10" style="69" customWidth="1"/>
    <col min="9219" max="9219" width="15.5703125" style="69" customWidth="1"/>
    <col min="9220" max="9472" width="9.140625" style="69"/>
    <col min="9473" max="9473" width="53.140625" style="69" customWidth="1"/>
    <col min="9474" max="9474" width="10" style="69" customWidth="1"/>
    <col min="9475" max="9475" width="15.5703125" style="69" customWidth="1"/>
    <col min="9476" max="9728" width="9.140625" style="69"/>
    <col min="9729" max="9729" width="53.140625" style="69" customWidth="1"/>
    <col min="9730" max="9730" width="10" style="69" customWidth="1"/>
    <col min="9731" max="9731" width="15.5703125" style="69" customWidth="1"/>
    <col min="9732" max="9984" width="9.140625" style="69"/>
    <col min="9985" max="9985" width="53.140625" style="69" customWidth="1"/>
    <col min="9986" max="9986" width="10" style="69" customWidth="1"/>
    <col min="9987" max="9987" width="15.5703125" style="69" customWidth="1"/>
    <col min="9988" max="10240" width="9.140625" style="69"/>
    <col min="10241" max="10241" width="53.140625" style="69" customWidth="1"/>
    <col min="10242" max="10242" width="10" style="69" customWidth="1"/>
    <col min="10243" max="10243" width="15.5703125" style="69" customWidth="1"/>
    <col min="10244" max="10496" width="9.140625" style="69"/>
    <col min="10497" max="10497" width="53.140625" style="69" customWidth="1"/>
    <col min="10498" max="10498" width="10" style="69" customWidth="1"/>
    <col min="10499" max="10499" width="15.5703125" style="69" customWidth="1"/>
    <col min="10500" max="10752" width="9.140625" style="69"/>
    <col min="10753" max="10753" width="53.140625" style="69" customWidth="1"/>
    <col min="10754" max="10754" width="10" style="69" customWidth="1"/>
    <col min="10755" max="10755" width="15.5703125" style="69" customWidth="1"/>
    <col min="10756" max="11008" width="9.140625" style="69"/>
    <col min="11009" max="11009" width="53.140625" style="69" customWidth="1"/>
    <col min="11010" max="11010" width="10" style="69" customWidth="1"/>
    <col min="11011" max="11011" width="15.5703125" style="69" customWidth="1"/>
    <col min="11012" max="11264" width="9.140625" style="69"/>
    <col min="11265" max="11265" width="53.140625" style="69" customWidth="1"/>
    <col min="11266" max="11266" width="10" style="69" customWidth="1"/>
    <col min="11267" max="11267" width="15.5703125" style="69" customWidth="1"/>
    <col min="11268" max="11520" width="9.140625" style="69"/>
    <col min="11521" max="11521" width="53.140625" style="69" customWidth="1"/>
    <col min="11522" max="11522" width="10" style="69" customWidth="1"/>
    <col min="11523" max="11523" width="15.5703125" style="69" customWidth="1"/>
    <col min="11524" max="11776" width="9.140625" style="69"/>
    <col min="11777" max="11777" width="53.140625" style="69" customWidth="1"/>
    <col min="11778" max="11778" width="10" style="69" customWidth="1"/>
    <col min="11779" max="11779" width="15.5703125" style="69" customWidth="1"/>
    <col min="11780" max="12032" width="9.140625" style="69"/>
    <col min="12033" max="12033" width="53.140625" style="69" customWidth="1"/>
    <col min="12034" max="12034" width="10" style="69" customWidth="1"/>
    <col min="12035" max="12035" width="15.5703125" style="69" customWidth="1"/>
    <col min="12036" max="12288" width="9.140625" style="69"/>
    <col min="12289" max="12289" width="53.140625" style="69" customWidth="1"/>
    <col min="12290" max="12290" width="10" style="69" customWidth="1"/>
    <col min="12291" max="12291" width="15.5703125" style="69" customWidth="1"/>
    <col min="12292" max="12544" width="9.140625" style="69"/>
    <col min="12545" max="12545" width="53.140625" style="69" customWidth="1"/>
    <col min="12546" max="12546" width="10" style="69" customWidth="1"/>
    <col min="12547" max="12547" width="15.5703125" style="69" customWidth="1"/>
    <col min="12548" max="12800" width="9.140625" style="69"/>
    <col min="12801" max="12801" width="53.140625" style="69" customWidth="1"/>
    <col min="12802" max="12802" width="10" style="69" customWidth="1"/>
    <col min="12803" max="12803" width="15.5703125" style="69" customWidth="1"/>
    <col min="12804" max="13056" width="9.140625" style="69"/>
    <col min="13057" max="13057" width="53.140625" style="69" customWidth="1"/>
    <col min="13058" max="13058" width="10" style="69" customWidth="1"/>
    <col min="13059" max="13059" width="15.5703125" style="69" customWidth="1"/>
    <col min="13060" max="13312" width="9.140625" style="69"/>
    <col min="13313" max="13313" width="53.140625" style="69" customWidth="1"/>
    <col min="13314" max="13314" width="10" style="69" customWidth="1"/>
    <col min="13315" max="13315" width="15.5703125" style="69" customWidth="1"/>
    <col min="13316" max="13568" width="9.140625" style="69"/>
    <col min="13569" max="13569" width="53.140625" style="69" customWidth="1"/>
    <col min="13570" max="13570" width="10" style="69" customWidth="1"/>
    <col min="13571" max="13571" width="15.5703125" style="69" customWidth="1"/>
    <col min="13572" max="13824" width="9.140625" style="69"/>
    <col min="13825" max="13825" width="53.140625" style="69" customWidth="1"/>
    <col min="13826" max="13826" width="10" style="69" customWidth="1"/>
    <col min="13827" max="13827" width="15.5703125" style="69" customWidth="1"/>
    <col min="13828" max="14080" width="9.140625" style="69"/>
    <col min="14081" max="14081" width="53.140625" style="69" customWidth="1"/>
    <col min="14082" max="14082" width="10" style="69" customWidth="1"/>
    <col min="14083" max="14083" width="15.5703125" style="69" customWidth="1"/>
    <col min="14084" max="14336" width="9.140625" style="69"/>
    <col min="14337" max="14337" width="53.140625" style="69" customWidth="1"/>
    <col min="14338" max="14338" width="10" style="69" customWidth="1"/>
    <col min="14339" max="14339" width="15.5703125" style="69" customWidth="1"/>
    <col min="14340" max="14592" width="9.140625" style="69"/>
    <col min="14593" max="14593" width="53.140625" style="69" customWidth="1"/>
    <col min="14594" max="14594" width="10" style="69" customWidth="1"/>
    <col min="14595" max="14595" width="15.5703125" style="69" customWidth="1"/>
    <col min="14596" max="14848" width="9.140625" style="69"/>
    <col min="14849" max="14849" width="53.140625" style="69" customWidth="1"/>
    <col min="14850" max="14850" width="10" style="69" customWidth="1"/>
    <col min="14851" max="14851" width="15.5703125" style="69" customWidth="1"/>
    <col min="14852" max="15104" width="9.140625" style="69"/>
    <col min="15105" max="15105" width="53.140625" style="69" customWidth="1"/>
    <col min="15106" max="15106" width="10" style="69" customWidth="1"/>
    <col min="15107" max="15107" width="15.5703125" style="69" customWidth="1"/>
    <col min="15108" max="15360" width="9.140625" style="69"/>
    <col min="15361" max="15361" width="53.140625" style="69" customWidth="1"/>
    <col min="15362" max="15362" width="10" style="69" customWidth="1"/>
    <col min="15363" max="15363" width="15.5703125" style="69" customWidth="1"/>
    <col min="15364" max="15616" width="9.140625" style="69"/>
    <col min="15617" max="15617" width="53.140625" style="69" customWidth="1"/>
    <col min="15618" max="15618" width="10" style="69" customWidth="1"/>
    <col min="15619" max="15619" width="15.5703125" style="69" customWidth="1"/>
    <col min="15620" max="15872" width="9.140625" style="69"/>
    <col min="15873" max="15873" width="53.140625" style="69" customWidth="1"/>
    <col min="15874" max="15874" width="10" style="69" customWidth="1"/>
    <col min="15875" max="15875" width="15.5703125" style="69" customWidth="1"/>
    <col min="15876" max="16128" width="9.140625" style="69"/>
    <col min="16129" max="16129" width="53.140625" style="69" customWidth="1"/>
    <col min="16130" max="16130" width="10" style="69" customWidth="1"/>
    <col min="16131" max="16131" width="15.5703125" style="69" customWidth="1"/>
    <col min="16132" max="16384" width="9.140625" style="69"/>
  </cols>
  <sheetData>
    <row r="1" spans="1:4">
      <c r="A1" s="176"/>
      <c r="B1" s="176"/>
      <c r="C1" s="176"/>
    </row>
    <row r="2" spans="1:4">
      <c r="A2" s="176" t="s">
        <v>341</v>
      </c>
      <c r="B2" s="176"/>
      <c r="C2" s="176"/>
      <c r="D2" s="177"/>
    </row>
    <row r="3" spans="1:4" ht="18.75">
      <c r="A3" s="191" t="s">
        <v>210</v>
      </c>
      <c r="B3" s="191"/>
      <c r="C3" s="191"/>
      <c r="D3" s="177"/>
    </row>
    <row r="4" spans="1:4" ht="19.5">
      <c r="A4" s="190" t="s">
        <v>255</v>
      </c>
      <c r="B4" s="176"/>
      <c r="C4" s="176"/>
      <c r="D4" s="177"/>
    </row>
    <row r="7" spans="1:4" ht="30" customHeight="1">
      <c r="A7" s="121" t="s">
        <v>3</v>
      </c>
      <c r="B7" s="73" t="s">
        <v>27</v>
      </c>
      <c r="C7" s="122" t="s">
        <v>4</v>
      </c>
      <c r="D7" s="123" t="s">
        <v>296</v>
      </c>
    </row>
    <row r="8" spans="1:4">
      <c r="A8" s="75" t="s">
        <v>256</v>
      </c>
      <c r="B8" s="75" t="s">
        <v>152</v>
      </c>
      <c r="C8" s="70">
        <v>400000</v>
      </c>
      <c r="D8" s="70">
        <v>400000</v>
      </c>
    </row>
    <row r="9" spans="1:4" ht="41.25" customHeight="1">
      <c r="A9" s="75" t="s">
        <v>257</v>
      </c>
      <c r="B9" s="75" t="s">
        <v>152</v>
      </c>
      <c r="C9" s="70">
        <v>938000</v>
      </c>
      <c r="D9" s="70">
        <v>938000</v>
      </c>
    </row>
    <row r="10" spans="1:4">
      <c r="A10" s="75" t="s">
        <v>258</v>
      </c>
      <c r="B10" s="75" t="s">
        <v>152</v>
      </c>
      <c r="C10" s="70">
        <v>100000</v>
      </c>
      <c r="D10" s="70">
        <v>100000</v>
      </c>
    </row>
    <row r="11" spans="1:4">
      <c r="A11" s="76" t="s">
        <v>151</v>
      </c>
      <c r="B11" s="83" t="s">
        <v>152</v>
      </c>
      <c r="C11" s="71">
        <v>1438000</v>
      </c>
      <c r="D11" s="71">
        <v>1438000</v>
      </c>
    </row>
    <row r="12" spans="1:4" ht="41.25" customHeight="1">
      <c r="A12" s="75" t="s">
        <v>153</v>
      </c>
      <c r="B12" s="78" t="s">
        <v>154</v>
      </c>
      <c r="C12" s="70">
        <v>1500000</v>
      </c>
      <c r="D12" s="70">
        <v>1500000</v>
      </c>
    </row>
    <row r="13" spans="1:4" ht="67.5" customHeight="1">
      <c r="A13" s="124" t="s">
        <v>259</v>
      </c>
      <c r="B13" s="124" t="s">
        <v>154</v>
      </c>
      <c r="C13" s="125">
        <v>1500000</v>
      </c>
      <c r="D13" s="125">
        <v>1500000</v>
      </c>
    </row>
    <row r="14" spans="1:4">
      <c r="A14" s="75" t="s">
        <v>155</v>
      </c>
      <c r="B14" s="78" t="s">
        <v>156</v>
      </c>
      <c r="C14" s="70">
        <v>925000</v>
      </c>
      <c r="D14" s="70">
        <v>925000</v>
      </c>
    </row>
    <row r="15" spans="1:4" ht="42.75" customHeight="1">
      <c r="A15" s="76" t="s">
        <v>260</v>
      </c>
      <c r="B15" s="83" t="s">
        <v>261</v>
      </c>
      <c r="C15" s="71">
        <v>927500</v>
      </c>
      <c r="D15" s="71">
        <v>927500</v>
      </c>
    </row>
  </sheetData>
  <mergeCells count="4">
    <mergeCell ref="A1:C1"/>
    <mergeCell ref="A2:D2"/>
    <mergeCell ref="A3:D3"/>
    <mergeCell ref="A4:D4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Kiemelt előirányzatok </vt:lpstr>
      <vt:lpstr>Kiadások működési, felhalm. </vt:lpstr>
      <vt:lpstr>Bevételek működési, felhalm. </vt:lpstr>
      <vt:lpstr>Létszám </vt:lpstr>
      <vt:lpstr>Beruházás, felújatás</vt:lpstr>
      <vt:lpstr>Tartalék</vt:lpstr>
      <vt:lpstr>Szociális</vt:lpstr>
      <vt:lpstr>Átadott</vt:lpstr>
      <vt:lpstr>Helyi adó</vt:lpstr>
      <vt:lpstr>felhaszn.ütemterv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Penzugy2</dc:creator>
  <cp:lastModifiedBy>Jegyző</cp:lastModifiedBy>
  <cp:lastPrinted>2018-05-30T13:17:36Z</cp:lastPrinted>
  <dcterms:created xsi:type="dcterms:W3CDTF">2018-05-07T11:47:18Z</dcterms:created>
  <dcterms:modified xsi:type="dcterms:W3CDTF">2018-06-04T10:56:34Z</dcterms:modified>
</cp:coreProperties>
</file>