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i.PMH.001\Desktop\Timi\Előterjesztések\2015\Szeptember\"/>
    </mc:Choice>
  </mc:AlternateContent>
  <bookViews>
    <workbookView xWindow="0" yWindow="0" windowWidth="28800" windowHeight="12435" activeTab="4"/>
  </bookViews>
  <sheets>
    <sheet name="1.mell" sheetId="1" r:id="rId1"/>
    <sheet name="2.mell. " sheetId="38" r:id="rId2"/>
    <sheet name="3.mell." sheetId="39" r:id="rId3"/>
    <sheet name="4.mell." sheetId="44" r:id="rId4"/>
    <sheet name="5.mell." sheetId="43" r:id="rId5"/>
    <sheet name="6.mell." sheetId="45" r:id="rId6"/>
    <sheet name="7.mell. " sheetId="46" r:id="rId7"/>
    <sheet name="8. mell." sheetId="8" r:id="rId8"/>
    <sheet name="9.mell." sheetId="42" r:id="rId9"/>
    <sheet name="10.mell" sheetId="12" r:id="rId10"/>
    <sheet name="11.mell" sheetId="47" r:id="rId11"/>
    <sheet name="12.mell" sheetId="48" r:id="rId12"/>
    <sheet name="13.mell" sheetId="49" r:id="rId13"/>
    <sheet name="14.mell" sheetId="50" r:id="rId14"/>
    <sheet name="15.mell" sheetId="51" r:id="rId15"/>
    <sheet name="16.mell" sheetId="52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52" l="1"/>
  <c r="J12" i="52"/>
  <c r="I12" i="52"/>
  <c r="H12" i="52"/>
  <c r="G12" i="52"/>
  <c r="F12" i="52"/>
  <c r="E12" i="52"/>
  <c r="D12" i="52"/>
  <c r="C12" i="52"/>
  <c r="B12" i="52"/>
  <c r="L11" i="52"/>
  <c r="L10" i="52"/>
  <c r="L11" i="51"/>
  <c r="K11" i="51"/>
  <c r="J11" i="51"/>
  <c r="I11" i="51"/>
  <c r="H11" i="51"/>
  <c r="G11" i="51"/>
  <c r="F11" i="51"/>
  <c r="E11" i="51"/>
  <c r="D11" i="51"/>
  <c r="C11" i="51"/>
  <c r="B11" i="51"/>
  <c r="M10" i="51"/>
  <c r="M9" i="51"/>
  <c r="M11" i="51" s="1"/>
  <c r="L12" i="52" l="1"/>
  <c r="F15" i="48"/>
  <c r="M21" i="50" l="1"/>
  <c r="L21" i="50"/>
  <c r="K21" i="50"/>
  <c r="J21" i="50"/>
  <c r="I21" i="50"/>
  <c r="H21" i="50"/>
  <c r="G21" i="50"/>
  <c r="F21" i="50"/>
  <c r="E21" i="50"/>
  <c r="D21" i="50"/>
  <c r="C21" i="50"/>
  <c r="B21" i="50"/>
  <c r="N20" i="50"/>
  <c r="N19" i="50"/>
  <c r="N18" i="50"/>
  <c r="N17" i="50"/>
  <c r="N16" i="50"/>
  <c r="M13" i="50"/>
  <c r="L13" i="50"/>
  <c r="K13" i="50"/>
  <c r="J13" i="50"/>
  <c r="I13" i="50"/>
  <c r="H13" i="50"/>
  <c r="G13" i="50"/>
  <c r="F13" i="50"/>
  <c r="E13" i="50"/>
  <c r="D13" i="50"/>
  <c r="C13" i="50"/>
  <c r="B13" i="50"/>
  <c r="N12" i="50"/>
  <c r="N11" i="50"/>
  <c r="N10" i="50"/>
  <c r="N9" i="50"/>
  <c r="N8" i="50"/>
  <c r="M22" i="49"/>
  <c r="L22" i="49"/>
  <c r="K22" i="49"/>
  <c r="J22" i="49"/>
  <c r="I22" i="49"/>
  <c r="H22" i="49"/>
  <c r="G22" i="49"/>
  <c r="F22" i="49"/>
  <c r="E22" i="49"/>
  <c r="D22" i="49"/>
  <c r="C22" i="49"/>
  <c r="B22" i="49"/>
  <c r="N21" i="49"/>
  <c r="N20" i="49"/>
  <c r="N18" i="49"/>
  <c r="N17" i="49"/>
  <c r="N16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N12" i="49"/>
  <c r="N11" i="49"/>
  <c r="N10" i="49"/>
  <c r="N9" i="49"/>
  <c r="N8" i="49"/>
  <c r="E15" i="48"/>
  <c r="D15" i="48"/>
  <c r="C15" i="48"/>
  <c r="B15" i="48"/>
  <c r="N21" i="50" l="1"/>
  <c r="N13" i="50"/>
  <c r="N22" i="49"/>
  <c r="N13" i="49"/>
  <c r="M28" i="47"/>
  <c r="L28" i="47"/>
  <c r="K28" i="47"/>
  <c r="J28" i="47"/>
  <c r="I28" i="47"/>
  <c r="H28" i="47"/>
  <c r="G28" i="47"/>
  <c r="F28" i="47"/>
  <c r="E28" i="47"/>
  <c r="D28" i="47"/>
  <c r="C28" i="47"/>
  <c r="B28" i="47"/>
  <c r="N27" i="47"/>
  <c r="N26" i="47"/>
  <c r="N25" i="47"/>
  <c r="N24" i="47"/>
  <c r="N23" i="47"/>
  <c r="N22" i="47"/>
  <c r="N21" i="47"/>
  <c r="N20" i="47"/>
  <c r="N19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N15" i="47"/>
  <c r="N14" i="47"/>
  <c r="N13" i="47"/>
  <c r="N12" i="47"/>
  <c r="N11" i="47"/>
  <c r="N10" i="47"/>
  <c r="N9" i="47"/>
  <c r="N28" i="47" l="1"/>
  <c r="N16" i="47"/>
  <c r="D16" i="45"/>
  <c r="D13" i="43"/>
  <c r="D29" i="46"/>
  <c r="D24" i="46"/>
  <c r="D13" i="46"/>
  <c r="D12" i="46" s="1"/>
  <c r="D27" i="45"/>
  <c r="D24" i="45"/>
  <c r="D20" i="45"/>
  <c r="D19" i="45" s="1"/>
  <c r="D12" i="45"/>
  <c r="D27" i="44"/>
  <c r="D24" i="44"/>
  <c r="D20" i="44"/>
  <c r="D19" i="44" s="1"/>
  <c r="D12" i="44"/>
  <c r="D11" i="44" s="1"/>
  <c r="D33" i="46" l="1"/>
  <c r="D11" i="45"/>
  <c r="D30" i="45" s="1"/>
  <c r="D30" i="44"/>
  <c r="D29" i="43" l="1"/>
  <c r="D24" i="43"/>
  <c r="D12" i="43"/>
  <c r="D33" i="43" l="1"/>
  <c r="L13" i="42" l="1"/>
  <c r="K13" i="42"/>
  <c r="J13" i="42"/>
  <c r="I13" i="42"/>
  <c r="H13" i="42"/>
  <c r="G13" i="42"/>
  <c r="F13" i="42"/>
  <c r="E13" i="42"/>
  <c r="D13" i="42"/>
  <c r="C13" i="42"/>
  <c r="B13" i="42"/>
  <c r="M12" i="42"/>
  <c r="M11" i="42"/>
  <c r="M10" i="42"/>
  <c r="M13" i="42" l="1"/>
  <c r="D29" i="39" l="1"/>
  <c r="D24" i="39"/>
  <c r="D12" i="39"/>
  <c r="D27" i="38"/>
  <c r="D24" i="38"/>
  <c r="D20" i="38"/>
  <c r="D19" i="38"/>
  <c r="D12" i="38"/>
  <c r="D11" i="38" s="1"/>
  <c r="D34" i="39" l="1"/>
  <c r="D30" i="38"/>
  <c r="K14" i="12"/>
  <c r="J14" i="12"/>
  <c r="I14" i="12"/>
  <c r="H14" i="12"/>
  <c r="G14" i="12"/>
  <c r="F14" i="12"/>
  <c r="E14" i="12"/>
  <c r="D14" i="12"/>
  <c r="C14" i="12"/>
  <c r="B14" i="12"/>
  <c r="L13" i="12"/>
  <c r="L12" i="12"/>
  <c r="L11" i="12"/>
  <c r="L14" i="12" l="1"/>
  <c r="F17" i="8" l="1"/>
  <c r="C17" i="8"/>
  <c r="F9" i="8"/>
  <c r="C9" i="8"/>
  <c r="F23" i="8" l="1"/>
  <c r="C23" i="8"/>
  <c r="F24" i="1"/>
  <c r="F20" i="1"/>
  <c r="C20" i="1"/>
  <c r="C15" i="1"/>
  <c r="F13" i="1"/>
  <c r="F8" i="1" s="1"/>
  <c r="C9" i="1"/>
  <c r="F27" i="1" l="1"/>
  <c r="C8" i="1"/>
  <c r="C27" i="1" s="1"/>
</calcChain>
</file>

<file path=xl/sharedStrings.xml><?xml version="1.0" encoding="utf-8"?>
<sst xmlns="http://schemas.openxmlformats.org/spreadsheetml/2006/main" count="764" uniqueCount="258">
  <si>
    <t xml:space="preserve">a Nyírtelek Város Önkormányzati </t>
  </si>
  <si>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</si>
  <si>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</si>
  <si>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</si>
  <si>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</si>
  <si>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</si>
  <si>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</si>
  <si>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</si>
  <si>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</si>
  <si>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</si>
  <si>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</si>
  <si>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</si>
  <si>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</si>
  <si>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</si>
  <si>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</si>
  <si>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</si>
  <si>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</si>
  <si>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</si>
  <si>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</si>
  <si>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</si>
  <si>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</si>
  <si>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</si>
  <si>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</si>
  <si>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</si>
  <si>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</si>
  <si>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</si>
  <si>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</si>
  <si>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</si>
  <si>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</si>
  <si>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</si>
  <si>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</si>
  <si>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</si>
  <si>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</si>
  <si>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</si>
  <si>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</si>
  <si>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</si>
  <si>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</si>
  <si>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</si>
  <si>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</si>
  <si>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</si>
  <si>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</si>
  <si>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</si>
  <si>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</si>
  <si>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</si>
  <si>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</si>
  <si>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</si>
  <si>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</si>
  <si>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</si>
  <si>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</si>
  <si>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</si>
  <si>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</si>
  <si>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</si>
  <si>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</si>
  <si>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</si>
  <si>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Működési célú támogatások Áht-on belülről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</si>
  <si>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</si>
  <si>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</si>
  <si>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</si>
  <si>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</si>
  <si>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</si>
  <si>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</si>
  <si>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</si>
  <si>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</si>
  <si>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</si>
  <si>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</si>
  <si>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</si>
  <si>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</si>
  <si>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</si>
  <si>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</si>
  <si>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</si>
  <si>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</si>
  <si>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</si>
  <si>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</si>
  <si>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</si>
  <si>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</si>
  <si>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</si>
  <si>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</si>
  <si>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</si>
  <si>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</si>
  <si>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</si>
  <si>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</si>
  <si>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</si>
  <si>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</si>
  <si>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</si>
  <si>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</si>
  <si>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</si>
  <si>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</si>
  <si>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a Nyírtelek Város Önkormányzat és Intézményei  2015. évi bevételi és kiadási előirányzatai kötelező feladatok, önként vállalt feladatok, államigazgatási feladatok szerinti bontásban</t>
  </si>
  <si>
    <t>Bevételek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</si>
  <si>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</si>
  <si>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</si>
  <si>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</si>
  <si>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</si>
  <si>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</si>
  <si>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</si>
  <si>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</si>
  <si>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</si>
  <si>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</si>
  <si>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</si>
  <si>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</si>
  <si>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</si>
  <si>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</si>
  <si>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</si>
  <si>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</si>
  <si>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</si>
  <si>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</si>
  <si>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</si>
  <si>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</si>
  <si>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</si>
  <si>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</si>
  <si>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</si>
  <si>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>Nyírtelek Város Polgármesteri Hivatal</t>
  </si>
  <si>
    <t>Kastélykert Óvoda</t>
  </si>
  <si>
    <t xml:space="preserve">a Nyírtelek Város Önkormányzata 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</si>
  <si>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</si>
  <si>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</si>
  <si>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</si>
  <si>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</si>
  <si>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</si>
  <si>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</si>
  <si>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</si>
  <si>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</si>
  <si>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</si>
  <si>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</si>
  <si>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</si>
  <si>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</si>
  <si>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</si>
  <si>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</si>
  <si>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</si>
  <si>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</si>
  <si>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</si>
  <si>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</si>
  <si>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</si>
  <si>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a Nyírtelek Város Önkormányzata 2015. évi költségvetési mérlege</t>
  </si>
  <si>
    <t>BEVÉTEL</t>
  </si>
  <si>
    <t>Rovat          száma</t>
  </si>
  <si>
    <t>MŰKÖDÉSI KÖLTSÉGVETÉSI BEVÉTELEK (I+II+III+IV)</t>
  </si>
  <si>
    <t>B1</t>
  </si>
  <si>
    <t>B111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</si>
  <si>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</si>
  <si>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</si>
  <si>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</si>
  <si>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</si>
  <si>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</si>
  <si>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</si>
  <si>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</si>
  <si>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</si>
  <si>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</si>
  <si>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</si>
  <si>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</si>
  <si>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</si>
  <si>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</si>
  <si>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</si>
  <si>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</si>
  <si>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>B816</t>
  </si>
  <si>
    <t>FELHALMOZÁSI FINANSZÍROZÁSI BEVÉTELEK</t>
  </si>
  <si>
    <t>a Nyírtelek Város Önkormányzat 2015. évi költségvetési mérlege</t>
  </si>
  <si>
    <t>K914</t>
  </si>
  <si>
    <t>Nyírtelek Város Önkormányzat</t>
  </si>
  <si>
    <t>Felhalmozási költségvetési bevételek</t>
  </si>
  <si>
    <t xml:space="preserve">a Nyírtelek Város  Önkormányzati </t>
  </si>
  <si>
    <t>2015. évi kiemelt bevételi előirányzatai</t>
  </si>
  <si>
    <t>Működési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</si>
  <si>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</si>
  <si>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</si>
  <si>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</si>
  <si>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</si>
  <si>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Egyéb működési bevétel</t>
  </si>
  <si>
    <t>Irányító szerv támogatás folyósítása</t>
  </si>
  <si>
    <t>összesen:</t>
  </si>
  <si>
    <t>2. számú melléklet</t>
  </si>
  <si>
    <t>5. számú melléklet</t>
  </si>
  <si>
    <t>6. számú melléklet</t>
  </si>
  <si>
    <t>3/b.  számú melléklet a 2/2015. (II.17.) önkormányzati rendelethez</t>
  </si>
  <si>
    <t>a Nyírtelek Város Polgármesteri Hivatal 2015. évi költségvetési mérlege</t>
  </si>
  <si>
    <t>a Nyírtelek Város Önkormányzat  Polgármesteri Hivatal 2015. évi költségvetési mérlege</t>
  </si>
  <si>
    <t>a Nyírtelek Város Önkormányzat  Óvoda 2015. évi költségvetési mérlege</t>
  </si>
  <si>
    <t>a Nyírtelek Város Önkormányzat  Kastélykert Óvoda 2015. évi költségvetési mérlege</t>
  </si>
  <si>
    <t>2/a.  számú melléklet a 2/2015. (II.17.) önkormányzati rendelethez</t>
  </si>
  <si>
    <t>2/b.  számú melléklet a  2/2015. (II.17.) önkormányzati rendelethez</t>
  </si>
  <si>
    <t>3/a.  számú melléklet a  2/2015. (II.17.) önkormányzati rendelethez</t>
  </si>
  <si>
    <t>4/a.  számú melléklet a 2/2015. (II.17.) önkormányzati rendelethez</t>
  </si>
  <si>
    <t>7. számú melléklet</t>
  </si>
  <si>
    <t>4/b.  számú melléklet a  2/2015. (II.17.) önkormányzati rendelethez</t>
  </si>
  <si>
    <t>8. számú melléklet</t>
  </si>
  <si>
    <t>9. számú melléklet</t>
  </si>
  <si>
    <t>6/a.  számú melléklet a 2/2015. (II.17.) önkormányzati rendelethez</t>
  </si>
  <si>
    <t>10. számú melléklet</t>
  </si>
  <si>
    <t>1.1 számú tájékoztató tábla</t>
  </si>
  <si>
    <t>a Nyírtelek Város Önkormányzata 2015. évi előirányzat felhasználási ütemterve</t>
  </si>
  <si>
    <t>Ezer forint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</si>
  <si>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</si>
  <si>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</si>
  <si>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</si>
  <si>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</si>
  <si>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</si>
  <si>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</si>
  <si>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</si>
  <si>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</si>
  <si>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</si>
  <si>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</si>
  <si>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</si>
  <si>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</si>
  <si>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</si>
  <si>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</si>
  <si>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Közhatalmi bevétel</t>
  </si>
  <si>
    <t>Működési bevétel</t>
  </si>
  <si>
    <t>Egyéb felhalmozási célú támogatások államháztartáson belül</t>
  </si>
  <si>
    <t>Pénzkészlet maradvány</t>
  </si>
  <si>
    <t>Bevételek összesen:</t>
  </si>
  <si>
    <t>Kiadási jogcímek</t>
  </si>
  <si>
    <t>személyi juttatások</t>
  </si>
  <si>
    <t>munkaadókat terhelő járulékok</t>
  </si>
  <si>
    <t>Finanszírozási kiadás (irányító szerv alá tartozó költségvetési szerv támogatása</t>
  </si>
  <si>
    <t>Egyéb működési kiadások</t>
  </si>
  <si>
    <t>Államháztartáson belüli megelőlegezések visszafizetése</t>
  </si>
  <si>
    <t xml:space="preserve">Kiadások összesen: </t>
  </si>
  <si>
    <t>a Nyírtelek Város Önkormányzata 2015. évi engedélyezett létszámkerete (álláshelyek)</t>
  </si>
  <si>
    <t>fő</t>
  </si>
  <si>
    <t>Megnevezés</t>
  </si>
  <si>
    <t xml:space="preserve">Teljes munkaidőben foglalkoztatottak </t>
  </si>
  <si>
    <t xml:space="preserve">Részmunkaidőben foglalkoztatottak </t>
  </si>
  <si>
    <t>Állományba nem tartozók</t>
  </si>
  <si>
    <t>Közfoglalkoztatottak</t>
  </si>
  <si>
    <t>Közgyűlés</t>
  </si>
  <si>
    <t>Polgármester</t>
  </si>
  <si>
    <t>Fizika alkalmazott</t>
  </si>
  <si>
    <t>Ö s s z e s e n :</t>
  </si>
  <si>
    <t>1.2 számú tájékoztató tábla</t>
  </si>
  <si>
    <t>a Nyírtelek Város polgármesteri Hivatala 2015. évi előirányzat felhasználási ütemterve</t>
  </si>
  <si>
    <t>Egyéb működési célú támogatási bevétel</t>
  </si>
  <si>
    <t>Finanszírozási bevétel (irányító szervtől kapott támogatás)</t>
  </si>
  <si>
    <t>Pénzmaradvány</t>
  </si>
  <si>
    <t>Munkaadókat terhelő járulékok és szoc.hozz.</t>
  </si>
  <si>
    <t>Ellátottak pénzbelijuttatásai</t>
  </si>
  <si>
    <t>Beruházás</t>
  </si>
  <si>
    <t>Kiadások összesen:</t>
  </si>
  <si>
    <t>1.3 számú tájékoztató tábla</t>
  </si>
  <si>
    <t>a Nyírtelek Város Kastélykert Óvoda  2015. évi előirányzat felhasználási ütemterve</t>
  </si>
  <si>
    <t>Nyírtelek Város Kastélykert Óvoda</t>
  </si>
  <si>
    <t>Egyéb Működési bevétel</t>
  </si>
  <si>
    <t>Önkormányzat máködési támogatásai</t>
  </si>
  <si>
    <t xml:space="preserve">Módosított előirányzat </t>
  </si>
  <si>
    <t>Módosított előirányzat</t>
  </si>
  <si>
    <t>Egyéb mük.célú p.eszk átad. Áh.beülre</t>
  </si>
  <si>
    <t>Közfoglalk. (2015.03.16-08.31.</t>
  </si>
  <si>
    <t>Közfogl. (2015. 07.13.-10.31.</t>
  </si>
  <si>
    <t>11. számú melléklet</t>
  </si>
  <si>
    <t>12. számú melléklet</t>
  </si>
  <si>
    <t>7/a.  számú melléklet a 2./2015. (II/17.) önkormányzati rendelethez</t>
  </si>
  <si>
    <t>13. számú melléklet</t>
  </si>
  <si>
    <t>14. számú melléklet</t>
  </si>
  <si>
    <t xml:space="preserve">Nyírtelek Város Önkormányzat Intézményeinek </t>
  </si>
  <si>
    <t>2015. szeptember havi sajáthatáskörű-előirányzatmódosítása</t>
  </si>
  <si>
    <t>2015. szeptember havi sajáthatáskörű előirányzat-módosítása</t>
  </si>
  <si>
    <t>Nyírtelek Város Önkormányzata Intézményei  összesen:</t>
  </si>
  <si>
    <t>15. számú melléklet a 14/2015. (IX.15.) önkormányzati rendelethez</t>
  </si>
  <si>
    <t>16. számú melléklet a 14/2015. (IX.15.)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</si>
</sst>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17" fillId="0" borderId="0" xfId="0" applyFont="1"/>
    <xf numFmtId="0" fontId="1" fillId="0" borderId="0" xfId="0" applyFont="1"/>
    <xf numFmtId="0" fontId="2" fillId="0" borderId="0" xfId="0" applyFont="1" applyBorder="1" applyAlignment="1"/>
    <xf numFmtId="3" fontId="14" fillId="0" borderId="3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" fillId="0" borderId="0" xfId="0" applyFont="1"/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18" fillId="0" borderId="12" xfId="0" applyFont="1" applyBorder="1"/>
    <xf numFmtId="3" fontId="18" fillId="0" borderId="12" xfId="0" applyNumberFormat="1" applyFont="1" applyBorder="1"/>
    <xf numFmtId="3" fontId="18" fillId="0" borderId="12" xfId="0" applyNumberFormat="1" applyFont="1" applyFill="1" applyBorder="1"/>
    <xf numFmtId="0" fontId="18" fillId="0" borderId="12" xfId="0" applyFont="1" applyBorder="1" applyAlignment="1">
      <alignment wrapText="1"/>
    </xf>
    <xf numFmtId="0" fontId="21" fillId="4" borderId="12" xfId="0" applyFont="1" applyFill="1" applyBorder="1"/>
    <xf numFmtId="3" fontId="21" fillId="4" borderId="12" xfId="0" applyNumberFormat="1" applyFont="1" applyFill="1" applyBorder="1"/>
    <xf numFmtId="0" fontId="18" fillId="0" borderId="13" xfId="0" applyFont="1" applyBorder="1"/>
    <xf numFmtId="3" fontId="18" fillId="0" borderId="14" xfId="0" applyNumberFormat="1" applyFont="1" applyBorder="1"/>
    <xf numFmtId="3" fontId="18" fillId="5" borderId="14" xfId="0" applyNumberFormat="1" applyFont="1" applyFill="1" applyBorder="1"/>
    <xf numFmtId="3" fontId="18" fillId="0" borderId="15" xfId="0" applyNumberFormat="1" applyFont="1" applyBorder="1"/>
    <xf numFmtId="0" fontId="21" fillId="5" borderId="12" xfId="0" applyFont="1" applyFill="1" applyBorder="1" applyAlignment="1">
      <alignment horizontal="center"/>
    </xf>
    <xf numFmtId="3" fontId="18" fillId="0" borderId="12" xfId="0" applyNumberFormat="1" applyFont="1" applyBorder="1" applyAlignment="1">
      <alignment horizontal="right"/>
    </xf>
    <xf numFmtId="3" fontId="18" fillId="5" borderId="12" xfId="0" applyNumberFormat="1" applyFont="1" applyFill="1" applyBorder="1" applyAlignment="1">
      <alignment horizontal="right"/>
    </xf>
    <xf numFmtId="3" fontId="18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1" fillId="4" borderId="1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1" fillId="3" borderId="1" xfId="0" applyNumberFormat="1" applyFont="1" applyFill="1" applyBorder="1" applyAlignment="1"/>
    <xf numFmtId="3" fontId="3" fillId="2" borderId="1" xfId="0" applyNumberFormat="1" applyFont="1" applyFill="1" applyBorder="1" applyAlignment="1"/>
    <xf numFmtId="0" fontId="1" fillId="0" borderId="2" xfId="0" applyFont="1" applyBorder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1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24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0" fillId="2" borderId="21" xfId="0" applyNumberFormat="1" applyFont="1" applyFill="1" applyBorder="1"/>
    <xf numFmtId="3" fontId="10" fillId="2" borderId="11" xfId="0" applyNumberFormat="1" applyFont="1" applyFill="1" applyBorder="1"/>
    <xf numFmtId="3" fontId="10" fillId="2" borderId="27" xfId="0" applyNumberFormat="1" applyFont="1" applyFill="1" applyBorder="1"/>
    <xf numFmtId="0" fontId="9" fillId="0" borderId="28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33" xfId="0" applyFont="1" applyBorder="1" applyAlignment="1">
      <alignment horizontal="left" vertical="center" wrapText="1"/>
    </xf>
    <xf numFmtId="3" fontId="11" fillId="3" borderId="34" xfId="0" applyNumberFormat="1" applyFont="1" applyFill="1" applyBorder="1" applyAlignment="1">
      <alignment vertical="center"/>
    </xf>
    <xf numFmtId="0" fontId="14" fillId="0" borderId="35" xfId="0" applyFont="1" applyBorder="1" applyAlignment="1">
      <alignment horizontal="left" vertical="center" wrapText="1"/>
    </xf>
    <xf numFmtId="3" fontId="11" fillId="3" borderId="36" xfId="0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wrapText="1"/>
    </xf>
    <xf numFmtId="3" fontId="10" fillId="2" borderId="10" xfId="0" applyNumberFormat="1" applyFont="1" applyFill="1" applyBorder="1"/>
    <xf numFmtId="3" fontId="10" fillId="2" borderId="38" xfId="0" applyNumberFormat="1" applyFont="1" applyFill="1" applyBorder="1"/>
    <xf numFmtId="3" fontId="10" fillId="2" borderId="22" xfId="0" applyNumberFormat="1" applyFont="1" applyFill="1" applyBorder="1"/>
    <xf numFmtId="0" fontId="16" fillId="0" borderId="0" xfId="0" applyFont="1" applyAlignment="1"/>
    <xf numFmtId="0" fontId="3" fillId="0" borderId="1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/>
    </xf>
    <xf numFmtId="0" fontId="3" fillId="0" borderId="0" xfId="0" applyFont="1" applyAlignment="1"/>
    <xf numFmtId="3" fontId="10" fillId="2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" fillId="0" borderId="0" xfId="0" applyFont="1"/>
    <xf numFmtId="0" fontId="20" fillId="0" borderId="0" xfId="0" applyFont="1" applyAlignment="1">
      <alignment horizontal="center"/>
    </xf>
    <xf numFmtId="0" fontId="1" fillId="0" borderId="12" xfId="0" applyFont="1" applyFill="1" applyBorder="1"/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3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D22" sqref="D22"/>
    </sheetView>
  </sheetViews>
  <sheetFormatPr defaultRowHeight="15" x14ac:dyDescent="0.25"/>
  <cols>
    <col min="1" max="1" width="7.140625" style="117" customWidth="1"/>
    <col min="2" max="2" width="47.5703125" style="1" customWidth="1"/>
    <col min="3" max="3" width="12.28515625" style="1" customWidth="1"/>
    <col min="4" max="4" width="6.85546875" style="117" customWidth="1"/>
    <col min="5" max="5" width="43.85546875" style="1" customWidth="1"/>
    <col min="6" max="6" width="12.5703125" style="1" customWidth="1"/>
    <col min="7" max="16384" width="9.140625" style="1"/>
  </cols>
  <sheetData>
    <row r="1" spans="1:6" s="58" customFormat="1" ht="15.75" x14ac:dyDescent="0.25">
      <c r="A1" s="117"/>
      <c r="D1" s="171" t="s">
        <v>128</v>
      </c>
      <c r="E1" s="171"/>
      <c r="F1" s="171"/>
    </row>
    <row r="2" spans="1:6" x14ac:dyDescent="0.25">
      <c r="D2" s="168" t="s">
        <v>127</v>
      </c>
      <c r="E2" s="168"/>
      <c r="F2" s="168"/>
    </row>
    <row r="3" spans="1:6" x14ac:dyDescent="0.25">
      <c r="E3" s="2"/>
      <c r="F3" s="2"/>
    </row>
    <row r="4" spans="1:6" ht="15.75" x14ac:dyDescent="0.25">
      <c r="A4" s="169" t="s">
        <v>0</v>
      </c>
      <c r="B4" s="170"/>
      <c r="C4" s="170"/>
      <c r="D4" s="170"/>
      <c r="E4" s="170"/>
      <c r="F4" s="170"/>
    </row>
    <row r="5" spans="1:6" ht="15.75" x14ac:dyDescent="0.25">
      <c r="A5" s="169" t="s">
        <v>1</v>
      </c>
      <c r="B5" s="169"/>
      <c r="C5" s="169"/>
      <c r="D5" s="169"/>
      <c r="E5" s="169"/>
      <c r="F5" s="169"/>
    </row>
    <row r="6" spans="1:6" x14ac:dyDescent="0.25">
      <c r="F6" s="4" t="s">
        <v>2</v>
      </c>
    </row>
    <row r="7" spans="1:6" x14ac:dyDescent="0.25">
      <c r="A7" s="5" t="s">
        <v>3</v>
      </c>
      <c r="B7" s="5" t="s">
        <v>4</v>
      </c>
      <c r="C7" s="5" t="s">
        <v>5</v>
      </c>
      <c r="D7" s="5" t="s">
        <v>3</v>
      </c>
      <c r="E7" s="5" t="s">
        <v>6</v>
      </c>
      <c r="F7" s="5" t="s">
        <v>5</v>
      </c>
    </row>
    <row r="8" spans="1:6" x14ac:dyDescent="0.25">
      <c r="A8" s="124"/>
      <c r="B8" s="6" t="s">
        <v>7</v>
      </c>
      <c r="C8" s="7">
        <f>SUM(C9+C13+C15+C18+C19)</f>
        <v>805754</v>
      </c>
      <c r="D8" s="124"/>
      <c r="E8" s="8" t="s">
        <v>8</v>
      </c>
      <c r="F8" s="7">
        <f>SUM(F9+F10+F11+F12+F13)</f>
        <v>799895</v>
      </c>
    </row>
    <row r="9" spans="1:6" ht="28.5" x14ac:dyDescent="0.25">
      <c r="A9" s="115" t="s">
        <v>9</v>
      </c>
      <c r="B9" s="9" t="s">
        <v>10</v>
      </c>
      <c r="C9" s="10">
        <f>C10+C11</f>
        <v>578322</v>
      </c>
      <c r="D9" s="104" t="s">
        <v>9</v>
      </c>
      <c r="E9" s="12" t="s">
        <v>11</v>
      </c>
      <c r="F9" s="13">
        <v>312570</v>
      </c>
    </row>
    <row r="10" spans="1:6" ht="30" x14ac:dyDescent="0.25">
      <c r="A10" s="98" t="s">
        <v>12</v>
      </c>
      <c r="B10" s="12" t="s">
        <v>13</v>
      </c>
      <c r="C10" s="15">
        <v>424791</v>
      </c>
      <c r="D10" s="104" t="s">
        <v>14</v>
      </c>
      <c r="E10" s="12" t="s">
        <v>15</v>
      </c>
      <c r="F10" s="15">
        <v>68422</v>
      </c>
    </row>
    <row r="11" spans="1:6" ht="30" x14ac:dyDescent="0.25">
      <c r="A11" s="98" t="s">
        <v>16</v>
      </c>
      <c r="B11" s="12" t="s">
        <v>17</v>
      </c>
      <c r="C11" s="15">
        <v>153531</v>
      </c>
      <c r="D11" s="104" t="s">
        <v>18</v>
      </c>
      <c r="E11" s="12" t="s">
        <v>19</v>
      </c>
      <c r="F11" s="15">
        <v>206291</v>
      </c>
    </row>
    <row r="12" spans="1:6" x14ac:dyDescent="0.25">
      <c r="A12" s="40"/>
      <c r="B12" s="16"/>
      <c r="C12" s="15"/>
      <c r="D12" s="40" t="s">
        <v>20</v>
      </c>
      <c r="E12" s="12" t="s">
        <v>21</v>
      </c>
      <c r="F12" s="13">
        <v>38302</v>
      </c>
    </row>
    <row r="13" spans="1:6" x14ac:dyDescent="0.25">
      <c r="A13" s="40" t="s">
        <v>14</v>
      </c>
      <c r="B13" s="16" t="s">
        <v>22</v>
      </c>
      <c r="C13" s="15">
        <v>181740</v>
      </c>
      <c r="D13" s="115" t="s">
        <v>23</v>
      </c>
      <c r="E13" s="11" t="s">
        <v>24</v>
      </c>
      <c r="F13" s="10">
        <f>SUM(F14+F16+F15)</f>
        <v>174310</v>
      </c>
    </row>
    <row r="14" spans="1:6" x14ac:dyDescent="0.25">
      <c r="A14" s="119"/>
      <c r="B14" s="16"/>
      <c r="C14" s="15"/>
      <c r="D14" s="132" t="s">
        <v>12</v>
      </c>
      <c r="E14" s="14" t="s">
        <v>25</v>
      </c>
      <c r="F14" s="17">
        <v>29433</v>
      </c>
    </row>
    <row r="15" spans="1:6" x14ac:dyDescent="0.25">
      <c r="A15" s="125" t="s">
        <v>18</v>
      </c>
      <c r="B15" s="16" t="s">
        <v>26</v>
      </c>
      <c r="C15" s="18">
        <f>C16+C17</f>
        <v>35551</v>
      </c>
      <c r="D15" s="132" t="s">
        <v>16</v>
      </c>
      <c r="E15" s="14" t="s">
        <v>27</v>
      </c>
      <c r="F15" s="17">
        <v>141243</v>
      </c>
    </row>
    <row r="16" spans="1:6" x14ac:dyDescent="0.25">
      <c r="A16" s="126" t="s">
        <v>12</v>
      </c>
      <c r="B16" s="12" t="s">
        <v>28</v>
      </c>
      <c r="C16" s="15">
        <v>35551</v>
      </c>
      <c r="D16" s="132" t="s">
        <v>29</v>
      </c>
      <c r="E16" s="14" t="s">
        <v>30</v>
      </c>
      <c r="F16" s="19">
        <v>3634</v>
      </c>
    </row>
    <row r="17" spans="1:6" x14ac:dyDescent="0.25">
      <c r="A17" s="126" t="s">
        <v>16</v>
      </c>
      <c r="B17" s="12" t="s">
        <v>31</v>
      </c>
      <c r="C17" s="15"/>
      <c r="D17" s="132"/>
      <c r="E17" s="14"/>
      <c r="F17" s="20"/>
    </row>
    <row r="18" spans="1:6" x14ac:dyDescent="0.25">
      <c r="A18" s="125" t="s">
        <v>20</v>
      </c>
      <c r="B18" s="16" t="s">
        <v>32</v>
      </c>
      <c r="C18" s="15">
        <v>0</v>
      </c>
      <c r="D18" s="125"/>
      <c r="E18" s="12"/>
      <c r="F18" s="19"/>
    </row>
    <row r="19" spans="1:6" ht="28.5" x14ac:dyDescent="0.25">
      <c r="A19" s="135" t="s">
        <v>23</v>
      </c>
      <c r="B19" s="21" t="s">
        <v>33</v>
      </c>
      <c r="C19" s="22">
        <v>10141</v>
      </c>
      <c r="D19" s="127"/>
      <c r="E19" s="21"/>
      <c r="F19" s="23"/>
    </row>
    <row r="20" spans="1:6" ht="28.5" x14ac:dyDescent="0.25">
      <c r="A20" s="124"/>
      <c r="B20" s="6" t="s">
        <v>34</v>
      </c>
      <c r="C20" s="24">
        <f>SUM(C23+C22)</f>
        <v>44604</v>
      </c>
      <c r="D20" s="124"/>
      <c r="E20" s="6" t="s">
        <v>35</v>
      </c>
      <c r="F20" s="25">
        <f>SUM(F21:F23)</f>
        <v>73904</v>
      </c>
    </row>
    <row r="21" spans="1:6" x14ac:dyDescent="0.25">
      <c r="A21" s="125" t="s">
        <v>36</v>
      </c>
      <c r="B21" s="16" t="s">
        <v>37</v>
      </c>
      <c r="C21" s="26"/>
      <c r="D21" s="125" t="s">
        <v>36</v>
      </c>
      <c r="E21" s="12" t="s">
        <v>38</v>
      </c>
      <c r="F21" s="19">
        <v>73904</v>
      </c>
    </row>
    <row r="22" spans="1:6" ht="30" x14ac:dyDescent="0.25">
      <c r="A22" s="128" t="s">
        <v>12</v>
      </c>
      <c r="B22" s="12" t="s">
        <v>39</v>
      </c>
      <c r="C22" s="28">
        <v>40509</v>
      </c>
      <c r="D22" s="136" t="s">
        <v>40</v>
      </c>
      <c r="E22" s="12" t="s">
        <v>41</v>
      </c>
      <c r="F22" s="13">
        <v>0</v>
      </c>
    </row>
    <row r="23" spans="1:6" x14ac:dyDescent="0.25">
      <c r="A23" s="40" t="s">
        <v>40</v>
      </c>
      <c r="B23" s="16" t="s">
        <v>42</v>
      </c>
      <c r="C23" s="28">
        <v>4095</v>
      </c>
      <c r="D23" s="125" t="s">
        <v>43</v>
      </c>
      <c r="E23" s="12" t="s">
        <v>44</v>
      </c>
      <c r="F23" s="15"/>
    </row>
    <row r="24" spans="1:6" x14ac:dyDescent="0.25">
      <c r="A24" s="5" t="s">
        <v>43</v>
      </c>
      <c r="B24" s="16" t="s">
        <v>45</v>
      </c>
      <c r="C24" s="15"/>
      <c r="D24" s="125" t="s">
        <v>48</v>
      </c>
      <c r="E24" s="16" t="s">
        <v>117</v>
      </c>
      <c r="F24" s="20">
        <f>F25+F26</f>
        <v>11819</v>
      </c>
    </row>
    <row r="25" spans="1:6" x14ac:dyDescent="0.25">
      <c r="A25" s="129" t="s">
        <v>12</v>
      </c>
      <c r="B25" s="12" t="s">
        <v>46</v>
      </c>
      <c r="C25" s="15"/>
      <c r="D25" s="133" t="s">
        <v>12</v>
      </c>
      <c r="E25" s="12" t="s">
        <v>47</v>
      </c>
      <c r="F25" s="19">
        <v>11819</v>
      </c>
    </row>
    <row r="26" spans="1:6" ht="28.5" x14ac:dyDescent="0.25">
      <c r="A26" s="134" t="s">
        <v>48</v>
      </c>
      <c r="B26" s="16" t="s">
        <v>49</v>
      </c>
      <c r="C26" s="18">
        <v>35260</v>
      </c>
      <c r="D26" s="133" t="s">
        <v>16</v>
      </c>
      <c r="E26" s="12" t="s">
        <v>50</v>
      </c>
      <c r="F26" s="19"/>
    </row>
    <row r="27" spans="1:6" x14ac:dyDescent="0.25">
      <c r="A27" s="101"/>
      <c r="B27" s="6" t="s">
        <v>51</v>
      </c>
      <c r="C27" s="29">
        <f>SUM(C8+C20+C26)</f>
        <v>885618</v>
      </c>
      <c r="D27" s="101"/>
      <c r="E27" s="8" t="s">
        <v>52</v>
      </c>
      <c r="F27" s="29">
        <f>SUM(F8+F20+F25)</f>
        <v>885618</v>
      </c>
    </row>
    <row r="28" spans="1:6" x14ac:dyDescent="0.25">
      <c r="B28" s="30"/>
    </row>
    <row r="29" spans="1:6" ht="16.5" x14ac:dyDescent="0.25">
      <c r="A29" s="130"/>
      <c r="B29" s="31"/>
      <c r="C29" s="32"/>
    </row>
    <row r="30" spans="1:6" ht="16.5" x14ac:dyDescent="0.25">
      <c r="A30" s="131"/>
      <c r="B30" s="33"/>
    </row>
    <row r="31" spans="1:6" ht="15.75" customHeight="1" x14ac:dyDescent="0.25">
      <c r="A31" s="131"/>
      <c r="B31" s="33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workbookViewId="0">
      <selection activeCell="C21" sqref="C21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2.42578125" style="1" customWidth="1"/>
    <col min="10" max="10" width="18.42578125" style="1" customWidth="1"/>
    <col min="11" max="11" width="15.28515625" style="1" customWidth="1"/>
    <col min="12" max="12" width="11.5703125" style="1" customWidth="1"/>
    <col min="13" max="16384" width="9.140625" style="1"/>
  </cols>
  <sheetData>
    <row r="1" spans="1:12" s="58" customFormat="1" ht="15.75" x14ac:dyDescent="0.25">
      <c r="L1" s="60" t="s">
        <v>187</v>
      </c>
    </row>
    <row r="2" spans="1:12" x14ac:dyDescent="0.25">
      <c r="G2" s="56"/>
      <c r="H2" s="168" t="s">
        <v>132</v>
      </c>
      <c r="I2" s="168"/>
      <c r="J2" s="168"/>
      <c r="K2" s="168"/>
      <c r="L2" s="168"/>
    </row>
    <row r="4" spans="1:12" ht="15.75" x14ac:dyDescent="0.25">
      <c r="A4" s="169" t="s">
        <v>113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ht="15.75" x14ac:dyDescent="0.25">
      <c r="A5" s="169" t="s">
        <v>114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" t="s">
        <v>2</v>
      </c>
    </row>
    <row r="9" spans="1:12" x14ac:dyDescent="0.25">
      <c r="A9" s="192" t="s">
        <v>110</v>
      </c>
      <c r="B9" s="194" t="s">
        <v>115</v>
      </c>
      <c r="C9" s="195"/>
      <c r="D9" s="195"/>
      <c r="E9" s="195"/>
      <c r="F9" s="196"/>
      <c r="G9" s="194" t="s">
        <v>116</v>
      </c>
      <c r="H9" s="195"/>
      <c r="I9" s="196"/>
      <c r="J9" s="194" t="s">
        <v>117</v>
      </c>
      <c r="K9" s="196"/>
      <c r="L9" s="197" t="s">
        <v>118</v>
      </c>
    </row>
    <row r="10" spans="1:12" ht="71.25" x14ac:dyDescent="0.25">
      <c r="A10" s="193"/>
      <c r="B10" s="52" t="s">
        <v>11</v>
      </c>
      <c r="C10" s="52" t="s">
        <v>119</v>
      </c>
      <c r="D10" s="53" t="s">
        <v>19</v>
      </c>
      <c r="E10" s="52" t="s">
        <v>120</v>
      </c>
      <c r="F10" s="52" t="s">
        <v>121</v>
      </c>
      <c r="G10" s="52" t="s">
        <v>38</v>
      </c>
      <c r="H10" s="52" t="s">
        <v>41</v>
      </c>
      <c r="I10" s="52" t="s">
        <v>44</v>
      </c>
      <c r="J10" s="52" t="s">
        <v>122</v>
      </c>
      <c r="K10" s="53" t="s">
        <v>123</v>
      </c>
      <c r="L10" s="198"/>
    </row>
    <row r="11" spans="1:12" ht="31.5" x14ac:dyDescent="0.25">
      <c r="A11" s="54" t="s">
        <v>124</v>
      </c>
      <c r="B11" s="55">
        <v>153998</v>
      </c>
      <c r="C11" s="55">
        <v>24193</v>
      </c>
      <c r="D11" s="55">
        <v>122478</v>
      </c>
      <c r="E11" s="55">
        <v>14866</v>
      </c>
      <c r="F11" s="55">
        <v>174004</v>
      </c>
      <c r="G11" s="55">
        <v>52509</v>
      </c>
      <c r="H11" s="55">
        <v>0</v>
      </c>
      <c r="I11" s="55">
        <v>0</v>
      </c>
      <c r="J11" s="55">
        <v>11819</v>
      </c>
      <c r="K11" s="55"/>
      <c r="L11" s="48">
        <f>SUM(B11:K11)</f>
        <v>553867</v>
      </c>
    </row>
    <row r="12" spans="1:12" ht="31.5" x14ac:dyDescent="0.25">
      <c r="A12" s="54" t="s">
        <v>111</v>
      </c>
      <c r="B12" s="55">
        <v>60030</v>
      </c>
      <c r="C12" s="55">
        <v>16929</v>
      </c>
      <c r="D12" s="55">
        <v>36073</v>
      </c>
      <c r="E12" s="55">
        <v>23436</v>
      </c>
      <c r="F12" s="55">
        <v>306</v>
      </c>
      <c r="G12" s="55">
        <v>6460</v>
      </c>
      <c r="H12" s="55">
        <v>0</v>
      </c>
      <c r="I12" s="55">
        <v>0</v>
      </c>
      <c r="J12" s="55">
        <v>0</v>
      </c>
      <c r="K12" s="55">
        <v>0</v>
      </c>
      <c r="L12" s="48">
        <f>SUM(B12:K12)</f>
        <v>143234</v>
      </c>
    </row>
    <row r="13" spans="1:12" ht="15.75" x14ac:dyDescent="0.25">
      <c r="A13" s="54" t="s">
        <v>112</v>
      </c>
      <c r="B13" s="55">
        <v>98542</v>
      </c>
      <c r="C13" s="55">
        <v>27300</v>
      </c>
      <c r="D13" s="55">
        <v>47740</v>
      </c>
      <c r="E13" s="55">
        <v>0</v>
      </c>
      <c r="F13" s="55">
        <v>0</v>
      </c>
      <c r="G13" s="55">
        <v>14935</v>
      </c>
      <c r="H13" s="55">
        <v>0</v>
      </c>
      <c r="I13" s="55">
        <v>0</v>
      </c>
      <c r="J13" s="55">
        <v>0</v>
      </c>
      <c r="K13" s="57" t="s">
        <v>125</v>
      </c>
      <c r="L13" s="48">
        <f>SUM(B13:K13)</f>
        <v>188517</v>
      </c>
    </row>
    <row r="14" spans="1:12" ht="31.5" x14ac:dyDescent="0.25">
      <c r="A14" s="49" t="s">
        <v>126</v>
      </c>
      <c r="B14" s="50">
        <f t="shared" ref="B14:L14" si="0">SUM(B11:B13)</f>
        <v>312570</v>
      </c>
      <c r="C14" s="50">
        <f t="shared" si="0"/>
        <v>68422</v>
      </c>
      <c r="D14" s="50">
        <f t="shared" si="0"/>
        <v>206291</v>
      </c>
      <c r="E14" s="50">
        <f>SUM(E11:E13)</f>
        <v>38302</v>
      </c>
      <c r="F14" s="50">
        <f t="shared" si="0"/>
        <v>174310</v>
      </c>
      <c r="G14" s="50">
        <f t="shared" si="0"/>
        <v>73904</v>
      </c>
      <c r="H14" s="50">
        <f t="shared" si="0"/>
        <v>0</v>
      </c>
      <c r="I14" s="50">
        <f t="shared" si="0"/>
        <v>0</v>
      </c>
      <c r="J14" s="50">
        <f>SUM(J11:J13)</f>
        <v>11819</v>
      </c>
      <c r="K14" s="50">
        <f t="shared" si="0"/>
        <v>0</v>
      </c>
      <c r="L14" s="50">
        <f t="shared" si="0"/>
        <v>885618</v>
      </c>
    </row>
    <row r="16" spans="1:12" ht="15" customHeight="1" x14ac:dyDescent="0.25">
      <c r="A16" s="46"/>
      <c r="B16" s="46"/>
      <c r="C16" s="46"/>
      <c r="D16" s="46"/>
      <c r="E16" s="46"/>
      <c r="F16" s="46"/>
    </row>
    <row r="17" spans="1:3" ht="15" customHeight="1" x14ac:dyDescent="0.25">
      <c r="A17" s="46"/>
      <c r="B17" s="46"/>
      <c r="C17" s="46"/>
    </row>
    <row r="18" spans="1:3" x14ac:dyDescent="0.25">
      <c r="A18" s="46"/>
      <c r="B18" s="46"/>
      <c r="C18" s="46"/>
    </row>
  </sheetData>
  <mergeCells count="8"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zoomScaleNormal="100" workbookViewId="0">
      <selection activeCell="L2" sqref="L2:N2"/>
    </sheetView>
  </sheetViews>
  <sheetFormatPr defaultRowHeight="15" x14ac:dyDescent="0.25"/>
  <cols>
    <col min="1" max="1" width="34.140625" style="73" customWidth="1"/>
    <col min="2" max="14" width="11.7109375" style="73" customWidth="1"/>
    <col min="15" max="16384" width="9.140625" style="73"/>
  </cols>
  <sheetData>
    <row r="1" spans="1:14" x14ac:dyDescent="0.25">
      <c r="N1" s="74" t="s">
        <v>247</v>
      </c>
    </row>
    <row r="2" spans="1:14" x14ac:dyDescent="0.25">
      <c r="A2" s="76"/>
      <c r="B2" s="76"/>
      <c r="C2" s="76"/>
      <c r="D2" s="76"/>
      <c r="E2" s="76"/>
      <c r="F2" s="76"/>
      <c r="H2" s="77"/>
      <c r="I2" s="77"/>
      <c r="J2" s="77"/>
      <c r="K2" s="77"/>
      <c r="L2" s="199" t="s">
        <v>188</v>
      </c>
      <c r="M2" s="199"/>
      <c r="N2" s="199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00"/>
      <c r="M3" s="200"/>
      <c r="N3" s="200"/>
    </row>
    <row r="4" spans="1:14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200"/>
      <c r="M4" s="200"/>
      <c r="N4" s="200"/>
    </row>
    <row r="5" spans="1:14" ht="15.75" x14ac:dyDescent="0.25">
      <c r="A5" s="201" t="s">
        <v>189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 t="s">
        <v>190</v>
      </c>
    </row>
    <row r="7" spans="1:14" x14ac:dyDescent="0.25">
      <c r="A7" s="79" t="s">
        <v>158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4" x14ac:dyDescent="0.25">
      <c r="A8" s="79" t="s">
        <v>191</v>
      </c>
      <c r="B8" s="80" t="s">
        <v>192</v>
      </c>
      <c r="C8" s="80" t="s">
        <v>193</v>
      </c>
      <c r="D8" s="80" t="s">
        <v>194</v>
      </c>
      <c r="E8" s="80" t="s">
        <v>195</v>
      </c>
      <c r="F8" s="80" t="s">
        <v>196</v>
      </c>
      <c r="G8" s="80" t="s">
        <v>197</v>
      </c>
      <c r="H8" s="80" t="s">
        <v>198</v>
      </c>
      <c r="I8" s="80" t="s">
        <v>199</v>
      </c>
      <c r="J8" s="80" t="s">
        <v>200</v>
      </c>
      <c r="K8" s="80" t="s">
        <v>201</v>
      </c>
      <c r="L8" s="80" t="s">
        <v>202</v>
      </c>
      <c r="M8" s="80" t="s">
        <v>203</v>
      </c>
      <c r="N8" s="80" t="s">
        <v>204</v>
      </c>
    </row>
    <row r="9" spans="1:14" x14ac:dyDescent="0.25">
      <c r="A9" s="81" t="s">
        <v>93</v>
      </c>
      <c r="B9" s="82">
        <v>35239</v>
      </c>
      <c r="C9" s="82">
        <v>35239</v>
      </c>
      <c r="D9" s="82">
        <v>35239</v>
      </c>
      <c r="E9" s="82">
        <v>35239</v>
      </c>
      <c r="F9" s="82">
        <v>35239</v>
      </c>
      <c r="G9" s="82">
        <v>35513</v>
      </c>
      <c r="H9" s="82">
        <v>35513</v>
      </c>
      <c r="I9" s="82">
        <v>35513</v>
      </c>
      <c r="J9" s="82">
        <v>35513</v>
      </c>
      <c r="K9" s="82">
        <v>35513</v>
      </c>
      <c r="L9" s="82">
        <v>35514</v>
      </c>
      <c r="M9" s="82">
        <v>35517</v>
      </c>
      <c r="N9" s="83">
        <f t="shared" ref="N9:N16" si="0">SUM(B9:M9)</f>
        <v>424791</v>
      </c>
    </row>
    <row r="10" spans="1:14" ht="30" x14ac:dyDescent="0.25">
      <c r="A10" s="84" t="s">
        <v>17</v>
      </c>
      <c r="B10" s="82">
        <v>3984</v>
      </c>
      <c r="C10" s="82">
        <v>2864</v>
      </c>
      <c r="D10" s="82">
        <v>3191</v>
      </c>
      <c r="E10" s="82">
        <v>6650</v>
      </c>
      <c r="F10" s="82">
        <v>16656</v>
      </c>
      <c r="G10" s="82">
        <v>16345</v>
      </c>
      <c r="H10" s="82">
        <v>15593</v>
      </c>
      <c r="I10" s="82">
        <v>27801</v>
      </c>
      <c r="J10" s="82">
        <v>27801</v>
      </c>
      <c r="K10" s="82">
        <v>14537</v>
      </c>
      <c r="L10" s="82">
        <v>14538</v>
      </c>
      <c r="M10" s="82">
        <v>2521</v>
      </c>
      <c r="N10" s="83">
        <f t="shared" si="0"/>
        <v>152481</v>
      </c>
    </row>
    <row r="11" spans="1:14" x14ac:dyDescent="0.25">
      <c r="A11" s="84" t="s">
        <v>205</v>
      </c>
      <c r="B11" s="82">
        <v>7567</v>
      </c>
      <c r="C11" s="82">
        <v>7567</v>
      </c>
      <c r="D11" s="82">
        <v>52965</v>
      </c>
      <c r="E11" s="82">
        <v>7567</v>
      </c>
      <c r="F11" s="82">
        <v>7567</v>
      </c>
      <c r="G11" s="82">
        <v>7567</v>
      </c>
      <c r="H11" s="82">
        <v>7567</v>
      </c>
      <c r="I11" s="82">
        <v>7567</v>
      </c>
      <c r="J11" s="82">
        <v>52965</v>
      </c>
      <c r="K11" s="82">
        <v>7567</v>
      </c>
      <c r="L11" s="82">
        <v>7567</v>
      </c>
      <c r="M11" s="82">
        <v>7567</v>
      </c>
      <c r="N11" s="83">
        <f t="shared" si="0"/>
        <v>181600</v>
      </c>
    </row>
    <row r="12" spans="1:14" x14ac:dyDescent="0.25">
      <c r="A12" s="84" t="s">
        <v>206</v>
      </c>
      <c r="B12" s="82">
        <v>2248</v>
      </c>
      <c r="C12" s="82">
        <v>2248</v>
      </c>
      <c r="D12" s="82">
        <v>2248</v>
      </c>
      <c r="E12" s="82">
        <v>2248</v>
      </c>
      <c r="F12" s="82">
        <v>2248</v>
      </c>
      <c r="G12" s="82">
        <v>2248</v>
      </c>
      <c r="H12" s="82">
        <v>2248</v>
      </c>
      <c r="I12" s="82">
        <v>2248</v>
      </c>
      <c r="J12" s="82">
        <v>2248</v>
      </c>
      <c r="K12" s="82">
        <v>2248</v>
      </c>
      <c r="L12" s="82">
        <v>2248</v>
      </c>
      <c r="M12" s="82">
        <v>2254</v>
      </c>
      <c r="N12" s="83">
        <f t="shared" si="0"/>
        <v>26982</v>
      </c>
    </row>
    <row r="13" spans="1:14" ht="30" x14ac:dyDescent="0.25">
      <c r="A13" s="84" t="s">
        <v>207</v>
      </c>
      <c r="B13" s="82"/>
      <c r="C13" s="82"/>
      <c r="D13" s="82">
        <v>10127</v>
      </c>
      <c r="E13" s="82"/>
      <c r="F13" s="82"/>
      <c r="G13" s="82">
        <v>10127</v>
      </c>
      <c r="H13" s="82"/>
      <c r="I13" s="82"/>
      <c r="J13" s="82">
        <v>10127</v>
      </c>
      <c r="K13" s="82"/>
      <c r="L13" s="82"/>
      <c r="M13" s="82">
        <v>10128</v>
      </c>
      <c r="N13" s="83">
        <f t="shared" si="0"/>
        <v>40509</v>
      </c>
    </row>
    <row r="14" spans="1:14" x14ac:dyDescent="0.25">
      <c r="A14" s="81" t="s">
        <v>159</v>
      </c>
      <c r="B14" s="82"/>
      <c r="C14" s="82"/>
      <c r="D14" s="82"/>
      <c r="E14" s="82">
        <v>2047</v>
      </c>
      <c r="F14" s="82">
        <v>0</v>
      </c>
      <c r="G14" s="82">
        <v>0</v>
      </c>
      <c r="H14" s="82"/>
      <c r="I14" s="82">
        <v>0</v>
      </c>
      <c r="J14" s="82"/>
      <c r="K14" s="82">
        <v>2048</v>
      </c>
      <c r="L14" s="82">
        <v>0</v>
      </c>
      <c r="M14" s="82">
        <v>0</v>
      </c>
      <c r="N14" s="83">
        <f t="shared" si="0"/>
        <v>4095</v>
      </c>
    </row>
    <row r="15" spans="1:14" x14ac:dyDescent="0.25">
      <c r="A15" s="81" t="s">
        <v>208</v>
      </c>
      <c r="B15" s="82">
        <v>0</v>
      </c>
      <c r="C15" s="82">
        <v>0</v>
      </c>
      <c r="D15" s="82">
        <v>16000</v>
      </c>
      <c r="E15" s="82"/>
      <c r="F15" s="82"/>
      <c r="G15" s="82"/>
      <c r="H15" s="82"/>
      <c r="I15" s="82"/>
      <c r="J15" s="82"/>
      <c r="K15" s="82"/>
      <c r="L15" s="82">
        <v>24000</v>
      </c>
      <c r="M15" s="82">
        <v>2401</v>
      </c>
      <c r="N15" s="83">
        <f t="shared" si="0"/>
        <v>42401</v>
      </c>
    </row>
    <row r="16" spans="1:14" x14ac:dyDescent="0.25">
      <c r="A16" s="85" t="s">
        <v>209</v>
      </c>
      <c r="B16" s="86">
        <f t="shared" ref="B16:M16" si="1">SUM(B9:B15)</f>
        <v>49038</v>
      </c>
      <c r="C16" s="86">
        <f t="shared" si="1"/>
        <v>47918</v>
      </c>
      <c r="D16" s="86">
        <f t="shared" si="1"/>
        <v>119770</v>
      </c>
      <c r="E16" s="86">
        <f t="shared" si="1"/>
        <v>53751</v>
      </c>
      <c r="F16" s="86">
        <f t="shared" si="1"/>
        <v>61710</v>
      </c>
      <c r="G16" s="86">
        <f t="shared" si="1"/>
        <v>71800</v>
      </c>
      <c r="H16" s="86">
        <f t="shared" si="1"/>
        <v>60921</v>
      </c>
      <c r="I16" s="86">
        <f t="shared" si="1"/>
        <v>73129</v>
      </c>
      <c r="J16" s="86">
        <f t="shared" si="1"/>
        <v>128654</v>
      </c>
      <c r="K16" s="86">
        <f t="shared" si="1"/>
        <v>61913</v>
      </c>
      <c r="L16" s="86">
        <f t="shared" si="1"/>
        <v>83867</v>
      </c>
      <c r="M16" s="86">
        <f t="shared" si="1"/>
        <v>60388</v>
      </c>
      <c r="N16" s="86">
        <f t="shared" si="0"/>
        <v>872859</v>
      </c>
    </row>
    <row r="17" spans="1:14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9"/>
      <c r="K17" s="88"/>
      <c r="L17" s="88"/>
      <c r="M17" s="88"/>
      <c r="N17" s="90"/>
    </row>
    <row r="18" spans="1:14" x14ac:dyDescent="0.25">
      <c r="A18" s="79" t="s">
        <v>210</v>
      </c>
      <c r="B18" s="80" t="s">
        <v>192</v>
      </c>
      <c r="C18" s="80" t="s">
        <v>193</v>
      </c>
      <c r="D18" s="80" t="s">
        <v>194</v>
      </c>
      <c r="E18" s="80" t="s">
        <v>195</v>
      </c>
      <c r="F18" s="80" t="s">
        <v>196</v>
      </c>
      <c r="G18" s="80" t="s">
        <v>197</v>
      </c>
      <c r="H18" s="80" t="s">
        <v>198</v>
      </c>
      <c r="I18" s="80" t="s">
        <v>199</v>
      </c>
      <c r="J18" s="80" t="s">
        <v>200</v>
      </c>
      <c r="K18" s="80" t="s">
        <v>201</v>
      </c>
      <c r="L18" s="80" t="s">
        <v>202</v>
      </c>
      <c r="M18" s="80" t="s">
        <v>203</v>
      </c>
      <c r="N18" s="91" t="s">
        <v>204</v>
      </c>
    </row>
    <row r="19" spans="1:14" x14ac:dyDescent="0.25">
      <c r="A19" s="81" t="s">
        <v>211</v>
      </c>
      <c r="B19" s="92">
        <v>4227</v>
      </c>
      <c r="C19" s="92">
        <v>4227</v>
      </c>
      <c r="D19" s="92">
        <v>4689</v>
      </c>
      <c r="E19" s="92">
        <v>9853</v>
      </c>
      <c r="F19" s="92">
        <v>16197</v>
      </c>
      <c r="G19" s="92">
        <v>15483</v>
      </c>
      <c r="H19" s="92">
        <v>15483</v>
      </c>
      <c r="I19" s="92">
        <v>25529</v>
      </c>
      <c r="J19" s="92">
        <v>25529</v>
      </c>
      <c r="K19" s="92">
        <v>14273</v>
      </c>
      <c r="L19" s="92">
        <v>14273</v>
      </c>
      <c r="M19" s="92">
        <v>4235</v>
      </c>
      <c r="N19" s="93">
        <f t="shared" ref="N19:N28" si="2">SUM(B19:M19)</f>
        <v>153998</v>
      </c>
    </row>
    <row r="20" spans="1:14" x14ac:dyDescent="0.25">
      <c r="A20" s="81" t="s">
        <v>212</v>
      </c>
      <c r="B20" s="92">
        <v>820</v>
      </c>
      <c r="C20" s="92">
        <v>820</v>
      </c>
      <c r="D20" s="92">
        <v>945</v>
      </c>
      <c r="E20" s="92">
        <v>2242</v>
      </c>
      <c r="F20" s="92">
        <v>2295</v>
      </c>
      <c r="G20" s="92">
        <v>2295</v>
      </c>
      <c r="H20" s="92">
        <v>2295</v>
      </c>
      <c r="I20" s="92">
        <v>3651</v>
      </c>
      <c r="J20" s="92">
        <v>3651</v>
      </c>
      <c r="K20" s="92">
        <v>2176</v>
      </c>
      <c r="L20" s="92">
        <v>2176</v>
      </c>
      <c r="M20" s="92">
        <v>827</v>
      </c>
      <c r="N20" s="93">
        <f t="shared" si="2"/>
        <v>24193</v>
      </c>
    </row>
    <row r="21" spans="1:14" x14ac:dyDescent="0.25">
      <c r="A21" s="81" t="s">
        <v>19</v>
      </c>
      <c r="B21" s="92">
        <v>11168</v>
      </c>
      <c r="C21" s="92">
        <v>10048</v>
      </c>
      <c r="D21" s="92">
        <v>9788</v>
      </c>
      <c r="E21" s="92">
        <v>9576</v>
      </c>
      <c r="F21" s="92">
        <v>10884</v>
      </c>
      <c r="G21" s="92">
        <v>10328</v>
      </c>
      <c r="H21" s="92">
        <v>9576</v>
      </c>
      <c r="I21" s="92">
        <v>10382</v>
      </c>
      <c r="J21" s="92">
        <v>10382</v>
      </c>
      <c r="K21" s="92">
        <v>10382</v>
      </c>
      <c r="L21" s="92">
        <v>10382</v>
      </c>
      <c r="M21" s="92">
        <v>9582</v>
      </c>
      <c r="N21" s="93">
        <f t="shared" si="2"/>
        <v>122478</v>
      </c>
    </row>
    <row r="22" spans="1:14" ht="45" x14ac:dyDescent="0.25">
      <c r="A22" s="84" t="s">
        <v>213</v>
      </c>
      <c r="B22" s="82">
        <v>27375</v>
      </c>
      <c r="C22" s="82">
        <v>27375</v>
      </c>
      <c r="D22" s="82">
        <v>27375</v>
      </c>
      <c r="E22" s="82">
        <v>27375</v>
      </c>
      <c r="F22" s="82">
        <v>27375</v>
      </c>
      <c r="G22" s="82">
        <v>15945</v>
      </c>
      <c r="H22" s="82">
        <v>29295</v>
      </c>
      <c r="I22" s="82">
        <v>27375</v>
      </c>
      <c r="J22" s="82">
        <v>27375</v>
      </c>
      <c r="K22" s="94">
        <v>27375</v>
      </c>
      <c r="L22" s="82">
        <v>27375</v>
      </c>
      <c r="M22" s="82">
        <v>27377</v>
      </c>
      <c r="N22" s="94">
        <f t="shared" si="2"/>
        <v>318992</v>
      </c>
    </row>
    <row r="23" spans="1:14" x14ac:dyDescent="0.25">
      <c r="A23" s="84" t="s">
        <v>21</v>
      </c>
      <c r="B23" s="82">
        <v>1238</v>
      </c>
      <c r="C23" s="82">
        <v>1238</v>
      </c>
      <c r="D23" s="82">
        <v>1238</v>
      </c>
      <c r="E23" s="82">
        <v>1238</v>
      </c>
      <c r="F23" s="82">
        <v>1238</v>
      </c>
      <c r="G23" s="82">
        <v>1238</v>
      </c>
      <c r="H23" s="82">
        <v>1238</v>
      </c>
      <c r="I23" s="82">
        <v>1238</v>
      </c>
      <c r="J23" s="82">
        <v>1238</v>
      </c>
      <c r="K23" s="94">
        <v>1238</v>
      </c>
      <c r="L23" s="82">
        <v>1238</v>
      </c>
      <c r="M23" s="82">
        <v>1248</v>
      </c>
      <c r="N23" s="94">
        <f t="shared" si="2"/>
        <v>14866</v>
      </c>
    </row>
    <row r="24" spans="1:14" x14ac:dyDescent="0.25">
      <c r="A24" s="81" t="s">
        <v>214</v>
      </c>
      <c r="B24" s="82">
        <v>12995</v>
      </c>
      <c r="C24" s="82">
        <v>12995</v>
      </c>
      <c r="D24" s="82">
        <v>12995</v>
      </c>
      <c r="E24" s="82">
        <v>12995</v>
      </c>
      <c r="F24" s="82">
        <v>15988</v>
      </c>
      <c r="G24" s="82">
        <v>24425</v>
      </c>
      <c r="H24" s="82">
        <v>12995</v>
      </c>
      <c r="I24" s="82">
        <v>12995</v>
      </c>
      <c r="J24" s="82">
        <v>12995</v>
      </c>
      <c r="K24" s="94">
        <v>12995</v>
      </c>
      <c r="L24" s="82">
        <v>12995</v>
      </c>
      <c r="M24" s="82">
        <v>13002</v>
      </c>
      <c r="N24" s="94">
        <f t="shared" si="2"/>
        <v>170370</v>
      </c>
    </row>
    <row r="25" spans="1:14" x14ac:dyDescent="0.25">
      <c r="A25" s="81" t="s">
        <v>38</v>
      </c>
      <c r="B25" s="82"/>
      <c r="C25" s="82"/>
      <c r="D25" s="82"/>
      <c r="E25" s="82"/>
      <c r="F25" s="82"/>
      <c r="G25" s="82">
        <v>26254</v>
      </c>
      <c r="H25" s="82"/>
      <c r="I25" s="82"/>
      <c r="J25" s="82"/>
      <c r="K25" s="82"/>
      <c r="L25" s="82"/>
      <c r="M25" s="82">
        <v>26255</v>
      </c>
      <c r="N25" s="94">
        <f t="shared" si="2"/>
        <v>52509</v>
      </c>
    </row>
    <row r="26" spans="1:14" ht="30" x14ac:dyDescent="0.25">
      <c r="A26" s="84" t="s">
        <v>215</v>
      </c>
      <c r="B26" s="82"/>
      <c r="C26" s="82">
        <v>2954</v>
      </c>
      <c r="D26" s="82">
        <v>2954</v>
      </c>
      <c r="E26" s="82">
        <v>2954</v>
      </c>
      <c r="F26" s="82">
        <v>2957</v>
      </c>
      <c r="G26" s="82"/>
      <c r="H26" s="82"/>
      <c r="I26" s="82"/>
      <c r="J26" s="82"/>
      <c r="K26" s="82"/>
      <c r="L26" s="82"/>
      <c r="M26" s="82"/>
      <c r="N26" s="94">
        <f t="shared" si="2"/>
        <v>11819</v>
      </c>
    </row>
    <row r="27" spans="1:14" x14ac:dyDescent="0.25">
      <c r="A27" s="81" t="s">
        <v>99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>
        <v>3634</v>
      </c>
      <c r="M27" s="82"/>
      <c r="N27" s="94">
        <f t="shared" si="2"/>
        <v>3634</v>
      </c>
    </row>
    <row r="28" spans="1:14" x14ac:dyDescent="0.25">
      <c r="A28" s="85" t="s">
        <v>216</v>
      </c>
      <c r="B28" s="86">
        <f t="shared" ref="B28:M28" si="3">SUM(B19:B27)</f>
        <v>57823</v>
      </c>
      <c r="C28" s="86">
        <f t="shared" si="3"/>
        <v>59657</v>
      </c>
      <c r="D28" s="86">
        <f t="shared" si="3"/>
        <v>59984</v>
      </c>
      <c r="E28" s="86">
        <f t="shared" si="3"/>
        <v>66233</v>
      </c>
      <c r="F28" s="86">
        <f t="shared" si="3"/>
        <v>76934</v>
      </c>
      <c r="G28" s="86">
        <f t="shared" si="3"/>
        <v>95968</v>
      </c>
      <c r="H28" s="86">
        <f t="shared" si="3"/>
        <v>70882</v>
      </c>
      <c r="I28" s="86">
        <f t="shared" si="3"/>
        <v>81170</v>
      </c>
      <c r="J28" s="86">
        <f t="shared" si="3"/>
        <v>81170</v>
      </c>
      <c r="K28" s="86">
        <f t="shared" si="3"/>
        <v>68439</v>
      </c>
      <c r="L28" s="86">
        <f t="shared" si="3"/>
        <v>72073</v>
      </c>
      <c r="M28" s="86">
        <f t="shared" si="3"/>
        <v>82526</v>
      </c>
      <c r="N28" s="86">
        <f t="shared" si="2"/>
        <v>872859</v>
      </c>
    </row>
  </sheetData>
  <mergeCells count="5">
    <mergeCell ref="L2:N2"/>
    <mergeCell ref="L3:N3"/>
    <mergeCell ref="L4:N4"/>
    <mergeCell ref="A5:N5"/>
    <mergeCell ref="B7:N7"/>
  </mergeCells>
  <pageMargins left="0.25" right="0.25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5"/>
  <sheetViews>
    <sheetView workbookViewId="0">
      <selection activeCell="D4" sqref="D4"/>
    </sheetView>
  </sheetViews>
  <sheetFormatPr defaultRowHeight="15" x14ac:dyDescent="0.25"/>
  <cols>
    <col min="1" max="1" width="23.85546875" style="78" customWidth="1"/>
    <col min="2" max="2" width="18.7109375" style="78" customWidth="1"/>
    <col min="3" max="3" width="19" style="78" customWidth="1"/>
    <col min="4" max="4" width="13.42578125" style="78" bestFit="1" customWidth="1"/>
    <col min="5" max="5" width="22.7109375" style="78" customWidth="1"/>
    <col min="6" max="6" width="10" style="78" bestFit="1" customWidth="1"/>
    <col min="7" max="16384" width="9.140625" style="78"/>
  </cols>
  <sheetData>
    <row r="1" spans="1:6" s="120" customFormat="1" x14ac:dyDescent="0.25">
      <c r="F1" s="116" t="s">
        <v>248</v>
      </c>
    </row>
    <row r="2" spans="1:6" x14ac:dyDescent="0.25">
      <c r="C2" s="163"/>
      <c r="D2" s="163"/>
      <c r="E2" s="163"/>
      <c r="F2" s="114" t="s">
        <v>249</v>
      </c>
    </row>
    <row r="5" spans="1:6" ht="15.75" x14ac:dyDescent="0.25">
      <c r="A5" s="203" t="s">
        <v>217</v>
      </c>
      <c r="B5" s="203"/>
      <c r="C5" s="203"/>
      <c r="D5" s="203"/>
      <c r="E5" s="203"/>
      <c r="F5" s="203"/>
    </row>
    <row r="6" spans="1:6" x14ac:dyDescent="0.25">
      <c r="A6" s="95"/>
      <c r="B6" s="95"/>
      <c r="C6" s="95"/>
    </row>
    <row r="8" spans="1:6" x14ac:dyDescent="0.25">
      <c r="F8" s="4" t="s">
        <v>218</v>
      </c>
    </row>
    <row r="9" spans="1:6" ht="42.75" x14ac:dyDescent="0.25">
      <c r="A9" s="96" t="s">
        <v>219</v>
      </c>
      <c r="B9" s="75" t="s">
        <v>220</v>
      </c>
      <c r="C9" s="75" t="s">
        <v>221</v>
      </c>
      <c r="D9" s="75" t="s">
        <v>222</v>
      </c>
      <c r="E9" s="75" t="s">
        <v>223</v>
      </c>
      <c r="F9" s="97" t="s">
        <v>204</v>
      </c>
    </row>
    <row r="10" spans="1:6" ht="21" customHeight="1" x14ac:dyDescent="0.25">
      <c r="A10" s="14" t="s">
        <v>224</v>
      </c>
      <c r="B10" s="98">
        <v>1</v>
      </c>
      <c r="C10" s="98">
        <v>0</v>
      </c>
      <c r="D10" s="98">
        <v>7</v>
      </c>
      <c r="E10" s="98">
        <v>0</v>
      </c>
      <c r="F10" s="99">
        <v>8</v>
      </c>
    </row>
    <row r="11" spans="1:6" ht="18.75" customHeight="1" x14ac:dyDescent="0.25">
      <c r="A11" s="14" t="s">
        <v>225</v>
      </c>
      <c r="B11" s="98">
        <v>1</v>
      </c>
      <c r="C11" s="98"/>
      <c r="D11" s="98"/>
      <c r="E11" s="98"/>
      <c r="F11" s="99">
        <v>1</v>
      </c>
    </row>
    <row r="12" spans="1:6" ht="18.75" customHeight="1" x14ac:dyDescent="0.25">
      <c r="A12" s="14" t="s">
        <v>226</v>
      </c>
      <c r="B12" s="98">
        <v>1</v>
      </c>
      <c r="C12" s="98"/>
      <c r="D12" s="98">
        <v>0</v>
      </c>
      <c r="E12" s="98">
        <v>0</v>
      </c>
      <c r="F12" s="99">
        <v>1</v>
      </c>
    </row>
    <row r="13" spans="1:6" ht="30" x14ac:dyDescent="0.25">
      <c r="A13" s="38" t="s">
        <v>245</v>
      </c>
      <c r="B13" s="98"/>
      <c r="C13" s="98"/>
      <c r="D13" s="98"/>
      <c r="E13" s="98">
        <v>131</v>
      </c>
      <c r="F13" s="99">
        <v>131</v>
      </c>
    </row>
    <row r="14" spans="1:6" s="113" customFormat="1" ht="30" x14ac:dyDescent="0.25">
      <c r="A14" s="38" t="s">
        <v>246</v>
      </c>
      <c r="B14" s="98"/>
      <c r="C14" s="98"/>
      <c r="D14" s="98"/>
      <c r="E14" s="98">
        <v>138</v>
      </c>
      <c r="F14" s="99">
        <v>138</v>
      </c>
    </row>
    <row r="15" spans="1:6" ht="20.25" customHeight="1" x14ac:dyDescent="0.25">
      <c r="A15" s="100" t="s">
        <v>227</v>
      </c>
      <c r="B15" s="101">
        <f>SUM(B10:B12)</f>
        <v>3</v>
      </c>
      <c r="C15" s="101">
        <f>SUM(C10:C12)</f>
        <v>0</v>
      </c>
      <c r="D15" s="101">
        <f>SUM(D10:D12)</f>
        <v>7</v>
      </c>
      <c r="E15" s="101">
        <f>SUM(E10:E12)</f>
        <v>0</v>
      </c>
      <c r="F15" s="102">
        <f>SUM(F10:F14)</f>
        <v>279</v>
      </c>
    </row>
  </sheetData>
  <mergeCells count="1">
    <mergeCell ref="A5:F5"/>
  </mergeCells>
  <pageMargins left="0.7" right="0.7" top="0.75" bottom="0.75" header="0.3" footer="0.3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2"/>
  <sheetViews>
    <sheetView zoomScaleNormal="100" workbookViewId="0">
      <selection activeCell="N1" sqref="N1"/>
    </sheetView>
  </sheetViews>
  <sheetFormatPr defaultRowHeight="15" x14ac:dyDescent="0.25"/>
  <cols>
    <col min="1" max="1" width="39" style="78" customWidth="1"/>
    <col min="2" max="14" width="11.28515625" style="78" customWidth="1"/>
    <col min="15" max="16384" width="9.140625" style="78"/>
  </cols>
  <sheetData>
    <row r="1" spans="1:14" s="120" customFormat="1" x14ac:dyDescent="0.25">
      <c r="N1" s="116" t="s">
        <v>250</v>
      </c>
    </row>
    <row r="2" spans="1:14" x14ac:dyDescent="0.25">
      <c r="L2" s="199" t="s">
        <v>228</v>
      </c>
      <c r="M2" s="199"/>
      <c r="N2" s="199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00"/>
      <c r="M3" s="200"/>
      <c r="N3" s="200"/>
    </row>
    <row r="4" spans="1:14" ht="15.75" x14ac:dyDescent="0.25">
      <c r="A4" s="201" t="s">
        <v>229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 t="s">
        <v>190</v>
      </c>
    </row>
    <row r="6" spans="1:14" x14ac:dyDescent="0.25">
      <c r="A6" s="79" t="s">
        <v>111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1:14" x14ac:dyDescent="0.25">
      <c r="A7" s="79" t="s">
        <v>191</v>
      </c>
      <c r="B7" s="80" t="s">
        <v>192</v>
      </c>
      <c r="C7" s="80" t="s">
        <v>193</v>
      </c>
      <c r="D7" s="80" t="s">
        <v>194</v>
      </c>
      <c r="E7" s="80" t="s">
        <v>195</v>
      </c>
      <c r="F7" s="80" t="s">
        <v>196</v>
      </c>
      <c r="G7" s="80" t="s">
        <v>197</v>
      </c>
      <c r="H7" s="80" t="s">
        <v>198</v>
      </c>
      <c r="I7" s="80" t="s">
        <v>199</v>
      </c>
      <c r="J7" s="80" t="s">
        <v>200</v>
      </c>
      <c r="K7" s="80" t="s">
        <v>201</v>
      </c>
      <c r="L7" s="80" t="s">
        <v>202</v>
      </c>
      <c r="M7" s="80" t="s">
        <v>203</v>
      </c>
      <c r="N7" s="80" t="s">
        <v>204</v>
      </c>
    </row>
    <row r="8" spans="1:14" x14ac:dyDescent="0.25">
      <c r="A8" s="79" t="s">
        <v>230</v>
      </c>
      <c r="B8" s="92">
        <v>0</v>
      </c>
      <c r="C8" s="92">
        <v>0</v>
      </c>
      <c r="D8" s="92"/>
      <c r="E8" s="92">
        <v>0</v>
      </c>
      <c r="F8" s="92">
        <v>0</v>
      </c>
      <c r="G8" s="92">
        <v>0</v>
      </c>
      <c r="H8" s="92"/>
      <c r="I8" s="92">
        <v>0</v>
      </c>
      <c r="J8" s="92">
        <v>0</v>
      </c>
      <c r="K8" s="92"/>
      <c r="L8" s="92">
        <v>0</v>
      </c>
      <c r="M8" s="92">
        <v>0</v>
      </c>
      <c r="N8" s="92">
        <f>SUM(B8:M8)</f>
        <v>0</v>
      </c>
    </row>
    <row r="9" spans="1:14" x14ac:dyDescent="0.25">
      <c r="A9" s="81" t="s">
        <v>206</v>
      </c>
      <c r="B9" s="82"/>
      <c r="C9" s="82"/>
      <c r="D9" s="82"/>
      <c r="E9" s="82"/>
      <c r="F9" s="82"/>
      <c r="G9" s="82"/>
      <c r="H9" s="82">
        <v>1190</v>
      </c>
      <c r="I9" s="82"/>
      <c r="J9" s="82"/>
      <c r="K9" s="82"/>
      <c r="L9" s="82"/>
      <c r="M9" s="82"/>
      <c r="N9" s="94">
        <f>SUM(B9:M9)</f>
        <v>1190</v>
      </c>
    </row>
    <row r="10" spans="1:14" ht="30" x14ac:dyDescent="0.25">
      <c r="A10" s="84" t="s">
        <v>231</v>
      </c>
      <c r="B10" s="82">
        <v>12590</v>
      </c>
      <c r="C10" s="82">
        <v>12590</v>
      </c>
      <c r="D10" s="82">
        <v>12590</v>
      </c>
      <c r="E10" s="82">
        <v>12590</v>
      </c>
      <c r="F10" s="82">
        <v>12590</v>
      </c>
      <c r="G10" s="82">
        <v>1160</v>
      </c>
      <c r="H10" s="82">
        <v>13482</v>
      </c>
      <c r="I10" s="82">
        <v>12590</v>
      </c>
      <c r="J10" s="82">
        <v>12590</v>
      </c>
      <c r="K10" s="82">
        <v>12590</v>
      </c>
      <c r="L10" s="82">
        <v>12590</v>
      </c>
      <c r="M10" s="82">
        <v>12592</v>
      </c>
      <c r="N10" s="94">
        <f>SUM(B10:M10)</f>
        <v>140544</v>
      </c>
    </row>
    <row r="11" spans="1:14" x14ac:dyDescent="0.25">
      <c r="A11" s="84" t="s">
        <v>159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/>
      <c r="L11" s="82">
        <v>0</v>
      </c>
      <c r="M11" s="82">
        <v>0</v>
      </c>
      <c r="N11" s="94">
        <f>SUM(B11:M11)</f>
        <v>0</v>
      </c>
    </row>
    <row r="12" spans="1:14" x14ac:dyDescent="0.25">
      <c r="A12" s="84" t="s">
        <v>232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1500</v>
      </c>
      <c r="I12" s="82">
        <v>0</v>
      </c>
      <c r="J12" s="82">
        <v>0</v>
      </c>
      <c r="K12" s="82"/>
      <c r="L12" s="82">
        <v>0</v>
      </c>
      <c r="M12" s="82"/>
      <c r="N12" s="94">
        <f>SUM(B12:M12)</f>
        <v>1500</v>
      </c>
    </row>
    <row r="13" spans="1:14" x14ac:dyDescent="0.25">
      <c r="A13" s="85" t="s">
        <v>209</v>
      </c>
      <c r="B13" s="86">
        <f>SUM(B9:B10)</f>
        <v>12590</v>
      </c>
      <c r="C13" s="86">
        <f>SUM(C9:C10)</f>
        <v>12590</v>
      </c>
      <c r="D13" s="86">
        <f>SUM(D8:D10)</f>
        <v>12590</v>
      </c>
      <c r="E13" s="86">
        <f>SUM(E9:E10)</f>
        <v>12590</v>
      </c>
      <c r="F13" s="86">
        <f>SUM(F9:F10)</f>
        <v>12590</v>
      </c>
      <c r="G13" s="86">
        <f>SUM(G8:G12)</f>
        <v>1160</v>
      </c>
      <c r="H13" s="86">
        <f>SUM(H8:H12)</f>
        <v>16172</v>
      </c>
      <c r="I13" s="86">
        <f>SUM(I9:I10)</f>
        <v>12590</v>
      </c>
      <c r="J13" s="86">
        <f>SUM(J9:J10)</f>
        <v>12590</v>
      </c>
      <c r="K13" s="86">
        <f>SUM(K8:K12)</f>
        <v>12590</v>
      </c>
      <c r="L13" s="86">
        <f>SUM(L9:L10)</f>
        <v>12590</v>
      </c>
      <c r="M13" s="86">
        <f>SUM(M8:M12)</f>
        <v>12592</v>
      </c>
      <c r="N13" s="86">
        <f>SUM(N8:N12)</f>
        <v>143234</v>
      </c>
    </row>
    <row r="14" spans="1:14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90"/>
    </row>
    <row r="15" spans="1:14" x14ac:dyDescent="0.25">
      <c r="A15" s="79" t="s">
        <v>210</v>
      </c>
      <c r="B15" s="80" t="s">
        <v>192</v>
      </c>
      <c r="C15" s="80" t="s">
        <v>193</v>
      </c>
      <c r="D15" s="80" t="s">
        <v>194</v>
      </c>
      <c r="E15" s="80" t="s">
        <v>195</v>
      </c>
      <c r="F15" s="80" t="s">
        <v>196</v>
      </c>
      <c r="G15" s="80" t="s">
        <v>197</v>
      </c>
      <c r="H15" s="80" t="s">
        <v>198</v>
      </c>
      <c r="I15" s="80" t="s">
        <v>199</v>
      </c>
      <c r="J15" s="80" t="s">
        <v>200</v>
      </c>
      <c r="K15" s="80" t="s">
        <v>201</v>
      </c>
      <c r="L15" s="80" t="s">
        <v>202</v>
      </c>
      <c r="M15" s="80" t="s">
        <v>203</v>
      </c>
      <c r="N15" s="91" t="s">
        <v>204</v>
      </c>
    </row>
    <row r="16" spans="1:14" x14ac:dyDescent="0.25">
      <c r="A16" s="81" t="s">
        <v>11</v>
      </c>
      <c r="B16" s="92">
        <v>4957</v>
      </c>
      <c r="C16" s="92">
        <v>4957</v>
      </c>
      <c r="D16" s="92">
        <v>4957</v>
      </c>
      <c r="E16" s="92">
        <v>4957</v>
      </c>
      <c r="F16" s="92">
        <v>4957</v>
      </c>
      <c r="G16" s="92">
        <v>4957</v>
      </c>
      <c r="H16" s="92">
        <v>5500</v>
      </c>
      <c r="I16" s="92">
        <v>4957</v>
      </c>
      <c r="J16" s="92">
        <v>4957</v>
      </c>
      <c r="K16" s="92">
        <v>4957</v>
      </c>
      <c r="L16" s="92">
        <v>4957</v>
      </c>
      <c r="M16" s="92">
        <v>4960</v>
      </c>
      <c r="N16" s="93">
        <f>SUM(B16:M16)</f>
        <v>60030</v>
      </c>
    </row>
    <row r="17" spans="1:14" x14ac:dyDescent="0.25">
      <c r="A17" s="81" t="s">
        <v>233</v>
      </c>
      <c r="B17" s="92">
        <v>1377</v>
      </c>
      <c r="C17" s="92">
        <v>1377</v>
      </c>
      <c r="D17" s="92">
        <v>1377</v>
      </c>
      <c r="E17" s="92">
        <v>1377</v>
      </c>
      <c r="F17" s="92">
        <v>1377</v>
      </c>
      <c r="G17" s="92">
        <v>1377</v>
      </c>
      <c r="H17" s="92">
        <v>1780</v>
      </c>
      <c r="I17" s="92">
        <v>1377</v>
      </c>
      <c r="J17" s="92">
        <v>1377</v>
      </c>
      <c r="K17" s="92">
        <v>1377</v>
      </c>
      <c r="L17" s="92">
        <v>1377</v>
      </c>
      <c r="M17" s="92">
        <v>1379</v>
      </c>
      <c r="N17" s="93">
        <f>SUM(B17:M17)</f>
        <v>16929</v>
      </c>
    </row>
    <row r="18" spans="1:14" x14ac:dyDescent="0.25">
      <c r="A18" s="81" t="s">
        <v>19</v>
      </c>
      <c r="B18" s="92">
        <v>3451</v>
      </c>
      <c r="C18" s="92">
        <v>3451</v>
      </c>
      <c r="D18" s="92">
        <v>3451</v>
      </c>
      <c r="E18" s="92">
        <v>3401</v>
      </c>
      <c r="F18" s="92">
        <v>3451</v>
      </c>
      <c r="G18" s="92">
        <v>2810</v>
      </c>
      <c r="H18" s="92">
        <v>2612</v>
      </c>
      <c r="I18" s="92">
        <v>1546</v>
      </c>
      <c r="J18" s="92">
        <v>1546</v>
      </c>
      <c r="K18" s="92">
        <v>3451</v>
      </c>
      <c r="L18" s="92">
        <v>3451</v>
      </c>
      <c r="M18" s="92">
        <v>3452</v>
      </c>
      <c r="N18" s="93">
        <f>SUM(B18:M18)</f>
        <v>36073</v>
      </c>
    </row>
    <row r="19" spans="1:14" s="112" customFormat="1" x14ac:dyDescent="0.25">
      <c r="A19" s="81" t="s">
        <v>244</v>
      </c>
      <c r="B19" s="92"/>
      <c r="C19" s="92"/>
      <c r="D19" s="92"/>
      <c r="E19" s="92">
        <v>306</v>
      </c>
      <c r="F19" s="92"/>
      <c r="G19" s="92"/>
      <c r="H19" s="92"/>
      <c r="I19" s="92"/>
      <c r="J19" s="92"/>
      <c r="K19" s="92"/>
      <c r="L19" s="92"/>
      <c r="M19" s="92"/>
      <c r="N19" s="93">
        <v>306</v>
      </c>
    </row>
    <row r="20" spans="1:14" x14ac:dyDescent="0.25">
      <c r="A20" s="81" t="s">
        <v>234</v>
      </c>
      <c r="B20" s="92">
        <v>1948</v>
      </c>
      <c r="C20" s="92">
        <v>1948</v>
      </c>
      <c r="D20" s="92">
        <v>1948</v>
      </c>
      <c r="E20" s="92">
        <v>1998</v>
      </c>
      <c r="F20" s="92">
        <v>1948</v>
      </c>
      <c r="G20" s="92">
        <v>1948</v>
      </c>
      <c r="H20" s="92">
        <v>1948</v>
      </c>
      <c r="I20" s="92">
        <v>1948</v>
      </c>
      <c r="J20" s="92">
        <v>1948</v>
      </c>
      <c r="K20" s="92">
        <v>1948</v>
      </c>
      <c r="L20" s="92">
        <v>1948</v>
      </c>
      <c r="M20" s="92">
        <v>1958</v>
      </c>
      <c r="N20" s="93">
        <f>SUM(B20:M20)</f>
        <v>23436</v>
      </c>
    </row>
    <row r="21" spans="1:14" x14ac:dyDescent="0.25">
      <c r="A21" s="84" t="s">
        <v>235</v>
      </c>
      <c r="B21" s="92">
        <v>0</v>
      </c>
      <c r="C21" s="92"/>
      <c r="D21" s="92">
        <v>0</v>
      </c>
      <c r="E21" s="92"/>
      <c r="F21" s="92"/>
      <c r="G21" s="92"/>
      <c r="H21" s="92"/>
      <c r="I21" s="92"/>
      <c r="J21" s="92"/>
      <c r="K21" s="92">
        <v>6460</v>
      </c>
      <c r="L21" s="92"/>
      <c r="M21" s="92"/>
      <c r="N21" s="93">
        <f>SUM(B21:M21)</f>
        <v>6460</v>
      </c>
    </row>
    <row r="22" spans="1:14" x14ac:dyDescent="0.25">
      <c r="A22" s="85" t="s">
        <v>236</v>
      </c>
      <c r="B22" s="103">
        <f>SUM(B16:B21)</f>
        <v>11733</v>
      </c>
      <c r="C22" s="103">
        <f t="shared" ref="C22:M22" si="0">SUM(C16:C21)</f>
        <v>11733</v>
      </c>
      <c r="D22" s="103">
        <f t="shared" si="0"/>
        <v>11733</v>
      </c>
      <c r="E22" s="103">
        <f t="shared" si="0"/>
        <v>12039</v>
      </c>
      <c r="F22" s="103">
        <f t="shared" si="0"/>
        <v>11733</v>
      </c>
      <c r="G22" s="103">
        <f t="shared" si="0"/>
        <v>11092</v>
      </c>
      <c r="H22" s="103">
        <f t="shared" si="0"/>
        <v>11840</v>
      </c>
      <c r="I22" s="103">
        <f t="shared" si="0"/>
        <v>9828</v>
      </c>
      <c r="J22" s="103">
        <f t="shared" si="0"/>
        <v>9828</v>
      </c>
      <c r="K22" s="103">
        <f t="shared" si="0"/>
        <v>18193</v>
      </c>
      <c r="L22" s="103">
        <f t="shared" si="0"/>
        <v>11733</v>
      </c>
      <c r="M22" s="103">
        <f t="shared" si="0"/>
        <v>11749</v>
      </c>
      <c r="N22" s="103">
        <f>SUM(N16:N21)</f>
        <v>143234</v>
      </c>
    </row>
  </sheetData>
  <mergeCells count="4">
    <mergeCell ref="L2:N2"/>
    <mergeCell ref="L3:N3"/>
    <mergeCell ref="A4:N4"/>
    <mergeCell ref="B6:N6"/>
  </mergeCells>
  <pageMargins left="0.25" right="0.25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workbookViewId="0">
      <selection activeCell="D30" sqref="D30"/>
    </sheetView>
  </sheetViews>
  <sheetFormatPr defaultRowHeight="15" x14ac:dyDescent="0.25"/>
  <cols>
    <col min="1" max="1" width="39.42578125" style="78" customWidth="1"/>
    <col min="2" max="14" width="11.28515625" style="78" customWidth="1"/>
    <col min="15" max="16384" width="9.140625" style="78"/>
  </cols>
  <sheetData>
    <row r="1" spans="1:14" s="120" customFormat="1" x14ac:dyDescent="0.25">
      <c r="N1" s="116" t="s">
        <v>251</v>
      </c>
    </row>
    <row r="2" spans="1:14" x14ac:dyDescent="0.25">
      <c r="I2" s="2"/>
      <c r="J2" s="2"/>
      <c r="K2" s="2"/>
      <c r="L2" s="199" t="s">
        <v>237</v>
      </c>
      <c r="M2" s="199"/>
      <c r="N2" s="199"/>
    </row>
    <row r="3" spans="1:14" x14ac:dyDescent="0.25">
      <c r="L3" s="177"/>
      <c r="M3" s="177"/>
      <c r="N3" s="177"/>
    </row>
    <row r="4" spans="1:14" ht="15.75" x14ac:dyDescent="0.25">
      <c r="A4" s="204" t="s">
        <v>238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5">
      <c r="N5" s="4" t="s">
        <v>190</v>
      </c>
    </row>
    <row r="6" spans="1:14" x14ac:dyDescent="0.25">
      <c r="A6" s="11" t="s">
        <v>239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</row>
    <row r="7" spans="1:14" x14ac:dyDescent="0.25">
      <c r="A7" s="11" t="s">
        <v>191</v>
      </c>
      <c r="B7" s="104" t="s">
        <v>192</v>
      </c>
      <c r="C7" s="104" t="s">
        <v>193</v>
      </c>
      <c r="D7" s="104" t="s">
        <v>194</v>
      </c>
      <c r="E7" s="104" t="s">
        <v>195</v>
      </c>
      <c r="F7" s="104" t="s">
        <v>196</v>
      </c>
      <c r="G7" s="104" t="s">
        <v>197</v>
      </c>
      <c r="H7" s="104" t="s">
        <v>198</v>
      </c>
      <c r="I7" s="104" t="s">
        <v>199</v>
      </c>
      <c r="J7" s="104" t="s">
        <v>200</v>
      </c>
      <c r="K7" s="104" t="s">
        <v>201</v>
      </c>
      <c r="L7" s="104" t="s">
        <v>202</v>
      </c>
      <c r="M7" s="104" t="s">
        <v>203</v>
      </c>
      <c r="N7" s="104" t="s">
        <v>204</v>
      </c>
    </row>
    <row r="8" spans="1:14" x14ac:dyDescent="0.25">
      <c r="A8" s="11" t="s">
        <v>230</v>
      </c>
      <c r="B8" s="28">
        <v>0</v>
      </c>
      <c r="C8" s="28">
        <v>0</v>
      </c>
      <c r="D8" s="28"/>
      <c r="E8" s="28">
        <v>0</v>
      </c>
      <c r="F8" s="28">
        <v>0</v>
      </c>
      <c r="G8" s="28">
        <v>0</v>
      </c>
      <c r="H8" s="28"/>
      <c r="I8" s="28">
        <v>0</v>
      </c>
      <c r="J8" s="28">
        <v>0</v>
      </c>
      <c r="K8" s="28"/>
      <c r="L8" s="28">
        <v>0</v>
      </c>
      <c r="M8" s="28">
        <v>0</v>
      </c>
      <c r="N8" s="28">
        <f>SUM(B8:M8)</f>
        <v>0</v>
      </c>
    </row>
    <row r="9" spans="1:14" x14ac:dyDescent="0.25">
      <c r="A9" s="14" t="s">
        <v>240</v>
      </c>
      <c r="B9" s="28">
        <v>468</v>
      </c>
      <c r="C9" s="28">
        <v>468</v>
      </c>
      <c r="D9" s="28">
        <v>468</v>
      </c>
      <c r="E9" s="28">
        <v>468</v>
      </c>
      <c r="F9" s="28">
        <v>468</v>
      </c>
      <c r="G9" s="28">
        <v>468</v>
      </c>
      <c r="H9" s="28">
        <v>3413</v>
      </c>
      <c r="I9" s="28">
        <v>468</v>
      </c>
      <c r="J9" s="28">
        <v>468</v>
      </c>
      <c r="K9" s="28">
        <v>468</v>
      </c>
      <c r="L9" s="28">
        <v>468</v>
      </c>
      <c r="M9" s="28">
        <v>476</v>
      </c>
      <c r="N9" s="105">
        <f>SUM(B9:M9)</f>
        <v>8569</v>
      </c>
    </row>
    <row r="10" spans="1:14" x14ac:dyDescent="0.25">
      <c r="A10" s="38" t="s">
        <v>241</v>
      </c>
      <c r="B10" s="28">
        <v>14785</v>
      </c>
      <c r="C10" s="28">
        <v>14785</v>
      </c>
      <c r="D10" s="28">
        <v>14785</v>
      </c>
      <c r="E10" s="28">
        <v>14785</v>
      </c>
      <c r="F10" s="28">
        <v>14785</v>
      </c>
      <c r="G10" s="28">
        <v>14785</v>
      </c>
      <c r="H10" s="28">
        <v>15813</v>
      </c>
      <c r="I10" s="28">
        <v>14785</v>
      </c>
      <c r="J10" s="28">
        <v>14785</v>
      </c>
      <c r="K10" s="28">
        <v>14785</v>
      </c>
      <c r="L10" s="28">
        <v>14785</v>
      </c>
      <c r="M10" s="28">
        <v>14785</v>
      </c>
      <c r="N10" s="105">
        <f>SUM(B10:M10)</f>
        <v>178448</v>
      </c>
    </row>
    <row r="11" spans="1:14" x14ac:dyDescent="0.25">
      <c r="A11" s="38" t="s">
        <v>159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>
        <v>0</v>
      </c>
      <c r="M11" s="28">
        <v>0</v>
      </c>
      <c r="N11" s="105">
        <f>SUM(B11:M11)</f>
        <v>0</v>
      </c>
    </row>
    <row r="12" spans="1:14" x14ac:dyDescent="0.25">
      <c r="A12" s="38" t="s">
        <v>232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1500</v>
      </c>
      <c r="I12" s="28">
        <v>0</v>
      </c>
      <c r="J12" s="28">
        <v>0</v>
      </c>
      <c r="K12" s="28"/>
      <c r="L12" s="28">
        <v>0</v>
      </c>
      <c r="M12" s="28"/>
      <c r="N12" s="105">
        <f>SUM(B12:M12)</f>
        <v>1500</v>
      </c>
    </row>
    <row r="13" spans="1:14" x14ac:dyDescent="0.25">
      <c r="A13" s="34" t="s">
        <v>209</v>
      </c>
      <c r="B13" s="106">
        <f t="shared" ref="B13:L13" si="0">SUM(B9:B10)</f>
        <v>15253</v>
      </c>
      <c r="C13" s="106">
        <f t="shared" si="0"/>
        <v>15253</v>
      </c>
      <c r="D13" s="106">
        <f>SUM(D8:D10)</f>
        <v>15253</v>
      </c>
      <c r="E13" s="106">
        <f t="shared" si="0"/>
        <v>15253</v>
      </c>
      <c r="F13" s="106">
        <f t="shared" si="0"/>
        <v>15253</v>
      </c>
      <c r="G13" s="106">
        <f>SUM(G8:G12)</f>
        <v>15253</v>
      </c>
      <c r="H13" s="106">
        <f>SUM(H8:H12)</f>
        <v>20726</v>
      </c>
      <c r="I13" s="106">
        <f t="shared" si="0"/>
        <v>15253</v>
      </c>
      <c r="J13" s="106">
        <f t="shared" si="0"/>
        <v>15253</v>
      </c>
      <c r="K13" s="106">
        <f>SUM(K8:K12)</f>
        <v>15253</v>
      </c>
      <c r="L13" s="106">
        <f t="shared" si="0"/>
        <v>15253</v>
      </c>
      <c r="M13" s="106">
        <f>SUM(M8:M12)</f>
        <v>15261</v>
      </c>
      <c r="N13" s="106">
        <f>SUM(N8:N12)</f>
        <v>188517</v>
      </c>
    </row>
    <row r="14" spans="1:14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4" x14ac:dyDescent="0.25">
      <c r="A15" s="11" t="s">
        <v>210</v>
      </c>
      <c r="B15" s="110" t="s">
        <v>192</v>
      </c>
      <c r="C15" s="110" t="s">
        <v>193</v>
      </c>
      <c r="D15" s="110" t="s">
        <v>194</v>
      </c>
      <c r="E15" s="110" t="s">
        <v>195</v>
      </c>
      <c r="F15" s="110" t="s">
        <v>196</v>
      </c>
      <c r="G15" s="110" t="s">
        <v>197</v>
      </c>
      <c r="H15" s="110" t="s">
        <v>198</v>
      </c>
      <c r="I15" s="110" t="s">
        <v>199</v>
      </c>
      <c r="J15" s="110" t="s">
        <v>200</v>
      </c>
      <c r="K15" s="110" t="s">
        <v>201</v>
      </c>
      <c r="L15" s="110" t="s">
        <v>202</v>
      </c>
      <c r="M15" s="110" t="s">
        <v>203</v>
      </c>
      <c r="N15" s="111" t="s">
        <v>204</v>
      </c>
    </row>
    <row r="16" spans="1:14" x14ac:dyDescent="0.25">
      <c r="A16" s="14" t="s">
        <v>11</v>
      </c>
      <c r="B16" s="28">
        <v>8104</v>
      </c>
      <c r="C16" s="28">
        <v>8104</v>
      </c>
      <c r="D16" s="28">
        <v>8104</v>
      </c>
      <c r="E16" s="28">
        <v>8104</v>
      </c>
      <c r="F16" s="28">
        <v>8104</v>
      </c>
      <c r="G16" s="28">
        <v>8104</v>
      </c>
      <c r="H16" s="28">
        <v>9398</v>
      </c>
      <c r="I16" s="28">
        <v>8104</v>
      </c>
      <c r="J16" s="28">
        <v>8104</v>
      </c>
      <c r="K16" s="28">
        <v>8104</v>
      </c>
      <c r="L16" s="28">
        <v>8104</v>
      </c>
      <c r="M16" s="28">
        <v>8104</v>
      </c>
      <c r="N16" s="105">
        <f>SUM(B16:M16)</f>
        <v>98542</v>
      </c>
    </row>
    <row r="17" spans="1:14" x14ac:dyDescent="0.25">
      <c r="A17" s="14" t="s">
        <v>233</v>
      </c>
      <c r="B17" s="28">
        <v>2218</v>
      </c>
      <c r="C17" s="28">
        <v>2218</v>
      </c>
      <c r="D17" s="28">
        <v>2218</v>
      </c>
      <c r="E17" s="28">
        <v>2218</v>
      </c>
      <c r="F17" s="28">
        <v>2218</v>
      </c>
      <c r="G17" s="28">
        <v>2218</v>
      </c>
      <c r="H17" s="28">
        <v>2218</v>
      </c>
      <c r="I17" s="28">
        <v>2896</v>
      </c>
      <c r="J17" s="28">
        <v>2218</v>
      </c>
      <c r="K17" s="28">
        <v>2218</v>
      </c>
      <c r="L17" s="28">
        <v>2218</v>
      </c>
      <c r="M17" s="28">
        <v>2224</v>
      </c>
      <c r="N17" s="105">
        <f>SUM(B17:M17)</f>
        <v>27300</v>
      </c>
    </row>
    <row r="18" spans="1:14" x14ac:dyDescent="0.25">
      <c r="A18" s="14" t="s">
        <v>19</v>
      </c>
      <c r="B18" s="28">
        <v>3848</v>
      </c>
      <c r="C18" s="28">
        <v>3848</v>
      </c>
      <c r="D18" s="28">
        <v>3848</v>
      </c>
      <c r="E18" s="28">
        <v>3848</v>
      </c>
      <c r="F18" s="28">
        <v>3848</v>
      </c>
      <c r="G18" s="28">
        <v>3848</v>
      </c>
      <c r="H18" s="28">
        <v>5404</v>
      </c>
      <c r="I18" s="28">
        <v>3848</v>
      </c>
      <c r="J18" s="28">
        <v>3848</v>
      </c>
      <c r="K18" s="28">
        <v>3848</v>
      </c>
      <c r="L18" s="28">
        <v>3848</v>
      </c>
      <c r="M18" s="28">
        <v>3856</v>
      </c>
      <c r="N18" s="105">
        <f>SUM(B18:M18)</f>
        <v>47740</v>
      </c>
    </row>
    <row r="19" spans="1:14" x14ac:dyDescent="0.25">
      <c r="A19" s="14" t="s">
        <v>234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5">
        <f>SUM(B19:M19)</f>
        <v>0</v>
      </c>
    </row>
    <row r="20" spans="1:14" x14ac:dyDescent="0.25">
      <c r="A20" s="38" t="s">
        <v>235</v>
      </c>
      <c r="B20" s="28">
        <v>0</v>
      </c>
      <c r="C20" s="28"/>
      <c r="D20" s="28">
        <v>0</v>
      </c>
      <c r="E20" s="28"/>
      <c r="F20" s="28"/>
      <c r="G20" s="28"/>
      <c r="H20" s="28">
        <v>1945</v>
      </c>
      <c r="I20" s="28"/>
      <c r="J20" s="28"/>
      <c r="K20" s="28">
        <v>12990</v>
      </c>
      <c r="L20" s="28"/>
      <c r="M20" s="28"/>
      <c r="N20" s="105">
        <f>SUM(B20:M20)</f>
        <v>14935</v>
      </c>
    </row>
    <row r="21" spans="1:14" x14ac:dyDescent="0.25">
      <c r="A21" s="34" t="s">
        <v>236</v>
      </c>
      <c r="B21" s="106">
        <f>SUM(B16:B20)</f>
        <v>14170</v>
      </c>
      <c r="C21" s="106">
        <f t="shared" ref="C21:M21" si="1">SUM(C16:C20)</f>
        <v>14170</v>
      </c>
      <c r="D21" s="106">
        <f t="shared" si="1"/>
        <v>14170</v>
      </c>
      <c r="E21" s="106">
        <f t="shared" si="1"/>
        <v>14170</v>
      </c>
      <c r="F21" s="106">
        <f t="shared" si="1"/>
        <v>14170</v>
      </c>
      <c r="G21" s="106">
        <f t="shared" si="1"/>
        <v>14170</v>
      </c>
      <c r="H21" s="106">
        <f t="shared" si="1"/>
        <v>18965</v>
      </c>
      <c r="I21" s="106">
        <f t="shared" si="1"/>
        <v>14848</v>
      </c>
      <c r="J21" s="106">
        <f t="shared" si="1"/>
        <v>14170</v>
      </c>
      <c r="K21" s="106">
        <f t="shared" si="1"/>
        <v>27160</v>
      </c>
      <c r="L21" s="106">
        <f t="shared" si="1"/>
        <v>14170</v>
      </c>
      <c r="M21" s="106">
        <f t="shared" si="1"/>
        <v>14184</v>
      </c>
      <c r="N21" s="106">
        <f>SUM(N16:N20)</f>
        <v>188517</v>
      </c>
    </row>
  </sheetData>
  <mergeCells count="4">
    <mergeCell ref="L2:N2"/>
    <mergeCell ref="L3:N3"/>
    <mergeCell ref="A4:N4"/>
    <mergeCell ref="B6:N6"/>
  </mergeCells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5"/>
  <sheetViews>
    <sheetView workbookViewId="0">
      <selection activeCell="H8" sqref="H8"/>
    </sheetView>
  </sheetViews>
  <sheetFormatPr defaultRowHeight="15" x14ac:dyDescent="0.25"/>
  <cols>
    <col min="1" max="1" width="29.7109375" style="123" customWidth="1"/>
    <col min="2" max="2" width="17.140625" style="123" customWidth="1"/>
    <col min="3" max="3" width="15" style="123" customWidth="1"/>
    <col min="4" max="4" width="11.42578125" style="123" bestFit="1" customWidth="1"/>
    <col min="5" max="5" width="12.7109375" style="123" customWidth="1"/>
    <col min="6" max="6" width="14.140625" style="123" customWidth="1"/>
    <col min="7" max="7" width="13.140625" style="123" customWidth="1"/>
    <col min="8" max="9" width="13" style="123" customWidth="1"/>
    <col min="10" max="11" width="12.42578125" style="123" customWidth="1"/>
    <col min="12" max="12" width="11.85546875" style="123" customWidth="1"/>
    <col min="13" max="13" width="12.140625" style="123" customWidth="1"/>
    <col min="14" max="16384" width="9.140625" style="123"/>
  </cols>
  <sheetData>
    <row r="1" spans="1:13" x14ac:dyDescent="0.25">
      <c r="J1" s="166"/>
      <c r="K1" s="166"/>
      <c r="L1" s="166"/>
      <c r="M1" s="121" t="s">
        <v>256</v>
      </c>
    </row>
    <row r="3" spans="1:13" ht="15.75" x14ac:dyDescent="0.25">
      <c r="A3" s="169" t="s">
        <v>252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5.75" x14ac:dyDescent="0.25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62"/>
      <c r="L5" s="62"/>
      <c r="M5" s="3"/>
    </row>
    <row r="6" spans="1:13" ht="15.75" thickBot="1" x14ac:dyDescent="0.3">
      <c r="A6" s="63"/>
      <c r="I6" s="51"/>
      <c r="K6" s="65"/>
      <c r="L6" s="65"/>
      <c r="M6" s="123" t="s">
        <v>2</v>
      </c>
    </row>
    <row r="7" spans="1:13" x14ac:dyDescent="0.25">
      <c r="A7" s="209" t="s">
        <v>110</v>
      </c>
      <c r="B7" s="211" t="s">
        <v>162</v>
      </c>
      <c r="C7" s="185"/>
      <c r="D7" s="185"/>
      <c r="E7" s="185"/>
      <c r="F7" s="212"/>
      <c r="G7" s="211" t="s">
        <v>159</v>
      </c>
      <c r="H7" s="185"/>
      <c r="I7" s="212"/>
      <c r="J7" s="188" t="s">
        <v>163</v>
      </c>
      <c r="K7" s="188"/>
      <c r="L7" s="188"/>
      <c r="M7" s="213" t="s">
        <v>164</v>
      </c>
    </row>
    <row r="8" spans="1:13" ht="72" thickBot="1" x14ac:dyDescent="0.3">
      <c r="A8" s="210"/>
      <c r="B8" s="67" t="s">
        <v>13</v>
      </c>
      <c r="C8" s="67" t="s">
        <v>165</v>
      </c>
      <c r="D8" s="67" t="s">
        <v>22</v>
      </c>
      <c r="E8" s="68" t="s">
        <v>26</v>
      </c>
      <c r="F8" s="67" t="s">
        <v>32</v>
      </c>
      <c r="G8" s="67" t="s">
        <v>166</v>
      </c>
      <c r="H8" s="67" t="s">
        <v>42</v>
      </c>
      <c r="I8" s="67" t="s">
        <v>106</v>
      </c>
      <c r="J8" s="68" t="s">
        <v>97</v>
      </c>
      <c r="K8" s="68" t="s">
        <v>167</v>
      </c>
      <c r="L8" s="164" t="s">
        <v>168</v>
      </c>
      <c r="M8" s="214"/>
    </row>
    <row r="9" spans="1:13" ht="31.5" x14ac:dyDescent="0.25">
      <c r="A9" s="54" t="s">
        <v>111</v>
      </c>
      <c r="B9" s="55">
        <v>1050</v>
      </c>
      <c r="C9" s="55">
        <v>0</v>
      </c>
      <c r="D9" s="55">
        <v>140</v>
      </c>
      <c r="E9" s="55"/>
      <c r="F9" s="55"/>
      <c r="G9" s="55"/>
      <c r="H9" s="55"/>
      <c r="I9" s="55"/>
      <c r="J9" s="55"/>
      <c r="K9" s="55"/>
      <c r="L9" s="165"/>
      <c r="M9" s="48">
        <f>SUM(B9:L9)</f>
        <v>1190</v>
      </c>
    </row>
    <row r="10" spans="1:13" ht="15.75" x14ac:dyDescent="0.25">
      <c r="A10" s="54" t="s">
        <v>112</v>
      </c>
      <c r="B10" s="55">
        <v>2945</v>
      </c>
      <c r="C10" s="55"/>
      <c r="D10" s="55"/>
      <c r="E10" s="55"/>
      <c r="F10" s="55"/>
      <c r="G10" s="55"/>
      <c r="H10" s="55"/>
      <c r="I10" s="55"/>
      <c r="J10" s="55"/>
      <c r="K10" s="55"/>
      <c r="L10" s="165"/>
      <c r="M10" s="48">
        <f>SUM(B10:L10)</f>
        <v>2945</v>
      </c>
    </row>
    <row r="11" spans="1:13" ht="15.75" x14ac:dyDescent="0.25">
      <c r="A11" s="49" t="s">
        <v>169</v>
      </c>
      <c r="B11" s="50">
        <f t="shared" ref="B11:M11" si="0">SUM(B9:B10)</f>
        <v>3995</v>
      </c>
      <c r="C11" s="50">
        <f t="shared" si="0"/>
        <v>0</v>
      </c>
      <c r="D11" s="50">
        <f t="shared" si="0"/>
        <v>140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4135</v>
      </c>
    </row>
    <row r="13" spans="1:13" x14ac:dyDescent="0.25">
      <c r="A13" s="208"/>
      <c r="B13" s="208"/>
      <c r="C13" s="208"/>
      <c r="D13" s="208"/>
      <c r="E13" s="208"/>
      <c r="F13" s="208"/>
    </row>
    <row r="14" spans="1:13" x14ac:dyDescent="0.25">
      <c r="A14" s="208"/>
      <c r="B14" s="208"/>
      <c r="C14" s="208"/>
      <c r="D14" s="208"/>
      <c r="E14" s="208"/>
      <c r="F14" s="208"/>
    </row>
    <row r="15" spans="1:13" x14ac:dyDescent="0.25">
      <c r="A15" s="208"/>
      <c r="B15" s="208"/>
      <c r="C15" s="208"/>
      <c r="D15" s="208"/>
      <c r="E15" s="208"/>
      <c r="F15" s="208"/>
    </row>
  </sheetData>
  <mergeCells count="10">
    <mergeCell ref="A13:F13"/>
    <mergeCell ref="A14:F14"/>
    <mergeCell ref="A15:F15"/>
    <mergeCell ref="A3:M3"/>
    <mergeCell ref="A4:M4"/>
    <mergeCell ref="A7:A8"/>
    <mergeCell ref="B7:F7"/>
    <mergeCell ref="G7:I7"/>
    <mergeCell ref="J7:L7"/>
    <mergeCell ref="M7:M8"/>
  </mergeCells>
  <pageMargins left="0.7" right="0.7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6"/>
  <sheetViews>
    <sheetView topLeftCell="C1" workbookViewId="0">
      <selection activeCell="G8" sqref="G8:I8"/>
    </sheetView>
  </sheetViews>
  <sheetFormatPr defaultRowHeight="15" x14ac:dyDescent="0.25"/>
  <cols>
    <col min="1" max="1" width="27.140625" style="123" customWidth="1"/>
    <col min="2" max="2" width="15.7109375" style="123" customWidth="1"/>
    <col min="3" max="3" width="14.28515625" style="123" customWidth="1"/>
    <col min="4" max="5" width="12.28515625" style="123" customWidth="1"/>
    <col min="6" max="6" width="14.5703125" style="123" customWidth="1"/>
    <col min="7" max="7" width="13.42578125" style="123" customWidth="1"/>
    <col min="8" max="8" width="13" style="123" customWidth="1"/>
    <col min="9" max="9" width="11" style="123" customWidth="1"/>
    <col min="10" max="10" width="13.5703125" style="123" customWidth="1"/>
    <col min="11" max="11" width="13" style="123" customWidth="1"/>
    <col min="12" max="12" width="11.5703125" style="123" customWidth="1"/>
    <col min="13" max="16384" width="9.140625" style="123"/>
  </cols>
  <sheetData>
    <row r="1" spans="1:12" x14ac:dyDescent="0.25">
      <c r="G1" s="56"/>
      <c r="I1" s="166"/>
      <c r="J1" s="166"/>
      <c r="K1" s="166"/>
      <c r="L1" s="121" t="s">
        <v>257</v>
      </c>
    </row>
    <row r="3" spans="1:12" ht="15.75" x14ac:dyDescent="0.25">
      <c r="A3" s="169" t="s">
        <v>252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5.75" x14ac:dyDescent="0.25">
      <c r="A4" s="169" t="s">
        <v>254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I7" s="51"/>
      <c r="J7" s="51"/>
      <c r="L7" s="123" t="s">
        <v>2</v>
      </c>
    </row>
    <row r="8" spans="1:12" x14ac:dyDescent="0.25">
      <c r="A8" s="192" t="s">
        <v>110</v>
      </c>
      <c r="B8" s="194" t="s">
        <v>115</v>
      </c>
      <c r="C8" s="195"/>
      <c r="D8" s="195"/>
      <c r="E8" s="195"/>
      <c r="F8" s="196"/>
      <c r="G8" s="194" t="s">
        <v>116</v>
      </c>
      <c r="H8" s="195"/>
      <c r="I8" s="196"/>
      <c r="J8" s="194" t="s">
        <v>117</v>
      </c>
      <c r="K8" s="196"/>
      <c r="L8" s="197" t="s">
        <v>118</v>
      </c>
    </row>
    <row r="9" spans="1:12" ht="85.5" x14ac:dyDescent="0.25">
      <c r="A9" s="193"/>
      <c r="B9" s="122" t="s">
        <v>11</v>
      </c>
      <c r="C9" s="122" t="s">
        <v>119</v>
      </c>
      <c r="D9" s="53" t="s">
        <v>19</v>
      </c>
      <c r="E9" s="122" t="s">
        <v>120</v>
      </c>
      <c r="F9" s="122" t="s">
        <v>121</v>
      </c>
      <c r="G9" s="122" t="s">
        <v>38</v>
      </c>
      <c r="H9" s="122" t="s">
        <v>41</v>
      </c>
      <c r="I9" s="122" t="s">
        <v>44</v>
      </c>
      <c r="J9" s="122" t="s">
        <v>122</v>
      </c>
      <c r="K9" s="53" t="s">
        <v>123</v>
      </c>
      <c r="L9" s="198"/>
    </row>
    <row r="10" spans="1:12" ht="31.5" x14ac:dyDescent="0.25">
      <c r="A10" s="54" t="s">
        <v>111</v>
      </c>
      <c r="B10" s="55">
        <v>94</v>
      </c>
      <c r="C10" s="55">
        <v>30</v>
      </c>
      <c r="D10" s="55">
        <v>1066</v>
      </c>
      <c r="E10" s="55"/>
      <c r="F10" s="55"/>
      <c r="G10" s="55"/>
      <c r="H10" s="55"/>
      <c r="I10" s="55"/>
      <c r="J10" s="55"/>
      <c r="K10" s="55"/>
      <c r="L10" s="48">
        <f>B10+C10+D10+E10+F10+G10+H10+I10+J10+K10</f>
        <v>1190</v>
      </c>
    </row>
    <row r="11" spans="1:12" ht="15.75" x14ac:dyDescent="0.25">
      <c r="A11" s="54" t="s">
        <v>112</v>
      </c>
      <c r="B11" s="55"/>
      <c r="C11" s="55"/>
      <c r="D11" s="55">
        <v>1000</v>
      </c>
      <c r="E11" s="55"/>
      <c r="F11" s="55"/>
      <c r="G11" s="55">
        <v>1945</v>
      </c>
      <c r="H11" s="55"/>
      <c r="I11" s="55"/>
      <c r="J11" s="55"/>
      <c r="K11" s="57"/>
      <c r="L11" s="48">
        <f t="shared" ref="L11" si="0">B11+C11+D11+E11+F11+G11+H11+I11+J11+K11</f>
        <v>2945</v>
      </c>
    </row>
    <row r="12" spans="1:12" ht="47.25" x14ac:dyDescent="0.25">
      <c r="A12" s="49" t="s">
        <v>255</v>
      </c>
      <c r="B12" s="167">
        <f>B10+B11</f>
        <v>94</v>
      </c>
      <c r="C12" s="167">
        <f t="shared" ref="C12:L12" si="1">C10+C11</f>
        <v>30</v>
      </c>
      <c r="D12" s="167">
        <f t="shared" si="1"/>
        <v>2066</v>
      </c>
      <c r="E12" s="167">
        <f t="shared" si="1"/>
        <v>0</v>
      </c>
      <c r="F12" s="167">
        <f t="shared" si="1"/>
        <v>0</v>
      </c>
      <c r="G12" s="167">
        <f t="shared" si="1"/>
        <v>1945</v>
      </c>
      <c r="H12" s="167">
        <f t="shared" si="1"/>
        <v>0</v>
      </c>
      <c r="I12" s="167">
        <f t="shared" si="1"/>
        <v>0</v>
      </c>
      <c r="J12" s="167">
        <f t="shared" si="1"/>
        <v>0</v>
      </c>
      <c r="K12" s="167">
        <f t="shared" si="1"/>
        <v>0</v>
      </c>
      <c r="L12" s="167">
        <f t="shared" si="1"/>
        <v>4135</v>
      </c>
    </row>
    <row r="14" spans="1:12" ht="15" customHeight="1" x14ac:dyDescent="0.25">
      <c r="A14" s="46"/>
      <c r="B14" s="46"/>
      <c r="C14" s="46"/>
      <c r="D14" s="46"/>
      <c r="E14" s="46"/>
      <c r="F14" s="46"/>
    </row>
    <row r="15" spans="1:12" ht="15" customHeight="1" x14ac:dyDescent="0.25">
      <c r="A15" s="46"/>
      <c r="B15" s="46"/>
      <c r="C15" s="46"/>
    </row>
    <row r="16" spans="1:12" x14ac:dyDescent="0.25">
      <c r="A16" s="46"/>
      <c r="B16" s="46"/>
      <c r="C16" s="46"/>
    </row>
  </sheetData>
  <mergeCells count="7">
    <mergeCell ref="A3:L3"/>
    <mergeCell ref="A4:L4"/>
    <mergeCell ref="A8:A9"/>
    <mergeCell ref="B8:F8"/>
    <mergeCell ref="G8:I8"/>
    <mergeCell ref="J8:K8"/>
    <mergeCell ref="L8:L9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1" width="5" style="117" customWidth="1"/>
    <col min="2" max="2" width="64.140625" style="58" customWidth="1"/>
    <col min="3" max="3" width="12.28515625" style="58" customWidth="1"/>
    <col min="4" max="4" width="11.7109375" style="58" customWidth="1"/>
    <col min="5" max="16384" width="9.140625" style="58"/>
  </cols>
  <sheetData>
    <row r="1" spans="1:4" s="64" customFormat="1" x14ac:dyDescent="0.25">
      <c r="A1" s="117"/>
      <c r="C1" s="176" t="s">
        <v>170</v>
      </c>
      <c r="D1" s="176"/>
    </row>
    <row r="2" spans="1:4" x14ac:dyDescent="0.25">
      <c r="B2" s="168" t="s">
        <v>178</v>
      </c>
      <c r="C2" s="168"/>
      <c r="D2" s="168"/>
    </row>
    <row r="3" spans="1:4" x14ac:dyDescent="0.25">
      <c r="B3" s="177"/>
      <c r="C3" s="177"/>
      <c r="D3" s="177"/>
    </row>
    <row r="5" spans="1:4" x14ac:dyDescent="0.25">
      <c r="A5" s="178" t="s">
        <v>133</v>
      </c>
      <c r="B5" s="178"/>
      <c r="C5" s="178"/>
      <c r="D5" s="178"/>
    </row>
    <row r="6" spans="1:4" x14ac:dyDescent="0.25">
      <c r="A6" s="178" t="s">
        <v>134</v>
      </c>
      <c r="B6" s="178"/>
      <c r="C6" s="178"/>
      <c r="D6" s="178"/>
    </row>
    <row r="8" spans="1:4" x14ac:dyDescent="0.25">
      <c r="C8" s="4"/>
      <c r="D8" s="58" t="s">
        <v>2</v>
      </c>
    </row>
    <row r="9" spans="1:4" x14ac:dyDescent="0.25">
      <c r="A9" s="172" t="s">
        <v>3</v>
      </c>
      <c r="B9" s="172" t="s">
        <v>53</v>
      </c>
      <c r="C9" s="174" t="s">
        <v>135</v>
      </c>
      <c r="D9" s="174" t="s">
        <v>243</v>
      </c>
    </row>
    <row r="10" spans="1:4" x14ac:dyDescent="0.25">
      <c r="A10" s="173"/>
      <c r="B10" s="173"/>
      <c r="C10" s="175"/>
      <c r="D10" s="175"/>
    </row>
    <row r="11" spans="1:4" x14ac:dyDescent="0.25">
      <c r="A11" s="101"/>
      <c r="B11" s="34" t="s">
        <v>136</v>
      </c>
      <c r="C11" s="35"/>
      <c r="D11" s="29">
        <f>SUM(D12+D15+D16+D17+D18)</f>
        <v>785854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577272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>
        <v>424791</v>
      </c>
    </row>
    <row r="14" spans="1:4" x14ac:dyDescent="0.25">
      <c r="A14" s="98" t="s">
        <v>16</v>
      </c>
      <c r="B14" s="14" t="s">
        <v>17</v>
      </c>
      <c r="C14" s="37" t="s">
        <v>139</v>
      </c>
      <c r="D14" s="15">
        <v>152481</v>
      </c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181600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v>26982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/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44604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40509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>
        <v>40509</v>
      </c>
    </row>
    <row r="22" spans="1:4" x14ac:dyDescent="0.25">
      <c r="A22" s="102" t="s">
        <v>36</v>
      </c>
      <c r="B22" s="34" t="s">
        <v>42</v>
      </c>
      <c r="C22" s="36" t="s">
        <v>148</v>
      </c>
      <c r="D22" s="29">
        <v>4095</v>
      </c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0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0</v>
      </c>
    </row>
    <row r="27" spans="1:4" x14ac:dyDescent="0.25">
      <c r="A27" s="101"/>
      <c r="B27" s="34" t="s">
        <v>155</v>
      </c>
      <c r="C27" s="36"/>
      <c r="D27" s="29">
        <f>SUM(D28+D29)</f>
        <v>42401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42401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SUM(D11+D19+D24+D27)</f>
        <v>872859</v>
      </c>
    </row>
    <row r="32" spans="1:4" ht="16.5" x14ac:dyDescent="0.25">
      <c r="A32" s="131"/>
      <c r="B32" s="33"/>
    </row>
    <row r="33" spans="1:2" ht="16.5" x14ac:dyDescent="0.25">
      <c r="A33" s="131"/>
      <c r="B33" s="33"/>
    </row>
    <row r="34" spans="1:2" ht="16.5" x14ac:dyDescent="0.25">
      <c r="A34" s="131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zoomScaleSheetLayoutView="100" workbookViewId="0">
      <selection activeCell="A5" sqref="A5:D5"/>
    </sheetView>
  </sheetViews>
  <sheetFormatPr defaultRowHeight="15" x14ac:dyDescent="0.25"/>
  <cols>
    <col min="1" max="1" width="5.85546875" style="117" customWidth="1"/>
    <col min="2" max="2" width="58.28515625" style="58" customWidth="1"/>
    <col min="3" max="4" width="13.140625" style="58" customWidth="1"/>
    <col min="5" max="16384" width="9.140625" style="58"/>
  </cols>
  <sheetData>
    <row r="1" spans="1:4" s="64" customFormat="1" x14ac:dyDescent="0.25">
      <c r="A1" s="117"/>
      <c r="C1" s="176" t="s">
        <v>130</v>
      </c>
      <c r="D1" s="176"/>
    </row>
    <row r="2" spans="1:4" x14ac:dyDescent="0.25">
      <c r="B2" s="168" t="s">
        <v>179</v>
      </c>
      <c r="C2" s="168"/>
      <c r="D2" s="168"/>
    </row>
    <row r="3" spans="1:4" x14ac:dyDescent="0.25">
      <c r="B3" s="177"/>
      <c r="C3" s="177"/>
      <c r="D3" s="177"/>
    </row>
    <row r="5" spans="1:4" ht="15" customHeight="1" x14ac:dyDescent="0.25">
      <c r="A5" s="178" t="s">
        <v>156</v>
      </c>
      <c r="B5" s="178"/>
      <c r="C5" s="178"/>
      <c r="D5" s="178"/>
    </row>
    <row r="6" spans="1:4" ht="15" customHeight="1" x14ac:dyDescent="0.25">
      <c r="A6" s="118"/>
      <c r="B6" s="59"/>
      <c r="C6" s="59"/>
      <c r="D6" s="59"/>
    </row>
    <row r="7" spans="1:4" ht="15" customHeight="1" x14ac:dyDescent="0.25">
      <c r="A7" s="178" t="s">
        <v>55</v>
      </c>
      <c r="B7" s="178"/>
      <c r="C7" s="178"/>
      <c r="D7" s="178"/>
    </row>
    <row r="9" spans="1:4" x14ac:dyDescent="0.25">
      <c r="D9" s="4" t="s">
        <v>2</v>
      </c>
    </row>
    <row r="10" spans="1:4" x14ac:dyDescent="0.25">
      <c r="A10" s="172" t="s">
        <v>3</v>
      </c>
      <c r="B10" s="172" t="s">
        <v>53</v>
      </c>
      <c r="C10" s="174" t="s">
        <v>56</v>
      </c>
      <c r="D10" s="174" t="s">
        <v>242</v>
      </c>
    </row>
    <row r="11" spans="1:4" x14ac:dyDescent="0.25">
      <c r="A11" s="173"/>
      <c r="B11" s="173"/>
      <c r="C11" s="175"/>
      <c r="D11" s="175"/>
    </row>
    <row r="12" spans="1:4" x14ac:dyDescent="0.25">
      <c r="A12" s="101"/>
      <c r="B12" s="34" t="s">
        <v>57</v>
      </c>
      <c r="C12" s="29"/>
      <c r="D12" s="29">
        <f>SUM(D13+D17+D18+D19+D20)</f>
        <v>489539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v>153998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134185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19813</v>
      </c>
    </row>
    <row r="16" spans="1:4" x14ac:dyDescent="0.25">
      <c r="A16" s="98"/>
      <c r="B16" s="14" t="s">
        <v>63</v>
      </c>
      <c r="C16" s="37" t="s">
        <v>64</v>
      </c>
      <c r="D16" s="15">
        <v>19313</v>
      </c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24193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122478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>
        <v>14866</v>
      </c>
    </row>
    <row r="20" spans="1:4" x14ac:dyDescent="0.25">
      <c r="A20" s="98" t="s">
        <v>23</v>
      </c>
      <c r="B20" s="14" t="s">
        <v>68</v>
      </c>
      <c r="C20" s="37" t="s">
        <v>69</v>
      </c>
      <c r="D20" s="15">
        <v>174004</v>
      </c>
    </row>
    <row r="21" spans="1:4" x14ac:dyDescent="0.25">
      <c r="A21" s="98" t="s">
        <v>12</v>
      </c>
      <c r="B21" s="14" t="s">
        <v>70</v>
      </c>
      <c r="C21" s="37" t="s">
        <v>71</v>
      </c>
      <c r="D21" s="15"/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>
        <v>3634</v>
      </c>
    </row>
    <row r="24" spans="1:4" x14ac:dyDescent="0.25">
      <c r="A24" s="101"/>
      <c r="B24" s="34" t="s">
        <v>76</v>
      </c>
      <c r="C24" s="35"/>
      <c r="D24" s="29">
        <f>SUM(D25+D26+D27+D28)</f>
        <v>52509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52509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SUM(D30+D31)</f>
        <v>330811</v>
      </c>
    </row>
    <row r="30" spans="1:4" x14ac:dyDescent="0.25">
      <c r="A30" s="98" t="s">
        <v>12</v>
      </c>
      <c r="B30" s="14" t="s">
        <v>84</v>
      </c>
      <c r="C30" s="37" t="s">
        <v>157</v>
      </c>
      <c r="D30" s="15">
        <v>11819</v>
      </c>
    </row>
    <row r="31" spans="1:4" x14ac:dyDescent="0.25">
      <c r="A31" s="98"/>
      <c r="B31" s="14"/>
      <c r="C31" s="37" t="s">
        <v>85</v>
      </c>
      <c r="D31" s="15">
        <v>318992</v>
      </c>
    </row>
    <row r="32" spans="1:4" x14ac:dyDescent="0.25">
      <c r="A32" s="101"/>
      <c r="B32" s="34" t="s">
        <v>86</v>
      </c>
      <c r="C32" s="36" t="s">
        <v>83</v>
      </c>
      <c r="D32" s="29"/>
    </row>
    <row r="33" spans="1:4" x14ac:dyDescent="0.25">
      <c r="A33" s="98" t="s">
        <v>12</v>
      </c>
      <c r="B33" s="14" t="s">
        <v>84</v>
      </c>
      <c r="C33" s="37"/>
      <c r="D33" s="15"/>
    </row>
    <row r="34" spans="1:4" x14ac:dyDescent="0.25">
      <c r="A34" s="101"/>
      <c r="B34" s="34"/>
      <c r="C34" s="35"/>
      <c r="D34" s="29">
        <f>D12+D24+D29+D32</f>
        <v>872859</v>
      </c>
    </row>
    <row r="36" spans="1:4" x14ac:dyDescent="0.25">
      <c r="A36" s="137"/>
      <c r="B36" s="33"/>
    </row>
    <row r="37" spans="1:4" x14ac:dyDescent="0.25">
      <c r="A37" s="137"/>
      <c r="B37" s="33"/>
    </row>
    <row r="38" spans="1:4" x14ac:dyDescent="0.25">
      <c r="A38" s="137"/>
      <c r="B38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opLeftCell="A3" zoomScaleNormal="100" zoomScaleSheetLayoutView="166" workbookViewId="0">
      <selection activeCell="A24" sqref="A24"/>
    </sheetView>
  </sheetViews>
  <sheetFormatPr defaultRowHeight="15" x14ac:dyDescent="0.25"/>
  <cols>
    <col min="1" max="1" width="5" style="117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71" t="s">
        <v>131</v>
      </c>
      <c r="D1" s="171"/>
    </row>
    <row r="2" spans="1:4" x14ac:dyDescent="0.25">
      <c r="B2" s="168" t="s">
        <v>180</v>
      </c>
      <c r="C2" s="168"/>
      <c r="D2" s="168"/>
    </row>
    <row r="3" spans="1:4" x14ac:dyDescent="0.25">
      <c r="B3" s="177"/>
      <c r="C3" s="177"/>
      <c r="D3" s="177"/>
    </row>
    <row r="5" spans="1:4" x14ac:dyDescent="0.25">
      <c r="A5" s="178" t="s">
        <v>175</v>
      </c>
      <c r="B5" s="178"/>
      <c r="C5" s="178"/>
      <c r="D5" s="178"/>
    </row>
    <row r="6" spans="1:4" x14ac:dyDescent="0.25">
      <c r="A6" s="178" t="s">
        <v>134</v>
      </c>
      <c r="B6" s="178"/>
      <c r="C6" s="178"/>
      <c r="D6" s="178"/>
    </row>
    <row r="8" spans="1:4" x14ac:dyDescent="0.25">
      <c r="C8" s="4"/>
      <c r="D8" s="73" t="s">
        <v>2</v>
      </c>
    </row>
    <row r="9" spans="1:4" x14ac:dyDescent="0.25">
      <c r="A9" s="172" t="s">
        <v>3</v>
      </c>
      <c r="B9" s="172" t="s">
        <v>53</v>
      </c>
      <c r="C9" s="174" t="s">
        <v>135</v>
      </c>
      <c r="D9" s="174" t="s">
        <v>243</v>
      </c>
    </row>
    <row r="10" spans="1:4" x14ac:dyDescent="0.25">
      <c r="A10" s="173"/>
      <c r="B10" s="173"/>
      <c r="C10" s="175"/>
      <c r="D10" s="175"/>
    </row>
    <row r="11" spans="1:4" x14ac:dyDescent="0.25">
      <c r="A11" s="101"/>
      <c r="B11" s="34" t="s">
        <v>136</v>
      </c>
      <c r="C11" s="35"/>
      <c r="D11" s="29">
        <f>SUM(D12+D15+D16+D17+D18)</f>
        <v>1190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0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/>
    </row>
    <row r="14" spans="1:4" x14ac:dyDescent="0.25">
      <c r="A14" s="98" t="s">
        <v>16</v>
      </c>
      <c r="B14" s="14" t="s">
        <v>17</v>
      </c>
      <c r="C14" s="37" t="s">
        <v>139</v>
      </c>
      <c r="D14" s="15"/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140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v>0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>
        <v>1050</v>
      </c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0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0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/>
    </row>
    <row r="22" spans="1:4" x14ac:dyDescent="0.25">
      <c r="A22" s="102" t="s">
        <v>36</v>
      </c>
      <c r="B22" s="34" t="s">
        <v>42</v>
      </c>
      <c r="C22" s="36" t="s">
        <v>148</v>
      </c>
      <c r="D22" s="29"/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140544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140544</v>
      </c>
    </row>
    <row r="27" spans="1:4" x14ac:dyDescent="0.25">
      <c r="A27" s="101"/>
      <c r="B27" s="34" t="s">
        <v>155</v>
      </c>
      <c r="C27" s="36"/>
      <c r="D27" s="29">
        <f>SUM(D28+D29)</f>
        <v>1500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1500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SUM(D11+D19+D24+D27)</f>
        <v>143234</v>
      </c>
    </row>
    <row r="32" spans="1:4" ht="16.5" x14ac:dyDescent="0.25">
      <c r="A32" s="131"/>
      <c r="B32" s="33"/>
    </row>
    <row r="33" spans="1:2" ht="16.5" x14ac:dyDescent="0.25">
      <c r="A33" s="131"/>
      <c r="B33" s="33"/>
    </row>
    <row r="34" spans="1:2" ht="16.5" x14ac:dyDescent="0.25">
      <c r="A34" s="131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tabSelected="1" zoomScaleNormal="100" workbookViewId="0">
      <selection sqref="A1:A1048576"/>
    </sheetView>
  </sheetViews>
  <sheetFormatPr defaultRowHeight="15" x14ac:dyDescent="0.25"/>
  <cols>
    <col min="1" max="1" width="5.85546875" style="117" customWidth="1"/>
    <col min="2" max="2" width="58.28515625" style="73" customWidth="1"/>
    <col min="3" max="4" width="13.140625" style="73" customWidth="1"/>
    <col min="5" max="16384" width="9.140625" style="73"/>
  </cols>
  <sheetData>
    <row r="1" spans="1:4" ht="15.75" x14ac:dyDescent="0.25">
      <c r="D1" s="70" t="s">
        <v>171</v>
      </c>
    </row>
    <row r="2" spans="1:4" x14ac:dyDescent="0.25">
      <c r="B2" s="168" t="s">
        <v>173</v>
      </c>
      <c r="C2" s="168"/>
      <c r="D2" s="168"/>
    </row>
    <row r="3" spans="1:4" x14ac:dyDescent="0.25">
      <c r="B3" s="71"/>
      <c r="C3" s="71"/>
      <c r="D3" s="71"/>
    </row>
    <row r="5" spans="1:4" ht="15" customHeight="1" x14ac:dyDescent="0.25">
      <c r="A5" s="178" t="s">
        <v>174</v>
      </c>
      <c r="B5" s="178"/>
      <c r="C5" s="178"/>
      <c r="D5" s="178"/>
    </row>
    <row r="6" spans="1:4" ht="15" customHeight="1" x14ac:dyDescent="0.25">
      <c r="A6" s="118"/>
      <c r="B6" s="72"/>
      <c r="C6" s="72"/>
      <c r="D6" s="72"/>
    </row>
    <row r="7" spans="1:4" ht="15" customHeight="1" x14ac:dyDescent="0.25">
      <c r="A7" s="178" t="s">
        <v>55</v>
      </c>
      <c r="B7" s="178"/>
      <c r="C7" s="178"/>
      <c r="D7" s="178"/>
    </row>
    <row r="9" spans="1:4" x14ac:dyDescent="0.25">
      <c r="D9" s="4" t="s">
        <v>2</v>
      </c>
    </row>
    <row r="10" spans="1:4" x14ac:dyDescent="0.25">
      <c r="A10" s="172" t="s">
        <v>3</v>
      </c>
      <c r="B10" s="172" t="s">
        <v>53</v>
      </c>
      <c r="C10" s="174" t="s">
        <v>56</v>
      </c>
      <c r="D10" s="174" t="s">
        <v>242</v>
      </c>
    </row>
    <row r="11" spans="1:4" x14ac:dyDescent="0.25">
      <c r="A11" s="173"/>
      <c r="B11" s="173"/>
      <c r="C11" s="175"/>
      <c r="D11" s="175"/>
    </row>
    <row r="12" spans="1:4" x14ac:dyDescent="0.25">
      <c r="A12" s="101"/>
      <c r="B12" s="34" t="s">
        <v>57</v>
      </c>
      <c r="C12" s="29"/>
      <c r="D12" s="29">
        <f>SUM(D13+D17+D18+D19+D20+D21)</f>
        <v>136774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f>D14+D15</f>
        <v>60030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59530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500</v>
      </c>
    </row>
    <row r="16" spans="1:4" x14ac:dyDescent="0.25">
      <c r="A16" s="98"/>
      <c r="B16" s="14" t="s">
        <v>63</v>
      </c>
      <c r="C16" s="37" t="s">
        <v>64</v>
      </c>
      <c r="D16" s="15"/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16929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36073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>
        <v>23436</v>
      </c>
    </row>
    <row r="20" spans="1:4" x14ac:dyDescent="0.25">
      <c r="A20" s="98" t="s">
        <v>23</v>
      </c>
      <c r="B20" s="14" t="s">
        <v>68</v>
      </c>
      <c r="C20" s="37" t="s">
        <v>69</v>
      </c>
      <c r="D20" s="15"/>
    </row>
    <row r="21" spans="1:4" x14ac:dyDescent="0.25">
      <c r="A21" s="98" t="s">
        <v>12</v>
      </c>
      <c r="B21" s="14" t="s">
        <v>70</v>
      </c>
      <c r="C21" s="37" t="s">
        <v>71</v>
      </c>
      <c r="D21" s="15">
        <v>306</v>
      </c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/>
    </row>
    <row r="24" spans="1:4" x14ac:dyDescent="0.25">
      <c r="A24" s="101"/>
      <c r="B24" s="34" t="s">
        <v>76</v>
      </c>
      <c r="C24" s="35"/>
      <c r="D24" s="29">
        <f>SUM(D25+D26+D27+D28)</f>
        <v>6460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6460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SUM(D30)</f>
        <v>0</v>
      </c>
    </row>
    <row r="30" spans="1:4" x14ac:dyDescent="0.25">
      <c r="A30" s="98" t="s">
        <v>12</v>
      </c>
      <c r="B30" s="14" t="s">
        <v>84</v>
      </c>
      <c r="C30" s="37" t="s">
        <v>85</v>
      </c>
      <c r="D30" s="15"/>
    </row>
    <row r="31" spans="1:4" x14ac:dyDescent="0.25">
      <c r="A31" s="101"/>
      <c r="B31" s="34" t="s">
        <v>86</v>
      </c>
      <c r="C31" s="36" t="s">
        <v>83</v>
      </c>
      <c r="D31" s="29"/>
    </row>
    <row r="32" spans="1:4" x14ac:dyDescent="0.25">
      <c r="A32" s="98" t="s">
        <v>12</v>
      </c>
      <c r="B32" s="14" t="s">
        <v>84</v>
      </c>
      <c r="C32" s="37"/>
      <c r="D32" s="15"/>
    </row>
    <row r="33" spans="1:4" x14ac:dyDescent="0.25">
      <c r="A33" s="101"/>
      <c r="B33" s="34"/>
      <c r="C33" s="35"/>
      <c r="D33" s="29">
        <f>D12+D24+D29+D31</f>
        <v>143234</v>
      </c>
    </row>
    <row r="35" spans="1:4" x14ac:dyDescent="0.25">
      <c r="A35" s="137"/>
      <c r="B35" s="33"/>
    </row>
    <row r="36" spans="1:4" x14ac:dyDescent="0.25">
      <c r="A36" s="137"/>
      <c r="B36" s="33"/>
    </row>
    <row r="37" spans="1:4" x14ac:dyDescent="0.25">
      <c r="A37" s="137"/>
      <c r="B37" s="33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workbookViewId="0">
      <selection activeCell="B4" sqref="B4"/>
    </sheetView>
  </sheetViews>
  <sheetFormatPr defaultRowHeight="15" x14ac:dyDescent="0.25"/>
  <cols>
    <col min="1" max="1" width="5" style="117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71" t="s">
        <v>172</v>
      </c>
      <c r="D1" s="171"/>
    </row>
    <row r="2" spans="1:4" x14ac:dyDescent="0.25">
      <c r="B2" s="168" t="s">
        <v>181</v>
      </c>
      <c r="C2" s="168"/>
      <c r="D2" s="168"/>
    </row>
    <row r="3" spans="1:4" x14ac:dyDescent="0.25">
      <c r="B3" s="177"/>
      <c r="C3" s="177"/>
      <c r="D3" s="177"/>
    </row>
    <row r="5" spans="1:4" x14ac:dyDescent="0.25">
      <c r="A5" s="178" t="s">
        <v>176</v>
      </c>
      <c r="B5" s="178"/>
      <c r="C5" s="178"/>
      <c r="D5" s="178"/>
    </row>
    <row r="6" spans="1:4" x14ac:dyDescent="0.25">
      <c r="A6" s="178" t="s">
        <v>134</v>
      </c>
      <c r="B6" s="178"/>
      <c r="C6" s="178"/>
      <c r="D6" s="178"/>
    </row>
    <row r="8" spans="1:4" x14ac:dyDescent="0.25">
      <c r="C8" s="4"/>
      <c r="D8" s="73" t="s">
        <v>2</v>
      </c>
    </row>
    <row r="9" spans="1:4" x14ac:dyDescent="0.25">
      <c r="A9" s="172" t="s">
        <v>3</v>
      </c>
      <c r="B9" s="172" t="s">
        <v>53</v>
      </c>
      <c r="C9" s="174" t="s">
        <v>135</v>
      </c>
      <c r="D9" s="174" t="s">
        <v>243</v>
      </c>
    </row>
    <row r="10" spans="1:4" x14ac:dyDescent="0.25">
      <c r="A10" s="173"/>
      <c r="B10" s="173"/>
      <c r="C10" s="175"/>
      <c r="D10" s="175"/>
    </row>
    <row r="11" spans="1:4" x14ac:dyDescent="0.25">
      <c r="A11" s="101"/>
      <c r="B11" s="34" t="s">
        <v>136</v>
      </c>
      <c r="C11" s="35"/>
      <c r="D11" s="29">
        <f>D12+D16+D18+D24</f>
        <v>187017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0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/>
    </row>
    <row r="14" spans="1:4" x14ac:dyDescent="0.25">
      <c r="A14" s="98" t="s">
        <v>16</v>
      </c>
      <c r="B14" s="14" t="s">
        <v>17</v>
      </c>
      <c r="C14" s="37" t="s">
        <v>139</v>
      </c>
      <c r="D14" s="15"/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f>D17</f>
        <v>8569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>
        <v>8569</v>
      </c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0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0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/>
    </row>
    <row r="22" spans="1:4" x14ac:dyDescent="0.25">
      <c r="A22" s="102" t="s">
        <v>36</v>
      </c>
      <c r="B22" s="34" t="s">
        <v>42</v>
      </c>
      <c r="C22" s="36" t="s">
        <v>148</v>
      </c>
      <c r="D22" s="29"/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178448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178448</v>
      </c>
    </row>
    <row r="27" spans="1:4" x14ac:dyDescent="0.25">
      <c r="A27" s="101"/>
      <c r="B27" s="34" t="s">
        <v>155</v>
      </c>
      <c r="C27" s="36"/>
      <c r="D27" s="29">
        <f>SUM(D28+D29)</f>
        <v>1500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1500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D11+D27</f>
        <v>188517</v>
      </c>
    </row>
    <row r="32" spans="1:4" ht="16.5" x14ac:dyDescent="0.25">
      <c r="A32" s="131"/>
      <c r="B32" s="33"/>
    </row>
    <row r="33" spans="1:2" ht="16.5" x14ac:dyDescent="0.25">
      <c r="A33" s="131"/>
      <c r="B33" s="33"/>
    </row>
    <row r="34" spans="1:2" ht="16.5" x14ac:dyDescent="0.25">
      <c r="A34" s="131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zoomScaleNormal="100" workbookViewId="0">
      <selection activeCell="B3" sqref="B3:D3"/>
    </sheetView>
  </sheetViews>
  <sheetFormatPr defaultRowHeight="15" x14ac:dyDescent="0.25"/>
  <cols>
    <col min="1" max="1" width="5.85546875" style="117" customWidth="1"/>
    <col min="2" max="2" width="58.28515625" style="73" customWidth="1"/>
    <col min="3" max="4" width="13.140625" style="73" customWidth="1"/>
    <col min="5" max="16384" width="9.140625" style="73"/>
  </cols>
  <sheetData>
    <row r="1" spans="1:4" x14ac:dyDescent="0.25">
      <c r="C1" s="176" t="s">
        <v>182</v>
      </c>
      <c r="D1" s="176"/>
    </row>
    <row r="2" spans="1:4" x14ac:dyDescent="0.25">
      <c r="B2" s="168" t="s">
        <v>183</v>
      </c>
      <c r="C2" s="168"/>
      <c r="D2" s="168"/>
    </row>
    <row r="3" spans="1:4" x14ac:dyDescent="0.25">
      <c r="B3" s="177"/>
      <c r="C3" s="177"/>
      <c r="D3" s="177"/>
    </row>
    <row r="5" spans="1:4" ht="15" customHeight="1" x14ac:dyDescent="0.25">
      <c r="A5" s="178" t="s">
        <v>177</v>
      </c>
      <c r="B5" s="178"/>
      <c r="C5" s="178"/>
      <c r="D5" s="178"/>
    </row>
    <row r="6" spans="1:4" ht="15" customHeight="1" x14ac:dyDescent="0.25">
      <c r="A6" s="118"/>
      <c r="B6" s="72"/>
      <c r="C6" s="72"/>
      <c r="D6" s="72"/>
    </row>
    <row r="7" spans="1:4" ht="15" customHeight="1" x14ac:dyDescent="0.25">
      <c r="A7" s="178" t="s">
        <v>55</v>
      </c>
      <c r="B7" s="178"/>
      <c r="C7" s="178"/>
      <c r="D7" s="178"/>
    </row>
    <row r="9" spans="1:4" x14ac:dyDescent="0.25">
      <c r="D9" s="4" t="s">
        <v>2</v>
      </c>
    </row>
    <row r="10" spans="1:4" x14ac:dyDescent="0.25">
      <c r="A10" s="172" t="s">
        <v>3</v>
      </c>
      <c r="B10" s="172" t="s">
        <v>53</v>
      </c>
      <c r="C10" s="174" t="s">
        <v>56</v>
      </c>
      <c r="D10" s="174" t="s">
        <v>242</v>
      </c>
    </row>
    <row r="11" spans="1:4" x14ac:dyDescent="0.25">
      <c r="A11" s="173"/>
      <c r="B11" s="173"/>
      <c r="C11" s="175"/>
      <c r="D11" s="175"/>
    </row>
    <row r="12" spans="1:4" x14ac:dyDescent="0.25">
      <c r="A12" s="101"/>
      <c r="B12" s="34" t="s">
        <v>57</v>
      </c>
      <c r="C12" s="29"/>
      <c r="D12" s="29">
        <f>SUM(D13+D17+D18+D19+D20)</f>
        <v>173582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f>D14+D15+D16</f>
        <v>98542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98442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100</v>
      </c>
    </row>
    <row r="16" spans="1:4" x14ac:dyDescent="0.25">
      <c r="A16" s="98"/>
      <c r="B16" s="14" t="s">
        <v>63</v>
      </c>
      <c r="C16" s="37" t="s">
        <v>64</v>
      </c>
      <c r="D16" s="15"/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27300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47740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/>
    </row>
    <row r="20" spans="1:4" x14ac:dyDescent="0.25">
      <c r="A20" s="98" t="s">
        <v>23</v>
      </c>
      <c r="B20" s="14" t="s">
        <v>68</v>
      </c>
      <c r="C20" s="37" t="s">
        <v>69</v>
      </c>
      <c r="D20" s="15"/>
    </row>
    <row r="21" spans="1:4" x14ac:dyDescent="0.25">
      <c r="A21" s="98" t="s">
        <v>12</v>
      </c>
      <c r="B21" s="14" t="s">
        <v>70</v>
      </c>
      <c r="C21" s="37" t="s">
        <v>71</v>
      </c>
      <c r="D21" s="15"/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/>
    </row>
    <row r="24" spans="1:4" x14ac:dyDescent="0.25">
      <c r="A24" s="101"/>
      <c r="B24" s="34" t="s">
        <v>76</v>
      </c>
      <c r="C24" s="35"/>
      <c r="D24" s="29">
        <f>SUM(D25+D26+D27+D28)</f>
        <v>14935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14935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SUM(D30)</f>
        <v>0</v>
      </c>
    </row>
    <row r="30" spans="1:4" x14ac:dyDescent="0.25">
      <c r="A30" s="98" t="s">
        <v>12</v>
      </c>
      <c r="B30" s="14" t="s">
        <v>84</v>
      </c>
      <c r="C30" s="37" t="s">
        <v>85</v>
      </c>
      <c r="D30" s="15"/>
    </row>
    <row r="31" spans="1:4" x14ac:dyDescent="0.25">
      <c r="A31" s="101"/>
      <c r="B31" s="34" t="s">
        <v>86</v>
      </c>
      <c r="C31" s="36" t="s">
        <v>83</v>
      </c>
      <c r="D31" s="29"/>
    </row>
    <row r="32" spans="1:4" x14ac:dyDescent="0.25">
      <c r="A32" s="98" t="s">
        <v>12</v>
      </c>
      <c r="B32" s="14" t="s">
        <v>84</v>
      </c>
      <c r="C32" s="37"/>
      <c r="D32" s="15"/>
    </row>
    <row r="33" spans="1:4" x14ac:dyDescent="0.25">
      <c r="A33" s="101"/>
      <c r="B33" s="34"/>
      <c r="C33" s="35"/>
      <c r="D33" s="29">
        <f>D12+D24+D29+D31</f>
        <v>188517</v>
      </c>
    </row>
    <row r="35" spans="1:4" x14ac:dyDescent="0.25">
      <c r="A35" s="137"/>
      <c r="B35" s="33"/>
    </row>
    <row r="36" spans="1:4" x14ac:dyDescent="0.25">
      <c r="A36" s="137"/>
      <c r="B36" s="33"/>
    </row>
    <row r="37" spans="1:4" x14ac:dyDescent="0.25">
      <c r="A37" s="137"/>
      <c r="B37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zoomScaleNormal="100" workbookViewId="0">
      <selection activeCell="B28" sqref="B28"/>
    </sheetView>
  </sheetViews>
  <sheetFormatPr defaultRowHeight="15" x14ac:dyDescent="0.25"/>
  <cols>
    <col min="1" max="1" width="7.85546875" style="117" customWidth="1"/>
    <col min="2" max="2" width="44.28515625" style="1" customWidth="1"/>
    <col min="3" max="3" width="13.140625" style="1" customWidth="1"/>
    <col min="4" max="4" width="7.85546875" style="117" customWidth="1"/>
    <col min="5" max="5" width="44.28515625" style="1" customWidth="1"/>
    <col min="6" max="6" width="13.140625" style="1" customWidth="1"/>
    <col min="7" max="16384" width="9.140625" style="1"/>
  </cols>
  <sheetData>
    <row r="1" spans="1:7" s="58" customFormat="1" ht="15.75" x14ac:dyDescent="0.25">
      <c r="A1" s="117"/>
      <c r="D1" s="117"/>
      <c r="F1" s="60" t="s">
        <v>184</v>
      </c>
    </row>
    <row r="2" spans="1:7" x14ac:dyDescent="0.25">
      <c r="D2" s="168" t="s">
        <v>129</v>
      </c>
      <c r="E2" s="168"/>
      <c r="F2" s="168"/>
      <c r="G2" s="47"/>
    </row>
    <row r="4" spans="1:7" ht="30.75" customHeight="1" x14ac:dyDescent="0.25">
      <c r="A4" s="178" t="s">
        <v>87</v>
      </c>
      <c r="B4" s="178"/>
      <c r="C4" s="178"/>
      <c r="D4" s="178"/>
      <c r="E4" s="178"/>
      <c r="F4" s="178"/>
    </row>
    <row r="5" spans="1:7" x14ac:dyDescent="0.25">
      <c r="A5" s="118"/>
      <c r="B5" s="39"/>
      <c r="C5" s="39"/>
      <c r="D5" s="118"/>
      <c r="E5" s="39"/>
      <c r="F5" s="39"/>
    </row>
    <row r="6" spans="1:7" x14ac:dyDescent="0.25">
      <c r="F6" s="1" t="s">
        <v>2</v>
      </c>
    </row>
    <row r="7" spans="1:7" ht="28.5" x14ac:dyDescent="0.25">
      <c r="A7" s="40" t="s">
        <v>3</v>
      </c>
      <c r="B7" s="40" t="s">
        <v>88</v>
      </c>
      <c r="C7" s="41" t="s">
        <v>243</v>
      </c>
      <c r="D7" s="40" t="s">
        <v>3</v>
      </c>
      <c r="E7" s="40" t="s">
        <v>89</v>
      </c>
      <c r="F7" s="41" t="s">
        <v>243</v>
      </c>
    </row>
    <row r="8" spans="1:7" x14ac:dyDescent="0.25">
      <c r="A8" s="179" t="s">
        <v>90</v>
      </c>
      <c r="B8" s="180"/>
      <c r="C8" s="180"/>
      <c r="D8" s="180"/>
      <c r="E8" s="180"/>
      <c r="F8" s="181"/>
    </row>
    <row r="9" spans="1:7" x14ac:dyDescent="0.25">
      <c r="A9" s="102" t="s">
        <v>9</v>
      </c>
      <c r="B9" s="42" t="s">
        <v>91</v>
      </c>
      <c r="C9" s="43">
        <f>SUM(C10:C16)</f>
        <v>839514</v>
      </c>
      <c r="D9" s="102" t="s">
        <v>9</v>
      </c>
      <c r="E9" s="42" t="s">
        <v>92</v>
      </c>
      <c r="F9" s="43">
        <f>SUM(F10:F16)</f>
        <v>798395</v>
      </c>
    </row>
    <row r="10" spans="1:7" x14ac:dyDescent="0.25">
      <c r="A10" s="98" t="s">
        <v>12</v>
      </c>
      <c r="B10" s="14" t="s">
        <v>93</v>
      </c>
      <c r="C10" s="15">
        <v>424791</v>
      </c>
      <c r="D10" s="98" t="s">
        <v>12</v>
      </c>
      <c r="E10" s="14" t="s">
        <v>11</v>
      </c>
      <c r="F10" s="15">
        <v>312570</v>
      </c>
    </row>
    <row r="11" spans="1:7" ht="30" x14ac:dyDescent="0.25">
      <c r="A11" s="128" t="s">
        <v>16</v>
      </c>
      <c r="B11" s="14" t="s">
        <v>54</v>
      </c>
      <c r="C11" s="15">
        <v>153531</v>
      </c>
      <c r="D11" s="98" t="s">
        <v>16</v>
      </c>
      <c r="E11" s="38" t="s">
        <v>15</v>
      </c>
      <c r="F11" s="15">
        <v>68422</v>
      </c>
    </row>
    <row r="12" spans="1:7" x14ac:dyDescent="0.25">
      <c r="A12" s="98" t="s">
        <v>29</v>
      </c>
      <c r="B12" s="27" t="s">
        <v>22</v>
      </c>
      <c r="C12" s="13">
        <v>181740</v>
      </c>
      <c r="D12" s="98" t="s">
        <v>29</v>
      </c>
      <c r="E12" s="14" t="s">
        <v>19</v>
      </c>
      <c r="F12" s="15">
        <v>206291</v>
      </c>
    </row>
    <row r="13" spans="1:7" x14ac:dyDescent="0.25">
      <c r="A13" s="98" t="s">
        <v>94</v>
      </c>
      <c r="B13" s="14" t="s">
        <v>26</v>
      </c>
      <c r="C13" s="15">
        <v>35551</v>
      </c>
      <c r="D13" s="98" t="s">
        <v>94</v>
      </c>
      <c r="E13" s="14" t="s">
        <v>21</v>
      </c>
      <c r="F13" s="15">
        <v>38302</v>
      </c>
    </row>
    <row r="14" spans="1:7" x14ac:dyDescent="0.25">
      <c r="A14" s="98" t="s">
        <v>95</v>
      </c>
      <c r="B14" s="14" t="s">
        <v>96</v>
      </c>
      <c r="C14" s="15">
        <v>0</v>
      </c>
      <c r="D14" s="98" t="s">
        <v>95</v>
      </c>
      <c r="E14" s="14" t="s">
        <v>24</v>
      </c>
      <c r="F14" s="45">
        <v>169176</v>
      </c>
    </row>
    <row r="15" spans="1:7" x14ac:dyDescent="0.25">
      <c r="A15" s="98"/>
      <c r="B15" s="14" t="s">
        <v>97</v>
      </c>
      <c r="C15" s="45">
        <v>43901</v>
      </c>
      <c r="D15" s="98" t="s">
        <v>98</v>
      </c>
      <c r="E15" s="14" t="s">
        <v>99</v>
      </c>
      <c r="F15" s="15">
        <v>3634</v>
      </c>
    </row>
    <row r="16" spans="1:7" x14ac:dyDescent="0.25">
      <c r="A16" s="98"/>
      <c r="B16" s="14"/>
      <c r="C16" s="15"/>
      <c r="D16" s="98" t="s">
        <v>100</v>
      </c>
      <c r="E16" s="14" t="s">
        <v>101</v>
      </c>
      <c r="F16" s="15">
        <v>0</v>
      </c>
    </row>
    <row r="17" spans="1:6" x14ac:dyDescent="0.25">
      <c r="A17" s="102" t="s">
        <v>14</v>
      </c>
      <c r="B17" s="42" t="s">
        <v>102</v>
      </c>
      <c r="C17" s="29">
        <f>SUM(C18:C22)</f>
        <v>44604</v>
      </c>
      <c r="D17" s="102" t="s">
        <v>14</v>
      </c>
      <c r="E17" s="42" t="s">
        <v>103</v>
      </c>
      <c r="F17" s="29">
        <f>SUM(F18:F22)</f>
        <v>85723</v>
      </c>
    </row>
    <row r="18" spans="1:6" x14ac:dyDescent="0.25">
      <c r="A18" s="98" t="s">
        <v>12</v>
      </c>
      <c r="B18" s="44" t="s">
        <v>104</v>
      </c>
      <c r="C18" s="15">
        <v>40509</v>
      </c>
      <c r="D18" s="98" t="s">
        <v>12</v>
      </c>
      <c r="E18" s="44" t="s">
        <v>38</v>
      </c>
      <c r="F18" s="15">
        <v>73904</v>
      </c>
    </row>
    <row r="19" spans="1:6" x14ac:dyDescent="0.25">
      <c r="A19" s="98" t="s">
        <v>16</v>
      </c>
      <c r="B19" s="44" t="s">
        <v>105</v>
      </c>
      <c r="C19" s="15">
        <v>4095</v>
      </c>
      <c r="D19" s="98" t="s">
        <v>16</v>
      </c>
      <c r="E19" s="44" t="s">
        <v>41</v>
      </c>
      <c r="F19" s="15">
        <v>0</v>
      </c>
    </row>
    <row r="20" spans="1:6" x14ac:dyDescent="0.25">
      <c r="A20" s="98" t="s">
        <v>29</v>
      </c>
      <c r="B20" s="44" t="s">
        <v>106</v>
      </c>
      <c r="C20" s="15"/>
      <c r="D20" s="98" t="s">
        <v>29</v>
      </c>
      <c r="E20" s="44" t="s">
        <v>44</v>
      </c>
      <c r="F20" s="15"/>
    </row>
    <row r="21" spans="1:6" x14ac:dyDescent="0.25">
      <c r="A21" s="98" t="s">
        <v>94</v>
      </c>
      <c r="B21" s="44" t="s">
        <v>97</v>
      </c>
      <c r="C21" s="15"/>
      <c r="D21" s="98" t="s">
        <v>94</v>
      </c>
      <c r="E21" s="44" t="s">
        <v>107</v>
      </c>
      <c r="F21" s="15">
        <v>11819</v>
      </c>
    </row>
    <row r="22" spans="1:6" x14ac:dyDescent="0.25">
      <c r="A22" s="98"/>
      <c r="B22" s="44"/>
      <c r="C22" s="15"/>
      <c r="D22" s="98" t="s">
        <v>95</v>
      </c>
      <c r="E22" s="44"/>
      <c r="F22" s="15">
        <v>0</v>
      </c>
    </row>
    <row r="23" spans="1:6" x14ac:dyDescent="0.25">
      <c r="A23" s="101"/>
      <c r="B23" s="42" t="s">
        <v>108</v>
      </c>
      <c r="C23" s="29">
        <f>SUM(C9+C17)</f>
        <v>884118</v>
      </c>
      <c r="D23" s="101"/>
      <c r="E23" s="42" t="s">
        <v>109</v>
      </c>
      <c r="F23" s="29">
        <f>SUM(F9+F17)</f>
        <v>884118</v>
      </c>
    </row>
    <row r="25" spans="1:6" x14ac:dyDescent="0.25">
      <c r="A25" s="137"/>
      <c r="B25" s="33"/>
      <c r="C25" s="46"/>
    </row>
    <row r="26" spans="1:6" x14ac:dyDescent="0.25">
      <c r="A26" s="137"/>
      <c r="B26" s="33"/>
      <c r="C26" s="46"/>
    </row>
    <row r="27" spans="1:6" x14ac:dyDescent="0.25">
      <c r="A27" s="137"/>
      <c r="B27" s="33"/>
      <c r="C27" s="46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"/>
  <sheetViews>
    <sheetView zoomScaleNormal="100" zoomScaleSheetLayoutView="84" workbookViewId="0">
      <selection activeCell="J9" sqref="J9"/>
    </sheetView>
  </sheetViews>
  <sheetFormatPr defaultRowHeight="15" x14ac:dyDescent="0.25"/>
  <cols>
    <col min="1" max="1" width="29.7109375" style="61" customWidth="1"/>
    <col min="2" max="2" width="17.140625" style="61" customWidth="1"/>
    <col min="3" max="3" width="15" style="61" customWidth="1"/>
    <col min="4" max="4" width="11.42578125" style="61" bestFit="1" customWidth="1"/>
    <col min="5" max="5" width="12.7109375" style="61" customWidth="1"/>
    <col min="6" max="6" width="14.140625" style="61" customWidth="1"/>
    <col min="7" max="7" width="13.140625" style="61" customWidth="1"/>
    <col min="8" max="9" width="13" style="61" customWidth="1"/>
    <col min="10" max="10" width="14" style="61" customWidth="1"/>
    <col min="11" max="11" width="12.42578125" style="61" customWidth="1"/>
    <col min="12" max="12" width="11.85546875" style="61" customWidth="1"/>
    <col min="13" max="13" width="12.140625" style="61" customWidth="1"/>
    <col min="14" max="16384" width="9.140625" style="61"/>
  </cols>
  <sheetData>
    <row r="1" spans="1:13" s="64" customFormat="1" x14ac:dyDescent="0.25">
      <c r="M1" s="69" t="s">
        <v>185</v>
      </c>
    </row>
    <row r="2" spans="1:13" x14ac:dyDescent="0.25">
      <c r="I2" s="168" t="s">
        <v>186</v>
      </c>
      <c r="J2" s="168"/>
      <c r="K2" s="168"/>
      <c r="L2" s="168"/>
      <c r="M2" s="168"/>
    </row>
    <row r="4" spans="1:13" ht="15.75" x14ac:dyDescent="0.25">
      <c r="A4" s="169" t="s">
        <v>160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15.75" x14ac:dyDescent="0.25">
      <c r="A5" s="169" t="s">
        <v>161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62"/>
      <c r="L6" s="62"/>
      <c r="M6" s="3"/>
    </row>
    <row r="7" spans="1:13" ht="15.75" thickBot="1" x14ac:dyDescent="0.3">
      <c r="A7" s="63"/>
      <c r="I7" s="51"/>
      <c r="K7" s="65"/>
      <c r="L7" s="65"/>
      <c r="M7" s="61" t="s">
        <v>2</v>
      </c>
    </row>
    <row r="8" spans="1:13" x14ac:dyDescent="0.25">
      <c r="A8" s="182" t="s">
        <v>110</v>
      </c>
      <c r="B8" s="184" t="s">
        <v>162</v>
      </c>
      <c r="C8" s="185"/>
      <c r="D8" s="185"/>
      <c r="E8" s="185"/>
      <c r="F8" s="186"/>
      <c r="G8" s="185" t="s">
        <v>159</v>
      </c>
      <c r="H8" s="185"/>
      <c r="I8" s="185"/>
      <c r="J8" s="187" t="s">
        <v>163</v>
      </c>
      <c r="K8" s="188"/>
      <c r="L8" s="189"/>
      <c r="M8" s="190" t="s">
        <v>164</v>
      </c>
    </row>
    <row r="9" spans="1:13" ht="72" thickBot="1" x14ac:dyDescent="0.3">
      <c r="A9" s="183"/>
      <c r="B9" s="140" t="s">
        <v>13</v>
      </c>
      <c r="C9" s="67" t="s">
        <v>165</v>
      </c>
      <c r="D9" s="67" t="s">
        <v>22</v>
      </c>
      <c r="E9" s="68" t="s">
        <v>26</v>
      </c>
      <c r="F9" s="141" t="s">
        <v>32</v>
      </c>
      <c r="G9" s="67" t="s">
        <v>166</v>
      </c>
      <c r="H9" s="67" t="s">
        <v>42</v>
      </c>
      <c r="I9" s="149" t="s">
        <v>106</v>
      </c>
      <c r="J9" s="140" t="s">
        <v>97</v>
      </c>
      <c r="K9" s="68" t="s">
        <v>167</v>
      </c>
      <c r="L9" s="152" t="s">
        <v>168</v>
      </c>
      <c r="M9" s="191"/>
    </row>
    <row r="10" spans="1:13" ht="15.75" x14ac:dyDescent="0.25">
      <c r="A10" s="155" t="s">
        <v>158</v>
      </c>
      <c r="B10" s="142">
        <v>105799</v>
      </c>
      <c r="C10" s="66">
        <v>152481</v>
      </c>
      <c r="D10" s="66">
        <v>181600</v>
      </c>
      <c r="E10" s="66">
        <v>26982</v>
      </c>
      <c r="F10" s="143">
        <v>0</v>
      </c>
      <c r="G10" s="138">
        <v>40509</v>
      </c>
      <c r="H10" s="66">
        <v>4095</v>
      </c>
      <c r="I10" s="150"/>
      <c r="J10" s="142">
        <v>42401</v>
      </c>
      <c r="K10" s="66"/>
      <c r="L10" s="153">
        <v>0</v>
      </c>
      <c r="M10" s="156">
        <f>SUM(B10:L10)</f>
        <v>553867</v>
      </c>
    </row>
    <row r="11" spans="1:13" ht="31.5" x14ac:dyDescent="0.25">
      <c r="A11" s="157" t="s">
        <v>111</v>
      </c>
      <c r="B11" s="144"/>
      <c r="C11" s="55">
        <v>1050</v>
      </c>
      <c r="D11" s="55">
        <v>140</v>
      </c>
      <c r="E11" s="55"/>
      <c r="F11" s="145"/>
      <c r="G11" s="139"/>
      <c r="H11" s="55"/>
      <c r="I11" s="151"/>
      <c r="J11" s="144">
        <v>1500</v>
      </c>
      <c r="K11" s="55"/>
      <c r="L11" s="154">
        <v>140544</v>
      </c>
      <c r="M11" s="158">
        <f>SUM(B11:L11)</f>
        <v>143234</v>
      </c>
    </row>
    <row r="12" spans="1:13" ht="15.75" x14ac:dyDescent="0.25">
      <c r="A12" s="157" t="s">
        <v>112</v>
      </c>
      <c r="B12" s="144"/>
      <c r="C12" s="55"/>
      <c r="D12" s="55"/>
      <c r="E12" s="55">
        <v>8569</v>
      </c>
      <c r="F12" s="145"/>
      <c r="G12" s="139"/>
      <c r="H12" s="55"/>
      <c r="I12" s="151"/>
      <c r="J12" s="144">
        <v>1500</v>
      </c>
      <c r="K12" s="55"/>
      <c r="L12" s="154">
        <v>178448</v>
      </c>
      <c r="M12" s="158">
        <f>SUM(B12:L12)</f>
        <v>188517</v>
      </c>
    </row>
    <row r="13" spans="1:13" ht="16.5" thickBot="1" x14ac:dyDescent="0.3">
      <c r="A13" s="159" t="s">
        <v>169</v>
      </c>
      <c r="B13" s="146">
        <f t="shared" ref="B13:M13" si="0">SUM(B10:B12)</f>
        <v>105799</v>
      </c>
      <c r="C13" s="147">
        <f t="shared" si="0"/>
        <v>153531</v>
      </c>
      <c r="D13" s="147">
        <f>SUM(D10:D12)</f>
        <v>181740</v>
      </c>
      <c r="E13" s="147">
        <f t="shared" si="0"/>
        <v>35551</v>
      </c>
      <c r="F13" s="148">
        <f t="shared" si="0"/>
        <v>0</v>
      </c>
      <c r="G13" s="160">
        <f t="shared" si="0"/>
        <v>40509</v>
      </c>
      <c r="H13" s="147">
        <f t="shared" si="0"/>
        <v>4095</v>
      </c>
      <c r="I13" s="161">
        <f t="shared" si="0"/>
        <v>0</v>
      </c>
      <c r="J13" s="146">
        <f>SUM(J10:J12)</f>
        <v>45401</v>
      </c>
      <c r="K13" s="147">
        <f>SUM(K10:K12)</f>
        <v>0</v>
      </c>
      <c r="L13" s="148">
        <f t="shared" si="0"/>
        <v>318992</v>
      </c>
      <c r="M13" s="162">
        <f t="shared" si="0"/>
        <v>885618</v>
      </c>
    </row>
  </sheetData>
  <mergeCells count="8"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1.mell</vt:lpstr>
      <vt:lpstr>2.mell. </vt:lpstr>
      <vt:lpstr>3.mell.</vt:lpstr>
      <vt:lpstr>4.mell.</vt:lpstr>
      <vt:lpstr>5.mell.</vt:lpstr>
      <vt:lpstr>6.mell.</vt:lpstr>
      <vt:lpstr>7.mell. </vt:lpstr>
      <vt:lpstr>8. mell.</vt:lpstr>
      <vt:lpstr>9.mell.</vt:lpstr>
      <vt:lpstr>10.mell</vt:lpstr>
      <vt:lpstr>11.mell</vt:lpstr>
      <vt:lpstr>12.mell</vt:lpstr>
      <vt:lpstr>13.mell</vt:lpstr>
      <vt:lpstr>14.mell</vt:lpstr>
      <vt:lpstr>15.mell</vt:lpstr>
      <vt:lpstr>16.mell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2015-09-21T11:06:13Z</cp:lastPrinted>
  <dcterms:created xsi:type="dcterms:W3CDTF">2015-02-13T06:43:12Z</dcterms:created>
  <dcterms:modified xsi:type="dcterms:W3CDTF">2015-09-21T12:43:13Z</dcterms:modified>
</cp:coreProperties>
</file>