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80" windowWidth="11340" windowHeight="5910"/>
  </bookViews>
  <sheets>
    <sheet name="ÖNKORM2017." sheetId="3" r:id="rId1"/>
  </sheets>
  <definedNames>
    <definedName name="_xlnm.Print_Area" localSheetId="0">ÖNKORM2017.!$A$1:$N$99</definedName>
  </definedNames>
  <calcPr calcId="125725"/>
</workbook>
</file>

<file path=xl/calcChain.xml><?xml version="1.0" encoding="utf-8"?>
<calcChain xmlns="http://schemas.openxmlformats.org/spreadsheetml/2006/main">
  <c r="N94" i="3"/>
  <c r="N95" s="1"/>
  <c r="N89"/>
  <c r="N88"/>
  <c r="N85"/>
  <c r="N81"/>
  <c r="N71"/>
  <c r="N53"/>
  <c r="N52"/>
  <c r="N48"/>
  <c r="N37"/>
  <c r="N27"/>
  <c r="N25"/>
  <c r="N20"/>
  <c r="N17"/>
  <c r="N14"/>
  <c r="M94"/>
  <c r="M85"/>
  <c r="M71"/>
  <c r="M88"/>
  <c r="L94"/>
  <c r="L88"/>
  <c r="L81"/>
  <c r="L74"/>
  <c r="L71"/>
  <c r="L64"/>
  <c r="M52"/>
  <c r="M37"/>
  <c r="M20"/>
  <c r="L47"/>
  <c r="L37"/>
  <c r="L25"/>
  <c r="L27" s="1"/>
  <c r="L20"/>
  <c r="L14"/>
  <c r="L17" s="1"/>
  <c r="M64"/>
  <c r="M14"/>
  <c r="M17" s="1"/>
  <c r="M25"/>
  <c r="M27" s="1"/>
  <c r="M81"/>
  <c r="M48" l="1"/>
  <c r="M89"/>
  <c r="M95" s="1"/>
  <c r="L89"/>
  <c r="L95" s="1"/>
  <c r="M53"/>
  <c r="L48"/>
  <c r="L53" s="1"/>
</calcChain>
</file>

<file path=xl/sharedStrings.xml><?xml version="1.0" encoding="utf-8"?>
<sst xmlns="http://schemas.openxmlformats.org/spreadsheetml/2006/main" count="111" uniqueCount="101">
  <si>
    <t>előirányzat</t>
  </si>
  <si>
    <t>Me:ezer Ft</t>
  </si>
  <si>
    <t>2007. I.félévi</t>
  </si>
  <si>
    <t>%</t>
  </si>
  <si>
    <t>teljesülés</t>
  </si>
  <si>
    <t xml:space="preserve">2008. évi </t>
  </si>
  <si>
    <t>2008.év</t>
  </si>
  <si>
    <t>módosított</t>
  </si>
  <si>
    <t>2008.I.félévi</t>
  </si>
  <si>
    <t>várható</t>
  </si>
  <si>
    <t>2009.év</t>
  </si>
  <si>
    <t xml:space="preserve">B.BEVÉTELEK                 </t>
  </si>
  <si>
    <t>A.KIADÁSOK</t>
  </si>
  <si>
    <t>Az önkormányzat kiadásai forrásonként</t>
  </si>
  <si>
    <t>Az önkormányzat  bevételei forrásonként</t>
  </si>
  <si>
    <t>Helyi önkormányzatok működésének általános támogatása        (B111)</t>
  </si>
  <si>
    <t>Települési önkormányzatok szociális, gyermekjóléti és gyermekétkeztetési feladatainak támogatása        (B113)</t>
  </si>
  <si>
    <t>Települési önkormányzatok kulturális feladatainak támogatása        (B114)</t>
  </si>
  <si>
    <t>Működési célú költségvetési támogatások és kiegészítő támogatások (B115)</t>
  </si>
  <si>
    <t>Elszámolásból származó bevételek (B116)</t>
  </si>
  <si>
    <t>Önkormányzatok működési támogatásai      (B11)</t>
  </si>
  <si>
    <t>ebből: társulások és költségvetési szerveik        (B16)</t>
  </si>
  <si>
    <t>Működési célú támogatások államháztartáson belülről         (B1)</t>
  </si>
  <si>
    <t>Felhalmozási célú önkormányzati támogatások        (B21)</t>
  </si>
  <si>
    <t>Felhalmozási célú támogatások államháztartáson belülről       (B2)</t>
  </si>
  <si>
    <t>Vagyoni tipusú adók         (B34)</t>
  </si>
  <si>
    <t>Értékesítési és forgalmi adók (B351)</t>
  </si>
  <si>
    <t>Gépjárműadók (B354)</t>
  </si>
  <si>
    <t>Egyéb áruhasználati és szolgáltatási adók   (B355)</t>
  </si>
  <si>
    <t>Termékek és szolgáltatások adói  (B35)</t>
  </si>
  <si>
    <t>Egyéb közhatalmi bevételek (B36)</t>
  </si>
  <si>
    <t>Közhatalmi bevételek  (B3)</t>
  </si>
  <si>
    <t>Közvetített szolgáltatások ellenértéke ) (B403)</t>
  </si>
  <si>
    <t>Tulajdonosi bevételek   (B404)</t>
  </si>
  <si>
    <t>Ellátási díjak        (B405)</t>
  </si>
  <si>
    <t>Kiszámlázott általános forgalmi adó        (B406)</t>
  </si>
  <si>
    <t>Kamatbevételek (B408)</t>
  </si>
  <si>
    <t>Egyéb működési bevételek (B411)</t>
  </si>
  <si>
    <t>Működési bevételek (B4)</t>
  </si>
  <si>
    <t>Működési célú visszatérítendő támogatások, kölcsönök visszatérülése államháztartáson kívülről (B64)</t>
  </si>
  <si>
    <t>ebből: háztartások (B64)</t>
  </si>
  <si>
    <t>ebből: pénzügyi vállalkozások (B64)</t>
  </si>
  <si>
    <t>Működési célú átvett pénzeszközök(B6)</t>
  </si>
  <si>
    <t>Felhalmozási célú visszatérítendő támogatások, kölcsönök visszatérülése államháztartáson kívülről  (B74)</t>
  </si>
  <si>
    <t>ebből: egyéb civil szervezetek (B74)</t>
  </si>
  <si>
    <t>Felhalmozási célú átvett pénzeszközök(B7)</t>
  </si>
  <si>
    <t>Költségvetési bevételek  (B1-B7)</t>
  </si>
  <si>
    <t>Előző év költségvetési maradványának igénybevétele (B8131)</t>
  </si>
  <si>
    <t>Finanszírozási bevételek  (B8)</t>
  </si>
  <si>
    <t>Bevételek összesen:</t>
  </si>
  <si>
    <t>Foglalkoztatottak személyi juttatásai       (K11)</t>
  </si>
  <si>
    <t>Külső személyi juttatások        (K12)</t>
  </si>
  <si>
    <t>Személyi juttatások(K1)</t>
  </si>
  <si>
    <t>Készletbeszerzés       (K31)</t>
  </si>
  <si>
    <t>Kommunikációs szolgáltatások       (K32)</t>
  </si>
  <si>
    <t>Szolgáltatási kiadások        (K33)</t>
  </si>
  <si>
    <t>Kiküldetések, reklám- és propagandakiadások    (K34)</t>
  </si>
  <si>
    <t>Különféle befizetések és egyéb dologi kiadások    (K35)</t>
  </si>
  <si>
    <t>Dologi kiadások     (K3)</t>
  </si>
  <si>
    <t>Ellátottak pénzbeli juttatásai (K4)</t>
  </si>
  <si>
    <t>Egyéb működési célú kiadások(K5)</t>
  </si>
  <si>
    <t>Egyéb tárgyi eszközök beszerzése, létesítése        (K64)</t>
  </si>
  <si>
    <t>Beruházási célú előzetesen felszámított általános forgalmi adó        (K67)</t>
  </si>
  <si>
    <t>Beruházások (K6)</t>
  </si>
  <si>
    <t>Ingatlanok felújítása        (K71)</t>
  </si>
  <si>
    <t>Felújítási célú előzetesen felszámított általános forgalmi adó        (K74)</t>
  </si>
  <si>
    <t>Felújítások   (K7)</t>
  </si>
  <si>
    <t>Egyéb felhalmozási célú kiadások (K8)</t>
  </si>
  <si>
    <t>Költségvetési kiadások  (K1-K8)</t>
  </si>
  <si>
    <t>Központi, irányító szervi támogatások folyósítása (K915)</t>
  </si>
  <si>
    <t>Finanszírozási kiadások  (K9)</t>
  </si>
  <si>
    <t>Kiadások összesen:</t>
  </si>
  <si>
    <t>Ingatlanok beszerzése, létesítése (K62)</t>
  </si>
  <si>
    <t>Tartalék(K513)</t>
  </si>
  <si>
    <t>Települési önkormányzatok egyes köznevelési feladatainak támogatása (B112)</t>
  </si>
  <si>
    <t>Egyéb működési célú támogatások bevételei államháztartáson belülről (B16)</t>
  </si>
  <si>
    <t>Munkaadókat terhelő járulékok és szociális hozzájárulási adó  (K2)</t>
  </si>
  <si>
    <t>Me:  Ft</t>
  </si>
  <si>
    <t>Felhalmozási bevétel</t>
  </si>
  <si>
    <t>Ingatlanok értékesítése (B52)</t>
  </si>
  <si>
    <t>Me:Ft</t>
  </si>
  <si>
    <t>Államháztartáson belüli megelőlegezések visszafizetése (K914)</t>
  </si>
  <si>
    <t>Felhalmozási célú támogatások államháztartáson kívülre (K89)</t>
  </si>
  <si>
    <t>Efyéb felhalmozási célú önkormányzati támogatások        (B25)</t>
  </si>
  <si>
    <t>Készletértékesítés</t>
  </si>
  <si>
    <t>Szolgáltatások ellenértéke</t>
  </si>
  <si>
    <t>Lokvid hitel felvétele</t>
  </si>
  <si>
    <t>Elvonások és befizetések</t>
  </si>
  <si>
    <t>nformatikai eszközök beszerzése</t>
  </si>
  <si>
    <t>Felhalmozási célú kölcsönök nyújtása államháztartáson kívülre (K86)</t>
  </si>
  <si>
    <t>2017.év        Eredeti</t>
  </si>
  <si>
    <t>2017.év Módosított</t>
  </si>
  <si>
    <t>4. számú melléklet</t>
  </si>
  <si>
    <t>Likvid hitel visszafizetése</t>
  </si>
  <si>
    <t>Biztosító által fizetett kártérítés</t>
  </si>
  <si>
    <t>Egyéb felhalmozási célú támogatás</t>
  </si>
  <si>
    <t>Államháztartáson belüli megelőlegezés</t>
  </si>
  <si>
    <t>Immateriélis javak beszerzése</t>
  </si>
  <si>
    <t>Egyéb tárgyi eszközök felújítása</t>
  </si>
  <si>
    <t>Forgatási célú értékpapírok vásárlása</t>
  </si>
  <si>
    <t>5. számú melléklet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</si>
</sst>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0">
    <font>
      <sz val="10"/>
      <name val="Arial CE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0" applyFont="1" applyBorder="1"/>
    <xf numFmtId="0" fontId="3" fillId="0" borderId="0" xfId="0" applyFont="1"/>
    <xf numFmtId="0" fontId="2" fillId="0" borderId="0" xfId="0" applyFont="1" applyBorder="1"/>
    <xf numFmtId="164" fontId="3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3" fontId="3" fillId="0" borderId="0" xfId="0" applyNumberFormat="1" applyFont="1" applyFill="1" applyBorder="1" applyAlignment="1"/>
    <xf numFmtId="0" fontId="3" fillId="0" borderId="0" xfId="0" applyFont="1" applyFill="1" applyBorder="1" applyAlignment="1"/>
    <xf numFmtId="3" fontId="3" fillId="0" borderId="0" xfId="0" applyNumberFormat="1" applyFont="1" applyBorder="1"/>
    <xf numFmtId="3" fontId="3" fillId="0" borderId="0" xfId="0" applyNumberFormat="1" applyFont="1" applyFill="1" applyBorder="1" applyAlignment="1">
      <alignment horizontal="left"/>
    </xf>
    <xf numFmtId="164" fontId="3" fillId="0" borderId="0" xfId="1" applyNumberFormat="1" applyFont="1" applyFill="1" applyBorder="1" applyAlignment="1">
      <alignment horizontal="left"/>
    </xf>
    <xf numFmtId="1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Fill="1" applyBorder="1" applyAlignment="1">
      <alignment horizontal="left" vertical="top" wrapText="1"/>
    </xf>
    <xf numFmtId="3" fontId="5" fillId="0" borderId="0" xfId="0" applyNumberFormat="1" applyFont="1" applyBorder="1"/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6" fillId="0" borderId="1" xfId="0" applyFont="1" applyFill="1" applyBorder="1" applyAlignment="1"/>
    <xf numFmtId="164" fontId="6" fillId="0" borderId="1" xfId="0" applyNumberFormat="1" applyFont="1" applyFill="1" applyBorder="1" applyAlignment="1"/>
    <xf numFmtId="3" fontId="8" fillId="0" borderId="1" xfId="0" applyNumberFormat="1" applyFont="1" applyBorder="1" applyAlignment="1">
      <alignment horizontal="right" vertical="top" wrapText="1"/>
    </xf>
    <xf numFmtId="0" fontId="7" fillId="0" borderId="1" xfId="0" applyFont="1" applyFill="1" applyBorder="1" applyAlignment="1"/>
    <xf numFmtId="164" fontId="7" fillId="0" borderId="1" xfId="0" applyNumberFormat="1" applyFont="1" applyFill="1" applyBorder="1" applyAlignment="1"/>
    <xf numFmtId="0" fontId="6" fillId="0" borderId="1" xfId="0" applyFont="1" applyBorder="1" applyAlignment="1">
      <alignment horizontal="left" vertical="top" wrapText="1"/>
    </xf>
    <xf numFmtId="3" fontId="9" fillId="0" borderId="1" xfId="0" applyNumberFormat="1" applyFont="1" applyBorder="1" applyAlignment="1">
      <alignment horizontal="right" vertical="top" wrapText="1"/>
    </xf>
    <xf numFmtId="3" fontId="7" fillId="0" borderId="1" xfId="0" applyNumberFormat="1" applyFont="1" applyFill="1" applyBorder="1" applyAlignment="1"/>
    <xf numFmtId="164" fontId="7" fillId="0" borderId="1" xfId="1" applyNumberFormat="1" applyFont="1" applyFill="1" applyBorder="1" applyAlignment="1"/>
    <xf numFmtId="1" fontId="7" fillId="0" borderId="1" xfId="0" applyNumberFormat="1" applyFont="1" applyFill="1" applyBorder="1" applyAlignment="1"/>
    <xf numFmtId="3" fontId="6" fillId="0" borderId="1" xfId="0" applyNumberFormat="1" applyFont="1" applyFill="1" applyBorder="1" applyAlignment="1"/>
    <xf numFmtId="164" fontId="6" fillId="0" borderId="1" xfId="1" applyNumberFormat="1" applyFont="1" applyFill="1" applyBorder="1" applyAlignment="1"/>
    <xf numFmtId="1" fontId="6" fillId="0" borderId="1" xfId="0" applyNumberFormat="1" applyFont="1" applyFill="1" applyBorder="1" applyAlignment="1"/>
    <xf numFmtId="3" fontId="6" fillId="0" borderId="1" xfId="0" applyNumberFormat="1" applyFont="1" applyFill="1" applyBorder="1" applyAlignment="1">
      <alignment horizontal="left"/>
    </xf>
    <xf numFmtId="164" fontId="6" fillId="0" borderId="1" xfId="1" applyNumberFormat="1" applyFont="1" applyFill="1" applyBorder="1" applyAlignment="1">
      <alignment horizontal="left"/>
    </xf>
    <xf numFmtId="1" fontId="6" fillId="0" borderId="1" xfId="0" applyNumberFormat="1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3" fontId="6" fillId="0" borderId="1" xfId="0" applyNumberFormat="1" applyFont="1" applyFill="1" applyBorder="1" applyAlignment="1">
      <alignment horizontal="center"/>
    </xf>
    <xf numFmtId="3" fontId="7" fillId="0" borderId="1" xfId="0" applyNumberFormat="1" applyFont="1" applyFill="1" applyBorder="1" applyAlignment="1">
      <alignment horizontal="left"/>
    </xf>
    <xf numFmtId="164" fontId="7" fillId="0" borderId="1" xfId="1" applyNumberFormat="1" applyFont="1" applyFill="1" applyBorder="1" applyAlignment="1">
      <alignment horizontal="left"/>
    </xf>
    <xf numFmtId="1" fontId="7" fillId="0" borderId="1" xfId="0" applyNumberFormat="1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 vertical="top" wrapText="1"/>
    </xf>
    <xf numFmtId="3" fontId="7" fillId="0" borderId="0" xfId="0" applyNumberFormat="1" applyFont="1" applyFill="1" applyBorder="1" applyAlignment="1">
      <alignment horizontal="left"/>
    </xf>
    <xf numFmtId="164" fontId="7" fillId="0" borderId="0" xfId="1" applyNumberFormat="1" applyFont="1" applyFill="1" applyBorder="1" applyAlignment="1">
      <alignment horizontal="left"/>
    </xf>
    <xf numFmtId="1" fontId="7" fillId="0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3" fontId="7" fillId="0" borderId="0" xfId="0" applyNumberFormat="1" applyFont="1" applyFill="1" applyBorder="1" applyAlignment="1"/>
    <xf numFmtId="164" fontId="6" fillId="0" borderId="1" xfId="1" applyNumberFormat="1" applyFont="1" applyFill="1" applyBorder="1" applyAlignment="1">
      <alignment horizontal="center"/>
    </xf>
    <xf numFmtId="1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7" fillId="0" borderId="2" xfId="0" applyFont="1" applyFill="1" applyBorder="1" applyAlignment="1"/>
    <xf numFmtId="164" fontId="6" fillId="0" borderId="0" xfId="1" applyNumberFormat="1" applyFont="1" applyFill="1" applyBorder="1" applyAlignment="1">
      <alignment horizontal="right"/>
    </xf>
    <xf numFmtId="164" fontId="6" fillId="0" borderId="0" xfId="0" applyNumberFormat="1" applyFont="1" applyBorder="1" applyAlignment="1">
      <alignment horizontal="right"/>
    </xf>
    <xf numFmtId="0" fontId="7" fillId="0" borderId="0" xfId="0" applyFont="1" applyBorder="1"/>
    <xf numFmtId="3" fontId="8" fillId="0" borderId="0" xfId="0" applyNumberFormat="1" applyFont="1" applyBorder="1"/>
    <xf numFmtId="0" fontId="7" fillId="0" borderId="0" xfId="0" applyFont="1"/>
    <xf numFmtId="3" fontId="8" fillId="2" borderId="1" xfId="0" applyNumberFormat="1" applyFont="1" applyFill="1" applyBorder="1" applyAlignment="1">
      <alignment horizontal="right" vertical="top" wrapText="1"/>
    </xf>
    <xf numFmtId="0" fontId="7" fillId="0" borderId="1" xfId="0" applyFont="1" applyFill="1" applyBorder="1" applyAlignment="1"/>
    <xf numFmtId="3" fontId="9" fillId="0" borderId="1" xfId="0" applyNumberFormat="1" applyFont="1" applyBorder="1" applyAlignment="1">
      <alignment horizontal="right" vertical="center" wrapText="1"/>
    </xf>
    <xf numFmtId="3" fontId="9" fillId="0" borderId="1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3" fontId="8" fillId="0" borderId="1" xfId="0" applyNumberFormat="1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right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/>
    <xf numFmtId="16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95"/>
  <sheetViews>
    <sheetView tabSelected="1" view="pageBreakPreview" topLeftCell="A52" zoomScaleNormal="100" workbookViewId="0">
      <selection activeCell="A55" sqref="A55:M55"/>
    </sheetView>
  </sheetViews>
  <sheetFormatPr defaultRowHeight="15.75"/>
  <cols>
    <col min="1" max="1" width="59.85546875" style="2" customWidth="1"/>
    <col min="2" max="11" width="9.140625" style="2" hidden="1" customWidth="1"/>
    <col min="12" max="12" width="11" style="2" customWidth="1"/>
    <col min="13" max="13" width="12.140625" style="2" customWidth="1"/>
    <col min="14" max="14" width="13.28515625" style="2" customWidth="1"/>
    <col min="15" max="16384" width="9.140625" style="2"/>
  </cols>
  <sheetData>
    <row r="1" spans="1:14">
      <c r="A1" s="69" t="s">
        <v>92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4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4">
      <c r="A3" s="70" t="s">
        <v>14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</row>
    <row r="4" spans="1:14">
      <c r="A4" s="1"/>
      <c r="B4" s="3"/>
      <c r="C4" s="1"/>
      <c r="D4" s="70"/>
      <c r="E4" s="70"/>
      <c r="F4" s="1"/>
      <c r="G4" s="1"/>
      <c r="H4" s="1"/>
      <c r="I4" s="1"/>
      <c r="J4" s="1"/>
      <c r="K4" s="1"/>
      <c r="L4" s="1"/>
      <c r="M4" s="1"/>
    </row>
    <row r="5" spans="1:14">
      <c r="A5" s="5"/>
      <c r="B5" s="5"/>
      <c r="C5" s="5"/>
      <c r="D5" s="6" t="s">
        <v>1</v>
      </c>
      <c r="E5" s="5"/>
      <c r="F5" s="5"/>
      <c r="G5" s="5"/>
      <c r="H5" s="5"/>
      <c r="I5" s="5"/>
      <c r="J5" s="5"/>
      <c r="K5" s="5"/>
      <c r="L5" s="5"/>
      <c r="M5" s="7" t="s">
        <v>77</v>
      </c>
    </row>
    <row r="6" spans="1:14">
      <c r="A6" s="78" t="s">
        <v>11</v>
      </c>
      <c r="B6" s="20" t="s">
        <v>5</v>
      </c>
      <c r="C6" s="20" t="s">
        <v>6</v>
      </c>
      <c r="D6" s="82" t="s">
        <v>2</v>
      </c>
      <c r="E6" s="20"/>
      <c r="F6" s="83" t="s">
        <v>3</v>
      </c>
      <c r="G6" s="20" t="s">
        <v>8</v>
      </c>
      <c r="H6" s="20" t="s">
        <v>6</v>
      </c>
      <c r="I6" s="20" t="s">
        <v>10</v>
      </c>
      <c r="J6" s="20" t="s">
        <v>10</v>
      </c>
      <c r="K6" s="21" t="s">
        <v>10</v>
      </c>
      <c r="L6" s="72" t="s">
        <v>90</v>
      </c>
      <c r="M6" s="72" t="s">
        <v>91</v>
      </c>
      <c r="N6" s="72" t="s">
        <v>91</v>
      </c>
    </row>
    <row r="7" spans="1:14">
      <c r="A7" s="78"/>
      <c r="B7" s="20"/>
      <c r="C7" s="20" t="s">
        <v>7</v>
      </c>
      <c r="D7" s="82"/>
      <c r="E7" s="20"/>
      <c r="F7" s="83"/>
      <c r="G7" s="20" t="s">
        <v>4</v>
      </c>
      <c r="H7" s="20" t="s">
        <v>9</v>
      </c>
      <c r="I7" s="20" t="s">
        <v>0</v>
      </c>
      <c r="J7" s="20" t="s">
        <v>7</v>
      </c>
      <c r="K7" s="21" t="s">
        <v>9</v>
      </c>
      <c r="L7" s="73"/>
      <c r="M7" s="73"/>
      <c r="N7" s="73"/>
    </row>
    <row r="8" spans="1:14">
      <c r="A8" s="22" t="s">
        <v>15</v>
      </c>
      <c r="B8" s="23"/>
      <c r="C8" s="23"/>
      <c r="D8" s="24"/>
      <c r="E8" s="23"/>
      <c r="F8" s="23"/>
      <c r="G8" s="23"/>
      <c r="H8" s="23"/>
      <c r="I8" s="23"/>
      <c r="J8" s="23"/>
      <c r="K8" s="23"/>
      <c r="L8" s="66">
        <v>60758180</v>
      </c>
      <c r="M8" s="66">
        <v>60758180</v>
      </c>
      <c r="N8" s="65">
        <v>61899023</v>
      </c>
    </row>
    <row r="9" spans="1:14" ht="15.75" customHeight="1">
      <c r="A9" s="22" t="s">
        <v>74</v>
      </c>
      <c r="B9" s="23"/>
      <c r="C9" s="23"/>
      <c r="D9" s="24"/>
      <c r="E9" s="23"/>
      <c r="F9" s="23"/>
      <c r="G9" s="23"/>
      <c r="H9" s="23"/>
      <c r="I9" s="23"/>
      <c r="J9" s="23"/>
      <c r="K9" s="23"/>
      <c r="L9" s="66">
        <v>56234323</v>
      </c>
      <c r="M9" s="66">
        <v>56234323</v>
      </c>
      <c r="N9" s="65">
        <v>55091935</v>
      </c>
    </row>
    <row r="10" spans="1:14" ht="25.5">
      <c r="A10" s="22" t="s">
        <v>16</v>
      </c>
      <c r="B10" s="26"/>
      <c r="C10" s="26"/>
      <c r="D10" s="27"/>
      <c r="E10" s="26"/>
      <c r="F10" s="26"/>
      <c r="G10" s="26"/>
      <c r="H10" s="26"/>
      <c r="I10" s="26"/>
      <c r="J10" s="26"/>
      <c r="K10" s="26"/>
      <c r="L10" s="66">
        <v>75442650</v>
      </c>
      <c r="M10" s="66">
        <v>75442630</v>
      </c>
      <c r="N10" s="65">
        <v>82883402</v>
      </c>
    </row>
    <row r="11" spans="1:14">
      <c r="A11" s="22" t="s">
        <v>17</v>
      </c>
      <c r="B11" s="26"/>
      <c r="C11" s="26"/>
      <c r="D11" s="27"/>
      <c r="E11" s="26"/>
      <c r="F11" s="26"/>
      <c r="G11" s="26"/>
      <c r="H11" s="26"/>
      <c r="I11" s="26"/>
      <c r="J11" s="26"/>
      <c r="K11" s="26"/>
      <c r="L11" s="66">
        <v>2842020</v>
      </c>
      <c r="M11" s="66">
        <v>2842020</v>
      </c>
      <c r="N11" s="65">
        <v>3113486</v>
      </c>
    </row>
    <row r="12" spans="1:14" ht="25.5">
      <c r="A12" s="22" t="s">
        <v>18</v>
      </c>
      <c r="B12" s="26"/>
      <c r="C12" s="26"/>
      <c r="D12" s="27"/>
      <c r="E12" s="26"/>
      <c r="F12" s="26"/>
      <c r="G12" s="26"/>
      <c r="H12" s="26"/>
      <c r="I12" s="26"/>
      <c r="J12" s="26"/>
      <c r="K12" s="26"/>
      <c r="L12" s="66"/>
      <c r="M12" s="66">
        <v>7883182</v>
      </c>
      <c r="N12" s="65">
        <v>11384068</v>
      </c>
    </row>
    <row r="13" spans="1:14">
      <c r="A13" s="22" t="s">
        <v>19</v>
      </c>
      <c r="B13" s="26"/>
      <c r="C13" s="26"/>
      <c r="D13" s="27"/>
      <c r="E13" s="26"/>
      <c r="F13" s="26"/>
      <c r="G13" s="26"/>
      <c r="H13" s="26"/>
      <c r="I13" s="26"/>
      <c r="J13" s="26"/>
      <c r="K13" s="26"/>
      <c r="L13" s="66"/>
      <c r="M13" s="66"/>
      <c r="N13" s="65"/>
    </row>
    <row r="14" spans="1:14">
      <c r="A14" s="28" t="s">
        <v>20</v>
      </c>
      <c r="B14" s="26"/>
      <c r="C14" s="26"/>
      <c r="D14" s="27"/>
      <c r="E14" s="26"/>
      <c r="F14" s="26"/>
      <c r="G14" s="26"/>
      <c r="H14" s="26"/>
      <c r="I14" s="26"/>
      <c r="J14" s="26"/>
      <c r="K14" s="26"/>
      <c r="L14" s="63">
        <f>SUM(L8:L13)</f>
        <v>195277173</v>
      </c>
      <c r="M14" s="63">
        <f>SUM(M8:M13)</f>
        <v>203160335</v>
      </c>
      <c r="N14" s="63">
        <f>SUM(N8:N13)</f>
        <v>214371914</v>
      </c>
    </row>
    <row r="15" spans="1:14" ht="25.5">
      <c r="A15" s="22" t="s">
        <v>75</v>
      </c>
      <c r="B15" s="26"/>
      <c r="C15" s="26"/>
      <c r="D15" s="27"/>
      <c r="E15" s="26"/>
      <c r="F15" s="26"/>
      <c r="G15" s="26"/>
      <c r="H15" s="26"/>
      <c r="I15" s="26"/>
      <c r="J15" s="26"/>
      <c r="K15" s="26"/>
      <c r="L15" s="66">
        <v>13414716</v>
      </c>
      <c r="M15" s="66">
        <v>34647906</v>
      </c>
      <c r="N15" s="65">
        <v>61539085</v>
      </c>
    </row>
    <row r="16" spans="1:14">
      <c r="A16" s="22" t="s">
        <v>21</v>
      </c>
      <c r="B16" s="26"/>
      <c r="C16" s="26"/>
      <c r="D16" s="27"/>
      <c r="E16" s="26"/>
      <c r="F16" s="26"/>
      <c r="G16" s="26"/>
      <c r="H16" s="26"/>
      <c r="I16" s="26"/>
      <c r="J16" s="26"/>
      <c r="K16" s="26"/>
      <c r="L16" s="66"/>
      <c r="M16" s="66"/>
      <c r="N16" s="65"/>
    </row>
    <row r="17" spans="1:20">
      <c r="A17" s="28" t="s">
        <v>22</v>
      </c>
      <c r="B17" s="26"/>
      <c r="C17" s="26"/>
      <c r="D17" s="27"/>
      <c r="E17" s="26"/>
      <c r="F17" s="26"/>
      <c r="G17" s="26"/>
      <c r="H17" s="26"/>
      <c r="I17" s="26"/>
      <c r="J17" s="26"/>
      <c r="K17" s="26"/>
      <c r="L17" s="63">
        <f>L14+L15</f>
        <v>208691889</v>
      </c>
      <c r="M17" s="63">
        <f>M14+M15</f>
        <v>237808241</v>
      </c>
      <c r="N17" s="63">
        <f>N14+N15</f>
        <v>275910999</v>
      </c>
    </row>
    <row r="18" spans="1:20">
      <c r="A18" s="22" t="s">
        <v>23</v>
      </c>
      <c r="B18" s="23"/>
      <c r="C18" s="23"/>
      <c r="D18" s="24"/>
      <c r="E18" s="23"/>
      <c r="F18" s="23"/>
      <c r="G18" s="23"/>
      <c r="H18" s="23"/>
      <c r="I18" s="23"/>
      <c r="J18" s="23"/>
      <c r="K18" s="23"/>
      <c r="L18" s="66">
        <v>0</v>
      </c>
      <c r="M18" s="66">
        <v>34650</v>
      </c>
      <c r="N18" s="65">
        <v>81200</v>
      </c>
      <c r="S18" s="1"/>
      <c r="T18" s="1"/>
    </row>
    <row r="19" spans="1:20">
      <c r="A19" s="22" t="s">
        <v>83</v>
      </c>
      <c r="B19" s="23"/>
      <c r="C19" s="23"/>
      <c r="D19" s="24"/>
      <c r="E19" s="23"/>
      <c r="F19" s="23"/>
      <c r="G19" s="23"/>
      <c r="H19" s="23"/>
      <c r="I19" s="23"/>
      <c r="J19" s="23"/>
      <c r="K19" s="23"/>
      <c r="L19" s="66"/>
      <c r="M19" s="66">
        <v>602121509</v>
      </c>
      <c r="N19" s="65">
        <v>592351505</v>
      </c>
      <c r="S19" s="1"/>
      <c r="T19" s="1"/>
    </row>
    <row r="20" spans="1:20">
      <c r="A20" s="28" t="s">
        <v>24</v>
      </c>
      <c r="B20" s="30"/>
      <c r="C20" s="31"/>
      <c r="D20" s="31"/>
      <c r="E20" s="32"/>
      <c r="F20" s="26"/>
      <c r="G20" s="30"/>
      <c r="H20" s="30"/>
      <c r="I20" s="30"/>
      <c r="J20" s="30"/>
      <c r="K20" s="30"/>
      <c r="L20" s="63">
        <f>SUM(L18)</f>
        <v>0</v>
      </c>
      <c r="M20" s="63">
        <f>SUM(M18:M19)</f>
        <v>602156159</v>
      </c>
      <c r="N20" s="63">
        <f>SUM(N18:N19)</f>
        <v>592432705</v>
      </c>
      <c r="S20" s="8"/>
      <c r="T20" s="1"/>
    </row>
    <row r="21" spans="1:20">
      <c r="A21" s="28" t="s">
        <v>25</v>
      </c>
      <c r="B21" s="33"/>
      <c r="C21" s="34"/>
      <c r="D21" s="34"/>
      <c r="E21" s="35"/>
      <c r="F21" s="23"/>
      <c r="G21" s="33"/>
      <c r="H21" s="33"/>
      <c r="I21" s="33"/>
      <c r="J21" s="33"/>
      <c r="K21" s="33"/>
      <c r="L21" s="63">
        <v>4350000</v>
      </c>
      <c r="M21" s="63">
        <v>4350000</v>
      </c>
      <c r="N21" s="65">
        <v>4629080</v>
      </c>
      <c r="S21" s="8"/>
      <c r="T21" s="1"/>
    </row>
    <row r="22" spans="1:20">
      <c r="A22" s="22" t="s">
        <v>26</v>
      </c>
      <c r="B22" s="30"/>
      <c r="C22" s="31"/>
      <c r="D22" s="31"/>
      <c r="E22" s="32"/>
      <c r="F22" s="26"/>
      <c r="G22" s="30"/>
      <c r="H22" s="30"/>
      <c r="I22" s="30"/>
      <c r="J22" s="30"/>
      <c r="K22" s="30"/>
      <c r="L22" s="66">
        <v>22000000</v>
      </c>
      <c r="M22" s="66">
        <v>22000000</v>
      </c>
      <c r="N22" s="65">
        <v>27677195</v>
      </c>
      <c r="S22" s="9"/>
      <c r="T22" s="1"/>
    </row>
    <row r="23" spans="1:20">
      <c r="A23" s="22" t="s">
        <v>27</v>
      </c>
      <c r="B23" s="30"/>
      <c r="C23" s="31"/>
      <c r="D23" s="31"/>
      <c r="E23" s="32"/>
      <c r="F23" s="26"/>
      <c r="G23" s="30"/>
      <c r="H23" s="30"/>
      <c r="I23" s="30"/>
      <c r="J23" s="30"/>
      <c r="K23" s="30"/>
      <c r="L23" s="66">
        <v>7100000</v>
      </c>
      <c r="M23" s="66">
        <v>7100000</v>
      </c>
      <c r="N23" s="65">
        <v>8435434</v>
      </c>
      <c r="S23" s="9"/>
      <c r="T23" s="1"/>
    </row>
    <row r="24" spans="1:20">
      <c r="A24" s="22" t="s">
        <v>28</v>
      </c>
      <c r="B24" s="36">
        <v>19214</v>
      </c>
      <c r="C24" s="37">
        <v>19214</v>
      </c>
      <c r="D24" s="37"/>
      <c r="E24" s="38"/>
      <c r="F24" s="39"/>
      <c r="G24" s="36">
        <v>10230</v>
      </c>
      <c r="H24" s="40">
        <v>19214</v>
      </c>
      <c r="I24" s="40">
        <v>21401</v>
      </c>
      <c r="J24" s="40">
        <v>21401</v>
      </c>
      <c r="K24" s="40">
        <v>21401</v>
      </c>
      <c r="L24" s="66">
        <v>1500000</v>
      </c>
      <c r="M24" s="66">
        <v>1500000</v>
      </c>
      <c r="N24" s="65"/>
      <c r="S24" s="9"/>
      <c r="T24" s="1"/>
    </row>
    <row r="25" spans="1:20">
      <c r="A25" s="28" t="s">
        <v>29</v>
      </c>
      <c r="B25" s="36"/>
      <c r="C25" s="37"/>
      <c r="D25" s="37"/>
      <c r="E25" s="38"/>
      <c r="F25" s="39"/>
      <c r="G25" s="36"/>
      <c r="H25" s="30"/>
      <c r="I25" s="30"/>
      <c r="J25" s="30"/>
      <c r="K25" s="30"/>
      <c r="L25" s="63">
        <f>L22+L23+L24</f>
        <v>30600000</v>
      </c>
      <c r="M25" s="63">
        <f>M22+M23+M24</f>
        <v>30600000</v>
      </c>
      <c r="N25" s="63">
        <f>N22+N23+N24</f>
        <v>36112629</v>
      </c>
      <c r="S25" s="8"/>
      <c r="T25" s="1"/>
    </row>
    <row r="26" spans="1:20">
      <c r="A26" s="22" t="s">
        <v>30</v>
      </c>
      <c r="B26" s="36"/>
      <c r="C26" s="37"/>
      <c r="D26" s="37"/>
      <c r="E26" s="38"/>
      <c r="F26" s="39"/>
      <c r="G26" s="36"/>
      <c r="H26" s="30"/>
      <c r="I26" s="30"/>
      <c r="J26" s="30"/>
      <c r="K26" s="30"/>
      <c r="L26" s="66">
        <v>1000000</v>
      </c>
      <c r="M26" s="66">
        <v>1000000</v>
      </c>
      <c r="N26" s="65">
        <v>11133227</v>
      </c>
      <c r="S26" s="10"/>
      <c r="T26" s="1"/>
    </row>
    <row r="27" spans="1:20">
      <c r="A27" s="28" t="s">
        <v>31</v>
      </c>
      <c r="B27" s="36"/>
      <c r="C27" s="37"/>
      <c r="D27" s="37"/>
      <c r="E27" s="38"/>
      <c r="F27" s="39"/>
      <c r="G27" s="36"/>
      <c r="H27" s="33"/>
      <c r="I27" s="33"/>
      <c r="J27" s="33"/>
      <c r="K27" s="33"/>
      <c r="L27" s="63">
        <f>L21+L25+L26</f>
        <v>35950000</v>
      </c>
      <c r="M27" s="63">
        <f>M21+M25+M26</f>
        <v>35950000</v>
      </c>
      <c r="N27" s="63">
        <f>N21+N25+N26</f>
        <v>51874936</v>
      </c>
    </row>
    <row r="28" spans="1:20">
      <c r="A28" s="22" t="s">
        <v>84</v>
      </c>
      <c r="B28" s="36"/>
      <c r="C28" s="37"/>
      <c r="D28" s="37"/>
      <c r="E28" s="38"/>
      <c r="F28" s="39"/>
      <c r="G28" s="36"/>
      <c r="H28" s="33"/>
      <c r="I28" s="33"/>
      <c r="J28" s="33"/>
      <c r="K28" s="33"/>
      <c r="L28" s="63"/>
      <c r="M28" s="66">
        <v>300000</v>
      </c>
      <c r="N28" s="65">
        <v>800195</v>
      </c>
    </row>
    <row r="29" spans="1:20">
      <c r="A29" s="22" t="s">
        <v>85</v>
      </c>
      <c r="B29" s="36"/>
      <c r="C29" s="37"/>
      <c r="D29" s="37"/>
      <c r="E29" s="38"/>
      <c r="F29" s="39"/>
      <c r="G29" s="36"/>
      <c r="H29" s="33"/>
      <c r="I29" s="33"/>
      <c r="J29" s="33"/>
      <c r="K29" s="33"/>
      <c r="L29" s="63"/>
      <c r="M29" s="66">
        <v>6200000</v>
      </c>
      <c r="N29" s="65">
        <v>10450462</v>
      </c>
    </row>
    <row r="30" spans="1:20">
      <c r="A30" s="22" t="s">
        <v>32</v>
      </c>
      <c r="B30" s="36"/>
      <c r="C30" s="37"/>
      <c r="D30" s="37"/>
      <c r="E30" s="38"/>
      <c r="F30" s="39"/>
      <c r="G30" s="36"/>
      <c r="H30" s="30"/>
      <c r="I30" s="30"/>
      <c r="J30" s="30"/>
      <c r="K30" s="30"/>
      <c r="L30" s="66">
        <v>500000</v>
      </c>
      <c r="M30" s="66">
        <v>500000</v>
      </c>
      <c r="N30" s="65">
        <v>0</v>
      </c>
    </row>
    <row r="31" spans="1:20">
      <c r="A31" s="22" t="s">
        <v>33</v>
      </c>
      <c r="B31" s="36"/>
      <c r="C31" s="37"/>
      <c r="D31" s="37"/>
      <c r="E31" s="38"/>
      <c r="F31" s="39"/>
      <c r="G31" s="36"/>
      <c r="H31" s="30"/>
      <c r="I31" s="30"/>
      <c r="J31" s="30"/>
      <c r="K31" s="30"/>
      <c r="L31" s="66">
        <v>10000000</v>
      </c>
      <c r="M31" s="66">
        <v>24000000</v>
      </c>
      <c r="N31" s="65">
        <v>29654763</v>
      </c>
    </row>
    <row r="32" spans="1:20">
      <c r="A32" s="22" t="s">
        <v>34</v>
      </c>
      <c r="B32" s="36"/>
      <c r="C32" s="37"/>
      <c r="D32" s="37"/>
      <c r="E32" s="38"/>
      <c r="F32" s="39"/>
      <c r="G32" s="36"/>
      <c r="H32" s="33"/>
      <c r="I32" s="33"/>
      <c r="J32" s="33"/>
      <c r="K32" s="33"/>
      <c r="L32" s="66">
        <v>0</v>
      </c>
      <c r="M32" s="66">
        <v>0</v>
      </c>
      <c r="N32" s="65">
        <v>940101</v>
      </c>
    </row>
    <row r="33" spans="1:14">
      <c r="A33" s="22" t="s">
        <v>35</v>
      </c>
      <c r="B33" s="36"/>
      <c r="C33" s="37"/>
      <c r="D33" s="37"/>
      <c r="E33" s="38"/>
      <c r="F33" s="39"/>
      <c r="G33" s="36"/>
      <c r="H33" s="33"/>
      <c r="I33" s="33"/>
      <c r="J33" s="33"/>
      <c r="K33" s="33"/>
      <c r="L33" s="66">
        <v>2500000</v>
      </c>
      <c r="M33" s="66">
        <v>9000000</v>
      </c>
      <c r="N33" s="65">
        <v>11319909</v>
      </c>
    </row>
    <row r="34" spans="1:14">
      <c r="A34" s="22" t="s">
        <v>36</v>
      </c>
      <c r="B34" s="36"/>
      <c r="C34" s="37"/>
      <c r="D34" s="37"/>
      <c r="E34" s="38"/>
      <c r="F34" s="39"/>
      <c r="G34" s="36"/>
      <c r="H34" s="33"/>
      <c r="I34" s="33"/>
      <c r="J34" s="33"/>
      <c r="K34" s="33"/>
      <c r="L34" s="66"/>
      <c r="M34" s="66"/>
      <c r="N34" s="65">
        <v>25</v>
      </c>
    </row>
    <row r="35" spans="1:14">
      <c r="A35" s="22" t="s">
        <v>37</v>
      </c>
      <c r="B35" s="36"/>
      <c r="C35" s="37"/>
      <c r="D35" s="37"/>
      <c r="E35" s="38"/>
      <c r="F35" s="39"/>
      <c r="G35" s="36"/>
      <c r="H35" s="26"/>
      <c r="I35" s="30"/>
      <c r="J35" s="30"/>
      <c r="K35" s="30"/>
      <c r="L35" s="66">
        <v>295000</v>
      </c>
      <c r="M35" s="66">
        <v>2500000</v>
      </c>
      <c r="N35" s="65">
        <v>3685378</v>
      </c>
    </row>
    <row r="36" spans="1:14">
      <c r="A36" s="22" t="s">
        <v>94</v>
      </c>
      <c r="B36" s="36"/>
      <c r="C36" s="37"/>
      <c r="D36" s="37"/>
      <c r="E36" s="38"/>
      <c r="F36" s="39"/>
      <c r="G36" s="36"/>
      <c r="H36" s="62"/>
      <c r="I36" s="30"/>
      <c r="J36" s="30"/>
      <c r="K36" s="30"/>
      <c r="L36" s="66"/>
      <c r="M36" s="66"/>
      <c r="N36" s="65">
        <v>398992</v>
      </c>
    </row>
    <row r="37" spans="1:14">
      <c r="A37" s="28" t="s">
        <v>38</v>
      </c>
      <c r="B37" s="36"/>
      <c r="C37" s="37"/>
      <c r="D37" s="37"/>
      <c r="E37" s="38"/>
      <c r="F37" s="39"/>
      <c r="G37" s="36"/>
      <c r="H37" s="33"/>
      <c r="I37" s="33"/>
      <c r="J37" s="33"/>
      <c r="K37" s="33"/>
      <c r="L37" s="63">
        <f>L30+L31+L32+L33+L34+L35</f>
        <v>13295000</v>
      </c>
      <c r="M37" s="63">
        <f>SUM(M28:M35)</f>
        <v>42500000</v>
      </c>
      <c r="N37" s="63">
        <f>SUM(N28:N36)</f>
        <v>57249825</v>
      </c>
    </row>
    <row r="38" spans="1:14">
      <c r="A38" s="22" t="s">
        <v>79</v>
      </c>
      <c r="B38" s="36"/>
      <c r="C38" s="37"/>
      <c r="D38" s="37"/>
      <c r="E38" s="38"/>
      <c r="F38" s="39"/>
      <c r="G38" s="36"/>
      <c r="H38" s="33"/>
      <c r="I38" s="33"/>
      <c r="J38" s="33"/>
      <c r="K38" s="33"/>
      <c r="L38" s="66">
        <v>1200000</v>
      </c>
      <c r="M38" s="66">
        <v>1200000</v>
      </c>
      <c r="N38" s="65">
        <v>2551956</v>
      </c>
    </row>
    <row r="39" spans="1:14">
      <c r="A39" s="28" t="s">
        <v>78</v>
      </c>
      <c r="B39" s="36"/>
      <c r="C39" s="37"/>
      <c r="D39" s="37"/>
      <c r="E39" s="38"/>
      <c r="F39" s="39"/>
      <c r="G39" s="36"/>
      <c r="H39" s="33"/>
      <c r="I39" s="33"/>
      <c r="J39" s="33"/>
      <c r="K39" s="33"/>
      <c r="L39" s="63">
        <v>1200000</v>
      </c>
      <c r="M39" s="63">
        <v>1200000</v>
      </c>
      <c r="N39" s="65">
        <v>2551956</v>
      </c>
    </row>
    <row r="40" spans="1:14" ht="25.5">
      <c r="A40" s="22" t="s">
        <v>39</v>
      </c>
      <c r="B40" s="36"/>
      <c r="C40" s="37"/>
      <c r="D40" s="37"/>
      <c r="E40" s="38"/>
      <c r="F40" s="39"/>
      <c r="G40" s="36"/>
      <c r="H40" s="30"/>
      <c r="I40" s="30"/>
      <c r="J40" s="30"/>
      <c r="K40" s="30"/>
      <c r="L40" s="66">
        <v>600000</v>
      </c>
      <c r="M40" s="66">
        <v>600000</v>
      </c>
      <c r="N40" s="65">
        <v>1308946</v>
      </c>
    </row>
    <row r="41" spans="1:14">
      <c r="A41" s="22" t="s">
        <v>40</v>
      </c>
      <c r="B41" s="36"/>
      <c r="C41" s="37"/>
      <c r="D41" s="37"/>
      <c r="E41" s="38"/>
      <c r="F41" s="39"/>
      <c r="G41" s="39"/>
      <c r="H41" s="26"/>
      <c r="I41" s="26"/>
      <c r="J41" s="26"/>
      <c r="K41" s="26"/>
      <c r="L41" s="66">
        <v>600000</v>
      </c>
      <c r="M41" s="66">
        <v>600000</v>
      </c>
      <c r="N41" s="65">
        <v>749601</v>
      </c>
    </row>
    <row r="42" spans="1:14">
      <c r="A42" s="22" t="s">
        <v>41</v>
      </c>
      <c r="B42" s="36"/>
      <c r="C42" s="37"/>
      <c r="D42" s="37"/>
      <c r="E42" s="38"/>
      <c r="F42" s="39"/>
      <c r="G42" s="36"/>
      <c r="H42" s="33"/>
      <c r="I42" s="33"/>
      <c r="J42" s="33"/>
      <c r="K42" s="33"/>
      <c r="L42" s="66"/>
      <c r="M42" s="66"/>
      <c r="N42" s="65">
        <v>6957750</v>
      </c>
    </row>
    <row r="43" spans="1:14">
      <c r="A43" s="28" t="s">
        <v>42</v>
      </c>
      <c r="B43" s="36"/>
      <c r="C43" s="37"/>
      <c r="D43" s="37"/>
      <c r="E43" s="38"/>
      <c r="F43" s="39"/>
      <c r="G43" s="36"/>
      <c r="H43" s="33"/>
      <c r="I43" s="33"/>
      <c r="J43" s="33"/>
      <c r="K43" s="33"/>
      <c r="L43" s="63">
        <v>600000</v>
      </c>
      <c r="M43" s="63">
        <v>600000</v>
      </c>
      <c r="N43" s="65">
        <v>70886696</v>
      </c>
    </row>
    <row r="44" spans="1:14" ht="25.5">
      <c r="A44" s="22" t="s">
        <v>43</v>
      </c>
      <c r="B44" s="41"/>
      <c r="C44" s="42"/>
      <c r="D44" s="42"/>
      <c r="E44" s="43"/>
      <c r="F44" s="44"/>
      <c r="G44" s="41"/>
      <c r="H44" s="30"/>
      <c r="I44" s="30"/>
      <c r="J44" s="30"/>
      <c r="K44" s="30"/>
      <c r="L44" s="66">
        <v>0</v>
      </c>
      <c r="M44" s="66">
        <v>12100000</v>
      </c>
      <c r="N44" s="65">
        <v>13000000</v>
      </c>
    </row>
    <row r="45" spans="1:14">
      <c r="A45" s="22" t="s">
        <v>95</v>
      </c>
      <c r="B45" s="41"/>
      <c r="C45" s="42"/>
      <c r="D45" s="42"/>
      <c r="E45" s="43"/>
      <c r="F45" s="44"/>
      <c r="G45" s="41"/>
      <c r="H45" s="30"/>
      <c r="I45" s="30"/>
      <c r="J45" s="30"/>
      <c r="K45" s="30"/>
      <c r="L45" s="66"/>
      <c r="M45" s="66"/>
      <c r="N45" s="65">
        <v>7498230</v>
      </c>
    </row>
    <row r="46" spans="1:14">
      <c r="A46" s="22" t="s">
        <v>44</v>
      </c>
      <c r="B46" s="41"/>
      <c r="C46" s="42"/>
      <c r="D46" s="42"/>
      <c r="E46" s="43"/>
      <c r="F46" s="44"/>
      <c r="G46" s="41"/>
      <c r="H46" s="30"/>
      <c r="I46" s="30"/>
      <c r="J46" s="30"/>
      <c r="K46" s="30"/>
      <c r="L46" s="66">
        <v>0</v>
      </c>
      <c r="M46" s="66">
        <v>0</v>
      </c>
      <c r="N46" s="65"/>
    </row>
    <row r="47" spans="1:14">
      <c r="A47" s="28" t="s">
        <v>45</v>
      </c>
      <c r="B47" s="41"/>
      <c r="C47" s="42"/>
      <c r="D47" s="42"/>
      <c r="E47" s="43"/>
      <c r="F47" s="44"/>
      <c r="G47" s="41"/>
      <c r="H47" s="30"/>
      <c r="I47" s="30"/>
      <c r="J47" s="30"/>
      <c r="K47" s="30"/>
      <c r="L47" s="63">
        <f>SUM(L46)</f>
        <v>0</v>
      </c>
      <c r="M47" s="63">
        <v>69611017</v>
      </c>
      <c r="N47" s="65">
        <v>20498230</v>
      </c>
    </row>
    <row r="48" spans="1:14">
      <c r="A48" s="28" t="s">
        <v>46</v>
      </c>
      <c r="B48" s="41"/>
      <c r="C48" s="42"/>
      <c r="D48" s="42"/>
      <c r="E48" s="43"/>
      <c r="F48" s="44"/>
      <c r="G48" s="41"/>
      <c r="H48" s="30"/>
      <c r="I48" s="30"/>
      <c r="J48" s="30"/>
      <c r="K48" s="30"/>
      <c r="L48" s="63">
        <f>L47+L43+L37+L27+L20+L17+L39</f>
        <v>259736889</v>
      </c>
      <c r="M48" s="63">
        <f>M47+M43+M37+M27+M20+M17+M39+M44</f>
        <v>1001925417</v>
      </c>
      <c r="N48" s="63">
        <f>N47+N43+N37+N27+N20+N17+N39</f>
        <v>1071405347</v>
      </c>
    </row>
    <row r="49" spans="1:15" ht="14.25" customHeight="1">
      <c r="A49" s="22" t="s">
        <v>47</v>
      </c>
      <c r="B49" s="41"/>
      <c r="C49" s="42"/>
      <c r="D49" s="42"/>
      <c r="E49" s="43"/>
      <c r="F49" s="44"/>
      <c r="G49" s="41"/>
      <c r="H49" s="30"/>
      <c r="I49" s="30"/>
      <c r="J49" s="30"/>
      <c r="K49" s="30"/>
      <c r="L49" s="66">
        <v>91362341</v>
      </c>
      <c r="M49" s="66">
        <v>89146305</v>
      </c>
      <c r="N49" s="65">
        <v>89146305</v>
      </c>
    </row>
    <row r="50" spans="1:15">
      <c r="A50" s="22" t="s">
        <v>86</v>
      </c>
      <c r="B50" s="41"/>
      <c r="C50" s="42"/>
      <c r="D50" s="42"/>
      <c r="E50" s="43"/>
      <c r="F50" s="44"/>
      <c r="G50" s="41"/>
      <c r="H50" s="30"/>
      <c r="I50" s="30"/>
      <c r="J50" s="30"/>
      <c r="K50" s="30"/>
      <c r="L50" s="66"/>
      <c r="M50" s="66">
        <v>10000000</v>
      </c>
      <c r="N50" s="65">
        <v>10000000</v>
      </c>
    </row>
    <row r="51" spans="1:15">
      <c r="A51" s="22" t="s">
        <v>96</v>
      </c>
      <c r="B51" s="41"/>
      <c r="C51" s="42"/>
      <c r="D51" s="42"/>
      <c r="E51" s="43"/>
      <c r="F51" s="44"/>
      <c r="G51" s="41"/>
      <c r="H51" s="30"/>
      <c r="I51" s="30"/>
      <c r="J51" s="30"/>
      <c r="K51" s="30"/>
      <c r="L51" s="66"/>
      <c r="M51" s="66"/>
      <c r="N51" s="65">
        <v>7484289</v>
      </c>
    </row>
    <row r="52" spans="1:15">
      <c r="A52" s="28" t="s">
        <v>48</v>
      </c>
      <c r="B52" s="41"/>
      <c r="C52" s="42"/>
      <c r="D52" s="42"/>
      <c r="E52" s="43"/>
      <c r="F52" s="44"/>
      <c r="G52" s="41"/>
      <c r="H52" s="30"/>
      <c r="I52" s="30"/>
      <c r="J52" s="30"/>
      <c r="K52" s="30"/>
      <c r="L52" s="63">
        <v>91362341</v>
      </c>
      <c r="M52" s="63">
        <f>SUM(M49:M50)</f>
        <v>99146305</v>
      </c>
      <c r="N52" s="65">
        <f>SUM(N49:N51)</f>
        <v>106630594</v>
      </c>
    </row>
    <row r="53" spans="1:15">
      <c r="A53" s="45" t="s">
        <v>49</v>
      </c>
      <c r="B53" s="46"/>
      <c r="C53" s="47"/>
      <c r="D53" s="47"/>
      <c r="E53" s="48"/>
      <c r="F53" s="49"/>
      <c r="G53" s="46"/>
      <c r="H53" s="50"/>
      <c r="I53" s="50"/>
      <c r="J53" s="50"/>
      <c r="K53" s="50"/>
      <c r="L53" s="64">
        <f>L48+L52</f>
        <v>351099230</v>
      </c>
      <c r="M53" s="64">
        <f>M48+M52</f>
        <v>1101071722</v>
      </c>
      <c r="N53" s="64">
        <f>N48+N52</f>
        <v>1178035941</v>
      </c>
    </row>
    <row r="54" spans="1:15">
      <c r="A54" s="18"/>
      <c r="B54" s="11"/>
      <c r="C54" s="12"/>
      <c r="D54" s="12"/>
      <c r="E54" s="13"/>
      <c r="F54" s="14"/>
      <c r="G54" s="11"/>
      <c r="H54" s="8"/>
      <c r="I54" s="8"/>
      <c r="J54" s="8"/>
      <c r="K54" s="8"/>
      <c r="L54" s="8"/>
      <c r="M54" s="19"/>
    </row>
    <row r="55" spans="1:15">
      <c r="A55" s="74" t="s">
        <v>100</v>
      </c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</row>
    <row r="56" spans="1:15">
      <c r="A56" s="16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</row>
    <row r="57" spans="1:15">
      <c r="A57" s="76" t="s">
        <v>13</v>
      </c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</row>
    <row r="58" spans="1:15">
      <c r="A58" s="1"/>
      <c r="B58" s="3"/>
      <c r="C58" s="1"/>
      <c r="D58" s="70"/>
      <c r="E58" s="70"/>
      <c r="F58" s="1"/>
      <c r="G58" s="1"/>
      <c r="H58" s="1"/>
      <c r="I58" s="1"/>
      <c r="J58" s="1"/>
      <c r="K58" s="1"/>
      <c r="L58" s="1"/>
      <c r="M58" s="1"/>
    </row>
    <row r="59" spans="1:15">
      <c r="A59" s="1"/>
      <c r="B59" s="1"/>
      <c r="C59" s="1"/>
      <c r="D59" s="4" t="s">
        <v>1</v>
      </c>
      <c r="E59" s="1"/>
      <c r="F59" s="1"/>
      <c r="G59" s="1"/>
      <c r="H59" s="1"/>
      <c r="I59" s="1"/>
      <c r="J59" s="1"/>
      <c r="K59" s="1"/>
      <c r="L59" s="1"/>
      <c r="M59" s="1" t="s">
        <v>80</v>
      </c>
    </row>
    <row r="60" spans="1:15">
      <c r="A60" s="78" t="s">
        <v>12</v>
      </c>
      <c r="B60" s="51"/>
      <c r="C60" s="51"/>
      <c r="D60" s="51"/>
      <c r="E60" s="52"/>
      <c r="F60" s="80"/>
      <c r="G60" s="53"/>
      <c r="H60" s="53"/>
      <c r="I60" s="53"/>
      <c r="J60" s="53"/>
      <c r="K60" s="54"/>
      <c r="L60" s="72" t="s">
        <v>90</v>
      </c>
      <c r="M60" s="72" t="s">
        <v>91</v>
      </c>
      <c r="N60" s="72" t="s">
        <v>91</v>
      </c>
      <c r="O60" s="1"/>
    </row>
    <row r="61" spans="1:15">
      <c r="A61" s="79"/>
      <c r="B61" s="31"/>
      <c r="C61" s="31"/>
      <c r="D61" s="31"/>
      <c r="E61" s="32"/>
      <c r="F61" s="81"/>
      <c r="G61" s="26"/>
      <c r="H61" s="26"/>
      <c r="I61" s="26"/>
      <c r="J61" s="26"/>
      <c r="K61" s="55"/>
      <c r="L61" s="73"/>
      <c r="M61" s="73"/>
      <c r="N61" s="73"/>
      <c r="O61" s="1"/>
    </row>
    <row r="62" spans="1:15">
      <c r="A62" s="28" t="s">
        <v>50</v>
      </c>
      <c r="B62" s="31"/>
      <c r="C62" s="31"/>
      <c r="D62" s="27"/>
      <c r="E62" s="32"/>
      <c r="F62" s="26"/>
      <c r="G62" s="26"/>
      <c r="H62" s="26"/>
      <c r="I62" s="30"/>
      <c r="J62" s="30"/>
      <c r="K62" s="30"/>
      <c r="L62" s="29">
        <v>22612940</v>
      </c>
      <c r="M62" s="29">
        <v>42812940</v>
      </c>
      <c r="N62" s="67">
        <v>49532307</v>
      </c>
      <c r="O62" s="1"/>
    </row>
    <row r="63" spans="1:15">
      <c r="A63" s="28" t="s">
        <v>51</v>
      </c>
      <c r="B63" s="31"/>
      <c r="C63" s="31"/>
      <c r="D63" s="27"/>
      <c r="E63" s="32"/>
      <c r="F63" s="26"/>
      <c r="G63" s="26"/>
      <c r="H63" s="26"/>
      <c r="I63" s="30"/>
      <c r="J63" s="30"/>
      <c r="K63" s="30"/>
      <c r="L63" s="29">
        <v>12398344</v>
      </c>
      <c r="M63" s="29">
        <v>12398344</v>
      </c>
      <c r="N63" s="67">
        <v>16040000</v>
      </c>
      <c r="O63" s="1"/>
    </row>
    <row r="64" spans="1:15">
      <c r="A64" s="28" t="s">
        <v>52</v>
      </c>
      <c r="B64" s="31"/>
      <c r="C64" s="31"/>
      <c r="D64" s="27"/>
      <c r="E64" s="32"/>
      <c r="F64" s="26"/>
      <c r="G64" s="26"/>
      <c r="H64" s="26"/>
      <c r="I64" s="30"/>
      <c r="J64" s="30"/>
      <c r="K64" s="30"/>
      <c r="L64" s="29">
        <f>L62+L63</f>
        <v>35011284</v>
      </c>
      <c r="M64" s="29">
        <f>M62+M63</f>
        <v>55211284</v>
      </c>
      <c r="N64" s="68">
        <v>65572307</v>
      </c>
      <c r="O64" s="1"/>
    </row>
    <row r="65" spans="1:15">
      <c r="A65" s="28" t="s">
        <v>76</v>
      </c>
      <c r="B65" s="34"/>
      <c r="C65" s="34"/>
      <c r="D65" s="24"/>
      <c r="E65" s="35"/>
      <c r="F65" s="23"/>
      <c r="G65" s="23"/>
      <c r="H65" s="23"/>
      <c r="I65" s="33"/>
      <c r="J65" s="33"/>
      <c r="K65" s="33"/>
      <c r="L65" s="29">
        <v>8068342</v>
      </c>
      <c r="M65" s="29">
        <v>9068342</v>
      </c>
      <c r="N65" s="68">
        <v>10800000</v>
      </c>
      <c r="O65" s="1"/>
    </row>
    <row r="66" spans="1:15">
      <c r="A66" s="28" t="s">
        <v>53</v>
      </c>
      <c r="B66" s="31"/>
      <c r="C66" s="31"/>
      <c r="D66" s="27"/>
      <c r="E66" s="32"/>
      <c r="F66" s="26"/>
      <c r="G66" s="26"/>
      <c r="H66" s="26"/>
      <c r="I66" s="30"/>
      <c r="J66" s="30"/>
      <c r="K66" s="30"/>
      <c r="L66" s="29">
        <v>8640000</v>
      </c>
      <c r="M66" s="29">
        <v>10411119</v>
      </c>
      <c r="N66" s="67">
        <v>16175333</v>
      </c>
      <c r="O66" s="1"/>
    </row>
    <row r="67" spans="1:15">
      <c r="A67" s="28" t="s">
        <v>54</v>
      </c>
      <c r="B67" s="31"/>
      <c r="C67" s="31"/>
      <c r="D67" s="27"/>
      <c r="E67" s="32"/>
      <c r="F67" s="26"/>
      <c r="G67" s="26"/>
      <c r="H67" s="26"/>
      <c r="I67" s="30"/>
      <c r="J67" s="30"/>
      <c r="K67" s="30"/>
      <c r="L67" s="29">
        <v>900000</v>
      </c>
      <c r="M67" s="29">
        <v>940000</v>
      </c>
      <c r="N67" s="68">
        <v>1100000</v>
      </c>
      <c r="O67" s="1"/>
    </row>
    <row r="68" spans="1:15">
      <c r="A68" s="28" t="s">
        <v>55</v>
      </c>
      <c r="B68" s="24"/>
      <c r="C68" s="24"/>
      <c r="D68" s="24"/>
      <c r="E68" s="23"/>
      <c r="F68" s="23"/>
      <c r="G68" s="33"/>
      <c r="H68" s="33"/>
      <c r="I68" s="33"/>
      <c r="J68" s="33"/>
      <c r="K68" s="33"/>
      <c r="L68" s="29">
        <v>16256022</v>
      </c>
      <c r="M68" s="29">
        <v>23434381</v>
      </c>
      <c r="N68" s="67">
        <v>36490000</v>
      </c>
      <c r="O68" s="1"/>
    </row>
    <row r="69" spans="1:15">
      <c r="A69" s="28" t="s">
        <v>56</v>
      </c>
      <c r="B69" s="56"/>
      <c r="C69" s="56"/>
      <c r="D69" s="57"/>
      <c r="E69" s="58"/>
      <c r="F69" s="58"/>
      <c r="G69" s="59"/>
      <c r="H69" s="60"/>
      <c r="I69" s="60"/>
      <c r="J69" s="60"/>
      <c r="K69" s="60"/>
      <c r="L69" s="29">
        <v>200000</v>
      </c>
      <c r="M69" s="29">
        <v>86930</v>
      </c>
      <c r="N69" s="67">
        <v>225780</v>
      </c>
      <c r="O69" s="1"/>
    </row>
    <row r="70" spans="1:15">
      <c r="A70" s="28" t="s">
        <v>57</v>
      </c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29">
        <v>5295000</v>
      </c>
      <c r="M70" s="29">
        <v>12792883</v>
      </c>
      <c r="N70" s="65">
        <v>18957000</v>
      </c>
      <c r="O70" s="1"/>
    </row>
    <row r="71" spans="1:15">
      <c r="A71" s="28" t="s">
        <v>58</v>
      </c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29">
        <f>SUM(L66:L70)</f>
        <v>31291022</v>
      </c>
      <c r="M71" s="29">
        <f>SUM(M66:M70)</f>
        <v>47665313</v>
      </c>
      <c r="N71" s="67">
        <f>SUM(N66:N70)</f>
        <v>72948113</v>
      </c>
    </row>
    <row r="72" spans="1:15">
      <c r="A72" s="28" t="s">
        <v>59</v>
      </c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29">
        <v>18302000</v>
      </c>
      <c r="M72" s="29">
        <v>11878284</v>
      </c>
      <c r="N72" s="65">
        <v>6588500</v>
      </c>
    </row>
    <row r="73" spans="1:15">
      <c r="A73" s="22" t="s">
        <v>73</v>
      </c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25">
        <v>3614842</v>
      </c>
      <c r="M73" s="61">
        <v>661006484</v>
      </c>
      <c r="N73" s="65">
        <v>644379310</v>
      </c>
    </row>
    <row r="74" spans="1:15">
      <c r="A74" s="28" t="s">
        <v>60</v>
      </c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29">
        <f>32238184+10731888+L73</f>
        <v>46584914</v>
      </c>
      <c r="M74" s="29">
        <v>52226667</v>
      </c>
      <c r="N74" s="67">
        <v>56490000</v>
      </c>
    </row>
    <row r="75" spans="1:15">
      <c r="A75" s="28" t="s">
        <v>87</v>
      </c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29"/>
      <c r="M75" s="29">
        <v>2598380</v>
      </c>
      <c r="N75" s="65">
        <v>2611638</v>
      </c>
    </row>
    <row r="76" spans="1:15">
      <c r="A76" s="28" t="s">
        <v>97</v>
      </c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29"/>
      <c r="M76" s="29"/>
      <c r="N76" s="65">
        <v>960000</v>
      </c>
    </row>
    <row r="77" spans="1:15">
      <c r="A77" s="22" t="s">
        <v>72</v>
      </c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25">
        <v>10000000</v>
      </c>
      <c r="M77" s="25">
        <v>29827559</v>
      </c>
      <c r="N77" s="65">
        <v>12020000</v>
      </c>
    </row>
    <row r="78" spans="1:15">
      <c r="A78" s="22" t="s">
        <v>88</v>
      </c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25"/>
      <c r="M78" s="25">
        <v>2472441</v>
      </c>
      <c r="N78" s="65">
        <v>2472441</v>
      </c>
    </row>
    <row r="79" spans="1:15">
      <c r="A79" s="22" t="s">
        <v>61</v>
      </c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25">
        <v>2600000</v>
      </c>
      <c r="M79" s="25">
        <v>300000</v>
      </c>
      <c r="N79" s="65">
        <v>300000</v>
      </c>
    </row>
    <row r="80" spans="1:15">
      <c r="A80" s="22" t="s">
        <v>62</v>
      </c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25">
        <v>3200000</v>
      </c>
      <c r="M80" s="25">
        <v>3200000</v>
      </c>
      <c r="N80" s="65">
        <v>750000</v>
      </c>
    </row>
    <row r="81" spans="1:14">
      <c r="A81" s="28" t="s">
        <v>63</v>
      </c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29">
        <f>SUM(L77:L80)</f>
        <v>15800000</v>
      </c>
      <c r="M81" s="29">
        <f>SUM(M77:M80)</f>
        <v>35800000</v>
      </c>
      <c r="N81" s="67">
        <f>SUM(N76:N80)</f>
        <v>16502441</v>
      </c>
    </row>
    <row r="82" spans="1:14">
      <c r="A82" s="22" t="s">
        <v>64</v>
      </c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25">
        <v>0</v>
      </c>
      <c r="M82" s="25">
        <v>3379967</v>
      </c>
      <c r="N82" s="65">
        <v>1621729</v>
      </c>
    </row>
    <row r="83" spans="1:14">
      <c r="A83" s="22" t="s">
        <v>98</v>
      </c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25"/>
      <c r="M83" s="25"/>
      <c r="N83" s="65">
        <v>2260350</v>
      </c>
    </row>
    <row r="84" spans="1:14">
      <c r="A84" s="22" t="s">
        <v>65</v>
      </c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25">
        <v>0</v>
      </c>
      <c r="M84" s="25">
        <v>912591</v>
      </c>
      <c r="N84" s="65">
        <v>1050000</v>
      </c>
    </row>
    <row r="85" spans="1:14">
      <c r="A85" s="28" t="s">
        <v>66</v>
      </c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29">
        <v>0</v>
      </c>
      <c r="M85" s="29">
        <f>SUM(M82:M84)</f>
        <v>4292558</v>
      </c>
      <c r="N85" s="65">
        <f>SUM(N82:N84)</f>
        <v>4932079</v>
      </c>
    </row>
    <row r="86" spans="1:14">
      <c r="A86" s="22" t="s">
        <v>89</v>
      </c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29"/>
      <c r="M86" s="25">
        <v>12100000</v>
      </c>
      <c r="N86" s="65">
        <v>13000000</v>
      </c>
    </row>
    <row r="87" spans="1:14">
      <c r="A87" s="22" t="s">
        <v>82</v>
      </c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25">
        <v>71879479</v>
      </c>
      <c r="M87" s="25">
        <v>71879479</v>
      </c>
      <c r="N87" s="65">
        <v>74977879</v>
      </c>
    </row>
    <row r="88" spans="1:14">
      <c r="A88" s="28" t="s">
        <v>67</v>
      </c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29">
        <f>SUM(L87)</f>
        <v>71879479</v>
      </c>
      <c r="M88" s="29">
        <f>SUM(M86:M87)</f>
        <v>83979479</v>
      </c>
      <c r="N88" s="67">
        <f>SUM(N86:N87)</f>
        <v>87977879</v>
      </c>
    </row>
    <row r="89" spans="1:14">
      <c r="A89" s="28" t="s">
        <v>68</v>
      </c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29">
        <f>L64+L65+L71+L72+L73+L74+L81+L88-L73</f>
        <v>226937041</v>
      </c>
      <c r="M89" s="29">
        <f>M64+M65+M71+M72+M73+M74+M81+M88+M75+M85</f>
        <v>963726791</v>
      </c>
      <c r="N89" s="67">
        <f>N64+N65+N71+N72+N73+N74+N81+N88+N75+N85</f>
        <v>968802267</v>
      </c>
    </row>
    <row r="90" spans="1:14">
      <c r="A90" s="28" t="s">
        <v>99</v>
      </c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29"/>
      <c r="M90" s="29"/>
      <c r="N90" s="67">
        <v>70000000</v>
      </c>
    </row>
    <row r="91" spans="1:14">
      <c r="A91" s="22" t="s">
        <v>81</v>
      </c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25">
        <v>6000000</v>
      </c>
      <c r="M91" s="25">
        <v>7049934</v>
      </c>
      <c r="N91" s="65">
        <v>7049934</v>
      </c>
    </row>
    <row r="92" spans="1:14">
      <c r="A92" s="22" t="s">
        <v>69</v>
      </c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25">
        <v>118162189</v>
      </c>
      <c r="M92" s="25">
        <v>120294997</v>
      </c>
      <c r="N92" s="65">
        <v>122183740</v>
      </c>
    </row>
    <row r="93" spans="1:14">
      <c r="A93" s="22" t="s">
        <v>93</v>
      </c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25">
        <v>0</v>
      </c>
      <c r="M93" s="25">
        <v>10000000</v>
      </c>
      <c r="N93" s="65">
        <v>10000000</v>
      </c>
    </row>
    <row r="94" spans="1:14">
      <c r="A94" s="28" t="s">
        <v>70</v>
      </c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29">
        <f>L91+L92</f>
        <v>124162189</v>
      </c>
      <c r="M94" s="29">
        <f>SUM(M91:M93)</f>
        <v>137344931</v>
      </c>
      <c r="N94" s="67">
        <f>SUM(N90:N93)</f>
        <v>209233674</v>
      </c>
    </row>
    <row r="95" spans="1:14">
      <c r="A95" s="28" t="s">
        <v>71</v>
      </c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29">
        <f>L89+L94</f>
        <v>351099230</v>
      </c>
      <c r="M95" s="29">
        <f>M89+M94</f>
        <v>1101071722</v>
      </c>
      <c r="N95" s="67">
        <f>N89+N94</f>
        <v>1178035941</v>
      </c>
    </row>
  </sheetData>
  <mergeCells count="17">
    <mergeCell ref="N6:N7"/>
    <mergeCell ref="N60:N61"/>
    <mergeCell ref="A6:A7"/>
    <mergeCell ref="D6:D7"/>
    <mergeCell ref="F6:F7"/>
    <mergeCell ref="M6:M7"/>
    <mergeCell ref="A1:M1"/>
    <mergeCell ref="A3:M3"/>
    <mergeCell ref="D4:E4"/>
    <mergeCell ref="L6:L7"/>
    <mergeCell ref="M60:M61"/>
    <mergeCell ref="A55:M55"/>
    <mergeCell ref="A57:M57"/>
    <mergeCell ref="D58:E58"/>
    <mergeCell ref="A60:A61"/>
    <mergeCell ref="F60:F61"/>
    <mergeCell ref="L60:L61"/>
  </mergeCells>
  <phoneticPr fontId="0" type="noConversion"/>
  <pageMargins left="0.98425196850393704" right="0.98425196850393704" top="0.78740157480314965" bottom="0.59055118110236227" header="0.51181102362204722" footer="0.51181102362204722"/>
  <pageSetup paperSize="9" scale="85" orientation="portrait" r:id="rId1"/>
  <headerFooter alignWithMargins="0"/>
  <rowBreaks count="1" manualBreakCount="1">
    <brk id="53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ÖNKORM2017.</vt:lpstr>
      <vt:lpstr>ÖNKORM2017.!Nyomtatási_terület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Windows-felhasználó</cp:lastModifiedBy>
  <cp:lastPrinted>2017-10-25T10:36:55Z</cp:lastPrinted>
  <dcterms:created xsi:type="dcterms:W3CDTF">2004-09-06T09:45:18Z</dcterms:created>
  <dcterms:modified xsi:type="dcterms:W3CDTF">2018-06-01T08:43:49Z</dcterms:modified>
</cp:coreProperties>
</file>