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1355" windowHeight="9210" firstSheet="1" activeTab="8"/>
  </bookViews>
  <sheets>
    <sheet name="1. melléklet" sheetId="1" r:id="rId1"/>
    <sheet name="2. melléklet" sheetId="12" r:id="rId2"/>
    <sheet name="3. melléklet" sheetId="13" r:id="rId3"/>
    <sheet name="4. melléklet" sheetId="5" r:id="rId4"/>
    <sheet name="5. melléklet" sheetId="8" r:id="rId5"/>
    <sheet name="7. mellékelt" sheetId="7" state="hidden" r:id="rId6"/>
    <sheet name="6. melléklet" sheetId="9" r:id="rId7"/>
    <sheet name="7. melléklet" sheetId="3" r:id="rId8"/>
    <sheet name="8. melléklet" sheetId="14" r:id="rId9"/>
    <sheet name="9. melléklet" sheetId="10" r:id="rId10"/>
  </sheets>
  <definedNames>
    <definedName name="Excel_BuiltIn_Print_Area_1_1">#REF!</definedName>
  </definedNames>
  <calcPr calcId="125725"/>
</workbook>
</file>

<file path=xl/calcChain.xml><?xml version="1.0" encoding="utf-8"?>
<calcChain xmlns="http://schemas.openxmlformats.org/spreadsheetml/2006/main">
  <c r="D57" i="10"/>
  <c r="C57"/>
  <c r="D11"/>
  <c r="C11"/>
  <c r="G35" i="14"/>
  <c r="C35"/>
  <c r="F24" i="5"/>
  <c r="F29"/>
  <c r="F9"/>
  <c r="D8"/>
  <c r="D11"/>
  <c r="E11"/>
  <c r="C11"/>
  <c r="F84" i="12"/>
  <c r="K23" i="1"/>
  <c r="J23"/>
  <c r="K24"/>
  <c r="J24"/>
  <c r="F36" i="12"/>
  <c r="F33"/>
  <c r="F31"/>
  <c r="F28"/>
  <c r="F29"/>
  <c r="F16"/>
  <c r="D26" i="5"/>
  <c r="E26"/>
  <c r="C26"/>
  <c r="D16"/>
  <c r="E16"/>
  <c r="C16"/>
  <c r="D81" i="12"/>
  <c r="E81"/>
  <c r="C81"/>
  <c r="F83"/>
  <c r="E22" i="8"/>
  <c r="F22"/>
  <c r="D22"/>
  <c r="C35" i="13" l="1"/>
  <c r="C10"/>
  <c r="F12"/>
  <c r="F67" i="12"/>
  <c r="D27"/>
  <c r="E27"/>
  <c r="C27"/>
  <c r="F18" i="5"/>
  <c r="D38" i="10" l="1"/>
  <c r="D36"/>
  <c r="D23"/>
  <c r="D24" s="1"/>
  <c r="D17"/>
  <c r="D15"/>
  <c r="D63"/>
  <c r="C63"/>
  <c r="D60"/>
  <c r="C60"/>
  <c r="E32" i="5"/>
  <c r="E31" s="1"/>
  <c r="D32"/>
  <c r="D31" s="1"/>
  <c r="C32"/>
  <c r="C31" s="1"/>
  <c r="F19" i="9"/>
  <c r="E19"/>
  <c r="D19"/>
  <c r="C19" l="1"/>
  <c r="E8" i="5"/>
  <c r="C8"/>
  <c r="G25" i="8"/>
  <c r="F36" i="13"/>
  <c r="F65" i="12"/>
  <c r="E64"/>
  <c r="D64"/>
  <c r="E30"/>
  <c r="F11" i="13"/>
  <c r="E10"/>
  <c r="F15" i="12"/>
  <c r="C14"/>
  <c r="E14"/>
  <c r="D14"/>
  <c r="E35" i="13"/>
  <c r="D35"/>
  <c r="D10"/>
  <c r="F13"/>
  <c r="C9" i="14" l="1"/>
  <c r="D9"/>
  <c r="E9"/>
  <c r="F9"/>
  <c r="G9"/>
  <c r="G10"/>
  <c r="G11"/>
  <c r="C12"/>
  <c r="D12"/>
  <c r="E12"/>
  <c r="F12"/>
  <c r="C17"/>
  <c r="D17"/>
  <c r="E17"/>
  <c r="F17"/>
  <c r="G17"/>
  <c r="G20"/>
  <c r="C22"/>
  <c r="D22"/>
  <c r="E22"/>
  <c r="F22"/>
  <c r="C26"/>
  <c r="D26"/>
  <c r="E26"/>
  <c r="F26"/>
  <c r="G26"/>
  <c r="G30"/>
  <c r="G31"/>
  <c r="G32"/>
  <c r="D35"/>
  <c r="E35"/>
  <c r="F35"/>
  <c r="G36"/>
  <c r="G37"/>
  <c r="G38"/>
  <c r="G39"/>
  <c r="C41"/>
  <c r="C42" s="1"/>
  <c r="D41"/>
  <c r="E41"/>
  <c r="F41"/>
  <c r="G12" l="1"/>
  <c r="G22"/>
  <c r="G29" s="1"/>
  <c r="C29"/>
  <c r="C43" s="1"/>
  <c r="E42"/>
  <c r="G41"/>
  <c r="G42" s="1"/>
  <c r="E29"/>
  <c r="D42"/>
  <c r="F29"/>
  <c r="F42"/>
  <c r="D29"/>
  <c r="F33" i="5"/>
  <c r="F32" i="13"/>
  <c r="F35"/>
  <c r="F31"/>
  <c r="F9"/>
  <c r="F10"/>
  <c r="F23"/>
  <c r="E39"/>
  <c r="E33"/>
  <c r="E21"/>
  <c r="E14"/>
  <c r="E8"/>
  <c r="D39"/>
  <c r="D33"/>
  <c r="D21"/>
  <c r="D14"/>
  <c r="D8"/>
  <c r="C39"/>
  <c r="C33"/>
  <c r="C21"/>
  <c r="C14"/>
  <c r="C8"/>
  <c r="F56" i="12"/>
  <c r="F57"/>
  <c r="F58"/>
  <c r="F59"/>
  <c r="F60"/>
  <c r="F61"/>
  <c r="F62"/>
  <c r="F63"/>
  <c r="F66"/>
  <c r="F68"/>
  <c r="F73"/>
  <c r="F77"/>
  <c r="F78"/>
  <c r="F79"/>
  <c r="F80"/>
  <c r="F82"/>
  <c r="F85"/>
  <c r="F90"/>
  <c r="F17"/>
  <c r="F18"/>
  <c r="F21"/>
  <c r="F23"/>
  <c r="F24"/>
  <c r="F26"/>
  <c r="F27"/>
  <c r="F32"/>
  <c r="F34"/>
  <c r="F35"/>
  <c r="F40"/>
  <c r="E20"/>
  <c r="D20"/>
  <c r="F11"/>
  <c r="F12"/>
  <c r="F13"/>
  <c r="F10"/>
  <c r="C20"/>
  <c r="C86"/>
  <c r="D86"/>
  <c r="E86"/>
  <c r="C76"/>
  <c r="D76"/>
  <c r="E76"/>
  <c r="C72"/>
  <c r="D72"/>
  <c r="E72"/>
  <c r="C64"/>
  <c r="C55"/>
  <c r="D55"/>
  <c r="E55"/>
  <c r="C39"/>
  <c r="D39"/>
  <c r="E39"/>
  <c r="C30"/>
  <c r="D30"/>
  <c r="F30" s="1"/>
  <c r="C25"/>
  <c r="D25"/>
  <c r="E25"/>
  <c r="C22"/>
  <c r="D22"/>
  <c r="E22"/>
  <c r="F14"/>
  <c r="C9"/>
  <c r="D9"/>
  <c r="E9"/>
  <c r="G43" i="14" l="1"/>
  <c r="F20" i="12"/>
  <c r="F25"/>
  <c r="F81"/>
  <c r="E71"/>
  <c r="E69" s="1"/>
  <c r="E91" s="1"/>
  <c r="F72"/>
  <c r="F64"/>
  <c r="F22"/>
  <c r="F39"/>
  <c r="F55"/>
  <c r="F86"/>
  <c r="F76"/>
  <c r="E8"/>
  <c r="C42" i="13"/>
  <c r="F21"/>
  <c r="F33"/>
  <c r="F8"/>
  <c r="C25"/>
  <c r="D42"/>
  <c r="D43" i="14"/>
  <c r="E43"/>
  <c r="F43"/>
  <c r="E25" i="13"/>
  <c r="D25"/>
  <c r="E42"/>
  <c r="E19" i="12"/>
  <c r="D8"/>
  <c r="F9"/>
  <c r="C19"/>
  <c r="C8"/>
  <c r="C71"/>
  <c r="C69" s="1"/>
  <c r="C91" s="1"/>
  <c r="D71"/>
  <c r="D19"/>
  <c r="F19" l="1"/>
  <c r="E45"/>
  <c r="F8"/>
  <c r="F25" i="13"/>
  <c r="F42"/>
  <c r="D69" i="12"/>
  <c r="F71"/>
  <c r="D45"/>
  <c r="C45"/>
  <c r="F45" l="1"/>
  <c r="D91"/>
  <c r="F91" s="1"/>
  <c r="F69"/>
  <c r="N12" i="1" l="1"/>
  <c r="M12"/>
  <c r="D33" i="10"/>
  <c r="C38"/>
  <c r="C33"/>
  <c r="C23"/>
  <c r="C19"/>
  <c r="C17"/>
  <c r="C15"/>
  <c r="C7" i="5"/>
  <c r="F10"/>
  <c r="C13" i="3"/>
  <c r="C10"/>
  <c r="G23" i="8"/>
  <c r="G8"/>
  <c r="F8" i="5" l="1"/>
  <c r="C14" i="3"/>
  <c r="F17" i="5"/>
  <c r="C24" i="10"/>
  <c r="D20"/>
  <c r="D69"/>
  <c r="C69"/>
  <c r="D64"/>
  <c r="C64"/>
  <c r="D54"/>
  <c r="C54"/>
  <c r="D44"/>
  <c r="C44"/>
  <c r="C39"/>
  <c r="D30"/>
  <c r="C30"/>
  <c r="C20"/>
  <c r="E17" i="8"/>
  <c r="F17"/>
  <c r="E12"/>
  <c r="F12"/>
  <c r="E7"/>
  <c r="E26" s="1"/>
  <c r="F7"/>
  <c r="F32" i="5"/>
  <c r="F31"/>
  <c r="F30"/>
  <c r="F27"/>
  <c r="D25"/>
  <c r="E25"/>
  <c r="E16" i="1"/>
  <c r="E24" s="1"/>
  <c r="E12"/>
  <c r="E23" s="1"/>
  <c r="L16"/>
  <c r="L24" s="1"/>
  <c r="J12"/>
  <c r="K12"/>
  <c r="L12"/>
  <c r="L23" s="1"/>
  <c r="D17" i="8"/>
  <c r="D12"/>
  <c r="D7"/>
  <c r="D26" s="1"/>
  <c r="K16" i="1"/>
  <c r="D12"/>
  <c r="D23" s="1"/>
  <c r="D16"/>
  <c r="D24" s="1"/>
  <c r="C25" i="5"/>
  <c r="M16" i="1"/>
  <c r="M24" s="1"/>
  <c r="M23"/>
  <c r="N23"/>
  <c r="N16"/>
  <c r="N24" s="1"/>
  <c r="F12"/>
  <c r="F23" s="1"/>
  <c r="F16"/>
  <c r="F24" s="1"/>
  <c r="G12"/>
  <c r="G23" s="1"/>
  <c r="G16"/>
  <c r="G24" s="1"/>
  <c r="G22" i="8"/>
  <c r="G12"/>
  <c r="G17"/>
  <c r="F36" i="9"/>
  <c r="E36"/>
  <c r="D36"/>
  <c r="C36"/>
  <c r="J16" i="1"/>
  <c r="C12"/>
  <c r="C23" s="1"/>
  <c r="C16"/>
  <c r="C24" s="1"/>
  <c r="D70" i="10" l="1"/>
  <c r="C70"/>
  <c r="F25" i="5"/>
  <c r="E7"/>
  <c r="G7" i="8"/>
  <c r="F26"/>
  <c r="G26" s="1"/>
  <c r="F16" i="5"/>
  <c r="M25" i="1"/>
  <c r="G17"/>
  <c r="M17"/>
  <c r="G25"/>
  <c r="N25"/>
  <c r="D7" i="5"/>
  <c r="F17" i="1"/>
  <c r="L25"/>
  <c r="K25"/>
  <c r="F25"/>
  <c r="E17"/>
  <c r="D39" i="10"/>
  <c r="D45" s="1"/>
  <c r="C45"/>
  <c r="F26" i="5"/>
  <c r="N17" i="1"/>
  <c r="K17"/>
  <c r="J17"/>
  <c r="J25"/>
  <c r="L17"/>
  <c r="E18" s="1"/>
  <c r="E25"/>
  <c r="D25"/>
  <c r="D17"/>
  <c r="C25"/>
  <c r="C17"/>
  <c r="F7" i="5" l="1"/>
  <c r="F18" i="1"/>
  <c r="M18"/>
  <c r="G18"/>
  <c r="N18"/>
  <c r="L18"/>
  <c r="K18"/>
  <c r="D18"/>
  <c r="C18"/>
  <c r="J18"/>
</calcChain>
</file>

<file path=xl/sharedStrings.xml><?xml version="1.0" encoding="utf-8"?>
<sst xmlns="http://schemas.openxmlformats.org/spreadsheetml/2006/main" count="737" uniqueCount="567">
  <si>
    <t>Ssz.</t>
  </si>
  <si>
    <t>Megnevezés</t>
  </si>
  <si>
    <t>Összesen</t>
  </si>
  <si>
    <t>A</t>
  </si>
  <si>
    <t>BEVÉTELEK</t>
  </si>
  <si>
    <t>B</t>
  </si>
  <si>
    <t>KIADÁSOK</t>
  </si>
  <si>
    <t>Közhatalmi bevételek</t>
  </si>
  <si>
    <t>VIII.</t>
  </si>
  <si>
    <t>I.</t>
  </si>
  <si>
    <t>II.</t>
  </si>
  <si>
    <t>IV.</t>
  </si>
  <si>
    <t>V.</t>
  </si>
  <si>
    <t>VI.</t>
  </si>
  <si>
    <t>VII.</t>
  </si>
  <si>
    <t>III.</t>
  </si>
  <si>
    <t>KIADÁSOK ÖSSZESEN</t>
  </si>
  <si>
    <t>BEVÉTELEK ÖSSZESEN</t>
  </si>
  <si>
    <t>BEVÉTELEK MINDÖSSZESEN</t>
  </si>
  <si>
    <t>Személyi juttatások</t>
  </si>
  <si>
    <t>Dologi kiadások</t>
  </si>
  <si>
    <t>Ellátottak pénzbeli juttatásai</t>
  </si>
  <si>
    <t>Egyéb működési kiadások</t>
  </si>
  <si>
    <t>Egyéb felhalmozási kiadás</t>
  </si>
  <si>
    <t>Működési kiadások összesen</t>
  </si>
  <si>
    <t>Felhalmozási kiadások összesen</t>
  </si>
  <si>
    <t>Működési bevételek összesen</t>
  </si>
  <si>
    <t>Felhalmozási bevételek összesen</t>
  </si>
  <si>
    <t>KIADÁSOK MINDÖSSZESEN</t>
  </si>
  <si>
    <t>KÖLTSÉGVETÉSI TÖBBLET
(Bevételek össz. &gt; Kiadások össz.)</t>
  </si>
  <si>
    <t>KÖLTSÉGVETÉSI HIÁNY
(Bevételek össz. &lt; Kiadások össz.)</t>
  </si>
  <si>
    <t>adatok ezer Ft-ban</t>
  </si>
  <si>
    <t>Előző évi pénzmaradvány, vállalkozási maradvány működési célú igénybevétele</t>
  </si>
  <si>
    <t>Előző évi pénzmaradvány, vállalkozási maradvány felhalmozási célú igénybevétele</t>
  </si>
  <si>
    <t>Működési bevételek mindösszesen</t>
  </si>
  <si>
    <t>Felhalmozási bevételek mindösszesen</t>
  </si>
  <si>
    <t>Működési kiadások mindösszesen</t>
  </si>
  <si>
    <t>Felhalmozási kiadások mindösszesen</t>
  </si>
  <si>
    <t>MŰKÖDÉSI CÉLÚ BEVÉTELEK</t>
  </si>
  <si>
    <t>FELHALMOZÁSI CÉLÚ BEVÉTELEK</t>
  </si>
  <si>
    <t>A/IV.</t>
  </si>
  <si>
    <t>FELÚJÍTÁSOK</t>
  </si>
  <si>
    <t>forrás ezer Ft-ban</t>
  </si>
  <si>
    <t>Hitel, kölcsön felvétele, átvállalása</t>
  </si>
  <si>
    <t>Hitelviszonyt megtestesítő értékpapír forgalomba hozatala</t>
  </si>
  <si>
    <t>Váltó kibocsátása</t>
  </si>
  <si>
    <t>Pénzügyi lizing</t>
  </si>
  <si>
    <t>Visszavásárlási kötelezettség kikötésével megkötött adásvételi szerződés</t>
  </si>
  <si>
    <t>Halasztott fizetés, részletfizetés</t>
  </si>
  <si>
    <t>Külföldi hitelintézetek által, származékos műveletek különbözeteként az ÁKK Zrt-nél elhelyezett fedezeti betétek</t>
  </si>
  <si>
    <t>1.</t>
  </si>
  <si>
    <t>2.</t>
  </si>
  <si>
    <t>3.</t>
  </si>
  <si>
    <t>4.</t>
  </si>
  <si>
    <t>közfoglalkoztatás</t>
  </si>
  <si>
    <t>ÖSSZESEN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</si>
  <si>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</si>
  <si>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</si>
  <si>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</si>
  <si>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</si>
  <si>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</si>
  <si>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</si>
  <si>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</si>
  <si>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</si>
  <si>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</si>
  <si>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</si>
  <si>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</si>
  <si>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A/II.</t>
  </si>
  <si>
    <t>II.2.</t>
  </si>
  <si>
    <t>A/III.</t>
  </si>
  <si>
    <t>III.1.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</si>
  <si>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</si>
  <si>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</si>
  <si>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</si>
  <si>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</si>
  <si>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>adatok főben</t>
  </si>
  <si>
    <t>kötelező feladatok</t>
  </si>
  <si>
    <t>önként vállalt feladatok</t>
  </si>
  <si>
    <t>A/I.</t>
  </si>
  <si>
    <t>II.1.</t>
  </si>
  <si>
    <t>II.4.</t>
  </si>
  <si>
    <t>Helyi önkormányzatok működésének általános támogatása</t>
  </si>
  <si>
    <t>Szociális és gyermekjóléti feladatok támogatása</t>
  </si>
  <si>
    <t>Előző évi pénzmaradvány működési igénybevétele</t>
  </si>
  <si>
    <t>Likvid hitel felvétele</t>
  </si>
  <si>
    <t>Egyéb finanszírozás bevételei</t>
  </si>
  <si>
    <t>MŰKÖDÉSI BEVÉTELEK ÖSSZESEN</t>
  </si>
  <si>
    <t xml:space="preserve">MŰKÖDÉSI HIÁNY </t>
  </si>
  <si>
    <t>MŰKÖDÉSI CÉLÚ KIADÁSOK</t>
  </si>
  <si>
    <t>B/I.</t>
  </si>
  <si>
    <t>B/II.</t>
  </si>
  <si>
    <t>Likvid hitel törlesztése</t>
  </si>
  <si>
    <t>MŰKÖDÉSI KIADÁSOK ÖSSZESEN</t>
  </si>
  <si>
    <t>Előző évi pénzmaradvány felhalmozási igénybevétele</t>
  </si>
  <si>
    <t>Működési célú finanszírozási bevételek</t>
  </si>
  <si>
    <t>FELHALMOZÁSI BEVÉTELEK ÖSSZESEN</t>
  </si>
  <si>
    <t>FELHALMOZÁSI KIADÁSOK</t>
  </si>
  <si>
    <t>Működési célú finanszírozási kiadások</t>
  </si>
  <si>
    <t>Felhalmozási célú finanszírozási kiadások</t>
  </si>
  <si>
    <t>FELHALMOZÁSI KIADÁSOK ÖSSZESEN</t>
  </si>
  <si>
    <t>EGYÉB FELHALMOZÁSI KIADÁS</t>
  </si>
  <si>
    <t>Forgatási célú értékpapír értékesítés bevétele</t>
  </si>
  <si>
    <t>Forgatási célú értékpapír vásárlás</t>
  </si>
  <si>
    <t>Befektetési célú értékpapír bevétele</t>
  </si>
  <si>
    <t>Befektetési célú értékpapír vásárlás</t>
  </si>
  <si>
    <t>Közalkalmazottak</t>
  </si>
  <si>
    <t>teljes munkaidőben foglalkoztatott</t>
  </si>
  <si>
    <t>részmunkaidőben foglalkoztatott</t>
  </si>
  <si>
    <t>szakmai állomány</t>
  </si>
  <si>
    <t>fizikai állomány</t>
  </si>
  <si>
    <t>Köztisztviselők</t>
  </si>
  <si>
    <t>Munkatörvénykönyve alapján foglalkoztatott</t>
  </si>
  <si>
    <t>2017.</t>
  </si>
  <si>
    <t>Az Önkormányzat adott évi saját bevételeinek 50%-a</t>
  </si>
  <si>
    <t xml:space="preserve">Adósságot keletkeztető ügyletekből, és kezességvállalásokból fennálló kötelezettségek </t>
  </si>
  <si>
    <t>futamidő kezdete</t>
  </si>
  <si>
    <t>Összesen:</t>
  </si>
  <si>
    <t>Az államháztartásról szóló 2011. évi CXCV. törvény 29/A. §, valamint Magyarország stabilitásáról szóló CXCIV. törvény 45. § (1) bekezdés a) pontja alapján</t>
  </si>
  <si>
    <t>Az Önkormányzat Stabilitási törvény 3. § (1) bekezdés szerinti adósságot keletkeztető ügyletből származó tárgyévi összes fizetési kötelezettsége, az adósságot keletkeztető ügylet futamidejének végéig egyik évben sem haladja meg az Önkormányzat adott évi saját bevételeinek 50%-át.</t>
  </si>
  <si>
    <t>Egyéb tárgyi eszközök beszerzése</t>
  </si>
  <si>
    <t>Ingatlanok felújítása</t>
  </si>
  <si>
    <t>Egyéb működési bevételek</t>
  </si>
  <si>
    <t>Munkaadókat terhelő járulékok és szociális hozzájárulási adó</t>
  </si>
  <si>
    <t>Teljesítés %-ban</t>
  </si>
  <si>
    <t>NYD Regionális Hulladékgazd. Önkormányzati Társulás</t>
  </si>
  <si>
    <t>Alaptevékenység költségvetési bevételei</t>
  </si>
  <si>
    <t>Alaptevékenység költségvetési kiadásai</t>
  </si>
  <si>
    <t>Alaptevékenység költségvetési egyenlege</t>
  </si>
  <si>
    <t>Alaptevékenység finanszírozási bevételei</t>
  </si>
  <si>
    <t>Alaptevékenység finanszírozási kiadásai</t>
  </si>
  <si>
    <t>Alaptevékenység finanszírozási egyenlege</t>
  </si>
  <si>
    <t>Alaptevékenység maradványa</t>
  </si>
  <si>
    <t>5.</t>
  </si>
  <si>
    <t>Vállalkozási tevékenység költségvetési bevételei</t>
  </si>
  <si>
    <t>6.</t>
  </si>
  <si>
    <t>Vállalkozási tevékenység költségvetési kiadásai</t>
  </si>
  <si>
    <t>Vállalkozási tevékenység költségvetési egyenlege</t>
  </si>
  <si>
    <t>7.</t>
  </si>
  <si>
    <t>Vállalkozási tevékenység finanszírozási bevételei</t>
  </si>
  <si>
    <t>8.</t>
  </si>
  <si>
    <t>Vállalkozási tevékenység finanszírozási kiadásai</t>
  </si>
  <si>
    <t>Vállalkozási tevékenység finanszírozási egyenlege</t>
  </si>
  <si>
    <t>Vállalkozási tevékenység maradványa</t>
  </si>
  <si>
    <t>C</t>
  </si>
  <si>
    <t>ÖSSZES MARADVÁNY</t>
  </si>
  <si>
    <t>D</t>
  </si>
  <si>
    <t>Alaptevékenység kötelezettségvállalással terhelt maradványa</t>
  </si>
  <si>
    <t>E</t>
  </si>
  <si>
    <t>Alaptevékenység szabad maradványa</t>
  </si>
  <si>
    <t>F</t>
  </si>
  <si>
    <t>Vállalkozási tevékenységet terhelő befizetési kötelezettség</t>
  </si>
  <si>
    <t>G</t>
  </si>
  <si>
    <t>Vállalkozási tevékenység felhasználható maradványa</t>
  </si>
  <si>
    <t>Előző év</t>
  </si>
  <si>
    <t>Tárgyév</t>
  </si>
  <si>
    <t>ESZKÖZÖK</t>
  </si>
  <si>
    <t>Immateriális javak</t>
  </si>
  <si>
    <t>Ingatlanok és vagyoni értékű jogok</t>
  </si>
  <si>
    <t>Gépek, berendezések, felszerelések, járművek</t>
  </si>
  <si>
    <t>Beruházások, felújítások</t>
  </si>
  <si>
    <t>Tárgyi eszközök</t>
  </si>
  <si>
    <t>Tartós részesedések</t>
  </si>
  <si>
    <t>Befektetett pénzügyi eszközök</t>
  </si>
  <si>
    <t>Koncesszióba, vagyonkezelésbe adott eszközök</t>
  </si>
  <si>
    <t>A)</t>
  </si>
  <si>
    <t>Nemzeti vagyonba tartozó befektetett eszközök</t>
  </si>
  <si>
    <t>Készletek</t>
  </si>
  <si>
    <t>Értékpapírok</t>
  </si>
  <si>
    <t>B)</t>
  </si>
  <si>
    <t>Nemzeti vagyonba tartozó forgóeszközök</t>
  </si>
  <si>
    <t>C/I.</t>
  </si>
  <si>
    <t>Hosszú lejáratú betétek</t>
  </si>
  <si>
    <t>C/II.</t>
  </si>
  <si>
    <t>Pénztárak, csekkek, betétkönyvek</t>
  </si>
  <si>
    <t>C/III.</t>
  </si>
  <si>
    <t>Forintszámlák</t>
  </si>
  <si>
    <t>C/IV.</t>
  </si>
  <si>
    <t>Devizaszámlák</t>
  </si>
  <si>
    <t>C/V.</t>
  </si>
  <si>
    <t>Idegen pénzeszközök</t>
  </si>
  <si>
    <t>C)</t>
  </si>
  <si>
    <t>Pénzeszközök</t>
  </si>
  <si>
    <t>I/3.</t>
  </si>
  <si>
    <t>Költségvetési évben esedékes követelés közhatalmi bevételre</t>
  </si>
  <si>
    <t>I/4.</t>
  </si>
  <si>
    <t>Költségvetési évben esedékes követelés működési bevételre</t>
  </si>
  <si>
    <t>D/I.</t>
  </si>
  <si>
    <t>Költségvetési évben esedékes követelések</t>
  </si>
  <si>
    <t>II/4</t>
  </si>
  <si>
    <t>Költségvetési évet követően esedékes követelés működési bevételre</t>
  </si>
  <si>
    <t>D/II.</t>
  </si>
  <si>
    <t>Költségvetési évet követően esedékes követelések</t>
  </si>
  <si>
    <t>III/1.</t>
  </si>
  <si>
    <t>D/III.</t>
  </si>
  <si>
    <t>D)</t>
  </si>
  <si>
    <t>Követelések</t>
  </si>
  <si>
    <t>E)</t>
  </si>
  <si>
    <t>Egyéb sajátos eszközoldali elszámolások</t>
  </si>
  <si>
    <t>Eredményszemléletű bevételek aktív időbeli elhatárolása</t>
  </si>
  <si>
    <t>Költségek, ráfordítások aktív időbeli elhatárolása</t>
  </si>
  <si>
    <t>Halasztott ráfordítások</t>
  </si>
  <si>
    <t>F)</t>
  </si>
  <si>
    <t>Aktív időbeli elhatárolások</t>
  </si>
  <si>
    <t>ESZKÖZÖK ÖSSZESEN</t>
  </si>
  <si>
    <t>FORRÁSOK</t>
  </si>
  <si>
    <t>G/I.</t>
  </si>
  <si>
    <t>Nemzeti vagyon induláskori értéke</t>
  </si>
  <si>
    <t>G/II.</t>
  </si>
  <si>
    <t>Nemzeti vagyon változásai</t>
  </si>
  <si>
    <t>G/III.</t>
  </si>
  <si>
    <t>Egyéb eszközök induláskori értéke és változásai</t>
  </si>
  <si>
    <t>G/IV.</t>
  </si>
  <si>
    <t>Felhalmozott eredmény</t>
  </si>
  <si>
    <t>G/V.</t>
  </si>
  <si>
    <t>Eszközök értékhelyesbítésének forrása</t>
  </si>
  <si>
    <t>G/VI.</t>
  </si>
  <si>
    <t>Mérleg szerinti eredmény</t>
  </si>
  <si>
    <t>G)</t>
  </si>
  <si>
    <t>Saját tőke</t>
  </si>
  <si>
    <t>H/I.</t>
  </si>
  <si>
    <t>Költségvetési évben esedékes kötelezettségek</t>
  </si>
  <si>
    <t>II/9.</t>
  </si>
  <si>
    <t>Költségvetési évet követően esedékes kötelezettségek finanszírozási kiadásokra</t>
  </si>
  <si>
    <t>H/II.</t>
  </si>
  <si>
    <t>Költségvetési évet követően esedékes kötelezettségek</t>
  </si>
  <si>
    <t>Kapott előlegek</t>
  </si>
  <si>
    <t>H/III.</t>
  </si>
  <si>
    <t>Kötelezettség jellegű sajátos elszámolások</t>
  </si>
  <si>
    <t>H)</t>
  </si>
  <si>
    <t>Kötelezettségek</t>
  </si>
  <si>
    <t>I)</t>
  </si>
  <si>
    <t>J)</t>
  </si>
  <si>
    <t>Kincstári számlavezetéssel kapcsolatos elszámolások</t>
  </si>
  <si>
    <t>Eredményszemléletű bevételek passzív időbeli elhatárolása</t>
  </si>
  <si>
    <t>Költségek, ráfordítások passzív időbeli elhatárolása</t>
  </si>
  <si>
    <t>Halasztott eredményszemléletű bevételek</t>
  </si>
  <si>
    <t>Passzív időbeli elhatárolások</t>
  </si>
  <si>
    <t>FORRÁSOK ÖSSZESEN</t>
  </si>
  <si>
    <t>I/2.</t>
  </si>
  <si>
    <t>Szellemi termékek</t>
  </si>
  <si>
    <t>IV/1.</t>
  </si>
  <si>
    <t>II/2.</t>
  </si>
  <si>
    <t>Forgatási célú hitelviszonyt megtestesítő értékpapírok</t>
  </si>
  <si>
    <t>Költségvetési évben esedékes kötelezettségek dologi kiadásokra</t>
  </si>
  <si>
    <t>2018. évi terv</t>
  </si>
  <si>
    <t>2018.</t>
  </si>
  <si>
    <t>Ingatlanok beszerzése, létesítése</t>
  </si>
  <si>
    <t>Informatikai eszközök beszerzése</t>
  </si>
  <si>
    <t>Költségvetési évet követően esedékes kötelezettségek dologi kiadásokra</t>
  </si>
  <si>
    <t>II/3.</t>
  </si>
  <si>
    <t>2019. évi terv</t>
  </si>
  <si>
    <t>2019.</t>
  </si>
  <si>
    <t>Tulajdonosi bevételek</t>
  </si>
  <si>
    <t>Egyéb közhatalmi bevételek</t>
  </si>
  <si>
    <t>Elvonások és befizetések</t>
  </si>
  <si>
    <t>Felhalmozási célú önkormányzati támogatások</t>
  </si>
  <si>
    <t>___/2018. (___) önkormányzati rendelet 1. melléklete</t>
  </si>
  <si>
    <t>B11</t>
  </si>
  <si>
    <t>B16</t>
  </si>
  <si>
    <t>B3</t>
  </si>
  <si>
    <t>B4</t>
  </si>
  <si>
    <t>B6</t>
  </si>
  <si>
    <t>Önkormányzatok működési támogatása</t>
  </si>
  <si>
    <t>Egyéb működési célú támogatások ÁH-belülről</t>
  </si>
  <si>
    <t>Működési bevételek</t>
  </si>
  <si>
    <t>Működési célú átvett pénzeszközök</t>
  </si>
  <si>
    <t>K</t>
  </si>
  <si>
    <t>K1</t>
  </si>
  <si>
    <t>K2</t>
  </si>
  <si>
    <t>K3</t>
  </si>
  <si>
    <t>K4</t>
  </si>
  <si>
    <t>K5</t>
  </si>
  <si>
    <t>B2</t>
  </si>
  <si>
    <t>Felhalmozási célú támogatások ÁH-n belülről</t>
  </si>
  <si>
    <t>B5</t>
  </si>
  <si>
    <t>B7</t>
  </si>
  <si>
    <t>Felhalmozási bevételek</t>
  </si>
  <si>
    <t>Felhalmozási célú átvett pénzeszközök</t>
  </si>
  <si>
    <t>K6</t>
  </si>
  <si>
    <t>K7</t>
  </si>
  <si>
    <t>K8</t>
  </si>
  <si>
    <t>Beruházások</t>
  </si>
  <si>
    <t>B8131</t>
  </si>
  <si>
    <t>B812</t>
  </si>
  <si>
    <t>B814</t>
  </si>
  <si>
    <t>Belföldi értékpapírok bevételei</t>
  </si>
  <si>
    <t>Államháztartáson belüli megelőlegezések</t>
  </si>
  <si>
    <t>K912</t>
  </si>
  <si>
    <t>K914</t>
  </si>
  <si>
    <t>Belföldi értékpapírok kiadásai</t>
  </si>
  <si>
    <t>Államháztartáson belüli megelőlegezések visszafizetése</t>
  </si>
  <si>
    <t>2017. évi eredeti előirányzat</t>
  </si>
  <si>
    <t>2017. évi módosított előirányzat</t>
  </si>
  <si>
    <t>2017. évi teljesítés</t>
  </si>
  <si>
    <t>2017. évi teljesítésből</t>
  </si>
  <si>
    <t>Felújítások</t>
  </si>
  <si>
    <t>2017. évi 
eredeti előirányzat</t>
  </si>
  <si>
    <t>B1</t>
  </si>
  <si>
    <t>Működési célú támogatások ÁH-n belülről</t>
  </si>
  <si>
    <t>Önkormányzatok müködési támogatásai</t>
  </si>
  <si>
    <t>B111</t>
  </si>
  <si>
    <t>B113</t>
  </si>
  <si>
    <t>B114</t>
  </si>
  <si>
    <t xml:space="preserve">Települési önkormányzatok kulturális támogatása </t>
  </si>
  <si>
    <t>B115</t>
  </si>
  <si>
    <t>Működési célú költségvetési támogatások és kiegészítő támogatások</t>
  </si>
  <si>
    <t xml:space="preserve">B16 </t>
  </si>
  <si>
    <t>Egyéb működési célú támogatások bevételei ÁH-n belülről</t>
  </si>
  <si>
    <t>Elkülönített állami pénzalapok</t>
  </si>
  <si>
    <t>Helyi önkormányzatok és költségvetési szerveik</t>
  </si>
  <si>
    <t xml:space="preserve">B34 </t>
  </si>
  <si>
    <t>Vagyoni tipusú adók</t>
  </si>
  <si>
    <t xml:space="preserve">B351 </t>
  </si>
  <si>
    <t>Értékesítési és forgalmi adók</t>
  </si>
  <si>
    <t>B351</t>
  </si>
  <si>
    <t>Helyi iparűzési adó</t>
  </si>
  <si>
    <t>B354</t>
  </si>
  <si>
    <t xml:space="preserve">Gépjárműadó </t>
  </si>
  <si>
    <t>B355</t>
  </si>
  <si>
    <t xml:space="preserve">Egyéb áruhasználati és szolgáltatási adók </t>
  </si>
  <si>
    <t>Tartózkodás után fizetett idegenforgalmi adó</t>
  </si>
  <si>
    <t>B36</t>
  </si>
  <si>
    <t>B401</t>
  </si>
  <si>
    <t>B402</t>
  </si>
  <si>
    <t xml:space="preserve">Szolgáltatások ellenértéke </t>
  </si>
  <si>
    <t>B403</t>
  </si>
  <si>
    <t>Közvetített szolgáltatások ellenértéke</t>
  </si>
  <si>
    <t>B404</t>
  </si>
  <si>
    <t>B408</t>
  </si>
  <si>
    <t>Kamatbevételek és más nyereségjellegű bevételek</t>
  </si>
  <si>
    <t>B411</t>
  </si>
  <si>
    <t>B8</t>
  </si>
  <si>
    <t>B811</t>
  </si>
  <si>
    <t>B8113</t>
  </si>
  <si>
    <t>Rövid lejáratú hitel, kölcsön felvétele</t>
  </si>
  <si>
    <t>B8121</t>
  </si>
  <si>
    <t>B81</t>
  </si>
  <si>
    <t>K1101</t>
  </si>
  <si>
    <t>Foglalkoztatottak személyi juttatásai</t>
  </si>
  <si>
    <t>K1107</t>
  </si>
  <si>
    <t>Béren kívüli juttatások</t>
  </si>
  <si>
    <t>K1113</t>
  </si>
  <si>
    <t>Foglalkoztatottak egyéb személyi juttatásai</t>
  </si>
  <si>
    <t>K121</t>
  </si>
  <si>
    <t>Választott tisztviselők juttatásai</t>
  </si>
  <si>
    <t>K122</t>
  </si>
  <si>
    <t>Munkavégzésre ir.e.jogviszonyban nem saját foglalkoztatottnak fiz.jutt.</t>
  </si>
  <si>
    <t>K123</t>
  </si>
  <si>
    <t>Egyéb külső személyi juttatás</t>
  </si>
  <si>
    <t>Munkaadót terhelő járulékok és SZOCHO</t>
  </si>
  <si>
    <t>K48</t>
  </si>
  <si>
    <t>Települési támogatás (tanévkezdési, temetési, rendkívüli)</t>
  </si>
  <si>
    <t>Egyéb működési célú kiadások</t>
  </si>
  <si>
    <t>K502</t>
  </si>
  <si>
    <t>K506</t>
  </si>
  <si>
    <t xml:space="preserve">Egyéb működési célú támogatások államháztartáson belülre </t>
  </si>
  <si>
    <t xml:space="preserve">Helyi önkormányzatoknak és költségvetési szerveik </t>
  </si>
  <si>
    <t>fogorvos</t>
  </si>
  <si>
    <t xml:space="preserve">rendőrség Pankaszi kirendeltségének támogatása </t>
  </si>
  <si>
    <t xml:space="preserve">Társulásoknak és költségvetési szerveinek </t>
  </si>
  <si>
    <t xml:space="preserve">       Zalamenti és Őrségi Önkorm.Szoc. és Gyermekj.Társ.</t>
  </si>
  <si>
    <t>Zalalövői Napközi Otthonos Óvoda</t>
  </si>
  <si>
    <t>Körmend és Kistérésége Önk.Társ.</t>
  </si>
  <si>
    <t xml:space="preserve">     Nyugat-dtúli Regionális Hulladékgazd.Önk.Társ.</t>
  </si>
  <si>
    <t>K512</t>
  </si>
  <si>
    <t xml:space="preserve">Egyéb működési kiadások államháztartáson kivülre  </t>
  </si>
  <si>
    <t xml:space="preserve">Egyéb civil szervezetek </t>
  </si>
  <si>
    <t>K513</t>
  </si>
  <si>
    <t>Tartalékok</t>
  </si>
  <si>
    <t>K9</t>
  </si>
  <si>
    <t>K59112</t>
  </si>
  <si>
    <t>K9113</t>
  </si>
  <si>
    <t>Rövid lejáratú hitel, kölcsön  törlesztése</t>
  </si>
  <si>
    <t>K9121</t>
  </si>
  <si>
    <t xml:space="preserve">ÁH-n belüli megelőlegezések visszafizetése </t>
  </si>
  <si>
    <t>MŰKÖDÉSI TÖBBLET</t>
  </si>
  <si>
    <t>Rovat</t>
  </si>
  <si>
    <t>B21</t>
  </si>
  <si>
    <t>B25</t>
  </si>
  <si>
    <t>Egyéb felhalmozási célú támogatások bevételei ÁH-n belülről</t>
  </si>
  <si>
    <t xml:space="preserve">társulásoktól és ktgvetési szerveitől </t>
  </si>
  <si>
    <t>B51</t>
  </si>
  <si>
    <t xml:space="preserve">Immateriális javak értékesítése </t>
  </si>
  <si>
    <t>B52</t>
  </si>
  <si>
    <t xml:space="preserve">Ingatlanok értékesítése </t>
  </si>
  <si>
    <t>B53</t>
  </si>
  <si>
    <t xml:space="preserve">Egyéb tárgyi eszközök értékesítése </t>
  </si>
  <si>
    <t>B54</t>
  </si>
  <si>
    <t>Részesedések értékesítése</t>
  </si>
  <si>
    <t>B55</t>
  </si>
  <si>
    <t xml:space="preserve">Részesedések megszünéséhez kapcsolódó bevétel </t>
  </si>
  <si>
    <t xml:space="preserve">Felhalmozási célú átvett pénzeszközök </t>
  </si>
  <si>
    <t xml:space="preserve">Finanszirozási bevételek </t>
  </si>
  <si>
    <t xml:space="preserve">Hitel, kölcsön felvétel államháztartáson kivűlről </t>
  </si>
  <si>
    <t xml:space="preserve">FELHALMOZÁSI HIÁNY </t>
  </si>
  <si>
    <t>Egyéb felhalmozási célú kiadások</t>
  </si>
  <si>
    <t>K83</t>
  </si>
  <si>
    <t>Felhalmozási célú kölcsönök törlesztése áh.belülre</t>
  </si>
  <si>
    <t>K84</t>
  </si>
  <si>
    <t>Egyéb felhalmozási célú támogatások államháztartáson belülre</t>
  </si>
  <si>
    <t>K86</t>
  </si>
  <si>
    <t>Felhalmozási támogatási kölcsönök nyújtása áh.kivülre</t>
  </si>
  <si>
    <t>K89</t>
  </si>
  <si>
    <t xml:space="preserve">Egyéb felhalmozási célú támogatások államháztartáson kivűlre </t>
  </si>
  <si>
    <t>K9111</t>
  </si>
  <si>
    <t xml:space="preserve">Hosszú leljáratú hitelek, kölcsönök törlésztése </t>
  </si>
  <si>
    <t>K922</t>
  </si>
  <si>
    <t>FELHALMOZÁSI TÖBBLET</t>
  </si>
  <si>
    <t xml:space="preserve">Felhalmozási célú támogatások ÁH-n belülről </t>
  </si>
  <si>
    <t>K61</t>
  </si>
  <si>
    <t>BERUHÁZÁSOK</t>
  </si>
  <si>
    <t>Immateriális javak beszerzése</t>
  </si>
  <si>
    <t>K62</t>
  </si>
  <si>
    <t>K63</t>
  </si>
  <si>
    <t>K64</t>
  </si>
  <si>
    <t>K71</t>
  </si>
  <si>
    <t>Egyéb felhalmozási célú támogatás ÁH-n belülre</t>
  </si>
  <si>
    <t>A fenti előirányzatokból 2017. költségvetési év azon fejlesztési céljai, amelyek megvalósításához a Stabilitási tv. 3. § (1) bekezdése szerinti adósságot keletkeztető ügylet megkötése válik vagy válhat szükségessé</t>
  </si>
  <si>
    <t>választott tisztségviselői jogviszony</t>
  </si>
  <si>
    <t>2017. ÉVI MARADVÁNYKIMUTATÁSA</t>
  </si>
  <si>
    <t>2017. ÉVI VAGYONMÉRLEGE</t>
  </si>
  <si>
    <t>01.</t>
  </si>
  <si>
    <t>Közhatalmi eredményszemléletű bevételek</t>
  </si>
  <si>
    <t>02.</t>
  </si>
  <si>
    <t>Eszközök és szolgáltatások nettó eredményszemléletű bevételei</t>
  </si>
  <si>
    <t>03.</t>
  </si>
  <si>
    <t>Tevékenység egyéb nettó eredményszemléletű bevételei</t>
  </si>
  <si>
    <t>Tevékenység nettó eredményszemléletű bevételei</t>
  </si>
  <si>
    <t>04.</t>
  </si>
  <si>
    <t>Saját termelésű készletek állományváltozása</t>
  </si>
  <si>
    <t>05.</t>
  </si>
  <si>
    <t>Saját előállítású eszközök aktívált értéke</t>
  </si>
  <si>
    <t>Aktívált saját teljesítmények értéke</t>
  </si>
  <si>
    <t>06.</t>
  </si>
  <si>
    <t>Központi működési célú támogatások eredményszemléletű bevételei</t>
  </si>
  <si>
    <t>07.</t>
  </si>
  <si>
    <t>Egyéb működési célú támogatások eredményszemléletű bevételei</t>
  </si>
  <si>
    <t>08.</t>
  </si>
  <si>
    <t>Felhalmozási célú támogatások eredményszemléletű bevételei</t>
  </si>
  <si>
    <t>09.</t>
  </si>
  <si>
    <t>Különféle egyéb eredményszemléletű bevételek</t>
  </si>
  <si>
    <t>Eredményszemléletű bevételek</t>
  </si>
  <si>
    <t>10.</t>
  </si>
  <si>
    <t>Anyagköltség</t>
  </si>
  <si>
    <t>11.</t>
  </si>
  <si>
    <t>Igénybe vett szolgáltatások értéke</t>
  </si>
  <si>
    <t>12.</t>
  </si>
  <si>
    <t>Eladott áruk beszerzési értéke</t>
  </si>
  <si>
    <t>13.</t>
  </si>
  <si>
    <t>Eladott (közvetített) szolgáltatások értéke</t>
  </si>
  <si>
    <t>Anyagjellegű ráfordítások</t>
  </si>
  <si>
    <t>14.</t>
  </si>
  <si>
    <t>Bérköltség</t>
  </si>
  <si>
    <t>15.</t>
  </si>
  <si>
    <t>Személyi jellegű egyéb kifizetések</t>
  </si>
  <si>
    <t>16.</t>
  </si>
  <si>
    <t>Bérjárulékok</t>
  </si>
  <si>
    <t>Személyi jellegű ráfordítások</t>
  </si>
  <si>
    <t>Értékcsökkenési leírás</t>
  </si>
  <si>
    <t>Egyéb ráfordítások</t>
  </si>
  <si>
    <t>TEVÉKENYSÉGEK EREDMÉNYE</t>
  </si>
  <si>
    <t>17.</t>
  </si>
  <si>
    <t>Kapott (járó) osztalék és részesedés</t>
  </si>
  <si>
    <t>18.</t>
  </si>
  <si>
    <t>Részesedékeből szárm. eredményszemléletű bev, árfolyamnyer.</t>
  </si>
  <si>
    <t>19.</t>
  </si>
  <si>
    <t>Bef.pügyi eszközökből szárm.eredményszemléletű bev, árfolyamnyer.</t>
  </si>
  <si>
    <t>20.</t>
  </si>
  <si>
    <t>Kapott (járó) kamatok és kamatjellegű eredményszemléletű bevételek</t>
  </si>
  <si>
    <t>21.</t>
  </si>
  <si>
    <t>Pénzügyi műveletek egyéb eredményszemléletű bevételei</t>
  </si>
  <si>
    <t>Pénzügyi műveletek eredményszemléletű bevételei</t>
  </si>
  <si>
    <t>22.</t>
  </si>
  <si>
    <t>Részesedésekből származó ráfordítások, árfolyamveszteségek</t>
  </si>
  <si>
    <t>23.</t>
  </si>
  <si>
    <t>Bef.pügyi eszközökből származó ráfordítások, árfolyamveszteségek</t>
  </si>
  <si>
    <t>24.</t>
  </si>
  <si>
    <t>Fizetendő kamatok és és kamatjellegű ráfordítások</t>
  </si>
  <si>
    <t>25.</t>
  </si>
  <si>
    <t>Részesedések, értékpapírok, pénzeszközök értékvesztése</t>
  </si>
  <si>
    <t>26.</t>
  </si>
  <si>
    <t>Pénzügyi műveletek egyéb ráfordításai</t>
  </si>
  <si>
    <t>Pénzügyi műveletek ráfordításai</t>
  </si>
  <si>
    <t>PÉNZÜGYI MŰVELETEK EREDMÉNYE</t>
  </si>
  <si>
    <t>MÉRLEG SZERINTI EREDMÉNY</t>
  </si>
  <si>
    <t>adatok Ft-ban</t>
  </si>
  <si>
    <t>elkülönített állami pénzalapoktól</t>
  </si>
  <si>
    <t>társulásoknak és költségvetési szerveiknek</t>
  </si>
  <si>
    <t>Központi kezelésű előirányzatok</t>
  </si>
  <si>
    <t>K42</t>
  </si>
  <si>
    <t>Egyéb pénzbeli és természetben gyerm.véd.támogatás</t>
  </si>
  <si>
    <t>2017. évi tény</t>
  </si>
  <si>
    <t>2020. évi terv</t>
  </si>
  <si>
    <t>2020.</t>
  </si>
  <si>
    <t>Településképi arculati kézikönyv</t>
  </si>
  <si>
    <t>Illetékek</t>
  </si>
  <si>
    <t>Helyi adók</t>
  </si>
  <si>
    <t>Gépjárműadó</t>
  </si>
  <si>
    <t>Kamatbevételek</t>
  </si>
  <si>
    <t>Bírság, pótlék</t>
  </si>
  <si>
    <t>Osztalék bevétel</t>
  </si>
  <si>
    <t>Vagyon bérbeadás, haszonbérlet, üzemeltetés, koncesszió bevételei</t>
  </si>
  <si>
    <t>Egyéb sajátos bevételek</t>
  </si>
  <si>
    <t>Saját bevételek összesen</t>
  </si>
  <si>
    <t>Készletértékesítés ellenértéke</t>
  </si>
  <si>
    <t>III/4.</t>
  </si>
  <si>
    <t>Forgótőke elszámolása</t>
  </si>
  <si>
    <t>Követelés jellegű sajátos elszámolások</t>
  </si>
  <si>
    <t>F/1.</t>
  </si>
  <si>
    <t>F/2.</t>
  </si>
  <si>
    <t>F/3.</t>
  </si>
  <si>
    <t>III/3.</t>
  </si>
  <si>
    <t>Más szervezetet megillető bevételek elszámolása</t>
  </si>
  <si>
    <t>II/3</t>
  </si>
  <si>
    <t>Kötlségvetési évet követően esedékes követelés közhatalmi bevételre</t>
  </si>
  <si>
    <t>J/1.</t>
  </si>
  <si>
    <t>J/2.</t>
  </si>
  <si>
    <t>J/3.</t>
  </si>
  <si>
    <t>HEGYHÁTSZENTJAKAB KÖZSÉG ÖNKORMÁNYZATÁNAK
2017. ÉVI BEVÉTELEINEK ÉS KIADÁSAINAK TELJESÍTÉSE KIEMELT ELŐIRÁNYZATONKÉNT ELLÁTANDÓ FELADATOK SZERINTI BONTÁSBAN</t>
  </si>
  <si>
    <t>HEGYHÁTSZENTJAKAB KÖZSÉG ÖNKORMÁNYZATÁNAK
2017. ÉVI MŰKÖDÉSI BEVÉTELEINEK ÉS KIADÁSAINAK TELJESÍTÉSE KIEMELT ELŐIRÁNYZATONKÉNT</t>
  </si>
  <si>
    <t>Építményadó</t>
  </si>
  <si>
    <t>Késedelmi és önellenőrzési pótlék</t>
  </si>
  <si>
    <t>Talajterhelési díj</t>
  </si>
  <si>
    <t>Önk. által saját hatáskörben adott más ellátás (Bursa Hungarica)</t>
  </si>
  <si>
    <t>Egyéb az önkormányzat rendeletében megállapított juttatás (szoc.tűzifa)</t>
  </si>
  <si>
    <t>védőnő</t>
  </si>
  <si>
    <t>HEGYHÁTSZENTJAKAB KÖZSÉG ÖNKORMÁNYZATÁNAK
2017. ÉVI FELHALMOZÁSI BEVÉTELEINEK ÉS KIADÁSAINAK TELJESÍTÉSE KIEMELT ELŐIRÁNYZATONKÉNT</t>
  </si>
  <si>
    <t>önkormányzatoktól és költségvetési szerveitől</t>
  </si>
  <si>
    <t>HEGYHÁTSZENTJAKAB KÖZSÉG ÖNKORMÁNYZATÁNAK
2017. ÉVI BERUHÁZÁSI ÉS FELÚJÍTÁSI KIADÁSAINAK TELJESÍTÉSE FELADATONKÉNT/CÉLONKÉNT</t>
  </si>
  <si>
    <t>Óvoda felújítás</t>
  </si>
  <si>
    <t>HEGYHÁTSZENTJAKAB KÖZSÉG ÖNKORMÁNYZATA
2017. ÉVI LÉTSZÁMADATAI</t>
  </si>
  <si>
    <t>HEGYHÁTSZENTJAKAB KÖZSÉG ÖNKORMÁNYZATÁNAK
SAJÁT BEVÉTELEINEK ÉS ADÓSSÁGOT KELETKEZTETŐ ÜGYLETEKBŐL FENNÁLLÓ KÖTELEZETTSÉGEINEK KIMUTATÁSA</t>
  </si>
  <si>
    <t>HEGYHÁTSZENTJAKAB KÖZSÉG ÖNKORMÁNYZATÁNAK</t>
  </si>
  <si>
    <t>HEGYHÁTSZENTJAKAB KÖZSÉG ÖNKORMÁNYZATÁNAK
2017. ÉVI EREDMÉNYKIMUTATÁSA</t>
  </si>
  <si>
    <t>Egy fejezeti kezeléső előirányzatok</t>
  </si>
  <si>
    <t>B410</t>
  </si>
  <si>
    <t>Biztosító által kifizetett kártérítés</t>
  </si>
  <si>
    <t>Nonprofit gazdasági társaságok</t>
  </si>
  <si>
    <t>Egyéb vállalkozások</t>
  </si>
  <si>
    <t>K67</t>
  </si>
  <si>
    <t>Beruházási célú előzetesen felszámított ÁFA</t>
  </si>
  <si>
    <t>Hivatal szigetelés anyagköltsége</t>
  </si>
  <si>
    <t>K74</t>
  </si>
  <si>
    <t>Felújítási célú előzetesen felszámított ÁFA</t>
  </si>
  <si>
    <t>Ingatlan vásárlás</t>
  </si>
  <si>
    <t>Ültetvény kialakítás</t>
  </si>
  <si>
    <t>Játszótér építés</t>
  </si>
  <si>
    <t>Operációs rendszer</t>
  </si>
  <si>
    <t>Partisátor</t>
  </si>
  <si>
    <t>Kocsiemelő, ütvecsavarozó</t>
  </si>
  <si>
    <t>Kisértékű bútorok szolgálati lakásba</t>
  </si>
  <si>
    <t>Gáztűzhely, mikrohullámú sütő szolgálati lakásba</t>
  </si>
  <si>
    <t>Egyéb tárgyi eszközök közmunkához (fűkasza, gödörfúró, szivattyú)</t>
  </si>
  <si>
    <t>Aprítógép (közmunka)</t>
  </si>
  <si>
    <t>Hordozható DVD</t>
  </si>
  <si>
    <t>Óvoda parketta felújítás</t>
  </si>
  <si>
    <t>I/1.</t>
  </si>
  <si>
    <t>Vagyoni értékű jogok</t>
  </si>
  <si>
    <t>Költségvetési évben esedékes kötelezettségek ellátottak pénzbeli juttatásaire</t>
  </si>
  <si>
    <t>3/2018. (V.30.) önkormányzati rendelet 9. melléklete</t>
  </si>
  <si>
    <t>3/2018. (V.30.) önkormányzati rendelet 2. melléklete</t>
  </si>
  <si>
    <t>3/2018. (V.30.) önkormányzati rendelet 3. melléklete</t>
  </si>
  <si>
    <t>3/2018. (V.30.) önkormányzati rendelet 4. melléklete</t>
  </si>
  <si>
    <t>3/2018. (V.30.) önkormányzati rendelet 5. melléklete</t>
  </si>
  <si>
    <t>3/2018. (V.30.) önkormányzati rendelet 6. melléklete</t>
  </si>
  <si>
    <t>3/2018. (V.30.) önkormányzati rendelet 7. melléklete</t>
  </si>
  <si>
    <t>3/2018. (V.30.) önkormányzati rendelet 8. melléklete</t>
  </si>
</sst>
</file>

<file path=xl/styles.xml><?xml version="1.0" encoding="utf-8"?>
<styleSheet xmlns="http://schemas.openxmlformats.org/spreadsheetml/2006/main">
  <numFmts count="1">
    <numFmt numFmtId="43" formatCode="_-* #,##0.00\ _F_t_-;\-* #,##0.00\ _F_t_-;_-* &quot;-&quot;??\ _F_t_-;_-@_-"/>
  </numFmts>
  <fonts count="23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1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i/>
      <sz val="10"/>
      <name val="Arial Narrow"/>
      <family val="2"/>
      <charset val="238"/>
    </font>
    <font>
      <b/>
      <sz val="12"/>
      <name val="Arial Narrow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1"/>
      <name val="Arial Narrow"/>
      <family val="2"/>
      <charset val="238"/>
    </font>
    <font>
      <b/>
      <i/>
      <sz val="10"/>
      <name val="Arial Narrow"/>
      <family val="2"/>
      <charset val="238"/>
    </font>
    <font>
      <b/>
      <i/>
      <sz val="11"/>
      <name val="Arial Narrow"/>
      <family val="2"/>
      <charset val="238"/>
    </font>
    <font>
      <sz val="9"/>
      <name val="Arial Narrow"/>
      <family val="2"/>
      <charset val="238"/>
    </font>
    <font>
      <b/>
      <sz val="10"/>
      <name val="Arial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0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0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</borders>
  <cellStyleXfs count="13">
    <xf numFmtId="0" fontId="0" fillId="0" borderId="0"/>
    <xf numFmtId="9" fontId="2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14" fillId="0" borderId="0"/>
    <xf numFmtId="43" fontId="1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2" fillId="0" borderId="0"/>
  </cellStyleXfs>
  <cellXfs count="53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4" fillId="0" borderId="6" xfId="0" applyFont="1" applyBorder="1"/>
    <xf numFmtId="0" fontId="4" fillId="0" borderId="7" xfId="0" applyFont="1" applyBorder="1"/>
    <xf numFmtId="0" fontId="0" fillId="0" borderId="0" xfId="0" applyAlignment="1">
      <alignment horizontal="right"/>
    </xf>
    <xf numFmtId="0" fontId="4" fillId="0" borderId="8" xfId="0" applyFont="1" applyBorder="1"/>
    <xf numFmtId="0" fontId="4" fillId="0" borderId="0" xfId="0" applyFont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12" xfId="0" applyBorder="1"/>
    <xf numFmtId="0" fontId="4" fillId="0" borderId="8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right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5" fillId="0" borderId="0" xfId="0" applyFont="1"/>
    <xf numFmtId="0" fontId="6" fillId="0" borderId="18" xfId="0" applyFont="1" applyBorder="1"/>
    <xf numFmtId="0" fontId="6" fillId="0" borderId="19" xfId="0" applyFont="1" applyBorder="1"/>
    <xf numFmtId="0" fontId="6" fillId="0" borderId="0" xfId="0" applyFont="1" applyBorder="1"/>
    <xf numFmtId="0" fontId="6" fillId="0" borderId="38" xfId="0" applyFont="1" applyBorder="1"/>
    <xf numFmtId="0" fontId="6" fillId="0" borderId="26" xfId="0" applyFont="1" applyBorder="1"/>
    <xf numFmtId="0" fontId="5" fillId="0" borderId="25" xfId="0" applyFont="1" applyBorder="1"/>
    <xf numFmtId="0" fontId="6" fillId="0" borderId="48" xfId="0" applyFont="1" applyBorder="1"/>
    <xf numFmtId="0" fontId="6" fillId="0" borderId="30" xfId="0" applyFont="1" applyBorder="1" applyAlignment="1">
      <alignment vertical="center"/>
    </xf>
    <xf numFmtId="0" fontId="6" fillId="0" borderId="55" xfId="0" applyFont="1" applyBorder="1"/>
    <xf numFmtId="0" fontId="6" fillId="0" borderId="48" xfId="0" applyFont="1" applyBorder="1" applyAlignment="1">
      <alignment vertical="center"/>
    </xf>
    <xf numFmtId="0" fontId="7" fillId="0" borderId="0" xfId="0" applyFont="1"/>
    <xf numFmtId="0" fontId="5" fillId="0" borderId="4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17" xfId="0" applyFont="1" applyBorder="1"/>
    <xf numFmtId="0" fontId="6" fillId="0" borderId="17" xfId="0" applyFont="1" applyBorder="1"/>
    <xf numFmtId="0" fontId="6" fillId="0" borderId="62" xfId="0" applyFont="1" applyBorder="1"/>
    <xf numFmtId="0" fontId="6" fillId="0" borderId="43" xfId="0" applyFont="1" applyBorder="1"/>
    <xf numFmtId="0" fontId="6" fillId="0" borderId="68" xfId="0" applyFont="1" applyBorder="1"/>
    <xf numFmtId="0" fontId="5" fillId="0" borderId="44" xfId="0" applyFont="1" applyBorder="1"/>
    <xf numFmtId="0" fontId="6" fillId="0" borderId="45" xfId="0" applyFont="1" applyBorder="1"/>
    <xf numFmtId="0" fontId="6" fillId="0" borderId="1" xfId="0" applyFont="1" applyBorder="1" applyAlignment="1">
      <alignment wrapText="1"/>
    </xf>
    <xf numFmtId="3" fontId="6" fillId="0" borderId="1" xfId="0" applyNumberFormat="1" applyFont="1" applyBorder="1"/>
    <xf numFmtId="3" fontId="6" fillId="0" borderId="13" xfId="0" applyNumberFormat="1" applyFont="1" applyBorder="1"/>
    <xf numFmtId="3" fontId="6" fillId="0" borderId="2" xfId="0" applyNumberFormat="1" applyFont="1" applyBorder="1"/>
    <xf numFmtId="3" fontId="6" fillId="0" borderId="3" xfId="0" applyNumberFormat="1" applyFont="1" applyBorder="1"/>
    <xf numFmtId="0" fontId="6" fillId="0" borderId="20" xfId="0" applyFont="1" applyBorder="1"/>
    <xf numFmtId="3" fontId="6" fillId="0" borderId="27" xfId="0" applyNumberFormat="1" applyFont="1" applyBorder="1"/>
    <xf numFmtId="0" fontId="5" fillId="0" borderId="34" xfId="0" applyFont="1" applyBorder="1" applyAlignment="1">
      <alignment wrapText="1"/>
    </xf>
    <xf numFmtId="3" fontId="5" fillId="0" borderId="34" xfId="0" applyNumberFormat="1" applyFont="1" applyBorder="1"/>
    <xf numFmtId="3" fontId="5" fillId="0" borderId="66" xfId="0" applyNumberFormat="1" applyFont="1" applyBorder="1"/>
    <xf numFmtId="3" fontId="5" fillId="0" borderId="69" xfId="0" applyNumberFormat="1" applyFont="1" applyBorder="1"/>
    <xf numFmtId="3" fontId="5" fillId="0" borderId="46" xfId="0" applyNumberFormat="1" applyFont="1" applyBorder="1"/>
    <xf numFmtId="0" fontId="5" fillId="0" borderId="47" xfId="0" applyFont="1" applyBorder="1"/>
    <xf numFmtId="3" fontId="5" fillId="0" borderId="35" xfId="0" applyNumberFormat="1" applyFont="1" applyBorder="1"/>
    <xf numFmtId="0" fontId="6" fillId="0" borderId="4" xfId="0" applyFont="1" applyBorder="1" applyAlignment="1">
      <alignment wrapText="1"/>
    </xf>
    <xf numFmtId="3" fontId="6" fillId="0" borderId="4" xfId="0" applyNumberFormat="1" applyFont="1" applyBorder="1"/>
    <xf numFmtId="3" fontId="6" fillId="0" borderId="14" xfId="0" applyNumberFormat="1" applyFont="1" applyBorder="1"/>
    <xf numFmtId="3" fontId="6" fillId="0" borderId="5" xfId="0" applyNumberFormat="1" applyFont="1" applyBorder="1"/>
    <xf numFmtId="3" fontId="6" fillId="0" borderId="12" xfId="0" applyNumberFormat="1" applyFont="1" applyBorder="1"/>
    <xf numFmtId="0" fontId="6" fillId="0" borderId="22" xfId="0" applyFont="1" applyBorder="1"/>
    <xf numFmtId="0" fontId="6" fillId="0" borderId="33" xfId="0" applyFont="1" applyBorder="1"/>
    <xf numFmtId="0" fontId="6" fillId="0" borderId="27" xfId="0" applyFont="1" applyBorder="1"/>
    <xf numFmtId="0" fontId="5" fillId="0" borderId="10" xfId="0" applyFont="1" applyBorder="1" applyAlignment="1">
      <alignment wrapText="1"/>
    </xf>
    <xf numFmtId="3" fontId="5" fillId="0" borderId="10" xfId="0" applyNumberFormat="1" applyFont="1" applyBorder="1"/>
    <xf numFmtId="3" fontId="5" fillId="0" borderId="63" xfId="0" applyNumberFormat="1" applyFont="1" applyBorder="1"/>
    <xf numFmtId="3" fontId="5" fillId="0" borderId="9" xfId="0" applyNumberFormat="1" applyFont="1" applyBorder="1"/>
    <xf numFmtId="3" fontId="5" fillId="0" borderId="11" xfId="0" applyNumberFormat="1" applyFont="1" applyBorder="1"/>
    <xf numFmtId="0" fontId="5" fillId="0" borderId="23" xfId="0" applyFont="1" applyBorder="1"/>
    <xf numFmtId="3" fontId="5" fillId="0" borderId="39" xfId="0" applyNumberFormat="1" applyFont="1" applyBorder="1"/>
    <xf numFmtId="0" fontId="5" fillId="0" borderId="49" xfId="0" applyFont="1" applyBorder="1" applyAlignment="1">
      <alignment wrapText="1"/>
    </xf>
    <xf numFmtId="3" fontId="5" fillId="0" borderId="49" xfId="0" applyNumberFormat="1" applyFont="1" applyBorder="1"/>
    <xf numFmtId="3" fontId="5" fillId="0" borderId="67" xfId="0" applyNumberFormat="1" applyFont="1" applyBorder="1"/>
    <xf numFmtId="3" fontId="5" fillId="0" borderId="70" xfId="0" applyNumberFormat="1" applyFont="1" applyBorder="1"/>
    <xf numFmtId="3" fontId="5" fillId="0" borderId="50" xfId="0" applyNumberFormat="1" applyFont="1" applyBorder="1"/>
    <xf numFmtId="0" fontId="5" fillId="0" borderId="51" xfId="0" applyFont="1" applyBorder="1"/>
    <xf numFmtId="3" fontId="5" fillId="0" borderId="52" xfId="0" applyNumberFormat="1" applyFont="1" applyBorder="1"/>
    <xf numFmtId="0" fontId="6" fillId="2" borderId="22" xfId="0" applyFont="1" applyFill="1" applyBorder="1" applyAlignment="1">
      <alignment vertical="center"/>
    </xf>
    <xf numFmtId="0" fontId="6" fillId="2" borderId="4" xfId="0" applyFont="1" applyFill="1" applyBorder="1" applyAlignment="1">
      <alignment wrapText="1"/>
    </xf>
    <xf numFmtId="3" fontId="6" fillId="2" borderId="4" xfId="0" applyNumberFormat="1" applyFont="1" applyFill="1" applyBorder="1"/>
    <xf numFmtId="3" fontId="6" fillId="2" borderId="14" xfId="0" applyNumberFormat="1" applyFont="1" applyFill="1" applyBorder="1"/>
    <xf numFmtId="3" fontId="6" fillId="2" borderId="5" xfId="0" applyNumberFormat="1" applyFont="1" applyFill="1" applyBorder="1"/>
    <xf numFmtId="0" fontId="6" fillId="2" borderId="12" xfId="0" applyFont="1" applyFill="1" applyBorder="1"/>
    <xf numFmtId="0" fontId="6" fillId="2" borderId="33" xfId="0" applyFont="1" applyFill="1" applyBorder="1"/>
    <xf numFmtId="0" fontId="6" fillId="0" borderId="10" xfId="0" applyFont="1" applyBorder="1" applyAlignment="1">
      <alignment wrapText="1"/>
    </xf>
    <xf numFmtId="3" fontId="6" fillId="0" borderId="10" xfId="0" applyNumberFormat="1" applyFont="1" applyBorder="1"/>
    <xf numFmtId="3" fontId="6" fillId="0" borderId="63" xfId="0" applyNumberFormat="1" applyFont="1" applyBorder="1"/>
    <xf numFmtId="3" fontId="6" fillId="0" borderId="11" xfId="0" applyNumberFormat="1" applyFont="1" applyBorder="1"/>
    <xf numFmtId="3" fontId="6" fillId="0" borderId="9" xfId="0" applyNumberFormat="1" applyFont="1" applyBorder="1"/>
    <xf numFmtId="0" fontId="6" fillId="2" borderId="23" xfId="0" applyFont="1" applyFill="1" applyBorder="1" applyAlignment="1">
      <alignment vertical="center"/>
    </xf>
    <xf numFmtId="0" fontId="6" fillId="2" borderId="10" xfId="0" applyFont="1" applyFill="1" applyBorder="1" applyAlignment="1">
      <alignment wrapText="1"/>
    </xf>
    <xf numFmtId="3" fontId="6" fillId="2" borderId="10" xfId="0" applyNumberFormat="1" applyFont="1" applyFill="1" applyBorder="1"/>
    <xf numFmtId="3" fontId="6" fillId="2" borderId="63" xfId="0" applyNumberFormat="1" applyFont="1" applyFill="1" applyBorder="1"/>
    <xf numFmtId="3" fontId="6" fillId="2" borderId="11" xfId="0" applyNumberFormat="1" applyFont="1" applyFill="1" applyBorder="1"/>
    <xf numFmtId="0" fontId="6" fillId="2" borderId="9" xfId="0" applyFont="1" applyFill="1" applyBorder="1"/>
    <xf numFmtId="0" fontId="6" fillId="2" borderId="39" xfId="0" applyFont="1" applyFill="1" applyBorder="1"/>
    <xf numFmtId="0" fontId="6" fillId="0" borderId="17" xfId="0" applyFont="1" applyBorder="1" applyAlignment="1">
      <alignment wrapText="1"/>
    </xf>
    <xf numFmtId="3" fontId="6" fillId="0" borderId="17" xfId="0" applyNumberFormat="1" applyFont="1" applyBorder="1"/>
    <xf numFmtId="3" fontId="6" fillId="0" borderId="62" xfId="0" applyNumberFormat="1" applyFont="1" applyBorder="1"/>
    <xf numFmtId="3" fontId="6" fillId="0" borderId="43" xfId="0" applyNumberFormat="1" applyFont="1" applyBorder="1"/>
    <xf numFmtId="3" fontId="6" fillId="0" borderId="68" xfId="0" applyNumberFormat="1" applyFont="1" applyBorder="1"/>
    <xf numFmtId="0" fontId="6" fillId="0" borderId="34" xfId="0" applyFont="1" applyBorder="1" applyAlignment="1">
      <alignment wrapText="1"/>
    </xf>
    <xf numFmtId="3" fontId="6" fillId="0" borderId="34" xfId="0" applyNumberFormat="1" applyFont="1" applyBorder="1"/>
    <xf numFmtId="3" fontId="6" fillId="0" borderId="66" xfId="0" applyNumberFormat="1" applyFont="1" applyBorder="1"/>
    <xf numFmtId="3" fontId="6" fillId="0" borderId="46" xfId="0" applyNumberFormat="1" applyFont="1" applyBorder="1"/>
    <xf numFmtId="3" fontId="6" fillId="0" borderId="69" xfId="0" applyNumberFormat="1" applyFont="1" applyBorder="1"/>
    <xf numFmtId="0" fontId="6" fillId="0" borderId="35" xfId="0" applyFont="1" applyBorder="1"/>
    <xf numFmtId="0" fontId="5" fillId="0" borderId="15" xfId="0" applyFont="1" applyBorder="1" applyAlignment="1">
      <alignment wrapText="1"/>
    </xf>
    <xf numFmtId="3" fontId="5" fillId="0" borderId="15" xfId="0" applyNumberFormat="1" applyFont="1" applyBorder="1"/>
    <xf numFmtId="3" fontId="5" fillId="0" borderId="36" xfId="0" applyNumberFormat="1" applyFont="1" applyBorder="1"/>
    <xf numFmtId="3" fontId="5" fillId="0" borderId="71" xfId="0" applyNumberFormat="1" applyFont="1" applyBorder="1"/>
    <xf numFmtId="3" fontId="5" fillId="0" borderId="53" xfId="0" applyNumberFormat="1" applyFont="1" applyBorder="1"/>
    <xf numFmtId="0" fontId="6" fillId="0" borderId="54" xfId="0" applyFont="1" applyBorder="1" applyAlignment="1">
      <alignment vertical="center"/>
    </xf>
    <xf numFmtId="3" fontId="5" fillId="0" borderId="31" xfId="0" applyNumberFormat="1" applyFont="1" applyBorder="1"/>
    <xf numFmtId="0" fontId="6" fillId="0" borderId="51" xfId="0" applyFont="1" applyBorder="1" applyAlignment="1">
      <alignment vertical="center"/>
    </xf>
    <xf numFmtId="0" fontId="6" fillId="0" borderId="55" xfId="0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0" fontId="6" fillId="0" borderId="72" xfId="0" applyFont="1" applyBorder="1" applyAlignment="1">
      <alignment vertical="center"/>
    </xf>
    <xf numFmtId="0" fontId="6" fillId="0" borderId="68" xfId="0" applyFont="1" applyBorder="1" applyAlignment="1">
      <alignment vertical="center"/>
    </xf>
    <xf numFmtId="0" fontId="5" fillId="0" borderId="56" xfId="0" applyFont="1" applyBorder="1" applyAlignment="1">
      <alignment wrapText="1"/>
    </xf>
    <xf numFmtId="3" fontId="5" fillId="0" borderId="56" xfId="0" applyNumberFormat="1" applyFont="1" applyBorder="1"/>
    <xf numFmtId="3" fontId="5" fillId="0" borderId="61" xfId="0" applyNumberFormat="1" applyFont="1" applyBorder="1"/>
    <xf numFmtId="3" fontId="5" fillId="0" borderId="72" xfId="0" applyNumberFormat="1" applyFont="1" applyBorder="1"/>
    <xf numFmtId="3" fontId="5" fillId="0" borderId="57" xfId="0" applyNumberFormat="1" applyFont="1" applyBorder="1"/>
    <xf numFmtId="0" fontId="5" fillId="0" borderId="58" xfId="0" applyFont="1" applyBorder="1"/>
    <xf numFmtId="3" fontId="5" fillId="0" borderId="59" xfId="0" applyNumberFormat="1" applyFont="1" applyBorder="1"/>
    <xf numFmtId="0" fontId="5" fillId="0" borderId="42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 wrapText="1"/>
    </xf>
    <xf numFmtId="0" fontId="5" fillId="0" borderId="73" xfId="0" applyFont="1" applyBorder="1" applyAlignment="1">
      <alignment horizontal="center" vertical="center" wrapText="1"/>
    </xf>
    <xf numFmtId="0" fontId="5" fillId="0" borderId="65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3" fontId="6" fillId="0" borderId="4" xfId="0" applyNumberFormat="1" applyFont="1" applyBorder="1" applyAlignment="1">
      <alignment horizontal="right"/>
    </xf>
    <xf numFmtId="3" fontId="6" fillId="0" borderId="74" xfId="0" applyNumberFormat="1" applyFont="1" applyBorder="1" applyAlignment="1">
      <alignment horizontal="right"/>
    </xf>
    <xf numFmtId="9" fontId="6" fillId="0" borderId="90" xfId="1" applyFont="1" applyBorder="1" applyAlignment="1">
      <alignment horizontal="right"/>
    </xf>
    <xf numFmtId="0" fontId="6" fillId="0" borderId="18" xfId="0" applyFont="1" applyBorder="1" applyAlignment="1">
      <alignment horizontal="right"/>
    </xf>
    <xf numFmtId="0" fontId="6" fillId="0" borderId="1" xfId="0" applyFont="1" applyBorder="1"/>
    <xf numFmtId="0" fontId="9" fillId="0" borderId="18" xfId="0" applyFont="1" applyBorder="1" applyAlignment="1">
      <alignment horizontal="right"/>
    </xf>
    <xf numFmtId="0" fontId="9" fillId="0" borderId="1" xfId="0" applyFont="1" applyBorder="1"/>
    <xf numFmtId="0" fontId="6" fillId="0" borderId="34" xfId="0" applyFont="1" applyBorder="1"/>
    <xf numFmtId="0" fontId="5" fillId="0" borderId="26" xfId="0" applyFont="1" applyBorder="1"/>
    <xf numFmtId="0" fontId="5" fillId="0" borderId="4" xfId="0" applyFont="1" applyBorder="1"/>
    <xf numFmtId="9" fontId="6" fillId="0" borderId="91" xfId="1" applyFont="1" applyBorder="1"/>
    <xf numFmtId="3" fontId="5" fillId="0" borderId="80" xfId="0" applyNumberFormat="1" applyFont="1" applyBorder="1"/>
    <xf numFmtId="3" fontId="5" fillId="0" borderId="17" xfId="0" applyNumberFormat="1" applyFont="1" applyBorder="1"/>
    <xf numFmtId="9" fontId="5" fillId="0" borderId="64" xfId="1" applyFont="1" applyBorder="1"/>
    <xf numFmtId="3" fontId="6" fillId="0" borderId="78" xfId="0" applyNumberFormat="1" applyFont="1" applyBorder="1"/>
    <xf numFmtId="9" fontId="6" fillId="0" borderId="92" xfId="1" applyFont="1" applyBorder="1"/>
    <xf numFmtId="3" fontId="5" fillId="0" borderId="4" xfId="0" applyNumberFormat="1" applyFont="1" applyBorder="1"/>
    <xf numFmtId="9" fontId="5" fillId="0" borderId="90" xfId="1" applyFont="1" applyBorder="1"/>
    <xf numFmtId="3" fontId="6" fillId="0" borderId="76" xfId="0" applyNumberFormat="1" applyFont="1" applyBorder="1"/>
    <xf numFmtId="0" fontId="6" fillId="0" borderId="10" xfId="0" applyFont="1" applyBorder="1"/>
    <xf numFmtId="0" fontId="5" fillId="0" borderId="48" xfId="0" applyFont="1" applyBorder="1"/>
    <xf numFmtId="0" fontId="6" fillId="0" borderId="56" xfId="0" applyFont="1" applyBorder="1"/>
    <xf numFmtId="0" fontId="5" fillId="0" borderId="49" xfId="0" applyFont="1" applyBorder="1"/>
    <xf numFmtId="3" fontId="9" fillId="0" borderId="1" xfId="0" applyNumberFormat="1" applyFont="1" applyBorder="1"/>
    <xf numFmtId="3" fontId="9" fillId="0" borderId="76" xfId="0" applyNumberFormat="1" applyFont="1" applyBorder="1"/>
    <xf numFmtId="9" fontId="9" fillId="0" borderId="91" xfId="1" applyFont="1" applyBorder="1"/>
    <xf numFmtId="0" fontId="6" fillId="0" borderId="0" xfId="2" applyFont="1"/>
    <xf numFmtId="0" fontId="6" fillId="0" borderId="0" xfId="2" applyFont="1" applyAlignment="1">
      <alignment horizontal="right"/>
    </xf>
    <xf numFmtId="0" fontId="1" fillId="0" borderId="0" xfId="2"/>
    <xf numFmtId="0" fontId="5" fillId="0" borderId="0" xfId="2" applyFont="1" applyAlignment="1">
      <alignment horizontal="center" wrapText="1"/>
    </xf>
    <xf numFmtId="0" fontId="6" fillId="0" borderId="0" xfId="2" applyFont="1" applyAlignment="1">
      <alignment horizontal="center"/>
    </xf>
    <xf numFmtId="0" fontId="5" fillId="0" borderId="48" xfId="2" applyFont="1" applyBorder="1" applyAlignment="1">
      <alignment horizontal="left" vertical="center"/>
    </xf>
    <xf numFmtId="0" fontId="6" fillId="0" borderId="49" xfId="2" applyFont="1" applyBorder="1" applyAlignment="1">
      <alignment horizontal="center" vertical="center"/>
    </xf>
    <xf numFmtId="0" fontId="6" fillId="0" borderId="52" xfId="2" applyFont="1" applyBorder="1" applyAlignment="1">
      <alignment horizontal="center"/>
    </xf>
    <xf numFmtId="0" fontId="5" fillId="0" borderId="25" xfId="2" applyFont="1" applyBorder="1"/>
    <xf numFmtId="0" fontId="5" fillId="0" borderId="17" xfId="2" applyFont="1" applyBorder="1"/>
    <xf numFmtId="0" fontId="6" fillId="0" borderId="18" xfId="2" applyFont="1" applyBorder="1" applyAlignment="1">
      <alignment horizontal="right"/>
    </xf>
    <xf numFmtId="0" fontId="6" fillId="0" borderId="1" xfId="2" applyFont="1" applyBorder="1"/>
    <xf numFmtId="0" fontId="6" fillId="0" borderId="26" xfId="2" applyFont="1" applyBorder="1" applyAlignment="1">
      <alignment horizontal="right"/>
    </xf>
    <xf numFmtId="0" fontId="6" fillId="0" borderId="4" xfId="2" applyFont="1" applyBorder="1"/>
    <xf numFmtId="0" fontId="5" fillId="0" borderId="26" xfId="2" applyFont="1" applyBorder="1" applyAlignment="1">
      <alignment horizontal="left"/>
    </xf>
    <xf numFmtId="0" fontId="5" fillId="0" borderId="4" xfId="2" applyFont="1" applyBorder="1"/>
    <xf numFmtId="0" fontId="6" fillId="0" borderId="1" xfId="2" applyFont="1" applyBorder="1" applyAlignment="1">
      <alignment wrapText="1"/>
    </xf>
    <xf numFmtId="0" fontId="6" fillId="0" borderId="1" xfId="2" applyFont="1" applyFill="1" applyBorder="1" applyAlignment="1">
      <alignment wrapText="1"/>
    </xf>
    <xf numFmtId="0" fontId="10" fillId="0" borderId="26" xfId="2" applyFont="1" applyBorder="1" applyAlignment="1">
      <alignment horizontal="left" vertical="center"/>
    </xf>
    <xf numFmtId="0" fontId="10" fillId="0" borderId="4" xfId="2" applyFont="1" applyBorder="1" applyAlignment="1">
      <alignment horizontal="left" vertical="center"/>
    </xf>
    <xf numFmtId="0" fontId="11" fillId="0" borderId="0" xfId="2" applyFont="1"/>
    <xf numFmtId="0" fontId="5" fillId="0" borderId="26" xfId="2" applyFont="1" applyBorder="1" applyAlignment="1">
      <alignment horizontal="left" vertical="center"/>
    </xf>
    <xf numFmtId="0" fontId="5" fillId="0" borderId="4" xfId="2" applyFont="1" applyBorder="1" applyAlignment="1">
      <alignment horizontal="left" vertical="center"/>
    </xf>
    <xf numFmtId="0" fontId="8" fillId="0" borderId="0" xfId="2" applyFont="1"/>
    <xf numFmtId="0" fontId="6" fillId="0" borderId="26" xfId="2" applyFont="1" applyBorder="1" applyAlignment="1">
      <alignment horizontal="right" vertical="center"/>
    </xf>
    <xf numFmtId="0" fontId="6" fillId="0" borderId="4" xfId="2" applyFont="1" applyBorder="1" applyAlignment="1">
      <alignment horizontal="left" vertical="center"/>
    </xf>
    <xf numFmtId="0" fontId="8" fillId="0" borderId="0" xfId="2" applyFont="1" applyAlignment="1">
      <alignment horizontal="left"/>
    </xf>
    <xf numFmtId="0" fontId="5" fillId="0" borderId="18" xfId="2" applyFont="1" applyBorder="1" applyAlignment="1">
      <alignment horizontal="left" vertical="center"/>
    </xf>
    <xf numFmtId="0" fontId="5" fillId="0" borderId="1" xfId="2" applyFont="1" applyBorder="1" applyAlignment="1">
      <alignment horizontal="left" vertical="center"/>
    </xf>
    <xf numFmtId="0" fontId="6" fillId="0" borderId="30" xfId="2" applyFont="1" applyBorder="1" applyAlignment="1">
      <alignment horizontal="right" vertical="center"/>
    </xf>
    <xf numFmtId="0" fontId="6" fillId="0" borderId="15" xfId="2" applyFont="1" applyBorder="1" applyAlignment="1">
      <alignment horizontal="left" vertical="center"/>
    </xf>
    <xf numFmtId="0" fontId="6" fillId="0" borderId="18" xfId="2" applyFont="1" applyBorder="1" applyAlignment="1">
      <alignment horizontal="right" vertical="center"/>
    </xf>
    <xf numFmtId="0" fontId="6" fillId="0" borderId="1" xfId="2" applyFont="1" applyBorder="1" applyAlignment="1">
      <alignment horizontal="left" vertical="center"/>
    </xf>
    <xf numFmtId="0" fontId="6" fillId="0" borderId="10" xfId="2" applyFont="1" applyBorder="1" applyAlignment="1">
      <alignment horizontal="left" vertical="center"/>
    </xf>
    <xf numFmtId="0" fontId="6" fillId="0" borderId="38" xfId="2" applyFont="1" applyBorder="1" applyAlignment="1">
      <alignment horizontal="right" vertical="center"/>
    </xf>
    <xf numFmtId="0" fontId="10" fillId="0" borderId="18" xfId="2" applyFont="1" applyBorder="1" applyAlignment="1">
      <alignment horizontal="left"/>
    </xf>
    <xf numFmtId="0" fontId="10" fillId="0" borderId="1" xfId="2" applyFont="1" applyBorder="1" applyAlignment="1">
      <alignment wrapText="1"/>
    </xf>
    <xf numFmtId="0" fontId="10" fillId="0" borderId="26" xfId="2" applyFont="1" applyBorder="1"/>
    <xf numFmtId="0" fontId="10" fillId="0" borderId="4" xfId="2" applyFont="1" applyBorder="1"/>
    <xf numFmtId="0" fontId="6" fillId="0" borderId="10" xfId="2" applyFont="1" applyBorder="1"/>
    <xf numFmtId="0" fontId="10" fillId="0" borderId="48" xfId="2" applyFont="1" applyBorder="1"/>
    <xf numFmtId="0" fontId="12" fillId="0" borderId="49" xfId="2" applyFont="1" applyBorder="1"/>
    <xf numFmtId="0" fontId="5" fillId="0" borderId="55" xfId="2" applyFont="1" applyBorder="1"/>
    <xf numFmtId="0" fontId="6" fillId="0" borderId="56" xfId="2" applyFont="1" applyBorder="1"/>
    <xf numFmtId="0" fontId="5" fillId="0" borderId="59" xfId="2" applyFont="1" applyBorder="1"/>
    <xf numFmtId="0" fontId="5" fillId="0" borderId="40" xfId="2" applyFont="1" applyBorder="1" applyAlignment="1">
      <alignment horizontal="left" vertical="center"/>
    </xf>
    <xf numFmtId="0" fontId="6" fillId="0" borderId="42" xfId="2" applyFont="1" applyBorder="1" applyAlignment="1">
      <alignment horizontal="center" vertical="center"/>
    </xf>
    <xf numFmtId="0" fontId="6" fillId="0" borderId="60" xfId="2" applyFont="1" applyBorder="1" applyAlignment="1">
      <alignment horizontal="center"/>
    </xf>
    <xf numFmtId="0" fontId="10" fillId="0" borderId="18" xfId="2" applyFont="1" applyBorder="1" applyAlignment="1">
      <alignment horizontal="left" vertical="center"/>
    </xf>
    <xf numFmtId="0" fontId="10" fillId="0" borderId="1" xfId="2" applyFont="1" applyBorder="1" applyAlignment="1">
      <alignment horizontal="left" vertical="center"/>
    </xf>
    <xf numFmtId="0" fontId="10" fillId="0" borderId="18" xfId="2" applyFont="1" applyBorder="1"/>
    <xf numFmtId="0" fontId="10" fillId="0" borderId="1" xfId="2" applyFont="1" applyBorder="1" applyAlignment="1">
      <alignment vertical="center"/>
    </xf>
    <xf numFmtId="0" fontId="10" fillId="0" borderId="1" xfId="2" applyFont="1" applyBorder="1" applyAlignment="1">
      <alignment horizontal="left"/>
    </xf>
    <xf numFmtId="0" fontId="10" fillId="0" borderId="1" xfId="2" applyFont="1" applyBorder="1"/>
    <xf numFmtId="0" fontId="5" fillId="0" borderId="18" xfId="2" applyFont="1" applyBorder="1" applyAlignment="1">
      <alignment horizontal="right"/>
    </xf>
    <xf numFmtId="0" fontId="5" fillId="0" borderId="1" xfId="2" applyFont="1" applyBorder="1"/>
    <xf numFmtId="0" fontId="13" fillId="0" borderId="0" xfId="2" applyFont="1"/>
    <xf numFmtId="0" fontId="5" fillId="0" borderId="1" xfId="2" applyFont="1" applyBorder="1" applyAlignment="1"/>
    <xf numFmtId="0" fontId="9" fillId="0" borderId="18" xfId="2" applyFont="1" applyBorder="1" applyAlignment="1">
      <alignment horizontal="right"/>
    </xf>
    <xf numFmtId="0" fontId="6" fillId="0" borderId="1" xfId="2" applyFont="1" applyBorder="1" applyAlignment="1">
      <alignment horizontal="left" wrapText="1"/>
    </xf>
    <xf numFmtId="0" fontId="9" fillId="0" borderId="1" xfId="2" applyFont="1" applyBorder="1" applyAlignment="1">
      <alignment horizontal="right" wrapText="1"/>
    </xf>
    <xf numFmtId="0" fontId="9" fillId="0" borderId="1" xfId="2" applyFont="1" applyFill="1" applyBorder="1" applyAlignment="1">
      <alignment horizontal="right" wrapText="1"/>
    </xf>
    <xf numFmtId="0" fontId="5" fillId="0" borderId="1" xfId="2" applyFont="1" applyBorder="1" applyAlignment="1">
      <alignment wrapText="1"/>
    </xf>
    <xf numFmtId="0" fontId="5" fillId="0" borderId="1" xfId="2" applyFont="1" applyFill="1" applyBorder="1" applyAlignment="1">
      <alignment wrapText="1"/>
    </xf>
    <xf numFmtId="0" fontId="1" fillId="0" borderId="0" xfId="2" applyFont="1"/>
    <xf numFmtId="0" fontId="6" fillId="0" borderId="19" xfId="2" applyFont="1" applyBorder="1" applyAlignment="1">
      <alignment horizontal="right"/>
    </xf>
    <xf numFmtId="0" fontId="6" fillId="0" borderId="67" xfId="2" applyFont="1" applyBorder="1" applyAlignment="1">
      <alignment horizontal="center" vertical="center"/>
    </xf>
    <xf numFmtId="0" fontId="6" fillId="0" borderId="83" xfId="2" applyFont="1" applyBorder="1" applyAlignment="1">
      <alignment horizontal="center" vertical="center"/>
    </xf>
    <xf numFmtId="0" fontId="10" fillId="0" borderId="48" xfId="2" applyFont="1" applyBorder="1" applyAlignment="1">
      <alignment horizontal="left" vertical="center"/>
    </xf>
    <xf numFmtId="0" fontId="10" fillId="0" borderId="49" xfId="2" applyFont="1" applyBorder="1" applyAlignment="1">
      <alignment horizontal="left" vertical="center"/>
    </xf>
    <xf numFmtId="3" fontId="10" fillId="0" borderId="49" xfId="2" applyNumberFormat="1" applyFont="1" applyBorder="1"/>
    <xf numFmtId="3" fontId="10" fillId="0" borderId="1" xfId="2" applyNumberFormat="1" applyFont="1" applyBorder="1" applyAlignment="1">
      <alignment horizontal="right"/>
    </xf>
    <xf numFmtId="3" fontId="10" fillId="0" borderId="49" xfId="2" applyNumberFormat="1" applyFont="1" applyBorder="1" applyAlignment="1"/>
    <xf numFmtId="3" fontId="5" fillId="0" borderId="17" xfId="2" applyNumberFormat="1" applyFont="1" applyBorder="1" applyAlignment="1"/>
    <xf numFmtId="3" fontId="5" fillId="0" borderId="4" xfId="2" applyNumberFormat="1" applyFont="1" applyBorder="1" applyAlignment="1"/>
    <xf numFmtId="3" fontId="10" fillId="0" borderId="4" xfId="2" applyNumberFormat="1" applyFont="1" applyBorder="1" applyAlignment="1"/>
    <xf numFmtId="3" fontId="6" fillId="0" borderId="4" xfId="2" applyNumberFormat="1" applyFont="1" applyBorder="1" applyAlignment="1"/>
    <xf numFmtId="3" fontId="6" fillId="0" borderId="4" xfId="2" applyNumberFormat="1" applyFont="1" applyBorder="1" applyAlignment="1">
      <alignment wrapText="1"/>
    </xf>
    <xf numFmtId="3" fontId="6" fillId="0" borderId="1" xfId="2" applyNumberFormat="1" applyFont="1" applyFill="1" applyBorder="1" applyAlignment="1">
      <alignment wrapText="1"/>
    </xf>
    <xf numFmtId="3" fontId="5" fillId="0" borderId="4" xfId="2" applyNumberFormat="1" applyFont="1" applyBorder="1" applyAlignment="1">
      <alignment vertical="center"/>
    </xf>
    <xf numFmtId="3" fontId="6" fillId="0" borderId="4" xfId="2" applyNumberFormat="1" applyFont="1" applyBorder="1" applyAlignment="1">
      <alignment vertical="center"/>
    </xf>
    <xf numFmtId="3" fontId="5" fillId="0" borderId="1" xfId="2" applyNumberFormat="1" applyFont="1" applyBorder="1" applyAlignment="1">
      <alignment vertical="center"/>
    </xf>
    <xf numFmtId="3" fontId="6" fillId="0" borderId="15" xfId="2" applyNumberFormat="1" applyFont="1" applyBorder="1" applyAlignment="1">
      <alignment vertical="center"/>
    </xf>
    <xf numFmtId="3" fontId="6" fillId="0" borderId="1" xfId="2" applyNumberFormat="1" applyFont="1" applyBorder="1" applyAlignment="1">
      <alignment vertical="center"/>
    </xf>
    <xf numFmtId="3" fontId="6" fillId="0" borderId="10" xfId="2" applyNumberFormat="1" applyFont="1" applyBorder="1" applyAlignment="1">
      <alignment vertical="center"/>
    </xf>
    <xf numFmtId="3" fontId="10" fillId="0" borderId="1" xfId="2" applyNumberFormat="1" applyFont="1" applyBorder="1" applyAlignment="1">
      <alignment wrapText="1"/>
    </xf>
    <xf numFmtId="3" fontId="6" fillId="0" borderId="1" xfId="2" applyNumberFormat="1" applyFont="1" applyBorder="1" applyAlignment="1"/>
    <xf numFmtId="3" fontId="6" fillId="0" borderId="10" xfId="2" applyNumberFormat="1" applyFont="1" applyBorder="1" applyAlignment="1"/>
    <xf numFmtId="3" fontId="6" fillId="0" borderId="56" xfId="2" applyNumberFormat="1" applyFont="1" applyBorder="1" applyAlignment="1"/>
    <xf numFmtId="3" fontId="10" fillId="0" borderId="1" xfId="2" applyNumberFormat="1" applyFont="1" applyBorder="1" applyAlignment="1">
      <alignment vertical="center"/>
    </xf>
    <xf numFmtId="3" fontId="6" fillId="0" borderId="1" xfId="2" applyNumberFormat="1" applyFont="1" applyBorder="1"/>
    <xf numFmtId="3" fontId="5" fillId="0" borderId="1" xfId="2" applyNumberFormat="1" applyFont="1" applyFill="1" applyBorder="1" applyAlignment="1">
      <alignment wrapText="1"/>
    </xf>
    <xf numFmtId="3" fontId="10" fillId="0" borderId="1" xfId="2" applyNumberFormat="1" applyFont="1" applyBorder="1"/>
    <xf numFmtId="3" fontId="10" fillId="0" borderId="1" xfId="2" applyNumberFormat="1" applyFont="1" applyBorder="1" applyAlignment="1"/>
    <xf numFmtId="3" fontId="5" fillId="0" borderId="1" xfId="2" applyNumberFormat="1" applyFont="1" applyBorder="1" applyAlignment="1"/>
    <xf numFmtId="3" fontId="9" fillId="0" borderId="1" xfId="2" applyNumberFormat="1" applyFont="1" applyBorder="1" applyAlignment="1">
      <alignment wrapText="1"/>
    </xf>
    <xf numFmtId="3" fontId="9" fillId="0" borderId="1" xfId="2" applyNumberFormat="1" applyFont="1" applyFill="1" applyBorder="1" applyAlignment="1">
      <alignment wrapText="1"/>
    </xf>
    <xf numFmtId="3" fontId="5" fillId="0" borderId="59" xfId="2" applyNumberFormat="1" applyFont="1" applyBorder="1" applyAlignment="1"/>
    <xf numFmtId="9" fontId="10" fillId="0" borderId="52" xfId="1" applyFont="1" applyBorder="1" applyAlignment="1">
      <alignment horizontal="right"/>
    </xf>
    <xf numFmtId="9" fontId="5" fillId="0" borderId="45" xfId="1" applyFont="1" applyBorder="1" applyAlignment="1">
      <alignment horizontal="right"/>
    </xf>
    <xf numFmtId="9" fontId="6" fillId="0" borderId="33" xfId="1" applyFont="1" applyBorder="1" applyAlignment="1">
      <alignment horizontal="right"/>
    </xf>
    <xf numFmtId="9" fontId="5" fillId="0" borderId="33" xfId="1" applyFont="1" applyBorder="1" applyAlignment="1">
      <alignment horizontal="right"/>
    </xf>
    <xf numFmtId="9" fontId="10" fillId="0" borderId="33" xfId="1" applyFont="1" applyBorder="1" applyAlignment="1">
      <alignment horizontal="right"/>
    </xf>
    <xf numFmtId="9" fontId="6" fillId="0" borderId="31" xfId="1" applyFont="1" applyBorder="1" applyAlignment="1">
      <alignment horizontal="right"/>
    </xf>
    <xf numFmtId="9" fontId="10" fillId="0" borderId="27" xfId="1" applyFont="1" applyBorder="1" applyAlignment="1"/>
    <xf numFmtId="9" fontId="10" fillId="0" borderId="52" xfId="1" applyFont="1" applyBorder="1" applyAlignment="1"/>
    <xf numFmtId="9" fontId="5" fillId="0" borderId="27" xfId="1" applyFont="1" applyBorder="1" applyAlignment="1"/>
    <xf numFmtId="9" fontId="6" fillId="0" borderId="27" xfId="1" applyFont="1" applyBorder="1" applyAlignment="1"/>
    <xf numFmtId="9" fontId="9" fillId="0" borderId="27" xfId="1" applyFont="1" applyBorder="1" applyAlignment="1"/>
    <xf numFmtId="9" fontId="6" fillId="0" borderId="39" xfId="1" applyFont="1" applyBorder="1" applyAlignment="1"/>
    <xf numFmtId="0" fontId="5" fillId="0" borderId="48" xfId="2" applyFont="1" applyBorder="1"/>
    <xf numFmtId="0" fontId="6" fillId="0" borderId="49" xfId="2" applyFont="1" applyBorder="1"/>
    <xf numFmtId="3" fontId="6" fillId="0" borderId="52" xfId="2" applyNumberFormat="1" applyFont="1" applyBorder="1"/>
    <xf numFmtId="0" fontId="10" fillId="0" borderId="25" xfId="2" applyFont="1" applyBorder="1" applyAlignment="1">
      <alignment horizontal="left"/>
    </xf>
    <xf numFmtId="0" fontId="10" fillId="0" borderId="17" xfId="2" applyFont="1" applyBorder="1" applyAlignment="1">
      <alignment wrapText="1"/>
    </xf>
    <xf numFmtId="0" fontId="9" fillId="0" borderId="1" xfId="2" applyFont="1" applyBorder="1" applyAlignment="1">
      <alignment horizontal="right"/>
    </xf>
    <xf numFmtId="0" fontId="10" fillId="0" borderId="1" xfId="2" applyFont="1" applyBorder="1" applyAlignment="1"/>
    <xf numFmtId="3" fontId="6" fillId="0" borderId="49" xfId="2" applyNumberFormat="1" applyFont="1" applyBorder="1"/>
    <xf numFmtId="3" fontId="10" fillId="0" borderId="17" xfId="2" applyNumberFormat="1" applyFont="1" applyBorder="1"/>
    <xf numFmtId="3" fontId="9" fillId="0" borderId="1" xfId="2" applyNumberFormat="1" applyFont="1" applyBorder="1"/>
    <xf numFmtId="3" fontId="5" fillId="0" borderId="49" xfId="2" applyNumberFormat="1" applyFont="1" applyBorder="1"/>
    <xf numFmtId="9" fontId="10" fillId="0" borderId="45" xfId="1" applyFont="1" applyBorder="1"/>
    <xf numFmtId="9" fontId="10" fillId="0" borderId="27" xfId="1" applyFont="1" applyBorder="1" applyAlignment="1">
      <alignment horizontal="right"/>
    </xf>
    <xf numFmtId="9" fontId="6" fillId="0" borderId="27" xfId="1" applyFont="1" applyBorder="1" applyAlignment="1">
      <alignment horizontal="right"/>
    </xf>
    <xf numFmtId="9" fontId="9" fillId="0" borderId="27" xfId="1" applyFont="1" applyBorder="1" applyAlignment="1">
      <alignment horizontal="right"/>
    </xf>
    <xf numFmtId="0" fontId="5" fillId="0" borderId="40" xfId="0" applyFont="1" applyBorder="1"/>
    <xf numFmtId="0" fontId="6" fillId="0" borderId="26" xfId="0" applyFont="1" applyBorder="1" applyAlignment="1">
      <alignment horizontal="right"/>
    </xf>
    <xf numFmtId="9" fontId="6" fillId="0" borderId="39" xfId="1" applyFont="1" applyBorder="1"/>
    <xf numFmtId="3" fontId="5" fillId="0" borderId="62" xfId="0" applyNumberFormat="1" applyFont="1" applyBorder="1"/>
    <xf numFmtId="0" fontId="6" fillId="0" borderId="4" xfId="0" applyFont="1" applyBorder="1"/>
    <xf numFmtId="9" fontId="6" fillId="0" borderId="90" xfId="1" applyFont="1" applyBorder="1"/>
    <xf numFmtId="0" fontId="5" fillId="0" borderId="18" xfId="0" applyFont="1" applyBorder="1"/>
    <xf numFmtId="3" fontId="9" fillId="0" borderId="34" xfId="0" applyNumberFormat="1" applyFont="1" applyBorder="1"/>
    <xf numFmtId="3" fontId="9" fillId="0" borderId="78" xfId="0" applyNumberFormat="1" applyFont="1" applyBorder="1"/>
    <xf numFmtId="9" fontId="9" fillId="0" borderId="92" xfId="1" applyFont="1" applyBorder="1"/>
    <xf numFmtId="3" fontId="5" fillId="0" borderId="74" xfId="0" applyNumberFormat="1" applyFont="1" applyBorder="1"/>
    <xf numFmtId="0" fontId="9" fillId="0" borderId="34" xfId="0" applyFont="1" applyBorder="1"/>
    <xf numFmtId="0" fontId="5" fillId="0" borderId="0" xfId="0" applyFont="1" applyAlignment="1">
      <alignment horizontal="justify" wrapText="1"/>
    </xf>
    <xf numFmtId="0" fontId="5" fillId="0" borderId="2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80" xfId="0" applyFont="1" applyBorder="1" applyAlignment="1">
      <alignment horizontal="center" vertical="center" wrapText="1"/>
    </xf>
    <xf numFmtId="0" fontId="5" fillId="0" borderId="64" xfId="0" applyFont="1" applyBorder="1" applyAlignment="1">
      <alignment horizontal="center" vertical="center" wrapText="1"/>
    </xf>
    <xf numFmtId="0" fontId="5" fillId="0" borderId="21" xfId="0" applyFont="1" applyBorder="1"/>
    <xf numFmtId="0" fontId="5" fillId="0" borderId="16" xfId="0" applyFont="1" applyBorder="1"/>
    <xf numFmtId="3" fontId="5" fillId="0" borderId="16" xfId="0" applyNumberFormat="1" applyFont="1" applyBorder="1"/>
    <xf numFmtId="3" fontId="5" fillId="0" borderId="93" xfId="0" applyNumberFormat="1" applyFont="1" applyBorder="1"/>
    <xf numFmtId="9" fontId="5" fillId="0" borderId="94" xfId="1" applyFont="1" applyBorder="1"/>
    <xf numFmtId="3" fontId="5" fillId="0" borderId="1" xfId="0" applyNumberFormat="1" applyFont="1" applyBorder="1"/>
    <xf numFmtId="3" fontId="5" fillId="0" borderId="76" xfId="0" applyNumberFormat="1" applyFont="1" applyBorder="1"/>
    <xf numFmtId="9" fontId="5" fillId="0" borderId="91" xfId="1" applyFont="1" applyBorder="1"/>
    <xf numFmtId="0" fontId="5" fillId="0" borderId="18" xfId="0" applyFont="1" applyBorder="1" applyAlignment="1">
      <alignment horizontal="left"/>
    </xf>
    <xf numFmtId="0" fontId="5" fillId="0" borderId="1" xfId="0" applyFont="1" applyBorder="1"/>
    <xf numFmtId="0" fontId="5" fillId="0" borderId="60" xfId="0" applyFont="1" applyBorder="1" applyAlignment="1">
      <alignment horizontal="center" vertical="center" wrapText="1"/>
    </xf>
    <xf numFmtId="0" fontId="5" fillId="0" borderId="62" xfId="0" applyFont="1" applyBorder="1" applyAlignment="1">
      <alignment horizontal="right"/>
    </xf>
    <xf numFmtId="0" fontId="5" fillId="0" borderId="17" xfId="0" applyFont="1" applyBorder="1" applyAlignment="1">
      <alignment horizontal="right"/>
    </xf>
    <xf numFmtId="0" fontId="5" fillId="0" borderId="80" xfId="0" applyFont="1" applyBorder="1" applyAlignment="1">
      <alignment horizontal="right"/>
    </xf>
    <xf numFmtId="9" fontId="5" fillId="0" borderId="45" xfId="0" applyNumberFormat="1" applyFont="1" applyBorder="1" applyAlignment="1"/>
    <xf numFmtId="0" fontId="6" fillId="0" borderId="14" xfId="0" applyFont="1" applyBorder="1"/>
    <xf numFmtId="0" fontId="6" fillId="0" borderId="74" xfId="0" applyFont="1" applyBorder="1"/>
    <xf numFmtId="9" fontId="6" fillId="0" borderId="33" xfId="0" applyNumberFormat="1" applyFont="1" applyBorder="1"/>
    <xf numFmtId="0" fontId="6" fillId="0" borderId="61" xfId="0" applyFont="1" applyBorder="1"/>
    <xf numFmtId="0" fontId="6" fillId="0" borderId="79" xfId="0" applyFont="1" applyBorder="1"/>
    <xf numFmtId="9" fontId="6" fillId="0" borderId="59" xfId="0" applyNumberFormat="1" applyFont="1" applyBorder="1"/>
    <xf numFmtId="0" fontId="5" fillId="0" borderId="74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9" fontId="5" fillId="0" borderId="33" xfId="0" applyNumberFormat="1" applyFont="1" applyBorder="1"/>
    <xf numFmtId="0" fontId="6" fillId="0" borderId="36" xfId="0" applyFont="1" applyBorder="1"/>
    <xf numFmtId="0" fontId="6" fillId="0" borderId="15" xfId="0" applyFont="1" applyBorder="1"/>
    <xf numFmtId="9" fontId="6" fillId="0" borderId="31" xfId="0" applyNumberFormat="1" applyFont="1" applyBorder="1"/>
    <xf numFmtId="0" fontId="5" fillId="0" borderId="25" xfId="0" applyFont="1" applyBorder="1" applyAlignment="1">
      <alignment horizontal="left"/>
    </xf>
    <xf numFmtId="0" fontId="5" fillId="0" borderId="17" xfId="0" applyFont="1" applyBorder="1" applyAlignment="1">
      <alignment horizontal="left" vertical="center"/>
    </xf>
    <xf numFmtId="0" fontId="5" fillId="0" borderId="62" xfId="0" applyFont="1" applyBorder="1"/>
    <xf numFmtId="0" fontId="5" fillId="0" borderId="80" xfId="0" applyFont="1" applyBorder="1"/>
    <xf numFmtId="9" fontId="5" fillId="0" borderId="45" xfId="0" applyNumberFormat="1" applyFont="1" applyBorder="1"/>
    <xf numFmtId="9" fontId="6" fillId="0" borderId="27" xfId="0" applyNumberFormat="1" applyFont="1" applyBorder="1"/>
    <xf numFmtId="9" fontId="6" fillId="0" borderId="35" xfId="0" applyNumberFormat="1" applyFont="1" applyBorder="1"/>
    <xf numFmtId="0" fontId="6" fillId="0" borderId="13" xfId="0" applyFont="1" applyBorder="1"/>
    <xf numFmtId="0" fontId="6" fillId="0" borderId="76" xfId="0" applyFont="1" applyBorder="1"/>
    <xf numFmtId="0" fontId="6" fillId="0" borderId="63" xfId="0" applyFont="1" applyBorder="1"/>
    <xf numFmtId="0" fontId="6" fillId="0" borderId="77" xfId="0" applyFont="1" applyBorder="1"/>
    <xf numFmtId="9" fontId="6" fillId="0" borderId="39" xfId="0" applyNumberFormat="1" applyFont="1" applyBorder="1"/>
    <xf numFmtId="0" fontId="5" fillId="0" borderId="75" xfId="0" applyFont="1" applyBorder="1" applyAlignment="1">
      <alignment horizontal="right"/>
    </xf>
    <xf numFmtId="0" fontId="5" fillId="0" borderId="49" xfId="0" applyFont="1" applyBorder="1" applyAlignment="1">
      <alignment horizontal="right"/>
    </xf>
    <xf numFmtId="9" fontId="5" fillId="0" borderId="52" xfId="0" applyNumberFormat="1" applyFont="1" applyBorder="1"/>
    <xf numFmtId="9" fontId="5" fillId="0" borderId="33" xfId="0" applyNumberFormat="1" applyFont="1" applyBorder="1" applyAlignment="1"/>
    <xf numFmtId="9" fontId="5" fillId="0" borderId="52" xfId="0" applyNumberFormat="1" applyFont="1" applyBorder="1" applyAlignment="1"/>
    <xf numFmtId="0" fontId="5" fillId="0" borderId="0" xfId="0" applyFont="1" applyAlignment="1">
      <alignment horizontal="center"/>
    </xf>
    <xf numFmtId="0" fontId="17" fillId="0" borderId="0" xfId="0" applyFont="1" applyAlignment="1">
      <alignment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2" fillId="0" borderId="0" xfId="0" applyFont="1" applyBorder="1" applyAlignment="1"/>
    <xf numFmtId="0" fontId="6" fillId="0" borderId="0" xfId="0" applyFont="1" applyBorder="1" applyAlignment="1"/>
    <xf numFmtId="0" fontId="12" fillId="0" borderId="0" xfId="0" applyFont="1"/>
    <xf numFmtId="0" fontId="5" fillId="0" borderId="37" xfId="0" applyFont="1" applyBorder="1" applyAlignment="1">
      <alignment wrapText="1"/>
    </xf>
    <xf numFmtId="0" fontId="5" fillId="0" borderId="28" xfId="0" applyFont="1" applyBorder="1" applyAlignment="1">
      <alignment horizontal="center" vertical="center"/>
    </xf>
    <xf numFmtId="0" fontId="18" fillId="0" borderId="26" xfId="0" applyFont="1" applyBorder="1"/>
    <xf numFmtId="0" fontId="6" fillId="0" borderId="4" xfId="0" applyFont="1" applyBorder="1" applyAlignment="1">
      <alignment horizontal="center"/>
    </xf>
    <xf numFmtId="3" fontId="6" fillId="0" borderId="33" xfId="0" applyNumberFormat="1" applyFont="1" applyBorder="1"/>
    <xf numFmtId="0" fontId="6" fillId="0" borderId="39" xfId="0" applyFont="1" applyBorder="1"/>
    <xf numFmtId="0" fontId="5" fillId="0" borderId="32" xfId="0" applyFont="1" applyBorder="1"/>
    <xf numFmtId="0" fontId="6" fillId="0" borderId="24" xfId="0" applyFont="1" applyBorder="1"/>
    <xf numFmtId="3" fontId="5" fillId="0" borderId="24" xfId="0" applyNumberFormat="1" applyFont="1" applyBorder="1"/>
    <xf numFmtId="3" fontId="5" fillId="0" borderId="41" xfId="0" applyNumberFormat="1" applyFont="1" applyBorder="1"/>
    <xf numFmtId="0" fontId="6" fillId="0" borderId="25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/>
    </xf>
    <xf numFmtId="0" fontId="16" fillId="0" borderId="18" xfId="0" applyFont="1" applyBorder="1" applyAlignment="1">
      <alignment horizontal="center"/>
    </xf>
    <xf numFmtId="0" fontId="16" fillId="0" borderId="1" xfId="0" applyFont="1" applyBorder="1"/>
    <xf numFmtId="3" fontId="16" fillId="0" borderId="27" xfId="0" applyNumberFormat="1" applyFont="1" applyBorder="1"/>
    <xf numFmtId="0" fontId="5" fillId="0" borderId="18" xfId="0" applyFont="1" applyBorder="1" applyAlignment="1">
      <alignment horizontal="center"/>
    </xf>
    <xf numFmtId="3" fontId="5" fillId="0" borderId="27" xfId="0" applyNumberFormat="1" applyFont="1" applyBorder="1"/>
    <xf numFmtId="0" fontId="6" fillId="0" borderId="19" xfId="0" applyFont="1" applyBorder="1" applyAlignment="1">
      <alignment horizontal="center"/>
    </xf>
    <xf numFmtId="3" fontId="6" fillId="0" borderId="35" xfId="0" applyNumberFormat="1" applyFont="1" applyBorder="1"/>
    <xf numFmtId="0" fontId="6" fillId="0" borderId="26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right" vertical="center"/>
    </xf>
    <xf numFmtId="0" fontId="9" fillId="0" borderId="4" xfId="0" applyFont="1" applyBorder="1" applyAlignment="1">
      <alignment horizontal="left" vertical="center"/>
    </xf>
    <xf numFmtId="0" fontId="6" fillId="0" borderId="18" xfId="0" applyFont="1" applyBorder="1" applyAlignment="1">
      <alignment horizontal="left"/>
    </xf>
    <xf numFmtId="3" fontId="9" fillId="0" borderId="27" xfId="0" applyNumberFormat="1" applyFont="1" applyBorder="1"/>
    <xf numFmtId="0" fontId="6" fillId="0" borderId="38" xfId="0" applyFont="1" applyBorder="1" applyAlignment="1">
      <alignment horizontal="left"/>
    </xf>
    <xf numFmtId="3" fontId="6" fillId="0" borderId="39" xfId="0" applyNumberFormat="1" applyFont="1" applyBorder="1"/>
    <xf numFmtId="0" fontId="5" fillId="0" borderId="38" xfId="0" applyFont="1" applyBorder="1" applyAlignment="1">
      <alignment horizontal="left"/>
    </xf>
    <xf numFmtId="0" fontId="5" fillId="0" borderId="10" xfId="0" applyFont="1" applyBorder="1"/>
    <xf numFmtId="0" fontId="6" fillId="0" borderId="4" xfId="0" applyFont="1" applyBorder="1" applyAlignment="1">
      <alignment horizontal="center" vertical="center"/>
    </xf>
    <xf numFmtId="0" fontId="6" fillId="0" borderId="48" xfId="0" applyFont="1" applyBorder="1" applyAlignment="1">
      <alignment horizontal="left"/>
    </xf>
    <xf numFmtId="0" fontId="6" fillId="0" borderId="30" xfId="0" applyFont="1" applyBorder="1" applyAlignment="1">
      <alignment horizontal="left"/>
    </xf>
    <xf numFmtId="3" fontId="6" fillId="0" borderId="15" xfId="0" applyNumberFormat="1" applyFont="1" applyBorder="1"/>
    <xf numFmtId="3" fontId="6" fillId="0" borderId="31" xfId="0" applyNumberFormat="1" applyFont="1" applyBorder="1"/>
    <xf numFmtId="0" fontId="6" fillId="0" borderId="25" xfId="0" applyFont="1" applyBorder="1" applyAlignment="1">
      <alignment horizontal="left"/>
    </xf>
    <xf numFmtId="3" fontId="6" fillId="0" borderId="45" xfId="0" applyNumberFormat="1" applyFont="1" applyBorder="1"/>
    <xf numFmtId="0" fontId="6" fillId="0" borderId="48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 wrapText="1"/>
    </xf>
    <xf numFmtId="0" fontId="14" fillId="0" borderId="0" xfId="7"/>
    <xf numFmtId="0" fontId="19" fillId="0" borderId="0" xfId="7" applyFont="1"/>
    <xf numFmtId="0" fontId="12" fillId="3" borderId="95" xfId="7" applyFont="1" applyFill="1" applyBorder="1" applyAlignment="1">
      <alignment horizontal="left" vertical="top" wrapText="1"/>
    </xf>
    <xf numFmtId="0" fontId="15" fillId="3" borderId="95" xfId="7" applyFont="1" applyFill="1" applyBorder="1" applyAlignment="1">
      <alignment horizontal="center" vertical="top" wrapText="1"/>
    </xf>
    <xf numFmtId="0" fontId="6" fillId="0" borderId="18" xfId="7" applyFont="1" applyBorder="1" applyAlignment="1">
      <alignment horizontal="center" vertical="top" wrapText="1"/>
    </xf>
    <xf numFmtId="0" fontId="6" fillId="0" borderId="1" xfId="7" applyFont="1" applyBorder="1" applyAlignment="1">
      <alignment horizontal="left" vertical="top" wrapText="1"/>
    </xf>
    <xf numFmtId="3" fontId="6" fillId="0" borderId="1" xfId="7" applyNumberFormat="1" applyFont="1" applyBorder="1"/>
    <xf numFmtId="3" fontId="6" fillId="0" borderId="20" xfId="7" applyNumberFormat="1" applyFont="1" applyBorder="1" applyAlignment="1">
      <alignment horizontal="right" vertical="top" wrapText="1"/>
    </xf>
    <xf numFmtId="3" fontId="6" fillId="0" borderId="27" xfId="7" applyNumberFormat="1" applyFont="1" applyBorder="1"/>
    <xf numFmtId="3" fontId="6" fillId="0" borderId="1" xfId="7" applyNumberFormat="1" applyFont="1" applyBorder="1" applyAlignment="1">
      <alignment horizontal="right" vertical="top" wrapText="1"/>
    </xf>
    <xf numFmtId="0" fontId="5" fillId="0" borderId="18" xfId="7" applyFont="1" applyBorder="1" applyAlignment="1">
      <alignment horizontal="center" vertical="top" wrapText="1"/>
    </xf>
    <xf numFmtId="0" fontId="5" fillId="0" borderId="1" xfId="7" applyFont="1" applyBorder="1" applyAlignment="1">
      <alignment horizontal="left" vertical="top" wrapText="1"/>
    </xf>
    <xf numFmtId="3" fontId="5" fillId="0" borderId="1" xfId="7" applyNumberFormat="1" applyFont="1" applyBorder="1"/>
    <xf numFmtId="3" fontId="5" fillId="0" borderId="20" xfId="7" applyNumberFormat="1" applyFont="1" applyBorder="1" applyAlignment="1">
      <alignment horizontal="right" vertical="top" wrapText="1"/>
    </xf>
    <xf numFmtId="3" fontId="5" fillId="0" borderId="1" xfId="7" applyNumberFormat="1" applyFont="1" applyBorder="1" applyAlignment="1">
      <alignment horizontal="right" vertical="top" wrapText="1"/>
    </xf>
    <xf numFmtId="3" fontId="5" fillId="0" borderId="27" xfId="7" applyNumberFormat="1" applyFont="1" applyBorder="1"/>
    <xf numFmtId="0" fontId="6" fillId="0" borderId="1" xfId="7" applyFont="1" applyBorder="1"/>
    <xf numFmtId="0" fontId="5" fillId="0" borderId="18" xfId="7" applyFont="1" applyFill="1" applyBorder="1" applyAlignment="1">
      <alignment horizontal="center" vertical="top" wrapText="1"/>
    </xf>
    <xf numFmtId="0" fontId="5" fillId="0" borderId="1" xfId="7" applyFont="1" applyBorder="1"/>
    <xf numFmtId="3" fontId="5" fillId="0" borderId="20" xfId="7" applyNumberFormat="1" applyFont="1" applyBorder="1"/>
    <xf numFmtId="0" fontId="6" fillId="0" borderId="18" xfId="7" applyFont="1" applyFill="1" applyBorder="1" applyAlignment="1">
      <alignment horizontal="center" vertical="top" wrapText="1"/>
    </xf>
    <xf numFmtId="3" fontId="6" fillId="0" borderId="20" xfId="7" applyNumberFormat="1" applyFont="1" applyBorder="1"/>
    <xf numFmtId="0" fontId="5" fillId="0" borderId="19" xfId="7" applyFont="1" applyFill="1" applyBorder="1" applyAlignment="1">
      <alignment horizontal="center" vertical="top" wrapText="1"/>
    </xf>
    <xf numFmtId="0" fontId="5" fillId="0" borderId="34" xfId="7" applyFont="1" applyBorder="1"/>
    <xf numFmtId="3" fontId="5" fillId="0" borderId="34" xfId="7" applyNumberFormat="1" applyFont="1" applyBorder="1"/>
    <xf numFmtId="3" fontId="5" fillId="0" borderId="92" xfId="7" applyNumberFormat="1" applyFont="1" applyBorder="1"/>
    <xf numFmtId="3" fontId="5" fillId="0" borderId="35" xfId="7" applyNumberFormat="1" applyFont="1" applyBorder="1"/>
    <xf numFmtId="0" fontId="6" fillId="0" borderId="0" xfId="7" applyFont="1" applyAlignment="1">
      <alignment horizontal="right"/>
    </xf>
    <xf numFmtId="9" fontId="6" fillId="0" borderId="27" xfId="1" applyFont="1" applyBorder="1"/>
    <xf numFmtId="9" fontId="9" fillId="0" borderId="27" xfId="1" applyFont="1" applyBorder="1"/>
    <xf numFmtId="9" fontId="10" fillId="0" borderId="27" xfId="1" applyFont="1" applyBorder="1"/>
    <xf numFmtId="0" fontId="6" fillId="0" borderId="34" xfId="2" applyFont="1" applyBorder="1"/>
    <xf numFmtId="9" fontId="6" fillId="0" borderId="35" xfId="1" applyFont="1" applyBorder="1"/>
    <xf numFmtId="9" fontId="6" fillId="0" borderId="52" xfId="1" applyFont="1" applyBorder="1"/>
    <xf numFmtId="9" fontId="6" fillId="0" borderId="39" xfId="1" applyFont="1" applyBorder="1" applyAlignment="1">
      <alignment horizontal="right"/>
    </xf>
    <xf numFmtId="0" fontId="6" fillId="0" borderId="42" xfId="2" applyFont="1" applyBorder="1" applyAlignment="1">
      <alignment horizontal="center"/>
    </xf>
    <xf numFmtId="3" fontId="6" fillId="0" borderId="4" xfId="2" applyNumberFormat="1" applyFont="1" applyBorder="1" applyAlignment="1">
      <alignment horizontal="right"/>
    </xf>
    <xf numFmtId="3" fontId="9" fillId="0" borderId="4" xfId="2" applyNumberFormat="1" applyFont="1" applyBorder="1" applyAlignment="1">
      <alignment horizontal="right"/>
    </xf>
    <xf numFmtId="0" fontId="5" fillId="0" borderId="56" xfId="2" applyFont="1" applyBorder="1"/>
    <xf numFmtId="9" fontId="6" fillId="0" borderId="52" xfId="1" applyFont="1" applyBorder="1" applyAlignment="1">
      <alignment horizontal="right"/>
    </xf>
    <xf numFmtId="0" fontId="6" fillId="0" borderId="1" xfId="2" applyFont="1" applyBorder="1" applyAlignment="1">
      <alignment horizontal="left"/>
    </xf>
    <xf numFmtId="3" fontId="12" fillId="0" borderId="1" xfId="2" applyNumberFormat="1" applyFont="1" applyBorder="1" applyAlignment="1"/>
    <xf numFmtId="3" fontId="5" fillId="0" borderId="56" xfId="2" applyNumberFormat="1" applyFont="1" applyBorder="1"/>
    <xf numFmtId="9" fontId="5" fillId="0" borderId="45" xfId="1" applyFont="1" applyBorder="1"/>
    <xf numFmtId="3" fontId="9" fillId="0" borderId="13" xfId="0" applyNumberFormat="1" applyFont="1" applyBorder="1"/>
    <xf numFmtId="0" fontId="6" fillId="0" borderId="99" xfId="0" applyFont="1" applyBorder="1" applyAlignment="1">
      <alignment horizontal="left" vertical="center"/>
    </xf>
    <xf numFmtId="0" fontId="6" fillId="0" borderId="96" xfId="0" applyFont="1" applyBorder="1" applyAlignment="1">
      <alignment horizontal="center" vertical="center"/>
    </xf>
    <xf numFmtId="0" fontId="6" fillId="0" borderId="86" xfId="0" applyFont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6" fillId="0" borderId="97" xfId="0" applyFont="1" applyBorder="1" applyAlignment="1">
      <alignment horizontal="center" vertical="center"/>
    </xf>
    <xf numFmtId="0" fontId="5" fillId="0" borderId="101" xfId="0" applyFont="1" applyBorder="1" applyAlignment="1">
      <alignment horizontal="left" vertical="center"/>
    </xf>
    <xf numFmtId="3" fontId="6" fillId="0" borderId="16" xfId="0" applyNumberFormat="1" applyFont="1" applyBorder="1" applyAlignment="1">
      <alignment horizontal="right" vertical="center" wrapText="1"/>
    </xf>
    <xf numFmtId="3" fontId="6" fillId="0" borderId="100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3" fontId="6" fillId="0" borderId="27" xfId="0" applyNumberFormat="1" applyFont="1" applyBorder="1" applyAlignment="1">
      <alignment horizontal="right" vertical="center" wrapText="1"/>
    </xf>
    <xf numFmtId="3" fontId="5" fillId="0" borderId="98" xfId="0" applyNumberFormat="1" applyFont="1" applyBorder="1" applyAlignment="1">
      <alignment horizontal="right" vertical="center" wrapText="1"/>
    </xf>
    <xf numFmtId="3" fontId="5" fillId="0" borderId="102" xfId="0" applyNumberFormat="1" applyFont="1" applyBorder="1" applyAlignment="1">
      <alignment horizontal="right" vertical="center" wrapText="1"/>
    </xf>
    <xf numFmtId="0" fontId="6" fillId="0" borderId="19" xfId="0" applyFont="1" applyBorder="1" applyAlignment="1">
      <alignment horizontal="right"/>
    </xf>
    <xf numFmtId="3" fontId="9" fillId="0" borderId="4" xfId="0" applyNumberFormat="1" applyFont="1" applyBorder="1" applyAlignment="1">
      <alignment horizontal="right" vertical="center"/>
    </xf>
    <xf numFmtId="3" fontId="9" fillId="0" borderId="33" xfId="0" applyNumberFormat="1" applyFont="1" applyBorder="1" applyAlignment="1">
      <alignment horizontal="right" vertical="center" wrapText="1"/>
    </xf>
    <xf numFmtId="0" fontId="5" fillId="0" borderId="44" xfId="0" applyFont="1" applyBorder="1" applyAlignment="1">
      <alignment horizontal="right"/>
    </xf>
    <xf numFmtId="0" fontId="5" fillId="0" borderId="0" xfId="2" applyFont="1" applyBorder="1"/>
    <xf numFmtId="0" fontId="6" fillId="0" borderId="0" xfId="2" applyFont="1" applyBorder="1"/>
    <xf numFmtId="3" fontId="5" fillId="0" borderId="0" xfId="2" applyNumberFormat="1" applyFont="1" applyBorder="1"/>
    <xf numFmtId="9" fontId="6" fillId="0" borderId="0" xfId="1" applyFont="1" applyBorder="1"/>
    <xf numFmtId="0" fontId="9" fillId="0" borderId="1" xfId="0" applyFont="1" applyBorder="1" applyAlignment="1">
      <alignment horizontal="right"/>
    </xf>
    <xf numFmtId="3" fontId="6" fillId="0" borderId="56" xfId="0" applyNumberFormat="1" applyFont="1" applyBorder="1"/>
    <xf numFmtId="3" fontId="6" fillId="0" borderId="79" xfId="0" applyNumberFormat="1" applyFont="1" applyBorder="1"/>
    <xf numFmtId="3" fontId="6" fillId="0" borderId="61" xfId="0" applyNumberFormat="1" applyFont="1" applyBorder="1"/>
    <xf numFmtId="9" fontId="6" fillId="0" borderId="33" xfId="1" applyFont="1" applyBorder="1"/>
    <xf numFmtId="0" fontId="6" fillId="0" borderId="55" xfId="0" applyFont="1" applyBorder="1" applyAlignment="1">
      <alignment horizontal="right"/>
    </xf>
    <xf numFmtId="0" fontId="5" fillId="0" borderId="38" xfId="0" applyFont="1" applyBorder="1"/>
    <xf numFmtId="0" fontId="9" fillId="0" borderId="10" xfId="0" applyFont="1" applyBorder="1" applyAlignment="1">
      <alignment horizontal="right"/>
    </xf>
    <xf numFmtId="3" fontId="9" fillId="0" borderId="10" xfId="0" applyNumberFormat="1" applyFont="1" applyBorder="1"/>
    <xf numFmtId="3" fontId="9" fillId="0" borderId="77" xfId="0" applyNumberFormat="1" applyFont="1" applyBorder="1"/>
    <xf numFmtId="0" fontId="9" fillId="0" borderId="1" xfId="0" applyFont="1" applyBorder="1" applyAlignment="1">
      <alignment horizontal="right" wrapText="1"/>
    </xf>
    <xf numFmtId="3" fontId="5" fillId="0" borderId="78" xfId="0" applyNumberFormat="1" applyFont="1" applyBorder="1"/>
    <xf numFmtId="9" fontId="5" fillId="0" borderId="92" xfId="1" applyFont="1" applyBorder="1"/>
    <xf numFmtId="0" fontId="9" fillId="0" borderId="4" xfId="0" applyFont="1" applyBorder="1" applyAlignment="1">
      <alignment horizontal="right" vertical="center"/>
    </xf>
    <xf numFmtId="0" fontId="9" fillId="0" borderId="33" xfId="0" applyFont="1" applyBorder="1" applyAlignment="1">
      <alignment horizontal="right" vertical="center" wrapText="1"/>
    </xf>
    <xf numFmtId="0" fontId="5" fillId="0" borderId="81" xfId="0" applyFont="1" applyBorder="1" applyAlignment="1">
      <alignment horizontal="center" vertical="center" wrapText="1"/>
    </xf>
    <xf numFmtId="0" fontId="5" fillId="0" borderId="64" xfId="0" applyFont="1" applyBorder="1" applyAlignment="1">
      <alignment horizontal="center" vertical="center" wrapText="1"/>
    </xf>
    <xf numFmtId="0" fontId="5" fillId="0" borderId="82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5" fillId="0" borderId="42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83" xfId="0" applyFont="1" applyBorder="1" applyAlignment="1">
      <alignment horizontal="center" vertical="center" wrapText="1"/>
    </xf>
    <xf numFmtId="0" fontId="5" fillId="0" borderId="61" xfId="0" applyFont="1" applyBorder="1" applyAlignment="1">
      <alignment horizontal="center" vertical="center" wrapText="1"/>
    </xf>
    <xf numFmtId="0" fontId="5" fillId="0" borderId="84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85" xfId="0" applyFont="1" applyBorder="1" applyAlignment="1">
      <alignment horizontal="center" vertical="center"/>
    </xf>
    <xf numFmtId="0" fontId="5" fillId="0" borderId="5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86" xfId="0" applyFont="1" applyBorder="1" applyAlignment="1">
      <alignment horizontal="left" wrapText="1"/>
    </xf>
    <xf numFmtId="0" fontId="5" fillId="0" borderId="20" xfId="0" applyFont="1" applyBorder="1" applyAlignment="1">
      <alignment horizontal="left" wrapText="1"/>
    </xf>
    <xf numFmtId="0" fontId="5" fillId="0" borderId="86" xfId="0" applyFont="1" applyBorder="1" applyAlignment="1">
      <alignment horizontal="left"/>
    </xf>
    <xf numFmtId="0" fontId="5" fillId="0" borderId="20" xfId="0" applyFont="1" applyBorder="1" applyAlignment="1">
      <alignment horizontal="left"/>
    </xf>
    <xf numFmtId="0" fontId="5" fillId="0" borderId="103" xfId="0" applyFont="1" applyBorder="1" applyAlignment="1">
      <alignment horizontal="left" wrapText="1"/>
    </xf>
    <xf numFmtId="0" fontId="5" fillId="0" borderId="47" xfId="0" applyFont="1" applyBorder="1" applyAlignment="1">
      <alignment horizontal="left" wrapText="1"/>
    </xf>
    <xf numFmtId="0" fontId="5" fillId="0" borderId="0" xfId="0" applyFont="1" applyAlignment="1">
      <alignment horizontal="justify" wrapText="1"/>
    </xf>
    <xf numFmtId="0" fontId="5" fillId="0" borderId="83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10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55" xfId="0" applyFont="1" applyBorder="1" applyAlignment="1">
      <alignment horizontal="center"/>
    </xf>
    <xf numFmtId="0" fontId="6" fillId="0" borderId="56" xfId="0" applyFont="1" applyBorder="1" applyAlignment="1">
      <alignment horizontal="left" vertical="center"/>
    </xf>
    <xf numFmtId="0" fontId="6" fillId="0" borderId="30" xfId="0" applyFont="1" applyBorder="1" applyAlignment="1">
      <alignment horizontal="center"/>
    </xf>
    <xf numFmtId="0" fontId="5" fillId="0" borderId="67" xfId="0" applyFont="1" applyBorder="1" applyAlignment="1">
      <alignment horizontal="left"/>
    </xf>
    <xf numFmtId="0" fontId="5" fillId="0" borderId="51" xfId="0" applyFont="1" applyBorder="1" applyAlignment="1">
      <alignment horizontal="left"/>
    </xf>
    <xf numFmtId="0" fontId="5" fillId="0" borderId="62" xfId="0" applyFont="1" applyBorder="1" applyAlignment="1">
      <alignment horizontal="left"/>
    </xf>
    <xf numFmtId="0" fontId="5" fillId="0" borderId="80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5" fillId="0" borderId="22" xfId="0" applyFont="1" applyBorder="1" applyAlignment="1">
      <alignment horizontal="left"/>
    </xf>
    <xf numFmtId="0" fontId="6" fillId="0" borderId="15" xfId="0" applyFont="1" applyBorder="1" applyAlignment="1">
      <alignment horizontal="left" vertical="center"/>
    </xf>
    <xf numFmtId="0" fontId="0" fillId="0" borderId="12" xfId="0" applyBorder="1" applyAlignment="1">
      <alignment horizontal="left"/>
    </xf>
    <xf numFmtId="0" fontId="0" fillId="0" borderId="4" xfId="0" applyBorder="1" applyAlignment="1">
      <alignment horizontal="left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10" fillId="0" borderId="87" xfId="0" applyFont="1" applyBorder="1" applyAlignment="1">
      <alignment horizontal="center" vertical="center"/>
    </xf>
    <xf numFmtId="0" fontId="12" fillId="0" borderId="88" xfId="0" applyFont="1" applyBorder="1" applyAlignment="1">
      <alignment horizontal="center" vertical="center"/>
    </xf>
    <xf numFmtId="0" fontId="5" fillId="0" borderId="89" xfId="0" applyFont="1" applyBorder="1" applyAlignment="1"/>
    <xf numFmtId="0" fontId="5" fillId="0" borderId="58" xfId="0" applyFont="1" applyBorder="1" applyAlignment="1"/>
    <xf numFmtId="0" fontId="5" fillId="0" borderId="0" xfId="0" applyFont="1" applyFill="1" applyBorder="1" applyAlignment="1">
      <alignment horizontal="center"/>
    </xf>
    <xf numFmtId="0" fontId="17" fillId="0" borderId="0" xfId="0" applyFont="1" applyAlignment="1">
      <alignment horizontal="justify" wrapText="1"/>
    </xf>
    <xf numFmtId="0" fontId="17" fillId="0" borderId="0" xfId="0" applyFont="1" applyAlignment="1">
      <alignment wrapText="1"/>
    </xf>
    <xf numFmtId="0" fontId="5" fillId="0" borderId="0" xfId="7" applyFont="1" applyAlignment="1">
      <alignment horizontal="center" wrapText="1"/>
    </xf>
    <xf numFmtId="0" fontId="5" fillId="0" borderId="0" xfId="7" applyFont="1" applyAlignment="1">
      <alignment horizontal="center"/>
    </xf>
  </cellXfs>
  <cellStyles count="13">
    <cellStyle name="Ezres 2" xfId="3"/>
    <cellStyle name="Ezres 3" xfId="8"/>
    <cellStyle name="Hiperhivatkozás" xfId="9"/>
    <cellStyle name="Már látott hiperhivatkozás" xfId="10"/>
    <cellStyle name="Normál" xfId="0" builtinId="0"/>
    <cellStyle name="Normál 2" xfId="2"/>
    <cellStyle name="Normál 3" xfId="4"/>
    <cellStyle name="Normál 3 2" xfId="5"/>
    <cellStyle name="Normál 4" xfId="6"/>
    <cellStyle name="Normál 5" xfId="7"/>
    <cellStyle name="Normál 6" xfId="11"/>
    <cellStyle name="Normál 7" xfId="12"/>
    <cellStyle name="Százalék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6"/>
  <sheetViews>
    <sheetView topLeftCell="A10" zoomScaleNormal="100" workbookViewId="0">
      <selection activeCell="K21" sqref="K21"/>
    </sheetView>
  </sheetViews>
  <sheetFormatPr defaultRowHeight="12.75"/>
  <cols>
    <col min="1" max="1" width="5.140625" customWidth="1"/>
    <col min="2" max="2" width="32" customWidth="1"/>
    <col min="3" max="3" width="10.140625" customWidth="1"/>
    <col min="4" max="4" width="9.85546875" customWidth="1"/>
    <col min="5" max="5" width="8.42578125" customWidth="1"/>
    <col min="6" max="7" width="8.5703125" customWidth="1"/>
    <col min="8" max="8" width="5.140625" customWidth="1"/>
    <col min="9" max="9" width="32" customWidth="1"/>
    <col min="10" max="10" width="9.85546875" customWidth="1"/>
    <col min="11" max="11" width="10" customWidth="1"/>
    <col min="12" max="14" width="8.5703125" customWidth="1"/>
  </cols>
  <sheetData>
    <row r="1" spans="1:14">
      <c r="A1" s="23"/>
      <c r="B1" s="19"/>
      <c r="C1" s="19"/>
      <c r="D1" s="19"/>
      <c r="E1" s="19"/>
      <c r="F1" s="19"/>
      <c r="G1" s="19"/>
      <c r="H1" s="19"/>
      <c r="I1" s="19"/>
      <c r="J1" s="20"/>
      <c r="K1" s="20"/>
      <c r="L1" s="20"/>
      <c r="M1" s="19"/>
      <c r="N1" s="20" t="s">
        <v>256</v>
      </c>
    </row>
    <row r="2" spans="1:14" ht="30" customHeight="1">
      <c r="A2" s="480" t="s">
        <v>518</v>
      </c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</row>
    <row r="3" spans="1:14" ht="13.5" thickBot="1">
      <c r="A3" s="19"/>
      <c r="B3" s="19"/>
      <c r="C3" s="19"/>
      <c r="D3" s="19"/>
      <c r="E3" s="19"/>
      <c r="F3" s="19"/>
      <c r="G3" s="19"/>
      <c r="H3" s="19"/>
      <c r="I3" s="19"/>
      <c r="J3" s="20"/>
      <c r="K3" s="20"/>
      <c r="L3" s="20"/>
      <c r="M3" s="19"/>
      <c r="N3" s="20" t="s">
        <v>31</v>
      </c>
    </row>
    <row r="4" spans="1:14" ht="27.75" customHeight="1" thickTop="1">
      <c r="A4" s="490" t="s">
        <v>376</v>
      </c>
      <c r="B4" s="484" t="s">
        <v>1</v>
      </c>
      <c r="C4" s="482" t="s">
        <v>291</v>
      </c>
      <c r="D4" s="486" t="s">
        <v>292</v>
      </c>
      <c r="E4" s="488" t="s">
        <v>293</v>
      </c>
      <c r="F4" s="477" t="s">
        <v>294</v>
      </c>
      <c r="G4" s="479"/>
      <c r="H4" s="493" t="s">
        <v>376</v>
      </c>
      <c r="I4" s="484" t="s">
        <v>1</v>
      </c>
      <c r="J4" s="482" t="s">
        <v>291</v>
      </c>
      <c r="K4" s="486" t="s">
        <v>292</v>
      </c>
      <c r="L4" s="488" t="s">
        <v>293</v>
      </c>
      <c r="M4" s="477" t="s">
        <v>294</v>
      </c>
      <c r="N4" s="478"/>
    </row>
    <row r="5" spans="1:14" ht="39" customHeight="1" thickBot="1">
      <c r="A5" s="491"/>
      <c r="B5" s="492"/>
      <c r="C5" s="483"/>
      <c r="D5" s="487"/>
      <c r="E5" s="489"/>
      <c r="F5" s="36" t="s">
        <v>76</v>
      </c>
      <c r="G5" s="37" t="s">
        <v>77</v>
      </c>
      <c r="H5" s="494"/>
      <c r="I5" s="485"/>
      <c r="J5" s="483"/>
      <c r="K5" s="487"/>
      <c r="L5" s="489"/>
      <c r="M5" s="36" t="s">
        <v>76</v>
      </c>
      <c r="N5" s="38" t="s">
        <v>77</v>
      </c>
    </row>
    <row r="6" spans="1:14" ht="13.5" thickTop="1">
      <c r="A6" s="29" t="s">
        <v>5</v>
      </c>
      <c r="B6" s="39" t="s">
        <v>4</v>
      </c>
      <c r="C6" s="40"/>
      <c r="D6" s="41"/>
      <c r="E6" s="42"/>
      <c r="F6" s="43"/>
      <c r="G6" s="42"/>
      <c r="H6" s="44" t="s">
        <v>266</v>
      </c>
      <c r="I6" s="39" t="s">
        <v>6</v>
      </c>
      <c r="J6" s="40"/>
      <c r="K6" s="41"/>
      <c r="L6" s="42"/>
      <c r="M6" s="43"/>
      <c r="N6" s="45"/>
    </row>
    <row r="7" spans="1:14">
      <c r="A7" s="24" t="s">
        <v>257</v>
      </c>
      <c r="B7" s="46" t="s">
        <v>262</v>
      </c>
      <c r="C7" s="47">
        <v>22824</v>
      </c>
      <c r="D7" s="48">
        <v>27707</v>
      </c>
      <c r="E7" s="49">
        <v>27707</v>
      </c>
      <c r="F7" s="50">
        <v>27707</v>
      </c>
      <c r="G7" s="49">
        <v>0</v>
      </c>
      <c r="H7" s="51" t="s">
        <v>267</v>
      </c>
      <c r="I7" s="46" t="s">
        <v>19</v>
      </c>
      <c r="J7" s="47">
        <v>9536</v>
      </c>
      <c r="K7" s="48">
        <v>13460</v>
      </c>
      <c r="L7" s="49">
        <v>13025</v>
      </c>
      <c r="M7" s="50">
        <v>13025</v>
      </c>
      <c r="N7" s="52">
        <v>0</v>
      </c>
    </row>
    <row r="8" spans="1:14" ht="25.5" customHeight="1">
      <c r="A8" s="24" t="s">
        <v>258</v>
      </c>
      <c r="B8" s="46" t="s">
        <v>263</v>
      </c>
      <c r="C8" s="47">
        <v>2398</v>
      </c>
      <c r="D8" s="48">
        <v>7936</v>
      </c>
      <c r="E8" s="49">
        <v>6923</v>
      </c>
      <c r="F8" s="50">
        <v>6923</v>
      </c>
      <c r="G8" s="49">
        <v>0</v>
      </c>
      <c r="H8" s="51" t="s">
        <v>268</v>
      </c>
      <c r="I8" s="46" t="s">
        <v>122</v>
      </c>
      <c r="J8" s="47">
        <v>2091</v>
      </c>
      <c r="K8" s="48">
        <v>2503</v>
      </c>
      <c r="L8" s="49">
        <v>2380</v>
      </c>
      <c r="M8" s="50">
        <v>2380</v>
      </c>
      <c r="N8" s="52">
        <v>0</v>
      </c>
    </row>
    <row r="9" spans="1:14">
      <c r="A9" s="24" t="s">
        <v>259</v>
      </c>
      <c r="B9" s="46" t="s">
        <v>7</v>
      </c>
      <c r="C9" s="47">
        <v>5460</v>
      </c>
      <c r="D9" s="48">
        <v>6476</v>
      </c>
      <c r="E9" s="49">
        <v>4107</v>
      </c>
      <c r="F9" s="50">
        <v>3307</v>
      </c>
      <c r="G9" s="49">
        <v>800</v>
      </c>
      <c r="H9" s="51" t="s">
        <v>269</v>
      </c>
      <c r="I9" s="46" t="s">
        <v>20</v>
      </c>
      <c r="J9" s="47">
        <v>11183</v>
      </c>
      <c r="K9" s="48">
        <v>14494</v>
      </c>
      <c r="L9" s="49">
        <v>13950</v>
      </c>
      <c r="M9" s="50">
        <v>13950</v>
      </c>
      <c r="N9" s="52">
        <v>0</v>
      </c>
    </row>
    <row r="10" spans="1:14">
      <c r="A10" s="24" t="s">
        <v>260</v>
      </c>
      <c r="B10" s="46" t="s">
        <v>264</v>
      </c>
      <c r="C10" s="47">
        <v>3998</v>
      </c>
      <c r="D10" s="48">
        <v>4390</v>
      </c>
      <c r="E10" s="49">
        <v>2400</v>
      </c>
      <c r="F10" s="50">
        <v>2400</v>
      </c>
      <c r="G10" s="49">
        <v>0</v>
      </c>
      <c r="H10" s="51" t="s">
        <v>270</v>
      </c>
      <c r="I10" s="46" t="s">
        <v>21</v>
      </c>
      <c r="J10" s="47">
        <v>1535</v>
      </c>
      <c r="K10" s="48">
        <v>1535</v>
      </c>
      <c r="L10" s="49">
        <v>857</v>
      </c>
      <c r="M10" s="50">
        <v>857</v>
      </c>
      <c r="N10" s="52">
        <v>0</v>
      </c>
    </row>
    <row r="11" spans="1:14">
      <c r="A11" s="24" t="s">
        <v>261</v>
      </c>
      <c r="B11" s="46" t="s">
        <v>265</v>
      </c>
      <c r="C11" s="47">
        <v>0</v>
      </c>
      <c r="D11" s="48">
        <v>0</v>
      </c>
      <c r="E11" s="49">
        <v>0</v>
      </c>
      <c r="F11" s="50">
        <v>0</v>
      </c>
      <c r="G11" s="49">
        <v>0</v>
      </c>
      <c r="H11" s="51" t="s">
        <v>271</v>
      </c>
      <c r="I11" s="46" t="s">
        <v>22</v>
      </c>
      <c r="J11" s="47">
        <v>23156</v>
      </c>
      <c r="K11" s="48">
        <v>22372</v>
      </c>
      <c r="L11" s="49">
        <v>3694</v>
      </c>
      <c r="M11" s="50">
        <v>2894</v>
      </c>
      <c r="N11" s="52">
        <v>800</v>
      </c>
    </row>
    <row r="12" spans="1:14" ht="13.5" thickBot="1">
      <c r="A12" s="25"/>
      <c r="B12" s="53" t="s">
        <v>26</v>
      </c>
      <c r="C12" s="54">
        <f>SUM(C7:C11)</f>
        <v>34680</v>
      </c>
      <c r="D12" s="55">
        <f>SUM(D7:D11)</f>
        <v>46509</v>
      </c>
      <c r="E12" s="55">
        <f>SUM(E7:E11)</f>
        <v>41137</v>
      </c>
      <c r="F12" s="56">
        <f>SUM(F7:F11)</f>
        <v>40337</v>
      </c>
      <c r="G12" s="57">
        <f>SUM(G7:G11)</f>
        <v>800</v>
      </c>
      <c r="H12" s="58"/>
      <c r="I12" s="53" t="s">
        <v>24</v>
      </c>
      <c r="J12" s="54">
        <f>SUM(J7:J11)</f>
        <v>47501</v>
      </c>
      <c r="K12" s="55">
        <f>SUM(K7:K11)</f>
        <v>54364</v>
      </c>
      <c r="L12" s="57">
        <f>SUM(L7:L11)</f>
        <v>33906</v>
      </c>
      <c r="M12" s="56">
        <f>SUM(M7:M11)</f>
        <v>33106</v>
      </c>
      <c r="N12" s="59">
        <f>SUM(N7:N11)</f>
        <v>800</v>
      </c>
    </row>
    <row r="13" spans="1:14" ht="13.5" thickTop="1">
      <c r="A13" s="28" t="s">
        <v>272</v>
      </c>
      <c r="B13" s="60" t="s">
        <v>273</v>
      </c>
      <c r="C13" s="61">
        <v>0</v>
      </c>
      <c r="D13" s="62">
        <v>7451</v>
      </c>
      <c r="E13" s="63">
        <v>7451</v>
      </c>
      <c r="F13" s="64">
        <v>7451</v>
      </c>
      <c r="G13" s="63">
        <v>0</v>
      </c>
      <c r="H13" s="65" t="s">
        <v>278</v>
      </c>
      <c r="I13" s="60" t="s">
        <v>281</v>
      </c>
      <c r="J13" s="61">
        <v>1773</v>
      </c>
      <c r="K13" s="62">
        <v>12312</v>
      </c>
      <c r="L13" s="63">
        <v>12261</v>
      </c>
      <c r="M13" s="64">
        <v>12261</v>
      </c>
      <c r="N13" s="66">
        <v>0</v>
      </c>
    </row>
    <row r="14" spans="1:14">
      <c r="A14" s="24" t="s">
        <v>274</v>
      </c>
      <c r="B14" s="46" t="s">
        <v>276</v>
      </c>
      <c r="C14" s="47">
        <v>3008</v>
      </c>
      <c r="D14" s="48">
        <v>3048</v>
      </c>
      <c r="E14" s="49">
        <v>3048</v>
      </c>
      <c r="F14" s="50">
        <v>3048</v>
      </c>
      <c r="G14" s="49">
        <v>0</v>
      </c>
      <c r="H14" s="51" t="s">
        <v>279</v>
      </c>
      <c r="I14" s="46" t="s">
        <v>295</v>
      </c>
      <c r="J14" s="47">
        <v>2999</v>
      </c>
      <c r="K14" s="48">
        <v>4406</v>
      </c>
      <c r="L14" s="49">
        <v>4406</v>
      </c>
      <c r="M14" s="50">
        <v>4406</v>
      </c>
      <c r="N14" s="67">
        <v>0</v>
      </c>
    </row>
    <row r="15" spans="1:14">
      <c r="A15" s="24" t="s">
        <v>275</v>
      </c>
      <c r="B15" s="46" t="s">
        <v>277</v>
      </c>
      <c r="C15" s="47">
        <v>366</v>
      </c>
      <c r="D15" s="48">
        <v>0</v>
      </c>
      <c r="E15" s="49">
        <v>0</v>
      </c>
      <c r="F15" s="50">
        <v>0</v>
      </c>
      <c r="G15" s="49">
        <v>0</v>
      </c>
      <c r="H15" s="51" t="s">
        <v>280</v>
      </c>
      <c r="I15" s="46" t="s">
        <v>23</v>
      </c>
      <c r="J15" s="47">
        <v>0</v>
      </c>
      <c r="K15" s="48">
        <v>145</v>
      </c>
      <c r="L15" s="49">
        <v>145</v>
      </c>
      <c r="M15" s="50">
        <v>145</v>
      </c>
      <c r="N15" s="67">
        <v>0</v>
      </c>
    </row>
    <row r="16" spans="1:14" ht="13.5" thickBot="1">
      <c r="A16" s="27"/>
      <c r="B16" s="68" t="s">
        <v>27</v>
      </c>
      <c r="C16" s="69">
        <f>SUM(C13:C15)</f>
        <v>3374</v>
      </c>
      <c r="D16" s="70">
        <f>SUM(D13:D15)</f>
        <v>10499</v>
      </c>
      <c r="E16" s="70">
        <f>SUM(E13:E15)</f>
        <v>10499</v>
      </c>
      <c r="F16" s="71">
        <f>SUM(F13:F15)</f>
        <v>10499</v>
      </c>
      <c r="G16" s="72">
        <f>SUM(G13:G15)</f>
        <v>0</v>
      </c>
      <c r="H16" s="73"/>
      <c r="I16" s="68" t="s">
        <v>25</v>
      </c>
      <c r="J16" s="69">
        <f>SUM(J13:J15)</f>
        <v>4772</v>
      </c>
      <c r="K16" s="70">
        <f>SUM(K13:K15)</f>
        <v>16863</v>
      </c>
      <c r="L16" s="72">
        <f>SUM(L13:L15)</f>
        <v>16812</v>
      </c>
      <c r="M16" s="71">
        <f>SUM(M13:M15)</f>
        <v>16812</v>
      </c>
      <c r="N16" s="74">
        <f>SUM(N13:N15)</f>
        <v>0</v>
      </c>
    </row>
    <row r="17" spans="1:14" ht="15" customHeight="1" thickTop="1" thickBot="1">
      <c r="A17" s="30"/>
      <c r="B17" s="75" t="s">
        <v>17</v>
      </c>
      <c r="C17" s="76">
        <f>C12+C16</f>
        <v>38054</v>
      </c>
      <c r="D17" s="77">
        <f>D12+D16</f>
        <v>57008</v>
      </c>
      <c r="E17" s="77">
        <f>E12+E16</f>
        <v>51636</v>
      </c>
      <c r="F17" s="78">
        <f>F12+F16</f>
        <v>50836</v>
      </c>
      <c r="G17" s="79">
        <f>G12+G16</f>
        <v>800</v>
      </c>
      <c r="H17" s="80"/>
      <c r="I17" s="75" t="s">
        <v>16</v>
      </c>
      <c r="J17" s="76">
        <f>J12+J16</f>
        <v>52273</v>
      </c>
      <c r="K17" s="77">
        <f>K12+K16</f>
        <v>71227</v>
      </c>
      <c r="L17" s="79">
        <f>L12+L16</f>
        <v>50718</v>
      </c>
      <c r="M17" s="78">
        <f>M12+M16</f>
        <v>49918</v>
      </c>
      <c r="N17" s="81">
        <f>N12+N16</f>
        <v>800</v>
      </c>
    </row>
    <row r="18" spans="1:14" ht="28.5" customHeight="1" thickTop="1" thickBot="1">
      <c r="A18" s="30"/>
      <c r="B18" s="75" t="s">
        <v>30</v>
      </c>
      <c r="C18" s="76">
        <f>IF(J17&gt;C17,C17-J17,0)</f>
        <v>-14219</v>
      </c>
      <c r="D18" s="77">
        <f>IF(K17&gt;D17,D17-K17,0)</f>
        <v>-14219</v>
      </c>
      <c r="E18" s="77">
        <f>IF(L17&gt;E17,E17-L17,0)</f>
        <v>0</v>
      </c>
      <c r="F18" s="78">
        <f>IF(M17&gt;F17,F17-M17,0)</f>
        <v>0</v>
      </c>
      <c r="G18" s="79">
        <f>IF(N17&gt;G17,G17-N17,0)</f>
        <v>0</v>
      </c>
      <c r="H18" s="80"/>
      <c r="I18" s="75" t="s">
        <v>29</v>
      </c>
      <c r="J18" s="76">
        <f>IF(C17&gt;J17,C17-J17,0)</f>
        <v>0</v>
      </c>
      <c r="K18" s="77">
        <f>IF(D17&gt;K17,D17-K17,0)</f>
        <v>0</v>
      </c>
      <c r="L18" s="77">
        <f>IF(E17&gt;L17,E17-L17,0)</f>
        <v>918</v>
      </c>
      <c r="M18" s="78">
        <f>IF(F17&gt;M17,F17-M17,0)</f>
        <v>918</v>
      </c>
      <c r="N18" s="81">
        <f>IF(G17&gt;N17,G17-N17,0)</f>
        <v>0</v>
      </c>
    </row>
    <row r="19" spans="1:14" ht="26.25" thickTop="1">
      <c r="A19" s="121" t="s">
        <v>282</v>
      </c>
      <c r="B19" s="60" t="s">
        <v>32</v>
      </c>
      <c r="C19" s="61">
        <v>12182</v>
      </c>
      <c r="D19" s="62">
        <v>12182</v>
      </c>
      <c r="E19" s="63">
        <v>12182</v>
      </c>
      <c r="F19" s="64">
        <v>12182</v>
      </c>
      <c r="G19" s="63">
        <v>0</v>
      </c>
      <c r="H19" s="82"/>
      <c r="I19" s="83"/>
      <c r="J19" s="84"/>
      <c r="K19" s="85"/>
      <c r="L19" s="86"/>
      <c r="M19" s="87"/>
      <c r="N19" s="88"/>
    </row>
    <row r="20" spans="1:14" ht="26.25" thickBot="1">
      <c r="A20" s="120" t="s">
        <v>282</v>
      </c>
      <c r="B20" s="89" t="s">
        <v>33</v>
      </c>
      <c r="C20" s="90">
        <v>2950</v>
      </c>
      <c r="D20" s="91">
        <v>2950</v>
      </c>
      <c r="E20" s="92">
        <v>2950</v>
      </c>
      <c r="F20" s="93">
        <v>2950</v>
      </c>
      <c r="G20" s="92">
        <v>0</v>
      </c>
      <c r="H20" s="94"/>
      <c r="I20" s="95"/>
      <c r="J20" s="96"/>
      <c r="K20" s="97"/>
      <c r="L20" s="98"/>
      <c r="M20" s="99"/>
      <c r="N20" s="100"/>
    </row>
    <row r="21" spans="1:14" ht="13.5" thickTop="1">
      <c r="A21" s="121" t="s">
        <v>283</v>
      </c>
      <c r="B21" s="101" t="s">
        <v>285</v>
      </c>
      <c r="C21" s="102">
        <v>0</v>
      </c>
      <c r="D21" s="103">
        <v>0</v>
      </c>
      <c r="E21" s="104">
        <v>0</v>
      </c>
      <c r="F21" s="105">
        <v>0</v>
      </c>
      <c r="G21" s="104">
        <v>0</v>
      </c>
      <c r="H21" s="123" t="s">
        <v>287</v>
      </c>
      <c r="I21" s="101" t="s">
        <v>289</v>
      </c>
      <c r="J21" s="102">
        <v>0</v>
      </c>
      <c r="K21" s="103">
        <v>0</v>
      </c>
      <c r="L21" s="104">
        <v>0</v>
      </c>
      <c r="M21" s="105">
        <v>0</v>
      </c>
      <c r="N21" s="45">
        <v>0</v>
      </c>
    </row>
    <row r="22" spans="1:14" ht="26.25" thickBot="1">
      <c r="A22" s="120" t="s">
        <v>284</v>
      </c>
      <c r="B22" s="106" t="s">
        <v>286</v>
      </c>
      <c r="C22" s="107">
        <v>0</v>
      </c>
      <c r="D22" s="108">
        <v>0</v>
      </c>
      <c r="E22" s="109">
        <v>1074</v>
      </c>
      <c r="F22" s="110">
        <v>1074</v>
      </c>
      <c r="G22" s="109">
        <v>0</v>
      </c>
      <c r="H22" s="122" t="s">
        <v>288</v>
      </c>
      <c r="I22" s="106" t="s">
        <v>290</v>
      </c>
      <c r="J22" s="107">
        <v>913</v>
      </c>
      <c r="K22" s="108">
        <v>913</v>
      </c>
      <c r="L22" s="109">
        <v>913</v>
      </c>
      <c r="M22" s="110">
        <v>913</v>
      </c>
      <c r="N22" s="111">
        <v>0</v>
      </c>
    </row>
    <row r="23" spans="1:14" ht="15" customHeight="1" thickTop="1" thickBot="1">
      <c r="A23" s="31"/>
      <c r="B23" s="112" t="s">
        <v>34</v>
      </c>
      <c r="C23" s="113">
        <f>C12+C19+C21</f>
        <v>46862</v>
      </c>
      <c r="D23" s="114">
        <f>D12+D19+D21</f>
        <v>58691</v>
      </c>
      <c r="E23" s="114">
        <f>E12+E19+E21+E22</f>
        <v>54393</v>
      </c>
      <c r="F23" s="115">
        <f>F12+F19+F21</f>
        <v>52519</v>
      </c>
      <c r="G23" s="116">
        <f>G12+G19+G21</f>
        <v>800</v>
      </c>
      <c r="H23" s="117"/>
      <c r="I23" s="112" t="s">
        <v>36</v>
      </c>
      <c r="J23" s="113">
        <f>J12+J19+J21+J22</f>
        <v>48414</v>
      </c>
      <c r="K23" s="114">
        <f>K12+K19+K21+K22</f>
        <v>55277</v>
      </c>
      <c r="L23" s="114">
        <f>L12+L19+L21+L22</f>
        <v>34819</v>
      </c>
      <c r="M23" s="115">
        <f>M12+M19+M21</f>
        <v>33106</v>
      </c>
      <c r="N23" s="118">
        <f>N12+N19+N21</f>
        <v>800</v>
      </c>
    </row>
    <row r="24" spans="1:14" ht="15" customHeight="1" thickTop="1" thickBot="1">
      <c r="A24" s="33"/>
      <c r="B24" s="75" t="s">
        <v>35</v>
      </c>
      <c r="C24" s="76">
        <f>C16+C20+C22</f>
        <v>6324</v>
      </c>
      <c r="D24" s="77">
        <f>D16+D20+D22</f>
        <v>13449</v>
      </c>
      <c r="E24" s="77">
        <f>E16+E20</f>
        <v>13449</v>
      </c>
      <c r="F24" s="78">
        <f>F16+F20+F22</f>
        <v>14523</v>
      </c>
      <c r="G24" s="79">
        <f>G16+G20+G22</f>
        <v>0</v>
      </c>
      <c r="H24" s="119"/>
      <c r="I24" s="75" t="s">
        <v>37</v>
      </c>
      <c r="J24" s="76">
        <f>J16+J20</f>
        <v>4772</v>
      </c>
      <c r="K24" s="77">
        <f>K16+K20</f>
        <v>16863</v>
      </c>
      <c r="L24" s="77">
        <f>L16+L20</f>
        <v>16812</v>
      </c>
      <c r="M24" s="78">
        <f>M16+M20+M22</f>
        <v>17725</v>
      </c>
      <c r="N24" s="81">
        <f>N16+N20+N22</f>
        <v>0</v>
      </c>
    </row>
    <row r="25" spans="1:14" ht="15" customHeight="1" thickTop="1" thickBot="1">
      <c r="A25" s="32"/>
      <c r="B25" s="124" t="s">
        <v>18</v>
      </c>
      <c r="C25" s="125">
        <f>SUM(C23:C24)</f>
        <v>53186</v>
      </c>
      <c r="D25" s="126">
        <f>SUM(D23:D24)</f>
        <v>72140</v>
      </c>
      <c r="E25" s="126">
        <f>SUM(E23:E24)</f>
        <v>67842</v>
      </c>
      <c r="F25" s="127">
        <f>SUM(F23:F24)</f>
        <v>67042</v>
      </c>
      <c r="G25" s="128">
        <f>SUM(G23:G24)</f>
        <v>800</v>
      </c>
      <c r="H25" s="129"/>
      <c r="I25" s="124" t="s">
        <v>28</v>
      </c>
      <c r="J25" s="125">
        <f>SUM(J23:J24)</f>
        <v>53186</v>
      </c>
      <c r="K25" s="126">
        <f>SUM(K23:K24)</f>
        <v>72140</v>
      </c>
      <c r="L25" s="126">
        <f>SUM(L23:L24)</f>
        <v>51631</v>
      </c>
      <c r="M25" s="127">
        <f>SUM(M23:M24)</f>
        <v>50831</v>
      </c>
      <c r="N25" s="130">
        <f>SUM(N23:N24)</f>
        <v>800</v>
      </c>
    </row>
    <row r="26" spans="1:14" ht="13.5" thickTop="1"/>
  </sheetData>
  <mergeCells count="13">
    <mergeCell ref="M4:N4"/>
    <mergeCell ref="F4:G4"/>
    <mergeCell ref="A2:N2"/>
    <mergeCell ref="J4:J5"/>
    <mergeCell ref="I4:I5"/>
    <mergeCell ref="D4:D5"/>
    <mergeCell ref="K4:K5"/>
    <mergeCell ref="E4:E5"/>
    <mergeCell ref="L4:L5"/>
    <mergeCell ref="A4:A5"/>
    <mergeCell ref="B4:B5"/>
    <mergeCell ref="C4:C5"/>
    <mergeCell ref="H4:H5"/>
  </mergeCells>
  <phoneticPr fontId="3" type="noConversion"/>
  <printOptions horizontalCentered="1"/>
  <pageMargins left="0.15748031496062992" right="0.15748031496062992" top="0.71" bottom="0.35433070866141736" header="0.35433070866141736" footer="3.937007874015748E-2"/>
  <pageSetup paperSize="9" scale="85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93"/>
  <sheetViews>
    <sheetView topLeftCell="A45" workbookViewId="0">
      <selection activeCell="F48" sqref="F48"/>
    </sheetView>
  </sheetViews>
  <sheetFormatPr defaultColWidth="9.140625" defaultRowHeight="15"/>
  <cols>
    <col min="1" max="1" width="7.42578125" style="165" customWidth="1"/>
    <col min="2" max="2" width="48.140625" style="165" customWidth="1"/>
    <col min="3" max="5" width="10" style="165" customWidth="1"/>
    <col min="6" max="6" width="9.28515625" style="165" customWidth="1"/>
    <col min="7" max="16384" width="9.140625" style="165"/>
  </cols>
  <sheetData>
    <row r="1" spans="1:6">
      <c r="A1" s="163"/>
      <c r="B1" s="163"/>
      <c r="C1" s="163"/>
      <c r="D1" s="163"/>
      <c r="E1" s="163"/>
      <c r="F1" s="20" t="s">
        <v>560</v>
      </c>
    </row>
    <row r="2" spans="1:6">
      <c r="A2" s="163"/>
      <c r="B2" s="163"/>
      <c r="C2" s="163"/>
      <c r="D2" s="163"/>
      <c r="E2" s="163"/>
      <c r="F2" s="164"/>
    </row>
    <row r="3" spans="1:6" ht="31.5" customHeight="1">
      <c r="A3" s="480" t="s">
        <v>519</v>
      </c>
      <c r="B3" s="495"/>
      <c r="C3" s="495"/>
      <c r="D3" s="495"/>
      <c r="E3" s="495"/>
      <c r="F3" s="495"/>
    </row>
    <row r="4" spans="1:6">
      <c r="A4" s="166"/>
      <c r="B4" s="167"/>
      <c r="C4" s="167"/>
      <c r="D4" s="167"/>
      <c r="E4" s="167"/>
      <c r="F4" s="167"/>
    </row>
    <row r="5" spans="1:6" ht="15.75" thickBot="1">
      <c r="A5" s="163"/>
      <c r="B5" s="163"/>
      <c r="C5" s="163"/>
      <c r="D5" s="163"/>
      <c r="E5" s="163"/>
      <c r="F5" s="164" t="s">
        <v>31</v>
      </c>
    </row>
    <row r="6" spans="1:6" ht="39.75" thickTop="1" thickBot="1">
      <c r="A6" s="35" t="s">
        <v>376</v>
      </c>
      <c r="B6" s="131" t="s">
        <v>1</v>
      </c>
      <c r="C6" s="132" t="s">
        <v>296</v>
      </c>
      <c r="D6" s="133" t="s">
        <v>292</v>
      </c>
      <c r="E6" s="132" t="s">
        <v>293</v>
      </c>
      <c r="F6" s="134" t="s">
        <v>123</v>
      </c>
    </row>
    <row r="7" spans="1:6" ht="16.5" thickTop="1" thickBot="1">
      <c r="A7" s="168" t="s">
        <v>38</v>
      </c>
      <c r="B7" s="169"/>
      <c r="C7" s="229"/>
      <c r="D7" s="229"/>
      <c r="E7" s="229"/>
      <c r="F7" s="170"/>
    </row>
    <row r="8" spans="1:6" ht="18" customHeight="1" thickTop="1" thickBot="1">
      <c r="A8" s="231" t="s">
        <v>297</v>
      </c>
      <c r="B8" s="232" t="s">
        <v>298</v>
      </c>
      <c r="C8" s="235">
        <f t="shared" ref="C8:E8" si="0">SUM(C9+C14)</f>
        <v>25222</v>
      </c>
      <c r="D8" s="235">
        <f t="shared" si="0"/>
        <v>35643</v>
      </c>
      <c r="E8" s="235">
        <f t="shared" si="0"/>
        <v>34630</v>
      </c>
      <c r="F8" s="261">
        <f>E8/D8</f>
        <v>0.97157927222736584</v>
      </c>
    </row>
    <row r="9" spans="1:6" ht="15.75" thickTop="1">
      <c r="A9" s="171" t="s">
        <v>257</v>
      </c>
      <c r="B9" s="172" t="s">
        <v>299</v>
      </c>
      <c r="C9" s="236">
        <f t="shared" ref="C9:E9" si="1">SUM(C10:C13)</f>
        <v>22824</v>
      </c>
      <c r="D9" s="236">
        <f t="shared" si="1"/>
        <v>27707</v>
      </c>
      <c r="E9" s="236">
        <f t="shared" si="1"/>
        <v>27707</v>
      </c>
      <c r="F9" s="262">
        <f>E9/D9</f>
        <v>1</v>
      </c>
    </row>
    <row r="10" spans="1:6">
      <c r="A10" s="173" t="s">
        <v>300</v>
      </c>
      <c r="B10" s="174" t="s">
        <v>81</v>
      </c>
      <c r="C10" s="239">
        <v>16721</v>
      </c>
      <c r="D10" s="239">
        <v>17721</v>
      </c>
      <c r="E10" s="239">
        <v>17721</v>
      </c>
      <c r="F10" s="263">
        <f>E10/D10</f>
        <v>1</v>
      </c>
    </row>
    <row r="11" spans="1:6">
      <c r="A11" s="173" t="s">
        <v>301</v>
      </c>
      <c r="B11" s="174" t="s">
        <v>82</v>
      </c>
      <c r="C11" s="239">
        <v>4903</v>
      </c>
      <c r="D11" s="239">
        <v>4995</v>
      </c>
      <c r="E11" s="239">
        <v>4995</v>
      </c>
      <c r="F11" s="263">
        <f t="shared" ref="F11:F13" si="2">E11/D11</f>
        <v>1</v>
      </c>
    </row>
    <row r="12" spans="1:6">
      <c r="A12" s="173" t="s">
        <v>302</v>
      </c>
      <c r="B12" s="174" t="s">
        <v>303</v>
      </c>
      <c r="C12" s="239">
        <v>1200</v>
      </c>
      <c r="D12" s="239">
        <v>1200</v>
      </c>
      <c r="E12" s="239">
        <v>1200</v>
      </c>
      <c r="F12" s="263">
        <f t="shared" si="2"/>
        <v>1</v>
      </c>
    </row>
    <row r="13" spans="1:6">
      <c r="A13" s="175" t="s">
        <v>304</v>
      </c>
      <c r="B13" s="176" t="s">
        <v>305</v>
      </c>
      <c r="C13" s="239">
        <v>0</v>
      </c>
      <c r="D13" s="239">
        <v>3791</v>
      </c>
      <c r="E13" s="239">
        <v>3791</v>
      </c>
      <c r="F13" s="263">
        <f t="shared" si="2"/>
        <v>1</v>
      </c>
    </row>
    <row r="14" spans="1:6">
      <c r="A14" s="177" t="s">
        <v>306</v>
      </c>
      <c r="B14" s="178" t="s">
        <v>307</v>
      </c>
      <c r="C14" s="237">
        <f>SUM(C15:C18)</f>
        <v>2398</v>
      </c>
      <c r="D14" s="237">
        <f>SUM(D15:D18)</f>
        <v>7936</v>
      </c>
      <c r="E14" s="237">
        <f>SUM(E15:E18)</f>
        <v>6923</v>
      </c>
      <c r="F14" s="264">
        <f>E14/D14</f>
        <v>0.87235383064516125</v>
      </c>
    </row>
    <row r="15" spans="1:6">
      <c r="A15" s="175" t="s">
        <v>258</v>
      </c>
      <c r="B15" s="176" t="s">
        <v>488</v>
      </c>
      <c r="C15" s="239">
        <v>0</v>
      </c>
      <c r="D15" s="239">
        <v>24</v>
      </c>
      <c r="E15" s="239">
        <v>24</v>
      </c>
      <c r="F15" s="263">
        <f t="shared" ref="F15:F45" si="3">E15/D15</f>
        <v>1</v>
      </c>
    </row>
    <row r="16" spans="1:6">
      <c r="A16" s="175" t="s">
        <v>258</v>
      </c>
      <c r="B16" s="176" t="s">
        <v>534</v>
      </c>
      <c r="C16" s="239">
        <v>0</v>
      </c>
      <c r="D16" s="239">
        <v>207</v>
      </c>
      <c r="E16" s="239">
        <v>207</v>
      </c>
      <c r="F16" s="263">
        <f t="shared" si="3"/>
        <v>1</v>
      </c>
    </row>
    <row r="17" spans="1:6">
      <c r="A17" s="173" t="s">
        <v>258</v>
      </c>
      <c r="B17" s="179" t="s">
        <v>308</v>
      </c>
      <c r="C17" s="240">
        <v>1374</v>
      </c>
      <c r="D17" s="240">
        <v>6681</v>
      </c>
      <c r="E17" s="240">
        <v>6014</v>
      </c>
      <c r="F17" s="263">
        <f t="shared" si="3"/>
        <v>0.90016464601107615</v>
      </c>
    </row>
    <row r="18" spans="1:6">
      <c r="A18" s="173" t="s">
        <v>258</v>
      </c>
      <c r="B18" s="180" t="s">
        <v>309</v>
      </c>
      <c r="C18" s="241">
        <v>1024</v>
      </c>
      <c r="D18" s="241">
        <v>1024</v>
      </c>
      <c r="E18" s="241">
        <v>678</v>
      </c>
      <c r="F18" s="263">
        <f t="shared" si="3"/>
        <v>0.662109375</v>
      </c>
    </row>
    <row r="19" spans="1:6" s="183" customFormat="1" ht="18" customHeight="1">
      <c r="A19" s="181" t="s">
        <v>259</v>
      </c>
      <c r="B19" s="182" t="s">
        <v>7</v>
      </c>
      <c r="C19" s="238">
        <f t="shared" ref="C19:E19" si="4">C20+C22+C24+C25+C27</f>
        <v>5460</v>
      </c>
      <c r="D19" s="238">
        <f t="shared" si="4"/>
        <v>6476</v>
      </c>
      <c r="E19" s="238">
        <f t="shared" si="4"/>
        <v>4107</v>
      </c>
      <c r="F19" s="265">
        <f t="shared" si="3"/>
        <v>0.63418777022853612</v>
      </c>
    </row>
    <row r="20" spans="1:6" s="186" customFormat="1">
      <c r="A20" s="184" t="s">
        <v>310</v>
      </c>
      <c r="B20" s="185" t="s">
        <v>311</v>
      </c>
      <c r="C20" s="242">
        <f>SUM(C21)</f>
        <v>960</v>
      </c>
      <c r="D20" s="242">
        <f>SUM(D21)</f>
        <v>1823</v>
      </c>
      <c r="E20" s="242">
        <f>SUM(E21)</f>
        <v>934</v>
      </c>
      <c r="F20" s="264">
        <f t="shared" si="3"/>
        <v>0.51234229292375211</v>
      </c>
    </row>
    <row r="21" spans="1:6">
      <c r="A21" s="187" t="s">
        <v>310</v>
      </c>
      <c r="B21" s="188" t="s">
        <v>520</v>
      </c>
      <c r="C21" s="243">
        <v>960</v>
      </c>
      <c r="D21" s="243">
        <v>1823</v>
      </c>
      <c r="E21" s="243">
        <v>934</v>
      </c>
      <c r="F21" s="263">
        <f t="shared" si="3"/>
        <v>0.51234229292375211</v>
      </c>
    </row>
    <row r="22" spans="1:6" s="189" customFormat="1">
      <c r="A22" s="184" t="s">
        <v>312</v>
      </c>
      <c r="B22" s="185" t="s">
        <v>313</v>
      </c>
      <c r="C22" s="237">
        <f t="shared" ref="C22:E22" si="5">SUM(C23)</f>
        <v>2700</v>
      </c>
      <c r="D22" s="237">
        <f t="shared" si="5"/>
        <v>2640</v>
      </c>
      <c r="E22" s="237">
        <f t="shared" si="5"/>
        <v>1636</v>
      </c>
      <c r="F22" s="264">
        <f t="shared" si="3"/>
        <v>0.61969696969696975</v>
      </c>
    </row>
    <row r="23" spans="1:6">
      <c r="A23" s="187" t="s">
        <v>314</v>
      </c>
      <c r="B23" s="188" t="s">
        <v>315</v>
      </c>
      <c r="C23" s="243">
        <v>2700</v>
      </c>
      <c r="D23" s="243">
        <v>2640</v>
      </c>
      <c r="E23" s="243">
        <v>1636</v>
      </c>
      <c r="F23" s="263">
        <f t="shared" si="3"/>
        <v>0.61969696969696975</v>
      </c>
    </row>
    <row r="24" spans="1:6">
      <c r="A24" s="184" t="s">
        <v>316</v>
      </c>
      <c r="B24" s="185" t="s">
        <v>317</v>
      </c>
      <c r="C24" s="242">
        <v>740</v>
      </c>
      <c r="D24" s="242">
        <v>890</v>
      </c>
      <c r="E24" s="242">
        <v>766</v>
      </c>
      <c r="F24" s="264">
        <f t="shared" si="3"/>
        <v>0.86067415730337082</v>
      </c>
    </row>
    <row r="25" spans="1:6">
      <c r="A25" s="184" t="s">
        <v>318</v>
      </c>
      <c r="B25" s="185" t="s">
        <v>319</v>
      </c>
      <c r="C25" s="237">
        <f t="shared" ref="C25:E25" si="6">SUM(C26)</f>
        <v>850</v>
      </c>
      <c r="D25" s="237">
        <f t="shared" si="6"/>
        <v>655</v>
      </c>
      <c r="E25" s="237">
        <f t="shared" si="6"/>
        <v>462</v>
      </c>
      <c r="F25" s="264">
        <f t="shared" si="3"/>
        <v>0.70534351145038165</v>
      </c>
    </row>
    <row r="26" spans="1:6">
      <c r="A26" s="187" t="s">
        <v>318</v>
      </c>
      <c r="B26" s="188" t="s">
        <v>320</v>
      </c>
      <c r="C26" s="243">
        <v>850</v>
      </c>
      <c r="D26" s="243">
        <v>655</v>
      </c>
      <c r="E26" s="243">
        <v>462</v>
      </c>
      <c r="F26" s="263">
        <f t="shared" si="3"/>
        <v>0.70534351145038165</v>
      </c>
    </row>
    <row r="27" spans="1:6" s="186" customFormat="1">
      <c r="A27" s="190" t="s">
        <v>321</v>
      </c>
      <c r="B27" s="191" t="s">
        <v>253</v>
      </c>
      <c r="C27" s="244">
        <f>SUM(C28:C29)</f>
        <v>210</v>
      </c>
      <c r="D27" s="244">
        <f t="shared" ref="D27:E27" si="7">SUM(D28:D29)</f>
        <v>468</v>
      </c>
      <c r="E27" s="244">
        <f t="shared" si="7"/>
        <v>309</v>
      </c>
      <c r="F27" s="264">
        <f t="shared" si="3"/>
        <v>0.66025641025641024</v>
      </c>
    </row>
    <row r="28" spans="1:6" s="186" customFormat="1">
      <c r="A28" s="187" t="s">
        <v>321</v>
      </c>
      <c r="B28" s="188" t="s">
        <v>521</v>
      </c>
      <c r="C28" s="243">
        <v>50</v>
      </c>
      <c r="D28" s="243">
        <v>50</v>
      </c>
      <c r="E28" s="243">
        <v>5</v>
      </c>
      <c r="F28" s="263">
        <f t="shared" si="3"/>
        <v>0.1</v>
      </c>
    </row>
    <row r="29" spans="1:6" s="186" customFormat="1">
      <c r="A29" s="187" t="s">
        <v>321</v>
      </c>
      <c r="B29" s="188" t="s">
        <v>522</v>
      </c>
      <c r="C29" s="243">
        <v>160</v>
      </c>
      <c r="D29" s="243">
        <v>418</v>
      </c>
      <c r="E29" s="243">
        <v>304</v>
      </c>
      <c r="F29" s="263">
        <f t="shared" si="3"/>
        <v>0.72727272727272729</v>
      </c>
    </row>
    <row r="30" spans="1:6" s="183" customFormat="1" ht="18" customHeight="1">
      <c r="A30" s="181" t="s">
        <v>260</v>
      </c>
      <c r="B30" s="182" t="s">
        <v>264</v>
      </c>
      <c r="C30" s="238">
        <f t="shared" ref="C30:E30" si="8">SUM(C31:C37)</f>
        <v>3998</v>
      </c>
      <c r="D30" s="238">
        <f t="shared" si="8"/>
        <v>4390</v>
      </c>
      <c r="E30" s="238">
        <f t="shared" si="8"/>
        <v>2400</v>
      </c>
      <c r="F30" s="265">
        <f t="shared" si="3"/>
        <v>0.54669703872437359</v>
      </c>
    </row>
    <row r="31" spans="1:6">
      <c r="A31" s="192" t="s">
        <v>322</v>
      </c>
      <c r="B31" s="193" t="s">
        <v>504</v>
      </c>
      <c r="C31" s="245">
        <v>0</v>
      </c>
      <c r="D31" s="245">
        <v>15</v>
      </c>
      <c r="E31" s="245">
        <v>15</v>
      </c>
      <c r="F31" s="263">
        <f t="shared" si="3"/>
        <v>1</v>
      </c>
    </row>
    <row r="32" spans="1:6">
      <c r="A32" s="194" t="s">
        <v>323</v>
      </c>
      <c r="B32" s="195" t="s">
        <v>324</v>
      </c>
      <c r="C32" s="246">
        <v>1558</v>
      </c>
      <c r="D32" s="246">
        <v>1558</v>
      </c>
      <c r="E32" s="246">
        <v>1478</v>
      </c>
      <c r="F32" s="263">
        <f t="shared" si="3"/>
        <v>0.94865211810012839</v>
      </c>
    </row>
    <row r="33" spans="1:6">
      <c r="A33" s="194" t="s">
        <v>325</v>
      </c>
      <c r="B33" s="196" t="s">
        <v>326</v>
      </c>
      <c r="C33" s="247">
        <v>480</v>
      </c>
      <c r="D33" s="247">
        <v>655</v>
      </c>
      <c r="E33" s="247">
        <v>697</v>
      </c>
      <c r="F33" s="263">
        <f t="shared" si="3"/>
        <v>1.0641221374045802</v>
      </c>
    </row>
    <row r="34" spans="1:6">
      <c r="A34" s="194" t="s">
        <v>327</v>
      </c>
      <c r="B34" s="195" t="s">
        <v>252</v>
      </c>
      <c r="C34" s="246">
        <v>1900</v>
      </c>
      <c r="D34" s="246">
        <v>2070</v>
      </c>
      <c r="E34" s="246">
        <v>178</v>
      </c>
      <c r="F34" s="263">
        <f t="shared" si="3"/>
        <v>8.5990338164251209E-2</v>
      </c>
    </row>
    <row r="35" spans="1:6">
      <c r="A35" s="194" t="s">
        <v>328</v>
      </c>
      <c r="B35" s="195" t="s">
        <v>329</v>
      </c>
      <c r="C35" s="246">
        <v>60</v>
      </c>
      <c r="D35" s="246">
        <v>60</v>
      </c>
      <c r="E35" s="246">
        <v>0</v>
      </c>
      <c r="F35" s="263">
        <f t="shared" si="3"/>
        <v>0</v>
      </c>
    </row>
    <row r="36" spans="1:6">
      <c r="A36" s="197" t="s">
        <v>535</v>
      </c>
      <c r="B36" s="196" t="s">
        <v>536</v>
      </c>
      <c r="C36" s="247">
        <v>0</v>
      </c>
      <c r="D36" s="247">
        <v>32</v>
      </c>
      <c r="E36" s="247">
        <v>32</v>
      </c>
      <c r="F36" s="263">
        <f t="shared" si="3"/>
        <v>1</v>
      </c>
    </row>
    <row r="37" spans="1:6">
      <c r="A37" s="197" t="s">
        <v>330</v>
      </c>
      <c r="B37" s="196" t="s">
        <v>121</v>
      </c>
      <c r="C37" s="247">
        <v>0</v>
      </c>
      <c r="D37" s="247">
        <v>0</v>
      </c>
      <c r="E37" s="247">
        <v>0</v>
      </c>
      <c r="F37" s="263">
        <v>0</v>
      </c>
    </row>
    <row r="38" spans="1:6" s="183" customFormat="1" ht="15.75">
      <c r="A38" s="198" t="s">
        <v>261</v>
      </c>
      <c r="B38" s="199" t="s">
        <v>265</v>
      </c>
      <c r="C38" s="248">
        <v>0</v>
      </c>
      <c r="D38" s="248">
        <v>0</v>
      </c>
      <c r="E38" s="248">
        <v>0</v>
      </c>
      <c r="F38" s="265">
        <v>0</v>
      </c>
    </row>
    <row r="39" spans="1:6" s="183" customFormat="1" ht="18" customHeight="1">
      <c r="A39" s="200" t="s">
        <v>331</v>
      </c>
      <c r="B39" s="201" t="s">
        <v>94</v>
      </c>
      <c r="C39" s="238">
        <f t="shared" ref="C39:E39" si="9">C40+C41+C42+C43+C44</f>
        <v>12182</v>
      </c>
      <c r="D39" s="238">
        <f t="shared" si="9"/>
        <v>12182</v>
      </c>
      <c r="E39" s="238">
        <f t="shared" si="9"/>
        <v>13256</v>
      </c>
      <c r="F39" s="265">
        <f t="shared" si="3"/>
        <v>1.0881628632408471</v>
      </c>
    </row>
    <row r="40" spans="1:6">
      <c r="A40" s="175" t="s">
        <v>282</v>
      </c>
      <c r="B40" s="176" t="s">
        <v>83</v>
      </c>
      <c r="C40" s="239">
        <v>12182</v>
      </c>
      <c r="D40" s="239">
        <v>12182</v>
      </c>
      <c r="E40" s="239">
        <v>12182</v>
      </c>
      <c r="F40" s="263">
        <f t="shared" si="3"/>
        <v>1</v>
      </c>
    </row>
    <row r="41" spans="1:6">
      <c r="A41" s="175" t="s">
        <v>332</v>
      </c>
      <c r="B41" s="174" t="s">
        <v>84</v>
      </c>
      <c r="C41" s="249">
        <v>0</v>
      </c>
      <c r="D41" s="249">
        <v>0</v>
      </c>
      <c r="E41" s="249">
        <v>0</v>
      </c>
      <c r="F41" s="263">
        <v>0</v>
      </c>
    </row>
    <row r="42" spans="1:6">
      <c r="A42" s="175" t="s">
        <v>333</v>
      </c>
      <c r="B42" s="174" t="s">
        <v>334</v>
      </c>
      <c r="C42" s="249">
        <v>0</v>
      </c>
      <c r="D42" s="249">
        <v>0</v>
      </c>
      <c r="E42" s="249">
        <v>0</v>
      </c>
      <c r="F42" s="263">
        <v>0</v>
      </c>
    </row>
    <row r="43" spans="1:6">
      <c r="A43" s="175" t="s">
        <v>335</v>
      </c>
      <c r="B43" s="174" t="s">
        <v>101</v>
      </c>
      <c r="C43" s="249">
        <v>0</v>
      </c>
      <c r="D43" s="249">
        <v>0</v>
      </c>
      <c r="E43" s="249">
        <v>0</v>
      </c>
      <c r="F43" s="263">
        <v>0</v>
      </c>
    </row>
    <row r="44" spans="1:6" ht="15.75" thickBot="1">
      <c r="A44" s="175" t="s">
        <v>336</v>
      </c>
      <c r="B44" s="202" t="s">
        <v>85</v>
      </c>
      <c r="C44" s="250">
        <v>0</v>
      </c>
      <c r="D44" s="250">
        <v>0</v>
      </c>
      <c r="E44" s="250">
        <v>1074</v>
      </c>
      <c r="F44" s="266">
        <v>0</v>
      </c>
    </row>
    <row r="45" spans="1:6" s="183" customFormat="1" ht="19.5" customHeight="1" thickTop="1" thickBot="1">
      <c r="A45" s="203" t="s">
        <v>86</v>
      </c>
      <c r="B45" s="204"/>
      <c r="C45" s="235">
        <f>C39+C38+C30+C19+C8</f>
        <v>46862</v>
      </c>
      <c r="D45" s="235">
        <f>D39+D38+D30+D19+D8</f>
        <v>58691</v>
      </c>
      <c r="E45" s="235">
        <f>E39+E38+E30+E19+E8</f>
        <v>54393</v>
      </c>
      <c r="F45" s="261">
        <f t="shared" si="3"/>
        <v>0.9267690105808386</v>
      </c>
    </row>
    <row r="46" spans="1:6" ht="18" customHeight="1" thickTop="1" thickBot="1">
      <c r="A46" s="205" t="s">
        <v>87</v>
      </c>
      <c r="B46" s="206"/>
      <c r="C46" s="251">
        <v>1552</v>
      </c>
      <c r="D46" s="251">
        <v>0</v>
      </c>
      <c r="E46" s="251">
        <v>0</v>
      </c>
      <c r="F46" s="207"/>
    </row>
    <row r="47" spans="1:6" ht="15.75" thickTop="1"/>
    <row r="48" spans="1:6">
      <c r="A48" s="163"/>
      <c r="B48" s="163"/>
      <c r="C48" s="163"/>
      <c r="D48" s="163"/>
      <c r="E48" s="163"/>
      <c r="F48" s="20" t="s">
        <v>560</v>
      </c>
    </row>
    <row r="49" spans="1:6" ht="9" customHeight="1">
      <c r="A49" s="163"/>
      <c r="B49" s="163"/>
      <c r="C49" s="163"/>
      <c r="D49" s="163"/>
      <c r="E49" s="163"/>
      <c r="F49" s="164"/>
    </row>
    <row r="50" spans="1:6" ht="33" customHeight="1">
      <c r="A50" s="480" t="s">
        <v>519</v>
      </c>
      <c r="B50" s="495"/>
      <c r="C50" s="495"/>
      <c r="D50" s="495"/>
      <c r="E50" s="495"/>
      <c r="F50" s="495"/>
    </row>
    <row r="51" spans="1:6" ht="9" customHeight="1">
      <c r="A51" s="166"/>
      <c r="B51" s="167"/>
      <c r="C51" s="167"/>
      <c r="D51" s="167"/>
      <c r="E51" s="167"/>
      <c r="F51" s="167"/>
    </row>
    <row r="52" spans="1:6" ht="15.75" thickBot="1">
      <c r="A52" s="163"/>
      <c r="B52" s="163"/>
      <c r="C52" s="163"/>
      <c r="D52" s="163"/>
      <c r="E52" s="163"/>
      <c r="F52" s="164" t="s">
        <v>31</v>
      </c>
    </row>
    <row r="53" spans="1:6" ht="39.75" thickTop="1" thickBot="1">
      <c r="A53" s="35" t="s">
        <v>376</v>
      </c>
      <c r="B53" s="131" t="s">
        <v>1</v>
      </c>
      <c r="C53" s="132" t="s">
        <v>296</v>
      </c>
      <c r="D53" s="133" t="s">
        <v>292</v>
      </c>
      <c r="E53" s="132" t="s">
        <v>293</v>
      </c>
      <c r="F53" s="134" t="s">
        <v>123</v>
      </c>
    </row>
    <row r="54" spans="1:6" ht="15.75" thickTop="1">
      <c r="A54" s="208" t="s">
        <v>88</v>
      </c>
      <c r="B54" s="209"/>
      <c r="C54" s="230"/>
      <c r="D54" s="230"/>
      <c r="E54" s="230"/>
      <c r="F54" s="210"/>
    </row>
    <row r="55" spans="1:6" s="183" customFormat="1" ht="18" customHeight="1">
      <c r="A55" s="211" t="s">
        <v>267</v>
      </c>
      <c r="B55" s="212" t="s">
        <v>19</v>
      </c>
      <c r="C55" s="256">
        <f t="shared" ref="C55:E55" si="10">SUM(C56:C61)</f>
        <v>9536</v>
      </c>
      <c r="D55" s="256">
        <f t="shared" si="10"/>
        <v>13460</v>
      </c>
      <c r="E55" s="256">
        <f t="shared" si="10"/>
        <v>13025</v>
      </c>
      <c r="F55" s="267">
        <f>E55/D55</f>
        <v>0.96768202080237742</v>
      </c>
    </row>
    <row r="56" spans="1:6" s="183" customFormat="1" ht="15" customHeight="1">
      <c r="A56" s="194" t="s">
        <v>337</v>
      </c>
      <c r="B56" s="195" t="s">
        <v>338</v>
      </c>
      <c r="C56" s="246">
        <v>3190</v>
      </c>
      <c r="D56" s="246">
        <v>7103</v>
      </c>
      <c r="E56" s="246">
        <v>7080</v>
      </c>
      <c r="F56" s="270">
        <f t="shared" ref="F56:F91" si="11">E56/D56</f>
        <v>0.99676193157820636</v>
      </c>
    </row>
    <row r="57" spans="1:6" s="183" customFormat="1" ht="15" customHeight="1">
      <c r="A57" s="194" t="s">
        <v>339</v>
      </c>
      <c r="B57" s="195" t="s">
        <v>340</v>
      </c>
      <c r="C57" s="246">
        <v>157</v>
      </c>
      <c r="D57" s="246">
        <v>157</v>
      </c>
      <c r="E57" s="246">
        <v>157</v>
      </c>
      <c r="F57" s="270">
        <f t="shared" si="11"/>
        <v>1</v>
      </c>
    </row>
    <row r="58" spans="1:6" s="183" customFormat="1" ht="15" customHeight="1">
      <c r="A58" s="194" t="s">
        <v>341</v>
      </c>
      <c r="B58" s="195" t="s">
        <v>342</v>
      </c>
      <c r="C58" s="246">
        <v>29</v>
      </c>
      <c r="D58" s="246">
        <v>56</v>
      </c>
      <c r="E58" s="246">
        <v>56</v>
      </c>
      <c r="F58" s="270">
        <f t="shared" si="11"/>
        <v>1</v>
      </c>
    </row>
    <row r="59" spans="1:6" s="183" customFormat="1" ht="15" customHeight="1">
      <c r="A59" s="194" t="s">
        <v>343</v>
      </c>
      <c r="B59" s="195" t="s">
        <v>344</v>
      </c>
      <c r="C59" s="246">
        <v>4658</v>
      </c>
      <c r="D59" s="246">
        <v>4658</v>
      </c>
      <c r="E59" s="246">
        <v>4658</v>
      </c>
      <c r="F59" s="270">
        <f t="shared" si="11"/>
        <v>1</v>
      </c>
    </row>
    <row r="60" spans="1:6" s="183" customFormat="1" ht="15" customHeight="1">
      <c r="A60" s="194" t="s">
        <v>345</v>
      </c>
      <c r="B60" s="195" t="s">
        <v>346</v>
      </c>
      <c r="C60" s="246">
        <v>182</v>
      </c>
      <c r="D60" s="246">
        <v>182</v>
      </c>
      <c r="E60" s="246">
        <v>175</v>
      </c>
      <c r="F60" s="270">
        <f t="shared" si="11"/>
        <v>0.96153846153846156</v>
      </c>
    </row>
    <row r="61" spans="1:6" s="183" customFormat="1" ht="15" customHeight="1">
      <c r="A61" s="194" t="s">
        <v>347</v>
      </c>
      <c r="B61" s="195" t="s">
        <v>348</v>
      </c>
      <c r="C61" s="246">
        <v>1320</v>
      </c>
      <c r="D61" s="246">
        <v>1304</v>
      </c>
      <c r="E61" s="246">
        <v>899</v>
      </c>
      <c r="F61" s="270">
        <f t="shared" si="11"/>
        <v>0.68941717791411039</v>
      </c>
    </row>
    <row r="62" spans="1:6" s="183" customFormat="1" ht="18" customHeight="1">
      <c r="A62" s="211" t="s">
        <v>268</v>
      </c>
      <c r="B62" s="212" t="s">
        <v>349</v>
      </c>
      <c r="C62" s="252">
        <v>2091</v>
      </c>
      <c r="D62" s="252">
        <v>2503</v>
      </c>
      <c r="E62" s="252">
        <v>2380</v>
      </c>
      <c r="F62" s="267">
        <f t="shared" si="11"/>
        <v>0.95085896923691571</v>
      </c>
    </row>
    <row r="63" spans="1:6" s="183" customFormat="1" ht="18" customHeight="1">
      <c r="A63" s="213" t="s">
        <v>269</v>
      </c>
      <c r="B63" s="214" t="s">
        <v>20</v>
      </c>
      <c r="C63" s="252">
        <v>11183</v>
      </c>
      <c r="D63" s="252">
        <v>14494</v>
      </c>
      <c r="E63" s="252">
        <v>13950</v>
      </c>
      <c r="F63" s="267">
        <f t="shared" si="11"/>
        <v>0.96246722781840766</v>
      </c>
    </row>
    <row r="64" spans="1:6" s="183" customFormat="1" ht="18" customHeight="1">
      <c r="A64" s="198" t="s">
        <v>270</v>
      </c>
      <c r="B64" s="215" t="s">
        <v>21</v>
      </c>
      <c r="C64" s="256">
        <f t="shared" ref="C64" si="12">SUM(C66:C68)</f>
        <v>1535</v>
      </c>
      <c r="D64" s="256">
        <f>SUM(D65:D68)</f>
        <v>1535</v>
      </c>
      <c r="E64" s="256">
        <f>SUM(E65:E68)</f>
        <v>857</v>
      </c>
      <c r="F64" s="267">
        <f t="shared" si="11"/>
        <v>0.55830618892508144</v>
      </c>
    </row>
    <row r="65" spans="1:6" s="183" customFormat="1" ht="18" customHeight="1">
      <c r="A65" s="173" t="s">
        <v>489</v>
      </c>
      <c r="B65" s="437" t="s">
        <v>490</v>
      </c>
      <c r="C65" s="438">
        <v>0</v>
      </c>
      <c r="D65" s="438">
        <v>24</v>
      </c>
      <c r="E65" s="438">
        <v>24</v>
      </c>
      <c r="F65" s="270">
        <f t="shared" si="11"/>
        <v>1</v>
      </c>
    </row>
    <row r="66" spans="1:6">
      <c r="A66" s="173" t="s">
        <v>350</v>
      </c>
      <c r="B66" s="174" t="s">
        <v>351</v>
      </c>
      <c r="C66" s="249">
        <v>585</v>
      </c>
      <c r="D66" s="249">
        <v>561</v>
      </c>
      <c r="E66" s="249">
        <v>569</v>
      </c>
      <c r="F66" s="270">
        <f t="shared" si="11"/>
        <v>1.0142602495543671</v>
      </c>
    </row>
    <row r="67" spans="1:6">
      <c r="A67" s="173" t="s">
        <v>350</v>
      </c>
      <c r="B67" s="174" t="s">
        <v>523</v>
      </c>
      <c r="C67" s="249">
        <v>340</v>
      </c>
      <c r="D67" s="249">
        <v>340</v>
      </c>
      <c r="E67" s="249">
        <v>264</v>
      </c>
      <c r="F67" s="270">
        <f t="shared" ref="F67" si="13">E67/D67</f>
        <v>0.77647058823529413</v>
      </c>
    </row>
    <row r="68" spans="1:6">
      <c r="A68" s="173" t="s">
        <v>350</v>
      </c>
      <c r="B68" s="174" t="s">
        <v>524</v>
      </c>
      <c r="C68" s="249">
        <v>610</v>
      </c>
      <c r="D68" s="249">
        <v>610</v>
      </c>
      <c r="E68" s="249">
        <v>0</v>
      </c>
      <c r="F68" s="270">
        <f t="shared" si="11"/>
        <v>0</v>
      </c>
    </row>
    <row r="69" spans="1:6" s="183" customFormat="1" ht="15.75">
      <c r="A69" s="213" t="s">
        <v>271</v>
      </c>
      <c r="B69" s="216" t="s">
        <v>352</v>
      </c>
      <c r="C69" s="256">
        <f t="shared" ref="C69:E69" si="14">C71+C81+C85</f>
        <v>23156</v>
      </c>
      <c r="D69" s="256">
        <f t="shared" si="14"/>
        <v>22372</v>
      </c>
      <c r="E69" s="256">
        <f t="shared" si="14"/>
        <v>3694</v>
      </c>
      <c r="F69" s="267">
        <f t="shared" si="11"/>
        <v>0.16511711067405685</v>
      </c>
    </row>
    <row r="70" spans="1:6" s="219" customFormat="1" ht="15" customHeight="1">
      <c r="A70" s="217" t="s">
        <v>353</v>
      </c>
      <c r="B70" s="218" t="s">
        <v>254</v>
      </c>
      <c r="C70" s="257">
        <v>0</v>
      </c>
      <c r="D70" s="257">
        <v>0</v>
      </c>
      <c r="E70" s="257">
        <v>0</v>
      </c>
      <c r="F70" s="269">
        <v>0</v>
      </c>
    </row>
    <row r="71" spans="1:6" ht="15" customHeight="1">
      <c r="A71" s="217" t="s">
        <v>354</v>
      </c>
      <c r="B71" s="220" t="s">
        <v>355</v>
      </c>
      <c r="C71" s="257">
        <f t="shared" ref="C71:E71" si="15">C72+C76</f>
        <v>1672</v>
      </c>
      <c r="D71" s="257">
        <f t="shared" si="15"/>
        <v>1528</v>
      </c>
      <c r="E71" s="257">
        <f t="shared" si="15"/>
        <v>1123</v>
      </c>
      <c r="F71" s="269">
        <f t="shared" si="11"/>
        <v>0.73494764397905754</v>
      </c>
    </row>
    <row r="72" spans="1:6" ht="15" customHeight="1">
      <c r="A72" s="221"/>
      <c r="B72" s="222" t="s">
        <v>356</v>
      </c>
      <c r="C72" s="249">
        <f t="shared" ref="C72:E72" si="16">SUM(C73:C75)</f>
        <v>151</v>
      </c>
      <c r="D72" s="249">
        <f t="shared" si="16"/>
        <v>152</v>
      </c>
      <c r="E72" s="249">
        <f t="shared" si="16"/>
        <v>32</v>
      </c>
      <c r="F72" s="270">
        <f t="shared" si="11"/>
        <v>0.21052631578947367</v>
      </c>
    </row>
    <row r="73" spans="1:6" ht="15" customHeight="1">
      <c r="A73" s="221"/>
      <c r="B73" s="223" t="s">
        <v>357</v>
      </c>
      <c r="C73" s="258">
        <v>40</v>
      </c>
      <c r="D73" s="258">
        <v>41</v>
      </c>
      <c r="E73" s="258">
        <v>32</v>
      </c>
      <c r="F73" s="271">
        <f t="shared" si="11"/>
        <v>0.78048780487804881</v>
      </c>
    </row>
    <row r="74" spans="1:6" ht="15" customHeight="1">
      <c r="A74" s="221"/>
      <c r="B74" s="223" t="s">
        <v>358</v>
      </c>
      <c r="C74" s="258">
        <v>24</v>
      </c>
      <c r="D74" s="258">
        <v>24</v>
      </c>
      <c r="E74" s="258">
        <v>0</v>
      </c>
      <c r="F74" s="271">
        <v>0</v>
      </c>
    </row>
    <row r="75" spans="1:6" ht="15" customHeight="1">
      <c r="A75" s="221"/>
      <c r="B75" s="223" t="s">
        <v>525</v>
      </c>
      <c r="C75" s="258">
        <v>87</v>
      </c>
      <c r="D75" s="258">
        <v>87</v>
      </c>
      <c r="E75" s="258">
        <v>0</v>
      </c>
      <c r="F75" s="271">
        <v>0</v>
      </c>
    </row>
    <row r="76" spans="1:6" ht="15" customHeight="1">
      <c r="A76" s="221"/>
      <c r="B76" s="179" t="s">
        <v>359</v>
      </c>
      <c r="C76" s="249">
        <f t="shared" ref="C76:E76" si="17">C77+C78+C79+C80</f>
        <v>1521</v>
      </c>
      <c r="D76" s="249">
        <f t="shared" si="17"/>
        <v>1376</v>
      </c>
      <c r="E76" s="249">
        <f t="shared" si="17"/>
        <v>1091</v>
      </c>
      <c r="F76" s="270">
        <f t="shared" si="11"/>
        <v>0.79287790697674421</v>
      </c>
    </row>
    <row r="77" spans="1:6" ht="15" customHeight="1">
      <c r="A77" s="221"/>
      <c r="B77" s="223" t="s">
        <v>360</v>
      </c>
      <c r="C77" s="258">
        <v>564</v>
      </c>
      <c r="D77" s="258">
        <v>564</v>
      </c>
      <c r="E77" s="258">
        <v>564</v>
      </c>
      <c r="F77" s="271">
        <f t="shared" si="11"/>
        <v>1</v>
      </c>
    </row>
    <row r="78" spans="1:6" ht="15" customHeight="1">
      <c r="A78" s="221"/>
      <c r="B78" s="223" t="s">
        <v>361</v>
      </c>
      <c r="C78" s="258">
        <v>553</v>
      </c>
      <c r="D78" s="258">
        <v>553</v>
      </c>
      <c r="E78" s="258">
        <v>268</v>
      </c>
      <c r="F78" s="271">
        <f t="shared" si="11"/>
        <v>0.48462929475587702</v>
      </c>
    </row>
    <row r="79" spans="1:6" ht="15" customHeight="1">
      <c r="A79" s="221"/>
      <c r="B79" s="224" t="s">
        <v>362</v>
      </c>
      <c r="C79" s="259">
        <v>230</v>
      </c>
      <c r="D79" s="259">
        <v>230</v>
      </c>
      <c r="E79" s="259">
        <v>230</v>
      </c>
      <c r="F79" s="271">
        <f t="shared" si="11"/>
        <v>1</v>
      </c>
    </row>
    <row r="80" spans="1:6" ht="15" customHeight="1">
      <c r="A80" s="173"/>
      <c r="B80" s="223" t="s">
        <v>363</v>
      </c>
      <c r="C80" s="258">
        <v>174</v>
      </c>
      <c r="D80" s="258">
        <v>29</v>
      </c>
      <c r="E80" s="258">
        <v>29</v>
      </c>
      <c r="F80" s="271">
        <f t="shared" si="11"/>
        <v>1</v>
      </c>
    </row>
    <row r="81" spans="1:6" ht="15" customHeight="1">
      <c r="A81" s="217" t="s">
        <v>364</v>
      </c>
      <c r="B81" s="225" t="s">
        <v>365</v>
      </c>
      <c r="C81" s="257">
        <f>SUM(C82:C84)</f>
        <v>1000</v>
      </c>
      <c r="D81" s="257">
        <f t="shared" ref="D81:E81" si="18">SUM(D82:D84)</f>
        <v>2753</v>
      </c>
      <c r="E81" s="257">
        <f t="shared" si="18"/>
        <v>2571</v>
      </c>
      <c r="F81" s="269">
        <f t="shared" si="11"/>
        <v>0.93389030148928442</v>
      </c>
    </row>
    <row r="82" spans="1:6" ht="15" customHeight="1">
      <c r="A82" s="221"/>
      <c r="B82" s="180" t="s">
        <v>537</v>
      </c>
      <c r="C82" s="241">
        <v>0</v>
      </c>
      <c r="D82" s="241">
        <v>200</v>
      </c>
      <c r="E82" s="241">
        <v>15</v>
      </c>
      <c r="F82" s="270">
        <f t="shared" si="11"/>
        <v>7.4999999999999997E-2</v>
      </c>
    </row>
    <row r="83" spans="1:6" ht="15" customHeight="1">
      <c r="A83" s="221"/>
      <c r="B83" s="180" t="s">
        <v>366</v>
      </c>
      <c r="C83" s="241">
        <v>1000</v>
      </c>
      <c r="D83" s="241">
        <v>800</v>
      </c>
      <c r="E83" s="241">
        <v>803</v>
      </c>
      <c r="F83" s="270">
        <f t="shared" ref="F83:F84" si="19">E83/D83</f>
        <v>1.0037499999999999</v>
      </c>
    </row>
    <row r="84" spans="1:6" ht="15" customHeight="1">
      <c r="A84" s="221"/>
      <c r="B84" s="180" t="s">
        <v>538</v>
      </c>
      <c r="C84" s="241">
        <v>0</v>
      </c>
      <c r="D84" s="241">
        <v>1753</v>
      </c>
      <c r="E84" s="241">
        <v>1753</v>
      </c>
      <c r="F84" s="270">
        <f t="shared" si="19"/>
        <v>1</v>
      </c>
    </row>
    <row r="85" spans="1:6" s="227" customFormat="1">
      <c r="A85" s="217" t="s">
        <v>367</v>
      </c>
      <c r="B85" s="226" t="s">
        <v>368</v>
      </c>
      <c r="C85" s="254">
        <v>20484</v>
      </c>
      <c r="D85" s="254">
        <v>18091</v>
      </c>
      <c r="E85" s="254">
        <v>0</v>
      </c>
      <c r="F85" s="269">
        <f t="shared" si="11"/>
        <v>0</v>
      </c>
    </row>
    <row r="86" spans="1:6" s="183" customFormat="1" ht="18" customHeight="1">
      <c r="A86" s="213" t="s">
        <v>369</v>
      </c>
      <c r="B86" s="216" t="s">
        <v>97</v>
      </c>
      <c r="C86" s="256">
        <f t="shared" ref="C86:E86" si="20">C87+C88+C90</f>
        <v>913</v>
      </c>
      <c r="D86" s="256">
        <f t="shared" si="20"/>
        <v>913</v>
      </c>
      <c r="E86" s="256">
        <f t="shared" si="20"/>
        <v>913</v>
      </c>
      <c r="F86" s="267">
        <f t="shared" si="11"/>
        <v>1</v>
      </c>
    </row>
    <row r="87" spans="1:6">
      <c r="A87" s="173" t="s">
        <v>370</v>
      </c>
      <c r="B87" s="174" t="s">
        <v>91</v>
      </c>
      <c r="C87" s="249">
        <v>0</v>
      </c>
      <c r="D87" s="249">
        <v>0</v>
      </c>
      <c r="E87" s="249">
        <v>0</v>
      </c>
      <c r="F87" s="270">
        <v>0</v>
      </c>
    </row>
    <row r="88" spans="1:6">
      <c r="A88" s="173" t="s">
        <v>371</v>
      </c>
      <c r="B88" s="174" t="s">
        <v>372</v>
      </c>
      <c r="C88" s="249">
        <v>0</v>
      </c>
      <c r="D88" s="249">
        <v>0</v>
      </c>
      <c r="E88" s="249">
        <v>0</v>
      </c>
      <c r="F88" s="270">
        <v>0</v>
      </c>
    </row>
    <row r="89" spans="1:6">
      <c r="A89" s="173" t="s">
        <v>373</v>
      </c>
      <c r="B89" s="174" t="s">
        <v>102</v>
      </c>
      <c r="C89" s="249">
        <v>0</v>
      </c>
      <c r="D89" s="249">
        <v>0</v>
      </c>
      <c r="E89" s="249">
        <v>0</v>
      </c>
      <c r="F89" s="270">
        <v>0</v>
      </c>
    </row>
    <row r="90" spans="1:6" ht="15.75" thickBot="1">
      <c r="A90" s="228" t="s">
        <v>288</v>
      </c>
      <c r="B90" s="202" t="s">
        <v>374</v>
      </c>
      <c r="C90" s="250">
        <v>913</v>
      </c>
      <c r="D90" s="250">
        <v>913</v>
      </c>
      <c r="E90" s="250">
        <v>913</v>
      </c>
      <c r="F90" s="272">
        <f t="shared" si="11"/>
        <v>1</v>
      </c>
    </row>
    <row r="91" spans="1:6" s="183" customFormat="1" ht="19.5" customHeight="1" thickTop="1" thickBot="1">
      <c r="A91" s="203" t="s">
        <v>92</v>
      </c>
      <c r="B91" s="204"/>
      <c r="C91" s="235">
        <f t="shared" ref="C91:E91" si="21">C86+C69+C64+C63+C62+C55</f>
        <v>48414</v>
      </c>
      <c r="D91" s="235">
        <f t="shared" si="21"/>
        <v>55277</v>
      </c>
      <c r="E91" s="235">
        <f t="shared" si="21"/>
        <v>34819</v>
      </c>
      <c r="F91" s="268">
        <f t="shared" si="11"/>
        <v>0.62990032020551046</v>
      </c>
    </row>
    <row r="92" spans="1:6" ht="18" customHeight="1" thickTop="1" thickBot="1">
      <c r="A92" s="205" t="s">
        <v>375</v>
      </c>
      <c r="B92" s="206"/>
      <c r="C92" s="251">
        <v>0</v>
      </c>
      <c r="D92" s="251">
        <v>3414</v>
      </c>
      <c r="E92" s="251">
        <v>19574</v>
      </c>
      <c r="F92" s="260"/>
    </row>
    <row r="93" spans="1:6" ht="15.75" thickTop="1"/>
  </sheetData>
  <mergeCells count="2">
    <mergeCell ref="A3:F3"/>
    <mergeCell ref="A50:F50"/>
  </mergeCells>
  <pageMargins left="0.55118110236220474" right="0.31496062992125984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44"/>
  <sheetViews>
    <sheetView workbookViewId="0">
      <selection activeCell="F1" sqref="F1"/>
    </sheetView>
  </sheetViews>
  <sheetFormatPr defaultColWidth="9.140625" defaultRowHeight="15"/>
  <cols>
    <col min="1" max="1" width="7.42578125" style="165" customWidth="1"/>
    <col min="2" max="2" width="47.85546875" style="165" customWidth="1"/>
    <col min="3" max="5" width="10" style="165" customWidth="1"/>
    <col min="6" max="6" width="9.28515625" style="165" customWidth="1"/>
    <col min="7" max="16384" width="9.140625" style="165"/>
  </cols>
  <sheetData>
    <row r="1" spans="1:6">
      <c r="A1" s="163"/>
      <c r="B1" s="163"/>
      <c r="C1" s="164"/>
      <c r="D1" s="164"/>
      <c r="F1" s="20" t="s">
        <v>561</v>
      </c>
    </row>
    <row r="2" spans="1:6" ht="9.75" customHeight="1">
      <c r="A2" s="163"/>
      <c r="B2" s="163"/>
      <c r="C2" s="163"/>
      <c r="D2" s="163"/>
    </row>
    <row r="3" spans="1:6" ht="30.75" customHeight="1">
      <c r="A3" s="480" t="s">
        <v>526</v>
      </c>
      <c r="B3" s="495"/>
      <c r="C3" s="495"/>
      <c r="D3" s="495"/>
      <c r="E3" s="495"/>
      <c r="F3" s="495"/>
    </row>
    <row r="4" spans="1:6" ht="9" customHeight="1">
      <c r="A4" s="166"/>
      <c r="B4" s="167"/>
      <c r="C4" s="167"/>
      <c r="D4" s="167"/>
    </row>
    <row r="5" spans="1:6" ht="15.75" thickBot="1">
      <c r="A5" s="166"/>
      <c r="B5" s="167"/>
      <c r="C5" s="164"/>
      <c r="D5" s="164"/>
      <c r="F5" s="164" t="s">
        <v>31</v>
      </c>
    </row>
    <row r="6" spans="1:6" ht="39.75" thickTop="1" thickBot="1">
      <c r="A6" s="35" t="s">
        <v>376</v>
      </c>
      <c r="B6" s="131" t="s">
        <v>1</v>
      </c>
      <c r="C6" s="132" t="s">
        <v>296</v>
      </c>
      <c r="D6" s="133" t="s">
        <v>292</v>
      </c>
      <c r="E6" s="132" t="s">
        <v>293</v>
      </c>
      <c r="F6" s="134" t="s">
        <v>123</v>
      </c>
    </row>
    <row r="7" spans="1:6" ht="16.5" thickTop="1" thickBot="1">
      <c r="A7" s="273" t="s">
        <v>39</v>
      </c>
      <c r="B7" s="274"/>
      <c r="C7" s="280"/>
      <c r="D7" s="280"/>
      <c r="E7" s="280"/>
      <c r="F7" s="275"/>
    </row>
    <row r="8" spans="1:6" s="183" customFormat="1" ht="18" customHeight="1" thickTop="1">
      <c r="A8" s="276" t="s">
        <v>272</v>
      </c>
      <c r="B8" s="277" t="s">
        <v>408</v>
      </c>
      <c r="C8" s="281">
        <f>C9+C10</f>
        <v>366</v>
      </c>
      <c r="D8" s="281">
        <f>D9+D10</f>
        <v>7451</v>
      </c>
      <c r="E8" s="281">
        <f>E9+E10</f>
        <v>7451</v>
      </c>
      <c r="F8" s="284">
        <f>E8/D8</f>
        <v>1</v>
      </c>
    </row>
    <row r="9" spans="1:6" ht="15" customHeight="1">
      <c r="A9" s="173" t="s">
        <v>377</v>
      </c>
      <c r="B9" s="174" t="s">
        <v>255</v>
      </c>
      <c r="C9" s="253">
        <v>0</v>
      </c>
      <c r="D9" s="253">
        <v>750</v>
      </c>
      <c r="E9" s="253">
        <v>750</v>
      </c>
      <c r="F9" s="425">
        <f t="shared" ref="F9:F25" si="0">E9/D9</f>
        <v>1</v>
      </c>
    </row>
    <row r="10" spans="1:6" ht="15" customHeight="1">
      <c r="A10" s="173" t="s">
        <v>378</v>
      </c>
      <c r="B10" s="174" t="s">
        <v>379</v>
      </c>
      <c r="C10" s="253">
        <f>SUM(C11:C13)</f>
        <v>366</v>
      </c>
      <c r="D10" s="253">
        <f>SUM(D11:D13)</f>
        <v>6701</v>
      </c>
      <c r="E10" s="253">
        <f>SUM(E11:E13)</f>
        <v>6701</v>
      </c>
      <c r="F10" s="425">
        <f t="shared" si="0"/>
        <v>1</v>
      </c>
    </row>
    <row r="11" spans="1:6" ht="15" customHeight="1">
      <c r="A11" s="173" t="s">
        <v>378</v>
      </c>
      <c r="B11" s="278" t="s">
        <v>486</v>
      </c>
      <c r="C11" s="282">
        <v>0</v>
      </c>
      <c r="D11" s="282">
        <v>6335</v>
      </c>
      <c r="E11" s="282">
        <v>6335</v>
      </c>
      <c r="F11" s="426">
        <f t="shared" si="0"/>
        <v>1</v>
      </c>
    </row>
    <row r="12" spans="1:6" ht="15" customHeight="1">
      <c r="A12" s="173" t="s">
        <v>378</v>
      </c>
      <c r="B12" s="278" t="s">
        <v>380</v>
      </c>
      <c r="C12" s="282">
        <v>132</v>
      </c>
      <c r="D12" s="282">
        <v>132</v>
      </c>
      <c r="E12" s="282">
        <v>132</v>
      </c>
      <c r="F12" s="426">
        <f t="shared" si="0"/>
        <v>1</v>
      </c>
    </row>
    <row r="13" spans="1:6" ht="15" customHeight="1">
      <c r="A13" s="173" t="s">
        <v>378</v>
      </c>
      <c r="B13" s="278" t="s">
        <v>527</v>
      </c>
      <c r="C13" s="282">
        <v>234</v>
      </c>
      <c r="D13" s="282">
        <v>234</v>
      </c>
      <c r="E13" s="282">
        <v>234</v>
      </c>
      <c r="F13" s="426">
        <f t="shared" ref="F13" si="1">E13/D13</f>
        <v>1</v>
      </c>
    </row>
    <row r="14" spans="1:6" s="183" customFormat="1" ht="18" customHeight="1">
      <c r="A14" s="213" t="s">
        <v>274</v>
      </c>
      <c r="B14" s="216" t="s">
        <v>276</v>
      </c>
      <c r="C14" s="255">
        <f>C15+C16+C17+C18+C19</f>
        <v>3008</v>
      </c>
      <c r="D14" s="255">
        <f>D15+D16+D17+D18+D19</f>
        <v>3048</v>
      </c>
      <c r="E14" s="255">
        <f>E15+E16+E17+E18+E19</f>
        <v>3048</v>
      </c>
      <c r="F14" s="427">
        <v>0</v>
      </c>
    </row>
    <row r="15" spans="1:6" ht="15" customHeight="1">
      <c r="A15" s="173" t="s">
        <v>381</v>
      </c>
      <c r="B15" s="174" t="s">
        <v>382</v>
      </c>
      <c r="C15" s="253">
        <v>0</v>
      </c>
      <c r="D15" s="253">
        <v>0</v>
      </c>
      <c r="E15" s="253">
        <v>0</v>
      </c>
      <c r="F15" s="425">
        <v>0</v>
      </c>
    </row>
    <row r="16" spans="1:6" ht="15" customHeight="1">
      <c r="A16" s="173" t="s">
        <v>383</v>
      </c>
      <c r="B16" s="174" t="s">
        <v>384</v>
      </c>
      <c r="C16" s="253">
        <v>3008</v>
      </c>
      <c r="D16" s="253">
        <v>3048</v>
      </c>
      <c r="E16" s="253">
        <v>3048</v>
      </c>
      <c r="F16" s="425">
        <v>0</v>
      </c>
    </row>
    <row r="17" spans="1:6" ht="15" customHeight="1">
      <c r="A17" s="173" t="s">
        <v>385</v>
      </c>
      <c r="B17" s="174" t="s">
        <v>386</v>
      </c>
      <c r="C17" s="253">
        <v>0</v>
      </c>
      <c r="D17" s="253">
        <v>0</v>
      </c>
      <c r="E17" s="253">
        <v>0</v>
      </c>
      <c r="F17" s="425">
        <v>0</v>
      </c>
    </row>
    <row r="18" spans="1:6" ht="15" customHeight="1">
      <c r="A18" s="173" t="s">
        <v>387</v>
      </c>
      <c r="B18" s="174" t="s">
        <v>388</v>
      </c>
      <c r="C18" s="253">
        <v>0</v>
      </c>
      <c r="D18" s="253">
        <v>0</v>
      </c>
      <c r="E18" s="253">
        <v>0</v>
      </c>
      <c r="F18" s="425">
        <v>0</v>
      </c>
    </row>
    <row r="19" spans="1:6" ht="15" customHeight="1">
      <c r="A19" s="173" t="s">
        <v>389</v>
      </c>
      <c r="B19" s="174" t="s">
        <v>390</v>
      </c>
      <c r="C19" s="253">
        <v>0</v>
      </c>
      <c r="D19" s="253">
        <v>0</v>
      </c>
      <c r="E19" s="253">
        <v>0</v>
      </c>
      <c r="F19" s="425">
        <v>0</v>
      </c>
    </row>
    <row r="20" spans="1:6" s="183" customFormat="1" ht="17.25" customHeight="1">
      <c r="A20" s="198" t="s">
        <v>275</v>
      </c>
      <c r="B20" s="279" t="s">
        <v>391</v>
      </c>
      <c r="C20" s="255">
        <v>0</v>
      </c>
      <c r="D20" s="255">
        <v>0</v>
      </c>
      <c r="E20" s="255">
        <v>0</v>
      </c>
      <c r="F20" s="427">
        <v>0</v>
      </c>
    </row>
    <row r="21" spans="1:6" s="183" customFormat="1" ht="18" customHeight="1">
      <c r="A21" s="198" t="s">
        <v>331</v>
      </c>
      <c r="B21" s="279" t="s">
        <v>392</v>
      </c>
      <c r="C21" s="255">
        <f>SUM(C22:C24)</f>
        <v>2950</v>
      </c>
      <c r="D21" s="255">
        <f>SUM(D22:D24)</f>
        <v>2950</v>
      </c>
      <c r="E21" s="255">
        <f>SUM(E22:E24)</f>
        <v>2950</v>
      </c>
      <c r="F21" s="427">
        <f t="shared" si="0"/>
        <v>1</v>
      </c>
    </row>
    <row r="22" spans="1:6" ht="15" customHeight="1">
      <c r="A22" s="173" t="s">
        <v>332</v>
      </c>
      <c r="B22" s="179" t="s">
        <v>393</v>
      </c>
      <c r="C22" s="253">
        <v>0</v>
      </c>
      <c r="D22" s="253">
        <v>0</v>
      </c>
      <c r="E22" s="253">
        <v>0</v>
      </c>
      <c r="F22" s="425">
        <v>0</v>
      </c>
    </row>
    <row r="23" spans="1:6" ht="15" customHeight="1">
      <c r="A23" s="173" t="s">
        <v>282</v>
      </c>
      <c r="B23" s="174" t="s">
        <v>93</v>
      </c>
      <c r="C23" s="253">
        <v>2950</v>
      </c>
      <c r="D23" s="253">
        <v>2950</v>
      </c>
      <c r="E23" s="253">
        <v>2950</v>
      </c>
      <c r="F23" s="425">
        <f t="shared" si="0"/>
        <v>1</v>
      </c>
    </row>
    <row r="24" spans="1:6" ht="15" customHeight="1" thickBot="1">
      <c r="A24" s="228" t="s">
        <v>283</v>
      </c>
      <c r="B24" s="428" t="s">
        <v>103</v>
      </c>
      <c r="C24" s="428">
        <v>0</v>
      </c>
      <c r="D24" s="428">
        <v>0</v>
      </c>
      <c r="E24" s="428">
        <v>0</v>
      </c>
      <c r="F24" s="429">
        <v>0</v>
      </c>
    </row>
    <row r="25" spans="1:6" s="183" customFormat="1" ht="18.75" customHeight="1" thickTop="1" thickBot="1">
      <c r="A25" s="203" t="s">
        <v>95</v>
      </c>
      <c r="B25" s="204"/>
      <c r="C25" s="233">
        <f>C14+C8+C20+C21</f>
        <v>6324</v>
      </c>
      <c r="D25" s="233">
        <f>D14+D8+D20+D21</f>
        <v>13449</v>
      </c>
      <c r="E25" s="233">
        <f>E14+E8+E20+E21</f>
        <v>13449</v>
      </c>
      <c r="F25" s="284">
        <f t="shared" si="0"/>
        <v>1</v>
      </c>
    </row>
    <row r="26" spans="1:6" ht="15" customHeight="1" thickTop="1" thickBot="1">
      <c r="A26" s="273" t="s">
        <v>394</v>
      </c>
      <c r="B26" s="274"/>
      <c r="C26" s="283">
        <v>0</v>
      </c>
      <c r="D26" s="283">
        <v>3414</v>
      </c>
      <c r="E26" s="283">
        <v>3363</v>
      </c>
      <c r="F26" s="430"/>
    </row>
    <row r="27" spans="1:6" ht="15" customHeight="1" thickTop="1">
      <c r="A27" s="458"/>
      <c r="B27" s="459"/>
      <c r="C27" s="460"/>
      <c r="D27" s="460"/>
      <c r="E27" s="460"/>
      <c r="F27" s="461"/>
    </row>
    <row r="28" spans="1:6" ht="15" customHeight="1" thickBot="1"/>
    <row r="29" spans="1:6" ht="39.75" thickTop="1" thickBot="1">
      <c r="A29" s="35" t="s">
        <v>376</v>
      </c>
      <c r="B29" s="131" t="s">
        <v>1</v>
      </c>
      <c r="C29" s="132" t="s">
        <v>296</v>
      </c>
      <c r="D29" s="132" t="s">
        <v>292</v>
      </c>
      <c r="E29" s="132" t="s">
        <v>293</v>
      </c>
      <c r="F29" s="316" t="s">
        <v>123</v>
      </c>
    </row>
    <row r="30" spans="1:6" ht="15" customHeight="1" thickTop="1">
      <c r="A30" s="208" t="s">
        <v>96</v>
      </c>
      <c r="B30" s="209"/>
      <c r="C30" s="432"/>
      <c r="D30" s="432"/>
      <c r="E30" s="432"/>
      <c r="F30" s="210"/>
    </row>
    <row r="31" spans="1:6" s="183" customFormat="1" ht="18" customHeight="1">
      <c r="A31" s="211" t="s">
        <v>278</v>
      </c>
      <c r="B31" s="212" t="s">
        <v>281</v>
      </c>
      <c r="C31" s="234">
        <v>1773</v>
      </c>
      <c r="D31" s="234">
        <v>12312</v>
      </c>
      <c r="E31" s="234">
        <v>12261</v>
      </c>
      <c r="F31" s="285">
        <f>E31/D31</f>
        <v>0.99585769980506822</v>
      </c>
    </row>
    <row r="32" spans="1:6" s="183" customFormat="1" ht="18" customHeight="1">
      <c r="A32" s="211" t="s">
        <v>279</v>
      </c>
      <c r="B32" s="212" t="s">
        <v>295</v>
      </c>
      <c r="C32" s="234">
        <v>2999</v>
      </c>
      <c r="D32" s="234">
        <v>4406</v>
      </c>
      <c r="E32" s="234">
        <v>4406</v>
      </c>
      <c r="F32" s="285">
        <f t="shared" ref="F32:F42" si="2">E32/D32</f>
        <v>1</v>
      </c>
    </row>
    <row r="33" spans="1:6" s="183" customFormat="1" ht="18" customHeight="1">
      <c r="A33" s="213" t="s">
        <v>280</v>
      </c>
      <c r="B33" s="216" t="s">
        <v>395</v>
      </c>
      <c r="C33" s="234">
        <f>C35+C38</f>
        <v>0</v>
      </c>
      <c r="D33" s="234">
        <f>D35+D38</f>
        <v>145</v>
      </c>
      <c r="E33" s="234">
        <f>E35+E38</f>
        <v>145</v>
      </c>
      <c r="F33" s="285">
        <f t="shared" si="2"/>
        <v>1</v>
      </c>
    </row>
    <row r="34" spans="1:6" ht="15" customHeight="1">
      <c r="A34" s="173" t="s">
        <v>396</v>
      </c>
      <c r="B34" s="179" t="s">
        <v>397</v>
      </c>
      <c r="C34" s="253">
        <v>0</v>
      </c>
      <c r="D34" s="253">
        <v>0</v>
      </c>
      <c r="E34" s="253">
        <v>0</v>
      </c>
      <c r="F34" s="286">
        <v>0</v>
      </c>
    </row>
    <row r="35" spans="1:6" ht="15" customHeight="1">
      <c r="A35" s="173" t="s">
        <v>398</v>
      </c>
      <c r="B35" s="179" t="s">
        <v>399</v>
      </c>
      <c r="C35" s="433">
        <f>SUM(C36:C36)</f>
        <v>0</v>
      </c>
      <c r="D35" s="433">
        <f>SUM(D36:D36)</f>
        <v>145</v>
      </c>
      <c r="E35" s="433">
        <f>SUM(E36:E36)</f>
        <v>145</v>
      </c>
      <c r="F35" s="286">
        <f t="shared" si="2"/>
        <v>1</v>
      </c>
    </row>
    <row r="36" spans="1:6" ht="15" customHeight="1">
      <c r="A36" s="173"/>
      <c r="B36" s="223" t="s">
        <v>487</v>
      </c>
      <c r="C36" s="434">
        <v>0</v>
      </c>
      <c r="D36" s="434">
        <v>145</v>
      </c>
      <c r="E36" s="434">
        <v>145</v>
      </c>
      <c r="F36" s="287">
        <f t="shared" si="2"/>
        <v>1</v>
      </c>
    </row>
    <row r="37" spans="1:6" ht="15" customHeight="1">
      <c r="A37" s="173" t="s">
        <v>400</v>
      </c>
      <c r="B37" s="179" t="s">
        <v>401</v>
      </c>
      <c r="C37" s="253">
        <v>0</v>
      </c>
      <c r="D37" s="253">
        <v>0</v>
      </c>
      <c r="E37" s="253">
        <v>0</v>
      </c>
      <c r="F37" s="286">
        <v>0</v>
      </c>
    </row>
    <row r="38" spans="1:6" ht="15" customHeight="1">
      <c r="A38" s="173" t="s">
        <v>402</v>
      </c>
      <c r="B38" s="179" t="s">
        <v>403</v>
      </c>
      <c r="C38" s="253">
        <v>0</v>
      </c>
      <c r="D38" s="253">
        <v>0</v>
      </c>
      <c r="E38" s="253">
        <v>0</v>
      </c>
      <c r="F38" s="286">
        <v>0</v>
      </c>
    </row>
    <row r="39" spans="1:6" s="183" customFormat="1" ht="18" customHeight="1">
      <c r="A39" s="213" t="s">
        <v>369</v>
      </c>
      <c r="B39" s="216" t="s">
        <v>98</v>
      </c>
      <c r="C39" s="216">
        <f>SUM(C40:C41)</f>
        <v>0</v>
      </c>
      <c r="D39" s="216">
        <f>SUM(D40:D41)</f>
        <v>0</v>
      </c>
      <c r="E39" s="216">
        <f>SUM(E40:E41)</f>
        <v>0</v>
      </c>
      <c r="F39" s="285">
        <v>0</v>
      </c>
    </row>
    <row r="40" spans="1:6" ht="15" customHeight="1">
      <c r="A40" s="175" t="s">
        <v>404</v>
      </c>
      <c r="B40" s="176" t="s">
        <v>405</v>
      </c>
      <c r="C40" s="176">
        <v>0</v>
      </c>
      <c r="D40" s="176">
        <v>0</v>
      </c>
      <c r="E40" s="176">
        <v>0</v>
      </c>
      <c r="F40" s="286">
        <v>0</v>
      </c>
    </row>
    <row r="41" spans="1:6" ht="15" customHeight="1" thickBot="1">
      <c r="A41" s="175" t="s">
        <v>406</v>
      </c>
      <c r="B41" s="202" t="s">
        <v>104</v>
      </c>
      <c r="C41" s="202">
        <v>0</v>
      </c>
      <c r="D41" s="202">
        <v>0</v>
      </c>
      <c r="E41" s="202">
        <v>0</v>
      </c>
      <c r="F41" s="431">
        <v>0</v>
      </c>
    </row>
    <row r="42" spans="1:6" s="183" customFormat="1" ht="19.5" customHeight="1" thickTop="1" thickBot="1">
      <c r="A42" s="203" t="s">
        <v>99</v>
      </c>
      <c r="B42" s="204"/>
      <c r="C42" s="233">
        <f>C31+C32+C33+C39</f>
        <v>4772</v>
      </c>
      <c r="D42" s="233">
        <f>D31+D32+D33+D39</f>
        <v>16863</v>
      </c>
      <c r="E42" s="233">
        <f>E31+E32+E33+E39</f>
        <v>16812</v>
      </c>
      <c r="F42" s="261">
        <f t="shared" si="2"/>
        <v>0.99697562711261345</v>
      </c>
    </row>
    <row r="43" spans="1:6" ht="15" customHeight="1" thickTop="1" thickBot="1">
      <c r="A43" s="205" t="s">
        <v>407</v>
      </c>
      <c r="B43" s="206"/>
      <c r="C43" s="439">
        <v>1552</v>
      </c>
      <c r="D43" s="435">
        <v>0</v>
      </c>
      <c r="E43" s="439">
        <v>0</v>
      </c>
      <c r="F43" s="436"/>
    </row>
    <row r="44" spans="1:6" ht="15" customHeight="1" thickTop="1"/>
  </sheetData>
  <mergeCells count="1">
    <mergeCell ref="A3:F3"/>
  </mergeCells>
  <pageMargins left="0.57999999999999996" right="0.41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F1" sqref="F1"/>
    </sheetView>
  </sheetViews>
  <sheetFormatPr defaultRowHeight="12.75"/>
  <cols>
    <col min="1" max="1" width="7.42578125" customWidth="1"/>
    <col min="2" max="2" width="42.85546875" customWidth="1"/>
    <col min="3" max="5" width="10" customWidth="1"/>
    <col min="6" max="6" width="9.140625" customWidth="1"/>
  </cols>
  <sheetData>
    <row r="1" spans="1:7">
      <c r="A1" s="19"/>
      <c r="B1" s="19"/>
      <c r="C1" s="19"/>
      <c r="D1" s="19"/>
      <c r="E1" s="34"/>
      <c r="F1" s="20" t="s">
        <v>562</v>
      </c>
    </row>
    <row r="2" spans="1:7" ht="9" customHeight="1">
      <c r="A2" s="19"/>
      <c r="B2" s="19"/>
      <c r="C2" s="19"/>
      <c r="D2" s="19"/>
      <c r="E2" s="19"/>
      <c r="F2" s="20"/>
    </row>
    <row r="3" spans="1:7" ht="30" customHeight="1">
      <c r="A3" s="480" t="s">
        <v>528</v>
      </c>
      <c r="B3" s="495"/>
      <c r="C3" s="495"/>
      <c r="D3" s="495"/>
      <c r="E3" s="495"/>
      <c r="F3" s="495"/>
    </row>
    <row r="4" spans="1:7" ht="8.25" customHeight="1">
      <c r="A4" s="21"/>
      <c r="B4" s="22"/>
      <c r="C4" s="22"/>
      <c r="D4" s="22"/>
      <c r="E4" s="22"/>
      <c r="F4" s="22"/>
    </row>
    <row r="5" spans="1:7" ht="13.5" thickBot="1">
      <c r="A5" s="19"/>
      <c r="B5" s="19"/>
      <c r="C5" s="19"/>
      <c r="D5" s="19"/>
      <c r="E5" s="19"/>
      <c r="F5" s="20" t="s">
        <v>31</v>
      </c>
      <c r="G5" s="34"/>
    </row>
    <row r="6" spans="1:7" ht="40.5" customHeight="1" thickTop="1" thickBot="1">
      <c r="A6" s="35" t="s">
        <v>376</v>
      </c>
      <c r="B6" s="131" t="s">
        <v>1</v>
      </c>
      <c r="C6" s="132" t="s">
        <v>291</v>
      </c>
      <c r="D6" s="133" t="s">
        <v>292</v>
      </c>
      <c r="E6" s="132" t="s">
        <v>293</v>
      </c>
      <c r="F6" s="134" t="s">
        <v>123</v>
      </c>
    </row>
    <row r="7" spans="1:7" ht="18" customHeight="1" thickTop="1">
      <c r="A7" s="288" t="s">
        <v>278</v>
      </c>
      <c r="B7" s="39" t="s">
        <v>410</v>
      </c>
      <c r="C7" s="149">
        <f>SUM(C8+C11+C16)</f>
        <v>1500</v>
      </c>
      <c r="D7" s="148">
        <f>SUM(D8+D11+D16)</f>
        <v>9560</v>
      </c>
      <c r="E7" s="149">
        <f>E11+E16+E8</f>
        <v>9469</v>
      </c>
      <c r="F7" s="440">
        <f t="shared" ref="F7:F32" si="0">E7/D7</f>
        <v>0.9904811715481171</v>
      </c>
    </row>
    <row r="8" spans="1:7" ht="18" customHeight="1">
      <c r="A8" s="140" t="s">
        <v>409</v>
      </c>
      <c r="B8" s="141" t="s">
        <v>411</v>
      </c>
      <c r="C8" s="47">
        <f>C10</f>
        <v>0</v>
      </c>
      <c r="D8" s="47">
        <f>SUM(D9:D10)</f>
        <v>829</v>
      </c>
      <c r="E8" s="47">
        <f>E10</f>
        <v>787</v>
      </c>
      <c r="F8" s="293">
        <f t="shared" si="0"/>
        <v>0.94933655006031359</v>
      </c>
    </row>
    <row r="9" spans="1:7" ht="18" customHeight="1">
      <c r="A9" s="140"/>
      <c r="B9" s="462" t="s">
        <v>547</v>
      </c>
      <c r="C9" s="160">
        <v>0</v>
      </c>
      <c r="D9" s="161">
        <v>42</v>
      </c>
      <c r="E9" s="160">
        <v>42</v>
      </c>
      <c r="F9" s="426">
        <f t="shared" si="0"/>
        <v>1</v>
      </c>
    </row>
    <row r="10" spans="1:7" ht="18" customHeight="1">
      <c r="A10" s="140"/>
      <c r="B10" s="462" t="s">
        <v>494</v>
      </c>
      <c r="C10" s="160">
        <v>0</v>
      </c>
      <c r="D10" s="161">
        <v>787</v>
      </c>
      <c r="E10" s="160">
        <v>787</v>
      </c>
      <c r="F10" s="426">
        <f t="shared" si="0"/>
        <v>1</v>
      </c>
    </row>
    <row r="11" spans="1:7" ht="18" customHeight="1">
      <c r="A11" s="140" t="s">
        <v>412</v>
      </c>
      <c r="B11" s="141" t="s">
        <v>246</v>
      </c>
      <c r="C11" s="47">
        <f>SUM(C12:C14)</f>
        <v>1500</v>
      </c>
      <c r="D11" s="47">
        <f t="shared" ref="D11:E11" si="1">SUM(D12:D14)</f>
        <v>4689</v>
      </c>
      <c r="E11" s="47">
        <f t="shared" si="1"/>
        <v>4686</v>
      </c>
      <c r="F11" s="147">
        <v>0</v>
      </c>
    </row>
    <row r="12" spans="1:7" ht="18" customHeight="1">
      <c r="A12" s="140"/>
      <c r="B12" s="462" t="s">
        <v>544</v>
      </c>
      <c r="C12" s="160">
        <v>1500</v>
      </c>
      <c r="D12" s="161">
        <v>1362</v>
      </c>
      <c r="E12" s="160">
        <v>1361</v>
      </c>
      <c r="F12" s="147">
        <v>0</v>
      </c>
    </row>
    <row r="13" spans="1:7" ht="18" customHeight="1">
      <c r="A13" s="140"/>
      <c r="B13" s="462" t="s">
        <v>545</v>
      </c>
      <c r="C13" s="160">
        <v>0</v>
      </c>
      <c r="D13" s="161">
        <v>2056</v>
      </c>
      <c r="E13" s="160">
        <v>1752</v>
      </c>
      <c r="F13" s="147">
        <v>0</v>
      </c>
    </row>
    <row r="14" spans="1:7" ht="18" customHeight="1">
      <c r="A14" s="140"/>
      <c r="B14" s="462" t="s">
        <v>546</v>
      </c>
      <c r="C14" s="160">
        <v>0</v>
      </c>
      <c r="D14" s="161">
        <v>1271</v>
      </c>
      <c r="E14" s="160">
        <v>1573</v>
      </c>
      <c r="F14" s="147">
        <v>0</v>
      </c>
    </row>
    <row r="15" spans="1:7" ht="18" customHeight="1">
      <c r="A15" s="140" t="s">
        <v>413</v>
      </c>
      <c r="B15" s="141" t="s">
        <v>247</v>
      </c>
      <c r="C15" s="47">
        <v>273</v>
      </c>
      <c r="D15" s="155">
        <v>173</v>
      </c>
      <c r="E15" s="47">
        <v>173</v>
      </c>
      <c r="F15" s="147">
        <v>0</v>
      </c>
    </row>
    <row r="16" spans="1:7" ht="18" customHeight="1">
      <c r="A16" s="140" t="s">
        <v>414</v>
      </c>
      <c r="B16" s="141" t="s">
        <v>119</v>
      </c>
      <c r="C16" s="47">
        <f>SUM(C17:C23)</f>
        <v>0</v>
      </c>
      <c r="D16" s="47">
        <f t="shared" ref="D16:E16" si="2">SUM(D17:D23)</f>
        <v>4042</v>
      </c>
      <c r="E16" s="47">
        <f t="shared" si="2"/>
        <v>3996</v>
      </c>
      <c r="F16" s="290">
        <f t="shared" si="0"/>
        <v>0.98861949529935678</v>
      </c>
    </row>
    <row r="17" spans="1:6" ht="27" customHeight="1">
      <c r="A17" s="140"/>
      <c r="B17" s="472" t="s">
        <v>552</v>
      </c>
      <c r="C17" s="160">
        <v>0</v>
      </c>
      <c r="D17" s="161">
        <v>917</v>
      </c>
      <c r="E17" s="441">
        <v>661</v>
      </c>
      <c r="F17" s="426">
        <f t="shared" si="0"/>
        <v>0.72082878953107965</v>
      </c>
    </row>
    <row r="18" spans="1:6" ht="18" customHeight="1">
      <c r="A18" s="140"/>
      <c r="B18" s="462" t="s">
        <v>553</v>
      </c>
      <c r="C18" s="160">
        <v>0</v>
      </c>
      <c r="D18" s="161">
        <v>3125</v>
      </c>
      <c r="E18" s="441">
        <v>2756</v>
      </c>
      <c r="F18" s="426">
        <f t="shared" si="0"/>
        <v>0.88192000000000004</v>
      </c>
    </row>
    <row r="19" spans="1:6" ht="18" customHeight="1">
      <c r="A19" s="140"/>
      <c r="B19" s="462" t="s">
        <v>549</v>
      </c>
      <c r="C19" s="160">
        <v>0</v>
      </c>
      <c r="D19" s="161">
        <v>0</v>
      </c>
      <c r="E19" s="441">
        <v>16</v>
      </c>
      <c r="F19" s="426">
        <v>0</v>
      </c>
    </row>
    <row r="20" spans="1:6" ht="18" customHeight="1">
      <c r="A20" s="140"/>
      <c r="B20" s="462" t="s">
        <v>554</v>
      </c>
      <c r="C20" s="160">
        <v>0</v>
      </c>
      <c r="D20" s="161">
        <v>0</v>
      </c>
      <c r="E20" s="441">
        <v>17</v>
      </c>
      <c r="F20" s="426">
        <v>0</v>
      </c>
    </row>
    <row r="21" spans="1:6" ht="18" customHeight="1">
      <c r="A21" s="140"/>
      <c r="B21" s="462" t="s">
        <v>548</v>
      </c>
      <c r="C21" s="160">
        <v>0</v>
      </c>
      <c r="D21" s="161">
        <v>0</v>
      </c>
      <c r="E21" s="441">
        <v>75</v>
      </c>
      <c r="F21" s="426">
        <v>0</v>
      </c>
    </row>
    <row r="22" spans="1:6" ht="18" customHeight="1">
      <c r="A22" s="294"/>
      <c r="B22" s="462" t="s">
        <v>551</v>
      </c>
      <c r="C22" s="160">
        <v>0</v>
      </c>
      <c r="D22" s="161">
        <v>0</v>
      </c>
      <c r="E22" s="441">
        <v>46</v>
      </c>
      <c r="F22" s="426">
        <v>0</v>
      </c>
    </row>
    <row r="23" spans="1:6" ht="18" customHeight="1">
      <c r="A23" s="294"/>
      <c r="B23" s="462" t="s">
        <v>550</v>
      </c>
      <c r="C23" s="160">
        <v>0</v>
      </c>
      <c r="D23" s="161">
        <v>0</v>
      </c>
      <c r="E23" s="441">
        <v>425</v>
      </c>
      <c r="F23" s="426">
        <v>0</v>
      </c>
    </row>
    <row r="24" spans="1:6" ht="18" customHeight="1" thickBot="1">
      <c r="A24" s="467" t="s">
        <v>539</v>
      </c>
      <c r="B24" s="158" t="s">
        <v>540</v>
      </c>
      <c r="C24" s="463">
        <v>0</v>
      </c>
      <c r="D24" s="464">
        <v>2579</v>
      </c>
      <c r="E24" s="465">
        <v>2577</v>
      </c>
      <c r="F24" s="466">
        <f>E24/D24</f>
        <v>0.99922450562233422</v>
      </c>
    </row>
    <row r="25" spans="1:6" ht="18" customHeight="1" thickTop="1">
      <c r="A25" s="29" t="s">
        <v>279</v>
      </c>
      <c r="B25" s="39" t="s">
        <v>41</v>
      </c>
      <c r="C25" s="149">
        <f>SUM(C27:C30)</f>
        <v>2999</v>
      </c>
      <c r="D25" s="291">
        <f>SUM(D27:D30)</f>
        <v>4364</v>
      </c>
      <c r="E25" s="149">
        <f>SUM(E27:E30)</f>
        <v>4406</v>
      </c>
      <c r="F25" s="150">
        <f t="shared" si="0"/>
        <v>1.0096241979835014</v>
      </c>
    </row>
    <row r="26" spans="1:6" ht="18" customHeight="1">
      <c r="A26" s="289" t="s">
        <v>415</v>
      </c>
      <c r="B26" s="292" t="s">
        <v>120</v>
      </c>
      <c r="C26" s="61">
        <f>SUM(C27:C29)</f>
        <v>2999</v>
      </c>
      <c r="D26" s="61">
        <f t="shared" ref="D26:E26" si="3">SUM(D27:D29)</f>
        <v>3678</v>
      </c>
      <c r="E26" s="61">
        <f t="shared" si="3"/>
        <v>3720</v>
      </c>
      <c r="F26" s="293">
        <f t="shared" si="0"/>
        <v>1.0114192495921697</v>
      </c>
    </row>
    <row r="27" spans="1:6" ht="18" customHeight="1">
      <c r="A27" s="294"/>
      <c r="B27" s="462" t="s">
        <v>529</v>
      </c>
      <c r="C27" s="160">
        <v>2999</v>
      </c>
      <c r="D27" s="161">
        <v>2941</v>
      </c>
      <c r="E27" s="160">
        <v>2793</v>
      </c>
      <c r="F27" s="162">
        <f t="shared" si="0"/>
        <v>0.9496769806188371</v>
      </c>
    </row>
    <row r="28" spans="1:6" ht="18" customHeight="1">
      <c r="A28" s="468"/>
      <c r="B28" s="469" t="s">
        <v>555</v>
      </c>
      <c r="C28" s="470">
        <v>0</v>
      </c>
      <c r="D28" s="471">
        <v>0</v>
      </c>
      <c r="E28" s="470">
        <v>190</v>
      </c>
      <c r="F28" s="162">
        <v>0</v>
      </c>
    </row>
    <row r="29" spans="1:6" ht="18" customHeight="1">
      <c r="A29" s="468"/>
      <c r="B29" s="469" t="s">
        <v>541</v>
      </c>
      <c r="C29" s="470">
        <v>0</v>
      </c>
      <c r="D29" s="471">
        <v>737</v>
      </c>
      <c r="E29" s="470">
        <v>737</v>
      </c>
      <c r="F29" s="162">
        <f t="shared" si="0"/>
        <v>1</v>
      </c>
    </row>
    <row r="30" spans="1:6" ht="16.899999999999999" customHeight="1" thickBot="1">
      <c r="A30" s="454" t="s">
        <v>542</v>
      </c>
      <c r="B30" s="144" t="s">
        <v>543</v>
      </c>
      <c r="C30" s="107">
        <v>0</v>
      </c>
      <c r="D30" s="151">
        <v>686</v>
      </c>
      <c r="E30" s="107">
        <v>686</v>
      </c>
      <c r="F30" s="152">
        <f t="shared" si="0"/>
        <v>1</v>
      </c>
    </row>
    <row r="31" spans="1:6" ht="18" customHeight="1" thickTop="1">
      <c r="A31" s="145" t="s">
        <v>280</v>
      </c>
      <c r="B31" s="146" t="s">
        <v>100</v>
      </c>
      <c r="C31" s="153">
        <f>SUM(C32)</f>
        <v>0</v>
      </c>
      <c r="D31" s="298">
        <f>SUM(D32)</f>
        <v>145</v>
      </c>
      <c r="E31" s="149">
        <f>SUM(E32)</f>
        <v>145</v>
      </c>
      <c r="F31" s="154">
        <f t="shared" si="0"/>
        <v>1</v>
      </c>
    </row>
    <row r="32" spans="1:6" ht="18" customHeight="1">
      <c r="A32" s="140" t="s">
        <v>398</v>
      </c>
      <c r="B32" s="46" t="s">
        <v>416</v>
      </c>
      <c r="C32" s="137">
        <f>SUM(C33:C33)</f>
        <v>0</v>
      </c>
      <c r="D32" s="138">
        <f>SUM(D33:D33)</f>
        <v>145</v>
      </c>
      <c r="E32" s="137">
        <f>SUM(E33:E33)</f>
        <v>145</v>
      </c>
      <c r="F32" s="139">
        <f t="shared" si="0"/>
        <v>1</v>
      </c>
    </row>
    <row r="33" spans="1:6" ht="18" customHeight="1" thickBot="1">
      <c r="A33" s="454"/>
      <c r="B33" s="299" t="s">
        <v>124</v>
      </c>
      <c r="C33" s="295">
        <v>0</v>
      </c>
      <c r="D33" s="296">
        <v>145</v>
      </c>
      <c r="E33" s="295">
        <v>145</v>
      </c>
      <c r="F33" s="297">
        <f t="shared" ref="F33" si="4">E33/D33</f>
        <v>1</v>
      </c>
    </row>
    <row r="34" spans="1:6" ht="20.25" customHeight="1" thickTop="1">
      <c r="A34" s="19"/>
      <c r="B34" s="19"/>
      <c r="C34" s="19"/>
      <c r="D34" s="19"/>
      <c r="E34" s="19"/>
      <c r="F34" s="19"/>
    </row>
    <row r="35" spans="1:6" ht="27" customHeight="1">
      <c r="A35" s="502" t="s">
        <v>417</v>
      </c>
      <c r="B35" s="502"/>
      <c r="C35" s="502"/>
      <c r="D35" s="502"/>
      <c r="E35" s="502"/>
      <c r="F35" s="502"/>
    </row>
    <row r="36" spans="1:6" ht="7.5" customHeight="1">
      <c r="A36" s="300"/>
      <c r="B36" s="300"/>
      <c r="C36" s="300"/>
      <c r="D36" s="300"/>
      <c r="E36" s="300"/>
      <c r="F36" s="300"/>
    </row>
    <row r="37" spans="1:6" ht="13.5" thickBot="1">
      <c r="A37" s="19"/>
      <c r="B37" s="19"/>
      <c r="C37" s="19"/>
      <c r="D37" s="19"/>
      <c r="E37" s="19"/>
      <c r="F37" s="20" t="s">
        <v>42</v>
      </c>
    </row>
    <row r="38" spans="1:6" ht="39" customHeight="1" thickTop="1" thickBot="1">
      <c r="A38" s="301" t="s">
        <v>0</v>
      </c>
      <c r="B38" s="302" t="s">
        <v>1</v>
      </c>
      <c r="C38" s="303" t="s">
        <v>291</v>
      </c>
      <c r="D38" s="304" t="s">
        <v>292</v>
      </c>
      <c r="E38" s="303" t="s">
        <v>293</v>
      </c>
      <c r="F38" s="305" t="s">
        <v>123</v>
      </c>
    </row>
    <row r="39" spans="1:6">
      <c r="A39" s="306" t="s">
        <v>43</v>
      </c>
      <c r="B39" s="307"/>
      <c r="C39" s="308">
        <v>0</v>
      </c>
      <c r="D39" s="309">
        <v>0</v>
      </c>
      <c r="E39" s="308">
        <v>0</v>
      </c>
      <c r="F39" s="310">
        <v>0</v>
      </c>
    </row>
    <row r="40" spans="1:6" ht="12.75" customHeight="1">
      <c r="A40" s="496" t="s">
        <v>44</v>
      </c>
      <c r="B40" s="497"/>
      <c r="C40" s="311">
        <v>0</v>
      </c>
      <c r="D40" s="312">
        <v>0</v>
      </c>
      <c r="E40" s="311">
        <v>0</v>
      </c>
      <c r="F40" s="313">
        <v>0</v>
      </c>
    </row>
    <row r="41" spans="1:6">
      <c r="A41" s="314" t="s">
        <v>45</v>
      </c>
      <c r="B41" s="141"/>
      <c r="C41" s="311">
        <v>0</v>
      </c>
      <c r="D41" s="312">
        <v>0</v>
      </c>
      <c r="E41" s="311">
        <v>0</v>
      </c>
      <c r="F41" s="313">
        <v>0</v>
      </c>
    </row>
    <row r="42" spans="1:6">
      <c r="A42" s="314" t="s">
        <v>46</v>
      </c>
      <c r="B42" s="315"/>
      <c r="C42" s="311">
        <v>0</v>
      </c>
      <c r="D42" s="312">
        <v>0</v>
      </c>
      <c r="E42" s="311">
        <v>0</v>
      </c>
      <c r="F42" s="313">
        <v>0</v>
      </c>
    </row>
    <row r="43" spans="1:6" ht="24.75" customHeight="1">
      <c r="A43" s="496" t="s">
        <v>47</v>
      </c>
      <c r="B43" s="497"/>
      <c r="C43" s="311">
        <v>0</v>
      </c>
      <c r="D43" s="312">
        <v>0</v>
      </c>
      <c r="E43" s="311">
        <v>0</v>
      </c>
      <c r="F43" s="313">
        <v>0</v>
      </c>
    </row>
    <row r="44" spans="1:6">
      <c r="A44" s="498" t="s">
        <v>48</v>
      </c>
      <c r="B44" s="499"/>
      <c r="C44" s="311">
        <v>0</v>
      </c>
      <c r="D44" s="312">
        <v>0</v>
      </c>
      <c r="E44" s="311">
        <v>0</v>
      </c>
      <c r="F44" s="313">
        <v>0</v>
      </c>
    </row>
    <row r="45" spans="1:6" ht="25.5" customHeight="1" thickBot="1">
      <c r="A45" s="500" t="s">
        <v>49</v>
      </c>
      <c r="B45" s="501"/>
      <c r="C45" s="54">
        <v>0</v>
      </c>
      <c r="D45" s="473">
        <v>0</v>
      </c>
      <c r="E45" s="54">
        <v>0</v>
      </c>
      <c r="F45" s="474">
        <v>0</v>
      </c>
    </row>
    <row r="46" spans="1:6" ht="13.5" thickTop="1"/>
  </sheetData>
  <mergeCells count="6">
    <mergeCell ref="A43:B43"/>
    <mergeCell ref="A44:B44"/>
    <mergeCell ref="A45:B45"/>
    <mergeCell ref="A3:F3"/>
    <mergeCell ref="A35:F35"/>
    <mergeCell ref="A40:B40"/>
  </mergeCells>
  <phoneticPr fontId="3" type="noConversion"/>
  <printOptions horizontalCentered="1"/>
  <pageMargins left="0.62992125984251968" right="0.62992125984251968" top="0.59055118110236227" bottom="0.42" header="0.51181102362204722" footer="0.38"/>
  <pageSetup paperSize="9" scale="95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7"/>
  <sheetViews>
    <sheetView workbookViewId="0">
      <selection activeCell="G1" sqref="G1"/>
    </sheetView>
  </sheetViews>
  <sheetFormatPr defaultRowHeight="12.75"/>
  <cols>
    <col min="1" max="1" width="5.5703125" customWidth="1"/>
    <col min="2" max="2" width="23.85546875" customWidth="1"/>
    <col min="3" max="3" width="18" customWidth="1"/>
    <col min="4" max="6" width="10" customWidth="1"/>
    <col min="7" max="7" width="9.140625" customWidth="1"/>
  </cols>
  <sheetData>
    <row r="1" spans="1:7">
      <c r="A1" s="19"/>
      <c r="B1" s="19"/>
      <c r="C1" s="19"/>
      <c r="D1" s="19"/>
      <c r="E1" s="19"/>
      <c r="F1" s="19"/>
      <c r="G1" s="20" t="s">
        <v>563</v>
      </c>
    </row>
    <row r="2" spans="1:7">
      <c r="A2" s="19"/>
      <c r="B2" s="19"/>
      <c r="C2" s="19"/>
      <c r="D2" s="19"/>
      <c r="E2" s="19"/>
      <c r="F2" s="19"/>
      <c r="G2" s="20"/>
    </row>
    <row r="3" spans="1:7" ht="30" customHeight="1">
      <c r="A3" s="480" t="s">
        <v>530</v>
      </c>
      <c r="B3" s="495"/>
      <c r="C3" s="495"/>
      <c r="D3" s="495"/>
      <c r="E3" s="495"/>
      <c r="F3" s="495"/>
      <c r="G3" s="495"/>
    </row>
    <row r="4" spans="1:7" ht="12.75" customHeight="1">
      <c r="A4" s="21"/>
      <c r="B4" s="22"/>
      <c r="C4" s="22"/>
      <c r="D4" s="22"/>
      <c r="E4" s="22"/>
      <c r="F4" s="22"/>
      <c r="G4" s="22"/>
    </row>
    <row r="5" spans="1:7" ht="13.5" thickBot="1">
      <c r="A5" s="21"/>
      <c r="B5" s="22"/>
      <c r="C5" s="22"/>
      <c r="D5" s="22"/>
      <c r="E5" s="22"/>
      <c r="F5" s="22"/>
      <c r="G5" s="20" t="s">
        <v>75</v>
      </c>
    </row>
    <row r="6" spans="1:7" ht="40.5" customHeight="1" thickTop="1" thickBot="1">
      <c r="A6" s="35" t="s">
        <v>0</v>
      </c>
      <c r="B6" s="503" t="s">
        <v>1</v>
      </c>
      <c r="C6" s="493"/>
      <c r="D6" s="133" t="s">
        <v>291</v>
      </c>
      <c r="E6" s="132" t="s">
        <v>292</v>
      </c>
      <c r="F6" s="133" t="s">
        <v>293</v>
      </c>
      <c r="G6" s="316" t="s">
        <v>123</v>
      </c>
    </row>
    <row r="7" spans="1:7" ht="16.5" customHeight="1" thickTop="1">
      <c r="A7" s="29" t="s">
        <v>50</v>
      </c>
      <c r="B7" s="513" t="s">
        <v>105</v>
      </c>
      <c r="C7" s="514"/>
      <c r="D7" s="317">
        <f>SUM(D8:D11)</f>
        <v>1</v>
      </c>
      <c r="E7" s="318">
        <f>SUM(E8:E11)</f>
        <v>1</v>
      </c>
      <c r="F7" s="319">
        <f>SUM(F8:F11)</f>
        <v>1</v>
      </c>
      <c r="G7" s="320">
        <f>F7/E7</f>
        <v>1</v>
      </c>
    </row>
    <row r="8" spans="1:7" ht="16.5" customHeight="1">
      <c r="A8" s="504"/>
      <c r="B8" s="506" t="s">
        <v>106</v>
      </c>
      <c r="C8" s="321" t="s">
        <v>108</v>
      </c>
      <c r="D8" s="321">
        <v>1</v>
      </c>
      <c r="E8" s="292">
        <v>1</v>
      </c>
      <c r="F8" s="322">
        <v>1</v>
      </c>
      <c r="G8" s="348">
        <f>F8/E8</f>
        <v>1</v>
      </c>
    </row>
    <row r="9" spans="1:7" ht="16.5" customHeight="1">
      <c r="A9" s="505"/>
      <c r="B9" s="507"/>
      <c r="C9" s="321" t="s">
        <v>109</v>
      </c>
      <c r="D9" s="321">
        <v>0</v>
      </c>
      <c r="E9" s="292">
        <v>0</v>
      </c>
      <c r="F9" s="322">
        <v>0</v>
      </c>
      <c r="G9" s="323">
        <v>0</v>
      </c>
    </row>
    <row r="10" spans="1:7" ht="16.5" customHeight="1">
      <c r="A10" s="504"/>
      <c r="B10" s="506" t="s">
        <v>107</v>
      </c>
      <c r="C10" s="321" t="s">
        <v>108</v>
      </c>
      <c r="D10" s="321">
        <v>0</v>
      </c>
      <c r="E10" s="292">
        <v>0</v>
      </c>
      <c r="F10" s="322">
        <v>0</v>
      </c>
      <c r="G10" s="323">
        <v>0</v>
      </c>
    </row>
    <row r="11" spans="1:7" ht="16.5" customHeight="1" thickBot="1">
      <c r="A11" s="508"/>
      <c r="B11" s="509"/>
      <c r="C11" s="324" t="s">
        <v>109</v>
      </c>
      <c r="D11" s="324">
        <v>0</v>
      </c>
      <c r="E11" s="158">
        <v>0</v>
      </c>
      <c r="F11" s="325">
        <v>0</v>
      </c>
      <c r="G11" s="326">
        <v>0</v>
      </c>
    </row>
    <row r="12" spans="1:7" ht="16.5" customHeight="1" thickTop="1">
      <c r="A12" s="145" t="s">
        <v>51</v>
      </c>
      <c r="B12" s="515" t="s">
        <v>110</v>
      </c>
      <c r="C12" s="516"/>
      <c r="D12" s="327">
        <f>SUM(D13:D16)</f>
        <v>0</v>
      </c>
      <c r="E12" s="328">
        <f>SUM(E13:E16)</f>
        <v>0</v>
      </c>
      <c r="F12" s="327">
        <f>SUM(F13:F16)</f>
        <v>0</v>
      </c>
      <c r="G12" s="329">
        <f>SUM(G13:G16)</f>
        <v>0</v>
      </c>
    </row>
    <row r="13" spans="1:7" ht="16.5" customHeight="1">
      <c r="A13" s="504"/>
      <c r="B13" s="506" t="s">
        <v>106</v>
      </c>
      <c r="C13" s="321" t="s">
        <v>108</v>
      </c>
      <c r="D13" s="321">
        <v>0</v>
      </c>
      <c r="E13" s="292">
        <v>0</v>
      </c>
      <c r="F13" s="322">
        <v>0</v>
      </c>
      <c r="G13" s="323">
        <v>0</v>
      </c>
    </row>
    <row r="14" spans="1:7" ht="16.5" customHeight="1">
      <c r="A14" s="505"/>
      <c r="B14" s="507"/>
      <c r="C14" s="321" t="s">
        <v>109</v>
      </c>
      <c r="D14" s="321">
        <v>0</v>
      </c>
      <c r="E14" s="292">
        <v>0</v>
      </c>
      <c r="F14" s="322">
        <v>0</v>
      </c>
      <c r="G14" s="323">
        <v>0</v>
      </c>
    </row>
    <row r="15" spans="1:7" ht="16.5" customHeight="1">
      <c r="A15" s="504"/>
      <c r="B15" s="506" t="s">
        <v>107</v>
      </c>
      <c r="C15" s="321" t="s">
        <v>108</v>
      </c>
      <c r="D15" s="321">
        <v>0</v>
      </c>
      <c r="E15" s="292">
        <v>0</v>
      </c>
      <c r="F15" s="322">
        <v>0</v>
      </c>
      <c r="G15" s="323">
        <v>0</v>
      </c>
    </row>
    <row r="16" spans="1:7" ht="16.5" customHeight="1" thickBot="1">
      <c r="A16" s="510"/>
      <c r="B16" s="517"/>
      <c r="C16" s="330" t="s">
        <v>109</v>
      </c>
      <c r="D16" s="330">
        <v>0</v>
      </c>
      <c r="E16" s="331">
        <v>0</v>
      </c>
      <c r="F16" s="26">
        <v>0</v>
      </c>
      <c r="G16" s="332">
        <v>0</v>
      </c>
    </row>
    <row r="17" spans="1:7" ht="16.5" customHeight="1" thickTop="1">
      <c r="A17" s="333" t="s">
        <v>52</v>
      </c>
      <c r="B17" s="334" t="s">
        <v>111</v>
      </c>
      <c r="C17" s="335"/>
      <c r="D17" s="335">
        <f>SUM(D18:D21)</f>
        <v>0</v>
      </c>
      <c r="E17" s="39">
        <f>SUM(E18:E21)</f>
        <v>0</v>
      </c>
      <c r="F17" s="336">
        <f>SUM(F18:F21)</f>
        <v>0</v>
      </c>
      <c r="G17" s="337">
        <f>SUM(G18:G21)</f>
        <v>0</v>
      </c>
    </row>
    <row r="18" spans="1:7" ht="16.5" customHeight="1">
      <c r="A18" s="504"/>
      <c r="B18" s="506" t="s">
        <v>106</v>
      </c>
      <c r="C18" s="321" t="s">
        <v>108</v>
      </c>
      <c r="D18" s="321">
        <v>0</v>
      </c>
      <c r="E18" s="292">
        <v>0</v>
      </c>
      <c r="F18" s="322">
        <v>0</v>
      </c>
      <c r="G18" s="338">
        <v>0</v>
      </c>
    </row>
    <row r="19" spans="1:7" ht="16.5" customHeight="1">
      <c r="A19" s="505"/>
      <c r="B19" s="507"/>
      <c r="C19" s="321" t="s">
        <v>109</v>
      </c>
      <c r="D19" s="321">
        <v>0</v>
      </c>
      <c r="E19" s="292">
        <v>0</v>
      </c>
      <c r="F19" s="322">
        <v>0</v>
      </c>
      <c r="G19" s="338">
        <v>0</v>
      </c>
    </row>
    <row r="20" spans="1:7" ht="16.5" customHeight="1">
      <c r="A20" s="504"/>
      <c r="B20" s="506" t="s">
        <v>107</v>
      </c>
      <c r="C20" s="321" t="s">
        <v>108</v>
      </c>
      <c r="D20" s="321">
        <v>0</v>
      </c>
      <c r="E20" s="292">
        <v>0</v>
      </c>
      <c r="F20" s="322">
        <v>0</v>
      </c>
      <c r="G20" s="338">
        <v>0</v>
      </c>
    </row>
    <row r="21" spans="1:7" ht="16.5" customHeight="1" thickBot="1">
      <c r="A21" s="508"/>
      <c r="B21" s="509"/>
      <c r="C21" s="324" t="s">
        <v>109</v>
      </c>
      <c r="D21" s="324">
        <v>0</v>
      </c>
      <c r="E21" s="158">
        <v>0</v>
      </c>
      <c r="F21" s="325">
        <v>0</v>
      </c>
      <c r="G21" s="339">
        <v>0</v>
      </c>
    </row>
    <row r="22" spans="1:7" ht="16.5" customHeight="1" thickTop="1">
      <c r="A22" s="145" t="s">
        <v>53</v>
      </c>
      <c r="B22" s="515" t="s">
        <v>54</v>
      </c>
      <c r="C22" s="516"/>
      <c r="D22" s="318">
        <f>SUM(D23:D24)</f>
        <v>6</v>
      </c>
      <c r="E22" s="457">
        <f t="shared" ref="E22:F22" si="0">SUM(E23:E24)</f>
        <v>6</v>
      </c>
      <c r="F22" s="327">
        <f t="shared" si="0"/>
        <v>5</v>
      </c>
      <c r="G22" s="337">
        <f>SUM(G23:G24)</f>
        <v>0.83333333333333337</v>
      </c>
    </row>
    <row r="23" spans="1:7" ht="16.5" customHeight="1">
      <c r="A23" s="24"/>
      <c r="B23" s="141" t="s">
        <v>106</v>
      </c>
      <c r="C23" s="340" t="s">
        <v>109</v>
      </c>
      <c r="D23" s="340">
        <v>6</v>
      </c>
      <c r="E23" s="141">
        <v>6</v>
      </c>
      <c r="F23" s="341">
        <v>5</v>
      </c>
      <c r="G23" s="348">
        <f>F23/E23</f>
        <v>0.83333333333333337</v>
      </c>
    </row>
    <row r="24" spans="1:7" ht="16.5" customHeight="1" thickBot="1">
      <c r="A24" s="27"/>
      <c r="B24" s="156" t="s">
        <v>107</v>
      </c>
      <c r="C24" s="342" t="s">
        <v>109</v>
      </c>
      <c r="D24" s="342">
        <v>0</v>
      </c>
      <c r="E24" s="156">
        <v>0</v>
      </c>
      <c r="F24" s="343">
        <v>0</v>
      </c>
      <c r="G24" s="344">
        <v>0</v>
      </c>
    </row>
    <row r="25" spans="1:7" ht="16.5" customHeight="1" thickTop="1" thickBot="1">
      <c r="A25" s="157" t="s">
        <v>132</v>
      </c>
      <c r="B25" s="159" t="s">
        <v>418</v>
      </c>
      <c r="C25" s="159"/>
      <c r="D25" s="159">
        <v>1</v>
      </c>
      <c r="E25" s="159">
        <v>1</v>
      </c>
      <c r="F25" s="159">
        <v>1</v>
      </c>
      <c r="G25" s="347">
        <f>F25/E25</f>
        <v>1</v>
      </c>
    </row>
    <row r="26" spans="1:7" ht="15" customHeight="1" thickTop="1" thickBot="1">
      <c r="A26" s="30"/>
      <c r="B26" s="511" t="s">
        <v>55</v>
      </c>
      <c r="C26" s="512"/>
      <c r="D26" s="345">
        <f>D7+D12+D17+D22+D25</f>
        <v>8</v>
      </c>
      <c r="E26" s="346">
        <f>E7+E12+E17+E22+E25</f>
        <v>8</v>
      </c>
      <c r="F26" s="345">
        <f>F7+F12+F17+F22+F25</f>
        <v>7</v>
      </c>
      <c r="G26" s="349">
        <f>F26/E26</f>
        <v>0.875</v>
      </c>
    </row>
    <row r="27" spans="1:7" ht="13.5" thickTop="1"/>
  </sheetData>
  <mergeCells count="18">
    <mergeCell ref="B26:C26"/>
    <mergeCell ref="B8:B9"/>
    <mergeCell ref="B7:C7"/>
    <mergeCell ref="B12:C12"/>
    <mergeCell ref="B10:B11"/>
    <mergeCell ref="B13:B14"/>
    <mergeCell ref="B15:B16"/>
    <mergeCell ref="B22:C22"/>
    <mergeCell ref="A20:A21"/>
    <mergeCell ref="B20:B21"/>
    <mergeCell ref="A10:A11"/>
    <mergeCell ref="A13:A14"/>
    <mergeCell ref="A15:A16"/>
    <mergeCell ref="A3:G3"/>
    <mergeCell ref="B6:C6"/>
    <mergeCell ref="A8:A9"/>
    <mergeCell ref="A18:A19"/>
    <mergeCell ref="B18:B19"/>
  </mergeCells>
  <phoneticPr fontId="3" type="noConversion"/>
  <printOptions horizontalCentered="1"/>
  <pageMargins left="0.67" right="0.65" top="0.98425196850393704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60</v>
      </c>
    </row>
    <row r="2" spans="1:6">
      <c r="E2" s="8"/>
    </row>
    <row r="3" spans="1:6" ht="18" customHeight="1">
      <c r="A3" s="522" t="s">
        <v>73</v>
      </c>
      <c r="B3" s="522"/>
      <c r="C3" s="522"/>
      <c r="D3" s="522"/>
      <c r="E3" s="522"/>
      <c r="F3" s="522"/>
    </row>
    <row r="4" spans="1:6" ht="28.5" customHeight="1">
      <c r="A4" s="523" t="s">
        <v>71</v>
      </c>
      <c r="B4" s="522"/>
      <c r="C4" s="522"/>
      <c r="D4" s="522"/>
      <c r="E4" s="522"/>
      <c r="F4" s="522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65</v>
      </c>
    </row>
    <row r="7" spans="1:6" ht="18" customHeight="1" thickBot="1">
      <c r="A7" s="520" t="s">
        <v>1</v>
      </c>
      <c r="B7" s="521"/>
      <c r="C7" s="14" t="s">
        <v>58</v>
      </c>
      <c r="D7" s="14" t="s">
        <v>56</v>
      </c>
      <c r="E7" s="14" t="s">
        <v>57</v>
      </c>
      <c r="F7" s="15" t="s">
        <v>64</v>
      </c>
    </row>
    <row r="8" spans="1:6" ht="18" customHeight="1">
      <c r="A8" s="518" t="s">
        <v>59</v>
      </c>
      <c r="B8" s="519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62</v>
      </c>
      <c r="B10" s="18" t="s">
        <v>61</v>
      </c>
      <c r="C10" s="14" t="s">
        <v>63</v>
      </c>
      <c r="D10" s="14" t="s">
        <v>56</v>
      </c>
      <c r="E10" s="14" t="s">
        <v>57</v>
      </c>
      <c r="F10" s="15" t="s">
        <v>64</v>
      </c>
    </row>
    <row r="11" spans="1:6" ht="18" customHeight="1">
      <c r="A11" s="16" t="s">
        <v>74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2</v>
      </c>
      <c r="B14" s="6"/>
      <c r="C14" s="6"/>
      <c r="D14" s="6"/>
      <c r="E14" s="6"/>
      <c r="F14" s="7"/>
    </row>
    <row r="17" spans="1:6" ht="18" customHeight="1">
      <c r="A17" s="522" t="s">
        <v>72</v>
      </c>
      <c r="B17" s="522"/>
      <c r="C17" s="522"/>
      <c r="D17" s="522"/>
      <c r="E17" s="522"/>
      <c r="F17" s="522"/>
    </row>
    <row r="18" spans="1:6" ht="30" customHeight="1">
      <c r="A18" s="523" t="s">
        <v>71</v>
      </c>
      <c r="B18" s="522"/>
      <c r="C18" s="522"/>
      <c r="D18" s="522"/>
      <c r="E18" s="522"/>
      <c r="F18" s="522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65</v>
      </c>
    </row>
    <row r="21" spans="1:6" ht="18" customHeight="1" thickBot="1">
      <c r="A21" s="520" t="s">
        <v>1</v>
      </c>
      <c r="B21" s="521"/>
      <c r="C21" s="14" t="s">
        <v>58</v>
      </c>
      <c r="D21" s="14" t="s">
        <v>56</v>
      </c>
      <c r="E21" s="14" t="s">
        <v>57</v>
      </c>
      <c r="F21" s="15" t="s">
        <v>64</v>
      </c>
    </row>
    <row r="22" spans="1:6" ht="18" customHeight="1">
      <c r="A22" s="518" t="s">
        <v>66</v>
      </c>
      <c r="B22" s="519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62</v>
      </c>
      <c r="B24" s="18" t="s">
        <v>61</v>
      </c>
      <c r="C24" s="14" t="s">
        <v>63</v>
      </c>
      <c r="D24" s="14" t="s">
        <v>56</v>
      </c>
      <c r="E24" s="14" t="s">
        <v>57</v>
      </c>
      <c r="F24" s="15" t="s">
        <v>64</v>
      </c>
    </row>
    <row r="25" spans="1:6" ht="18" customHeight="1">
      <c r="A25" s="16" t="s">
        <v>74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2</v>
      </c>
      <c r="B28" s="6"/>
      <c r="C28" s="6"/>
      <c r="D28" s="6"/>
      <c r="E28" s="6"/>
      <c r="F28" s="7"/>
    </row>
  </sheetData>
  <mergeCells count="8">
    <mergeCell ref="A22:B22"/>
    <mergeCell ref="A7:B7"/>
    <mergeCell ref="A8:B8"/>
    <mergeCell ref="A3:F3"/>
    <mergeCell ref="A4:F4"/>
    <mergeCell ref="A17:F17"/>
    <mergeCell ref="A18:F18"/>
    <mergeCell ref="A21:B21"/>
  </mergeCells>
  <phoneticPr fontId="3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F37"/>
  <sheetViews>
    <sheetView workbookViewId="0">
      <selection activeCell="F1" sqref="F1"/>
    </sheetView>
  </sheetViews>
  <sheetFormatPr defaultRowHeight="12.75"/>
  <cols>
    <col min="1" max="1" width="40.7109375" customWidth="1"/>
    <col min="2" max="2" width="11.28515625" customWidth="1"/>
    <col min="3" max="4" width="10" customWidth="1"/>
    <col min="5" max="5" width="9.85546875" customWidth="1"/>
    <col min="6" max="8" width="10" customWidth="1"/>
  </cols>
  <sheetData>
    <row r="1" spans="1:6">
      <c r="A1" s="19"/>
      <c r="B1" s="20"/>
      <c r="C1" s="20"/>
      <c r="D1" s="20"/>
      <c r="E1" s="20"/>
      <c r="F1" s="20" t="s">
        <v>564</v>
      </c>
    </row>
    <row r="2" spans="1:6">
      <c r="A2" s="20"/>
      <c r="B2" s="20"/>
      <c r="C2" s="20"/>
      <c r="D2" s="20"/>
      <c r="E2" s="20"/>
      <c r="F2" s="20"/>
    </row>
    <row r="3" spans="1:6" ht="40.5" customHeight="1">
      <c r="A3" s="480" t="s">
        <v>531</v>
      </c>
      <c r="B3" s="495"/>
      <c r="C3" s="495"/>
      <c r="D3" s="495"/>
      <c r="E3" s="495"/>
      <c r="F3" s="495"/>
    </row>
    <row r="4" spans="1:6">
      <c r="A4" s="350"/>
      <c r="B4" s="350"/>
      <c r="C4" s="350"/>
      <c r="D4" s="350"/>
      <c r="E4" s="350"/>
      <c r="F4" s="350"/>
    </row>
    <row r="5" spans="1:6" ht="25.5" customHeight="1">
      <c r="A5" s="480" t="s">
        <v>117</v>
      </c>
      <c r="B5" s="480"/>
      <c r="C5" s="480"/>
      <c r="D5" s="480"/>
      <c r="E5" s="480"/>
      <c r="F5" s="480"/>
    </row>
    <row r="6" spans="1:6">
      <c r="A6" s="528"/>
      <c r="B6" s="528"/>
      <c r="C6" s="528"/>
      <c r="D6" s="528"/>
      <c r="E6" s="528"/>
      <c r="F6" s="528"/>
    </row>
    <row r="7" spans="1:6" ht="48" customHeight="1">
      <c r="A7" s="529" t="s">
        <v>118</v>
      </c>
      <c r="B7" s="530"/>
      <c r="C7" s="530"/>
      <c r="D7" s="530"/>
      <c r="E7" s="530"/>
      <c r="F7" s="530"/>
    </row>
    <row r="8" spans="1:6" ht="16.5">
      <c r="A8" s="351"/>
      <c r="B8" s="351"/>
      <c r="C8" s="351"/>
      <c r="D8" s="351"/>
      <c r="E8" s="351"/>
      <c r="F8" s="351"/>
    </row>
    <row r="9" spans="1:6" ht="13.5" thickBot="1">
      <c r="A9" s="19"/>
      <c r="B9" s="19"/>
      <c r="C9" s="19"/>
      <c r="D9" s="19"/>
      <c r="E9" s="19"/>
      <c r="F9" s="20" t="s">
        <v>31</v>
      </c>
    </row>
    <row r="10" spans="1:6" ht="30" customHeight="1" thickTop="1" thickBot="1">
      <c r="A10" s="524" t="s">
        <v>1</v>
      </c>
      <c r="B10" s="525"/>
      <c r="C10" s="352" t="s">
        <v>491</v>
      </c>
      <c r="D10" s="352" t="s">
        <v>244</v>
      </c>
      <c r="E10" s="352" t="s">
        <v>250</v>
      </c>
      <c r="F10" s="353" t="s">
        <v>492</v>
      </c>
    </row>
    <row r="11" spans="1:6" ht="15" customHeight="1">
      <c r="A11" s="442" t="s">
        <v>495</v>
      </c>
      <c r="B11" s="443"/>
      <c r="C11" s="448">
        <v>0</v>
      </c>
      <c r="D11" s="448">
        <v>0</v>
      </c>
      <c r="E11" s="448">
        <v>0</v>
      </c>
      <c r="F11" s="449">
        <v>0</v>
      </c>
    </row>
    <row r="12" spans="1:6" ht="15" customHeight="1">
      <c r="A12" s="444" t="s">
        <v>496</v>
      </c>
      <c r="B12" s="445"/>
      <c r="C12" s="450">
        <v>3336</v>
      </c>
      <c r="D12" s="450">
        <v>3910</v>
      </c>
      <c r="E12" s="450">
        <v>3920</v>
      </c>
      <c r="F12" s="451">
        <v>3930</v>
      </c>
    </row>
    <row r="13" spans="1:6" ht="15" customHeight="1">
      <c r="A13" s="444" t="s">
        <v>497</v>
      </c>
      <c r="B13" s="445"/>
      <c r="C13" s="450">
        <v>766</v>
      </c>
      <c r="D13" s="450">
        <v>800</v>
      </c>
      <c r="E13" s="450">
        <v>820</v>
      </c>
      <c r="F13" s="451">
        <v>830</v>
      </c>
    </row>
    <row r="14" spans="1:6" ht="15" customHeight="1">
      <c r="A14" s="444" t="s">
        <v>498</v>
      </c>
      <c r="B14" s="445"/>
      <c r="C14" s="450">
        <v>0</v>
      </c>
      <c r="D14" s="450">
        <v>2</v>
      </c>
      <c r="E14" s="450">
        <v>2</v>
      </c>
      <c r="F14" s="451">
        <v>5</v>
      </c>
    </row>
    <row r="15" spans="1:6" ht="15" customHeight="1">
      <c r="A15" s="444" t="s">
        <v>499</v>
      </c>
      <c r="B15" s="445"/>
      <c r="C15" s="450">
        <v>5</v>
      </c>
      <c r="D15" s="450">
        <v>10</v>
      </c>
      <c r="E15" s="450">
        <v>10</v>
      </c>
      <c r="F15" s="451">
        <v>20</v>
      </c>
    </row>
    <row r="16" spans="1:6" ht="15" customHeight="1">
      <c r="A16" s="444" t="s">
        <v>500</v>
      </c>
      <c r="B16" s="445"/>
      <c r="C16" s="450">
        <v>0</v>
      </c>
      <c r="D16" s="450">
        <v>0</v>
      </c>
      <c r="E16" s="450">
        <v>0</v>
      </c>
      <c r="F16" s="451">
        <v>0</v>
      </c>
    </row>
    <row r="17" spans="1:6" ht="15" customHeight="1">
      <c r="A17" s="444" t="s">
        <v>501</v>
      </c>
      <c r="B17" s="445"/>
      <c r="C17" s="450">
        <v>1656</v>
      </c>
      <c r="D17" s="450">
        <v>1921</v>
      </c>
      <c r="E17" s="450">
        <v>1938</v>
      </c>
      <c r="F17" s="451">
        <v>1945</v>
      </c>
    </row>
    <row r="18" spans="1:6" ht="15" customHeight="1">
      <c r="A18" s="444" t="s">
        <v>502</v>
      </c>
      <c r="B18" s="445"/>
      <c r="C18" s="450">
        <v>697</v>
      </c>
      <c r="D18" s="450">
        <v>700</v>
      </c>
      <c r="E18" s="450">
        <v>710</v>
      </c>
      <c r="F18" s="451">
        <v>720</v>
      </c>
    </row>
    <row r="19" spans="1:6" ht="15" customHeight="1" thickBot="1">
      <c r="A19" s="447" t="s">
        <v>503</v>
      </c>
      <c r="B19" s="446"/>
      <c r="C19" s="452">
        <f>SUM(C11:C18)</f>
        <v>6460</v>
      </c>
      <c r="D19" s="452">
        <f>SUM(D11:D18)</f>
        <v>7343</v>
      </c>
      <c r="E19" s="452">
        <f>SUM(E11:E18)</f>
        <v>7400</v>
      </c>
      <c r="F19" s="453">
        <f>SUM(F11:F18)</f>
        <v>7450</v>
      </c>
    </row>
    <row r="20" spans="1:6" ht="15" customHeight="1" thickBot="1">
      <c r="A20" s="526" t="s">
        <v>113</v>
      </c>
      <c r="B20" s="527"/>
      <c r="C20" s="125">
        <v>3230</v>
      </c>
      <c r="D20" s="125">
        <v>3672</v>
      </c>
      <c r="E20" s="125">
        <v>3700</v>
      </c>
      <c r="F20" s="130">
        <v>3725</v>
      </c>
    </row>
    <row r="21" spans="1:6" ht="16.5" thickTop="1">
      <c r="A21" s="354"/>
      <c r="B21" s="355"/>
      <c r="C21" s="26"/>
      <c r="D21" s="26"/>
      <c r="E21" s="26"/>
      <c r="F21" s="26"/>
    </row>
    <row r="22" spans="1:6" ht="16.5" thickBot="1">
      <c r="A22" s="356"/>
      <c r="B22" s="19"/>
      <c r="C22" s="19"/>
      <c r="D22" s="19"/>
      <c r="E22" s="19"/>
      <c r="F22" s="20" t="s">
        <v>31</v>
      </c>
    </row>
    <row r="23" spans="1:6" ht="30" customHeight="1" thickTop="1" thickBot="1">
      <c r="A23" s="357" t="s">
        <v>114</v>
      </c>
      <c r="B23" s="352" t="s">
        <v>115</v>
      </c>
      <c r="C23" s="358" t="s">
        <v>112</v>
      </c>
      <c r="D23" s="358" t="s">
        <v>245</v>
      </c>
      <c r="E23" s="358" t="s">
        <v>251</v>
      </c>
      <c r="F23" s="353" t="s">
        <v>493</v>
      </c>
    </row>
    <row r="24" spans="1:6" ht="15" customHeight="1">
      <c r="A24" s="359"/>
      <c r="B24" s="360"/>
      <c r="C24" s="61"/>
      <c r="D24" s="61"/>
      <c r="E24" s="61"/>
      <c r="F24" s="361"/>
    </row>
    <row r="25" spans="1:6" ht="15" customHeight="1">
      <c r="A25" s="24"/>
      <c r="B25" s="141"/>
      <c r="C25" s="141"/>
      <c r="D25" s="141"/>
      <c r="E25" s="141"/>
      <c r="F25" s="67"/>
    </row>
    <row r="26" spans="1:6" ht="15" customHeight="1">
      <c r="A26" s="24"/>
      <c r="B26" s="141"/>
      <c r="C26" s="141"/>
      <c r="D26" s="141"/>
      <c r="E26" s="141"/>
      <c r="F26" s="67"/>
    </row>
    <row r="27" spans="1:6" ht="15" customHeight="1">
      <c r="A27" s="24"/>
      <c r="B27" s="141"/>
      <c r="C27" s="141"/>
      <c r="D27" s="141"/>
      <c r="E27" s="141"/>
      <c r="F27" s="67"/>
    </row>
    <row r="28" spans="1:6" ht="15" customHeight="1">
      <c r="A28" s="24"/>
      <c r="B28" s="141"/>
      <c r="C28" s="141"/>
      <c r="D28" s="141"/>
      <c r="E28" s="141"/>
      <c r="F28" s="67"/>
    </row>
    <row r="29" spans="1:6" ht="15" customHeight="1">
      <c r="A29" s="24"/>
      <c r="B29" s="141"/>
      <c r="C29" s="141"/>
      <c r="D29" s="141"/>
      <c r="E29" s="141"/>
      <c r="F29" s="67"/>
    </row>
    <row r="30" spans="1:6" ht="15" customHeight="1">
      <c r="A30" s="24"/>
      <c r="B30" s="141"/>
      <c r="C30" s="141"/>
      <c r="D30" s="141"/>
      <c r="E30" s="141"/>
      <c r="F30" s="67"/>
    </row>
    <row r="31" spans="1:6" ht="15" customHeight="1">
      <c r="A31" s="24"/>
      <c r="B31" s="141"/>
      <c r="C31" s="141"/>
      <c r="D31" s="141"/>
      <c r="E31" s="141"/>
      <c r="F31" s="67"/>
    </row>
    <row r="32" spans="1:6" ht="15" customHeight="1">
      <c r="A32" s="24"/>
      <c r="B32" s="141"/>
      <c r="C32" s="141"/>
      <c r="D32" s="141"/>
      <c r="E32" s="141"/>
      <c r="F32" s="67"/>
    </row>
    <row r="33" spans="1:6" ht="15" customHeight="1">
      <c r="A33" s="24"/>
      <c r="B33" s="141"/>
      <c r="C33" s="141"/>
      <c r="D33" s="141"/>
      <c r="E33" s="141"/>
      <c r="F33" s="67"/>
    </row>
    <row r="34" spans="1:6" ht="15" customHeight="1">
      <c r="A34" s="24"/>
      <c r="B34" s="141"/>
      <c r="C34" s="141"/>
      <c r="D34" s="141"/>
      <c r="E34" s="141"/>
      <c r="F34" s="67"/>
    </row>
    <row r="35" spans="1:6" ht="15" customHeight="1" thickBot="1">
      <c r="A35" s="27"/>
      <c r="B35" s="156"/>
      <c r="C35" s="156"/>
      <c r="D35" s="156"/>
      <c r="E35" s="156"/>
      <c r="F35" s="362"/>
    </row>
    <row r="36" spans="1:6" ht="15" customHeight="1" thickBot="1">
      <c r="A36" s="363" t="s">
        <v>116</v>
      </c>
      <c r="B36" s="364"/>
      <c r="C36" s="365">
        <f>SUM(C24:C35)</f>
        <v>0</v>
      </c>
      <c r="D36" s="365">
        <f>SUM(D24:D35)</f>
        <v>0</v>
      </c>
      <c r="E36" s="365">
        <f>SUM(E24:E35)</f>
        <v>0</v>
      </c>
      <c r="F36" s="366">
        <f>SUM(F24:F35)</f>
        <v>0</v>
      </c>
    </row>
    <row r="37" spans="1:6" ht="13.5" thickTop="1"/>
  </sheetData>
  <mergeCells count="6">
    <mergeCell ref="A3:F3"/>
    <mergeCell ref="A10:B10"/>
    <mergeCell ref="A20:B20"/>
    <mergeCell ref="A5:F5"/>
    <mergeCell ref="A6:F6"/>
    <mergeCell ref="A7:F7"/>
  </mergeCells>
  <phoneticPr fontId="3" type="noConversion"/>
  <printOptions horizontalCentered="1"/>
  <pageMargins left="0.55000000000000004" right="0.51" top="0.8" bottom="0.43307086614173229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1" sqref="C1"/>
    </sheetView>
  </sheetViews>
  <sheetFormatPr defaultColWidth="9.140625" defaultRowHeight="12.75"/>
  <cols>
    <col min="1" max="1" width="6.42578125" style="19" customWidth="1"/>
    <col min="2" max="2" width="44.5703125" style="19" customWidth="1"/>
    <col min="3" max="3" width="11.7109375" style="19" customWidth="1"/>
    <col min="4" max="6" width="11.140625" style="19" customWidth="1"/>
    <col min="7" max="16384" width="9.140625" style="19"/>
  </cols>
  <sheetData>
    <row r="1" spans="1:3">
      <c r="A1" s="34"/>
      <c r="B1" s="34"/>
      <c r="C1" s="20" t="s">
        <v>565</v>
      </c>
    </row>
    <row r="2" spans="1:3">
      <c r="A2" s="34"/>
      <c r="B2" s="34"/>
      <c r="C2" s="34"/>
    </row>
    <row r="3" spans="1:3" ht="15.75" customHeight="1">
      <c r="A3" s="481" t="s">
        <v>532</v>
      </c>
      <c r="B3" s="481"/>
      <c r="C3" s="481"/>
    </row>
    <row r="4" spans="1:3">
      <c r="A4" s="481" t="s">
        <v>419</v>
      </c>
      <c r="B4" s="481"/>
      <c r="C4" s="481"/>
    </row>
    <row r="6" spans="1:3" ht="13.5" thickBot="1">
      <c r="C6" s="20" t="s">
        <v>31</v>
      </c>
    </row>
    <row r="7" spans="1:3" ht="26.25" thickTop="1">
      <c r="A7" s="367" t="s">
        <v>0</v>
      </c>
      <c r="B7" s="368" t="s">
        <v>1</v>
      </c>
      <c r="C7" s="369" t="s">
        <v>293</v>
      </c>
    </row>
    <row r="8" spans="1:3" ht="15" customHeight="1">
      <c r="A8" s="370" t="s">
        <v>50</v>
      </c>
      <c r="B8" s="141" t="s">
        <v>125</v>
      </c>
      <c r="C8" s="52">
        <v>51636</v>
      </c>
    </row>
    <row r="9" spans="1:3" ht="15" customHeight="1">
      <c r="A9" s="370" t="s">
        <v>51</v>
      </c>
      <c r="B9" s="141" t="s">
        <v>126</v>
      </c>
      <c r="C9" s="52">
        <v>50718</v>
      </c>
    </row>
    <row r="10" spans="1:3" ht="15" customHeight="1">
      <c r="A10" s="371" t="s">
        <v>9</v>
      </c>
      <c r="B10" s="372" t="s">
        <v>127</v>
      </c>
      <c r="C10" s="373">
        <f>C8-C9</f>
        <v>918</v>
      </c>
    </row>
    <row r="11" spans="1:3" ht="15" customHeight="1">
      <c r="A11" s="370" t="s">
        <v>52</v>
      </c>
      <c r="B11" s="141" t="s">
        <v>128</v>
      </c>
      <c r="C11" s="52">
        <v>16206</v>
      </c>
    </row>
    <row r="12" spans="1:3" ht="15" customHeight="1">
      <c r="A12" s="370" t="s">
        <v>53</v>
      </c>
      <c r="B12" s="141" t="s">
        <v>129</v>
      </c>
      <c r="C12" s="52">
        <v>913</v>
      </c>
    </row>
    <row r="13" spans="1:3">
      <c r="A13" s="371" t="s">
        <v>10</v>
      </c>
      <c r="B13" s="372" t="s">
        <v>130</v>
      </c>
      <c r="C13" s="373">
        <f>C11-C12</f>
        <v>15293</v>
      </c>
    </row>
    <row r="14" spans="1:3" ht="14.25" customHeight="1">
      <c r="A14" s="374" t="s">
        <v>3</v>
      </c>
      <c r="B14" s="315" t="s">
        <v>131</v>
      </c>
      <c r="C14" s="375">
        <f>C10+C13</f>
        <v>16211</v>
      </c>
    </row>
    <row r="15" spans="1:3" ht="14.25" customHeight="1">
      <c r="A15" s="370" t="s">
        <v>132</v>
      </c>
      <c r="B15" s="141" t="s">
        <v>133</v>
      </c>
      <c r="C15" s="52">
        <v>0</v>
      </c>
    </row>
    <row r="16" spans="1:3" ht="14.25" customHeight="1">
      <c r="A16" s="370" t="s">
        <v>134</v>
      </c>
      <c r="B16" s="141" t="s">
        <v>135</v>
      </c>
      <c r="C16" s="52">
        <v>0</v>
      </c>
    </row>
    <row r="17" spans="1:3" ht="14.25" customHeight="1">
      <c r="A17" s="371" t="s">
        <v>15</v>
      </c>
      <c r="B17" s="372" t="s">
        <v>136</v>
      </c>
      <c r="C17" s="373">
        <v>0</v>
      </c>
    </row>
    <row r="18" spans="1:3" ht="14.25" customHeight="1">
      <c r="A18" s="370" t="s">
        <v>137</v>
      </c>
      <c r="B18" s="141" t="s">
        <v>138</v>
      </c>
      <c r="C18" s="52">
        <v>0</v>
      </c>
    </row>
    <row r="19" spans="1:3" ht="14.25" customHeight="1">
      <c r="A19" s="370" t="s">
        <v>139</v>
      </c>
      <c r="B19" s="141" t="s">
        <v>140</v>
      </c>
      <c r="C19" s="52">
        <v>0</v>
      </c>
    </row>
    <row r="20" spans="1:3" ht="14.25" customHeight="1">
      <c r="A20" s="371" t="s">
        <v>11</v>
      </c>
      <c r="B20" s="372" t="s">
        <v>141</v>
      </c>
      <c r="C20" s="373">
        <v>0</v>
      </c>
    </row>
    <row r="21" spans="1:3">
      <c r="A21" s="374" t="s">
        <v>5</v>
      </c>
      <c r="B21" s="315" t="s">
        <v>142</v>
      </c>
      <c r="C21" s="375">
        <v>0</v>
      </c>
    </row>
    <row r="22" spans="1:3">
      <c r="A22" s="374" t="s">
        <v>143</v>
      </c>
      <c r="B22" s="315" t="s">
        <v>144</v>
      </c>
      <c r="C22" s="375">
        <v>16211</v>
      </c>
    </row>
    <row r="23" spans="1:3">
      <c r="A23" s="370" t="s">
        <v>145</v>
      </c>
      <c r="B23" s="141" t="s">
        <v>146</v>
      </c>
      <c r="C23" s="52">
        <v>2204</v>
      </c>
    </row>
    <row r="24" spans="1:3">
      <c r="A24" s="370" t="s">
        <v>147</v>
      </c>
      <c r="B24" s="141" t="s">
        <v>148</v>
      </c>
      <c r="C24" s="52">
        <v>14007</v>
      </c>
    </row>
    <row r="25" spans="1:3">
      <c r="A25" s="370" t="s">
        <v>149</v>
      </c>
      <c r="B25" s="141" t="s">
        <v>150</v>
      </c>
      <c r="C25" s="52">
        <v>0</v>
      </c>
    </row>
    <row r="26" spans="1:3" ht="13.5" thickBot="1">
      <c r="A26" s="376" t="s">
        <v>151</v>
      </c>
      <c r="B26" s="144" t="s">
        <v>152</v>
      </c>
      <c r="C26" s="377">
        <v>0</v>
      </c>
    </row>
    <row r="27" spans="1:3" ht="15" customHeight="1" thickTop="1"/>
    <row r="28" spans="1:3" ht="15" customHeight="1"/>
    <row r="29" spans="1:3" ht="15" customHeight="1"/>
    <row r="30" spans="1:3" ht="15" customHeight="1"/>
    <row r="31" spans="1:3" ht="8.2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</sheetData>
  <mergeCells count="2">
    <mergeCell ref="A3:C3"/>
    <mergeCell ref="A4:C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G44"/>
  <sheetViews>
    <sheetView tabSelected="1" zoomScaleNormal="100" workbookViewId="0">
      <selection activeCell="G1" sqref="G1"/>
    </sheetView>
  </sheetViews>
  <sheetFormatPr defaultColWidth="9.140625" defaultRowHeight="12.75"/>
  <cols>
    <col min="1" max="1" width="5.5703125" style="397" customWidth="1"/>
    <col min="2" max="2" width="58.42578125" style="397" customWidth="1"/>
    <col min="3" max="3" width="14.140625" style="397" customWidth="1"/>
    <col min="4" max="6" width="14.140625" style="397" hidden="1" customWidth="1"/>
    <col min="7" max="7" width="14.140625" style="397" customWidth="1"/>
    <col min="8" max="16384" width="9.140625" style="397"/>
  </cols>
  <sheetData>
    <row r="1" spans="1:7">
      <c r="G1" s="20" t="s">
        <v>566</v>
      </c>
    </row>
    <row r="3" spans="1:7" ht="24.75" customHeight="1">
      <c r="A3" s="531" t="s">
        <v>533</v>
      </c>
      <c r="B3" s="532"/>
      <c r="C3" s="532"/>
      <c r="D3" s="532"/>
      <c r="E3" s="532"/>
      <c r="F3" s="532"/>
      <c r="G3" s="532"/>
    </row>
    <row r="4" spans="1:7" ht="13.5" thickBot="1">
      <c r="G4" s="424" t="s">
        <v>485</v>
      </c>
    </row>
    <row r="5" spans="1:7" ht="18" thickTop="1" thickBot="1">
      <c r="A5" s="399"/>
      <c r="B5" s="400" t="s">
        <v>1</v>
      </c>
      <c r="C5" s="400" t="s">
        <v>153</v>
      </c>
      <c r="D5" s="400"/>
      <c r="E5" s="400"/>
      <c r="F5" s="400"/>
      <c r="G5" s="400" t="s">
        <v>154</v>
      </c>
    </row>
    <row r="6" spans="1:7" ht="15" customHeight="1" thickTop="1">
      <c r="A6" s="401" t="s">
        <v>421</v>
      </c>
      <c r="B6" s="402" t="s">
        <v>422</v>
      </c>
      <c r="C6" s="403">
        <v>13142091</v>
      </c>
      <c r="D6" s="404">
        <v>66232</v>
      </c>
      <c r="E6" s="403">
        <v>471</v>
      </c>
      <c r="F6" s="403">
        <v>0</v>
      </c>
      <c r="G6" s="405">
        <v>5495928</v>
      </c>
    </row>
    <row r="7" spans="1:7" ht="15" customHeight="1">
      <c r="A7" s="401" t="s">
        <v>423</v>
      </c>
      <c r="B7" s="402" t="s">
        <v>424</v>
      </c>
      <c r="C7" s="403">
        <v>2480547</v>
      </c>
      <c r="D7" s="404">
        <v>43584</v>
      </c>
      <c r="E7" s="406">
        <v>976</v>
      </c>
      <c r="F7" s="406">
        <v>1037</v>
      </c>
      <c r="G7" s="405">
        <v>2189548</v>
      </c>
    </row>
    <row r="8" spans="1:7" ht="15" customHeight="1">
      <c r="A8" s="401" t="s">
        <v>425</v>
      </c>
      <c r="B8" s="402" t="s">
        <v>426</v>
      </c>
      <c r="C8" s="403">
        <v>888822</v>
      </c>
      <c r="D8" s="404">
        <v>9460</v>
      </c>
      <c r="E8" s="406">
        <v>0</v>
      </c>
      <c r="F8" s="406">
        <v>0</v>
      </c>
      <c r="G8" s="405">
        <v>527451</v>
      </c>
    </row>
    <row r="9" spans="1:7" s="398" customFormat="1" ht="15" customHeight="1">
      <c r="A9" s="407" t="s">
        <v>9</v>
      </c>
      <c r="B9" s="408" t="s">
        <v>427</v>
      </c>
      <c r="C9" s="409">
        <f>SUM(C6:C8)</f>
        <v>16511460</v>
      </c>
      <c r="D9" s="410">
        <f>SUM(D6:D8)</f>
        <v>119276</v>
      </c>
      <c r="E9" s="411">
        <f>SUM(E6:E8)</f>
        <v>1447</v>
      </c>
      <c r="F9" s="411">
        <f>SUM(F6:F8)</f>
        <v>1037</v>
      </c>
      <c r="G9" s="412">
        <f>SUM(G6:G8)</f>
        <v>8212927</v>
      </c>
    </row>
    <row r="10" spans="1:7" ht="15" customHeight="1">
      <c r="A10" s="401" t="s">
        <v>428</v>
      </c>
      <c r="B10" s="402" t="s">
        <v>429</v>
      </c>
      <c r="C10" s="403">
        <v>0</v>
      </c>
      <c r="D10" s="404">
        <v>0</v>
      </c>
      <c r="E10" s="406">
        <v>0</v>
      </c>
      <c r="F10" s="406">
        <v>0</v>
      </c>
      <c r="G10" s="405">
        <f>D10+E10+F10</f>
        <v>0</v>
      </c>
    </row>
    <row r="11" spans="1:7" ht="15" customHeight="1">
      <c r="A11" s="401" t="s">
        <v>430</v>
      </c>
      <c r="B11" s="402" t="s">
        <v>431</v>
      </c>
      <c r="C11" s="403">
        <v>0</v>
      </c>
      <c r="D11" s="404">
        <v>0</v>
      </c>
      <c r="E11" s="406">
        <v>0</v>
      </c>
      <c r="F11" s="406">
        <v>0</v>
      </c>
      <c r="G11" s="405">
        <f>D11+E11+F11</f>
        <v>0</v>
      </c>
    </row>
    <row r="12" spans="1:7" s="398" customFormat="1" ht="15" customHeight="1">
      <c r="A12" s="407" t="s">
        <v>10</v>
      </c>
      <c r="B12" s="408" t="s">
        <v>432</v>
      </c>
      <c r="C12" s="409">
        <f>SUM(C10:C11)</f>
        <v>0</v>
      </c>
      <c r="D12" s="410">
        <f>SUM(D10:D11)</f>
        <v>0</v>
      </c>
      <c r="E12" s="411">
        <f>SUM(E10:E11)</f>
        <v>0</v>
      </c>
      <c r="F12" s="411">
        <f>SUM(F10:F11)</f>
        <v>0</v>
      </c>
      <c r="G12" s="412">
        <f>SUM(G10:G11)</f>
        <v>0</v>
      </c>
    </row>
    <row r="13" spans="1:7" ht="15" customHeight="1">
      <c r="A13" s="401" t="s">
        <v>433</v>
      </c>
      <c r="B13" s="402" t="s">
        <v>434</v>
      </c>
      <c r="C13" s="403">
        <v>25612831</v>
      </c>
      <c r="D13" s="404">
        <v>178440</v>
      </c>
      <c r="E13" s="406">
        <v>0</v>
      </c>
      <c r="F13" s="406">
        <v>0</v>
      </c>
      <c r="G13" s="405">
        <v>27707321</v>
      </c>
    </row>
    <row r="14" spans="1:7" ht="15" customHeight="1">
      <c r="A14" s="401" t="s">
        <v>435</v>
      </c>
      <c r="B14" s="402" t="s">
        <v>436</v>
      </c>
      <c r="C14" s="403">
        <v>11117213</v>
      </c>
      <c r="D14" s="404">
        <v>66635</v>
      </c>
      <c r="E14" s="406">
        <v>13784</v>
      </c>
      <c r="F14" s="406">
        <v>140</v>
      </c>
      <c r="G14" s="405">
        <v>6922711</v>
      </c>
    </row>
    <row r="15" spans="1:7" ht="15" customHeight="1">
      <c r="A15" s="401" t="s">
        <v>437</v>
      </c>
      <c r="B15" s="402" t="s">
        <v>438</v>
      </c>
      <c r="C15" s="403">
        <v>1601719</v>
      </c>
      <c r="D15" s="404">
        <v>66635</v>
      </c>
      <c r="E15" s="406">
        <v>13784</v>
      </c>
      <c r="F15" s="406">
        <v>140</v>
      </c>
      <c r="G15" s="405">
        <v>3712547</v>
      </c>
    </row>
    <row r="16" spans="1:7" ht="15" customHeight="1">
      <c r="A16" s="401" t="s">
        <v>439</v>
      </c>
      <c r="B16" s="402" t="s">
        <v>440</v>
      </c>
      <c r="C16" s="403">
        <v>6843561</v>
      </c>
      <c r="D16" s="404">
        <v>1929</v>
      </c>
      <c r="E16" s="406">
        <v>128163</v>
      </c>
      <c r="F16" s="406">
        <v>7726</v>
      </c>
      <c r="G16" s="405">
        <v>3878999</v>
      </c>
    </row>
    <row r="17" spans="1:7" s="398" customFormat="1" ht="15" customHeight="1">
      <c r="A17" s="407" t="s">
        <v>15</v>
      </c>
      <c r="B17" s="408" t="s">
        <v>441</v>
      </c>
      <c r="C17" s="409">
        <f>SUM(C13:C16)</f>
        <v>45175324</v>
      </c>
      <c r="D17" s="410">
        <f>SUM(D13:D16)</f>
        <v>313639</v>
      </c>
      <c r="E17" s="411">
        <f>SUM(E13:E16)</f>
        <v>155731</v>
      </c>
      <c r="F17" s="411">
        <f>SUM(F13:F16)</f>
        <v>8006</v>
      </c>
      <c r="G17" s="412">
        <f>SUM(G13:G16)</f>
        <v>42221578</v>
      </c>
    </row>
    <row r="18" spans="1:7" ht="15" customHeight="1">
      <c r="A18" s="401" t="s">
        <v>442</v>
      </c>
      <c r="B18" s="402" t="s">
        <v>443</v>
      </c>
      <c r="C18" s="403">
        <v>2739486</v>
      </c>
      <c r="D18" s="404">
        <v>26072</v>
      </c>
      <c r="E18" s="403">
        <v>6745</v>
      </c>
      <c r="F18" s="403">
        <v>470</v>
      </c>
      <c r="G18" s="405">
        <v>2951270</v>
      </c>
    </row>
    <row r="19" spans="1:7" ht="15" customHeight="1">
      <c r="A19" s="401" t="s">
        <v>444</v>
      </c>
      <c r="B19" s="402" t="s">
        <v>445</v>
      </c>
      <c r="C19" s="403">
        <v>6915515</v>
      </c>
      <c r="D19" s="404">
        <v>45914</v>
      </c>
      <c r="E19" s="406">
        <v>15106</v>
      </c>
      <c r="F19" s="406">
        <v>2955</v>
      </c>
      <c r="G19" s="405">
        <v>7362432</v>
      </c>
    </row>
    <row r="20" spans="1:7" ht="15" customHeight="1">
      <c r="A20" s="401" t="s">
        <v>446</v>
      </c>
      <c r="B20" s="402" t="s">
        <v>447</v>
      </c>
      <c r="C20" s="403">
        <v>0</v>
      </c>
      <c r="D20" s="404">
        <v>0</v>
      </c>
      <c r="E20" s="406">
        <v>0</v>
      </c>
      <c r="F20" s="406">
        <v>0</v>
      </c>
      <c r="G20" s="405">
        <f>D20+E20+F20</f>
        <v>0</v>
      </c>
    </row>
    <row r="21" spans="1:7" ht="15" customHeight="1">
      <c r="A21" s="401" t="s">
        <v>448</v>
      </c>
      <c r="B21" s="402" t="s">
        <v>449</v>
      </c>
      <c r="C21" s="403">
        <v>0</v>
      </c>
      <c r="D21" s="404">
        <v>0</v>
      </c>
      <c r="E21" s="406">
        <v>0</v>
      </c>
      <c r="F21" s="406">
        <v>0</v>
      </c>
      <c r="G21" s="405">
        <v>564480</v>
      </c>
    </row>
    <row r="22" spans="1:7" s="398" customFormat="1" ht="15" customHeight="1">
      <c r="A22" s="407" t="s">
        <v>11</v>
      </c>
      <c r="B22" s="408" t="s">
        <v>450</v>
      </c>
      <c r="C22" s="409">
        <f>SUM(C18:C21)</f>
        <v>9655001</v>
      </c>
      <c r="D22" s="410">
        <f>SUM(D18:D21)</f>
        <v>71986</v>
      </c>
      <c r="E22" s="411">
        <f>SUM(E18:E21)</f>
        <v>21851</v>
      </c>
      <c r="F22" s="411">
        <f>SUM(F18:F21)</f>
        <v>3425</v>
      </c>
      <c r="G22" s="412">
        <f>SUM(G18:G21)</f>
        <v>10878182</v>
      </c>
    </row>
    <row r="23" spans="1:7" ht="15" customHeight="1">
      <c r="A23" s="401" t="s">
        <v>451</v>
      </c>
      <c r="B23" s="402" t="s">
        <v>452</v>
      </c>
      <c r="C23" s="403">
        <v>6867318</v>
      </c>
      <c r="D23" s="404">
        <v>30464</v>
      </c>
      <c r="E23" s="406">
        <v>68497</v>
      </c>
      <c r="F23" s="406">
        <v>2603</v>
      </c>
      <c r="G23" s="405">
        <v>7116214</v>
      </c>
    </row>
    <row r="24" spans="1:7" s="398" customFormat="1" ht="15" customHeight="1">
      <c r="A24" s="401" t="s">
        <v>453</v>
      </c>
      <c r="B24" s="402" t="s">
        <v>454</v>
      </c>
      <c r="C24" s="403">
        <v>4560910</v>
      </c>
      <c r="D24" s="404">
        <v>22521</v>
      </c>
      <c r="E24" s="406">
        <v>19188</v>
      </c>
      <c r="F24" s="406">
        <v>665</v>
      </c>
      <c r="G24" s="405">
        <v>6011081</v>
      </c>
    </row>
    <row r="25" spans="1:7" ht="15" customHeight="1">
      <c r="A25" s="401" t="s">
        <v>455</v>
      </c>
      <c r="B25" s="413" t="s">
        <v>456</v>
      </c>
      <c r="C25" s="403">
        <v>2355760</v>
      </c>
      <c r="D25" s="404">
        <v>11760</v>
      </c>
      <c r="E25" s="403">
        <v>22977</v>
      </c>
      <c r="F25" s="403">
        <v>880</v>
      </c>
      <c r="G25" s="405">
        <v>2358756</v>
      </c>
    </row>
    <row r="26" spans="1:7" s="398" customFormat="1" ht="15" customHeight="1">
      <c r="A26" s="414" t="s">
        <v>12</v>
      </c>
      <c r="B26" s="415" t="s">
        <v>457</v>
      </c>
      <c r="C26" s="409">
        <f>SUM(C23:C25)</f>
        <v>13783988</v>
      </c>
      <c r="D26" s="416">
        <f>SUM(D23:D25)</f>
        <v>64745</v>
      </c>
      <c r="E26" s="409">
        <f>SUM(E23:E25)</f>
        <v>110662</v>
      </c>
      <c r="F26" s="409">
        <f>SUM(F23:F25)</f>
        <v>4148</v>
      </c>
      <c r="G26" s="412">
        <f>SUM(G23:G25)</f>
        <v>15486051</v>
      </c>
    </row>
    <row r="27" spans="1:7" s="398" customFormat="1" ht="15" customHeight="1">
      <c r="A27" s="414" t="s">
        <v>13</v>
      </c>
      <c r="B27" s="415" t="s">
        <v>458</v>
      </c>
      <c r="C27" s="409">
        <v>14326100</v>
      </c>
      <c r="D27" s="410">
        <v>53227</v>
      </c>
      <c r="E27" s="409">
        <v>1756</v>
      </c>
      <c r="F27" s="409">
        <v>56</v>
      </c>
      <c r="G27" s="412">
        <v>14183747</v>
      </c>
    </row>
    <row r="28" spans="1:7" s="398" customFormat="1" ht="15" customHeight="1">
      <c r="A28" s="414" t="s">
        <v>14</v>
      </c>
      <c r="B28" s="415" t="s">
        <v>459</v>
      </c>
      <c r="C28" s="409">
        <v>24002629</v>
      </c>
      <c r="D28" s="410">
        <v>214081</v>
      </c>
      <c r="E28" s="409">
        <v>22011</v>
      </c>
      <c r="F28" s="409">
        <v>362</v>
      </c>
      <c r="G28" s="412">
        <v>10849366</v>
      </c>
    </row>
    <row r="29" spans="1:7" s="398" customFormat="1" ht="15" customHeight="1">
      <c r="A29" s="414" t="s">
        <v>164</v>
      </c>
      <c r="B29" s="415" t="s">
        <v>460</v>
      </c>
      <c r="C29" s="409">
        <f>C9+C12+C17-C22-C26-C27-C28</f>
        <v>-80934</v>
      </c>
      <c r="D29" s="416">
        <f>D9+D12+D17-D22-D26-D27-D28</f>
        <v>28876</v>
      </c>
      <c r="E29" s="409">
        <f>E9+E12+E17-E22-E26-E27-E28</f>
        <v>898</v>
      </c>
      <c r="F29" s="409">
        <f>F9+F12+F17-F22-F26-F27-F28</f>
        <v>1052</v>
      </c>
      <c r="G29" s="412">
        <f>G9+G12+G17-G22-G26-G27-G28</f>
        <v>-962841</v>
      </c>
    </row>
    <row r="30" spans="1:7" ht="15" customHeight="1">
      <c r="A30" s="417" t="s">
        <v>461</v>
      </c>
      <c r="B30" s="413" t="s">
        <v>462</v>
      </c>
      <c r="C30" s="403">
        <v>0</v>
      </c>
      <c r="D30" s="418">
        <v>0</v>
      </c>
      <c r="E30" s="403">
        <v>0</v>
      </c>
      <c r="F30" s="403">
        <v>0</v>
      </c>
      <c r="G30" s="405">
        <f>D30+E30+F30</f>
        <v>0</v>
      </c>
    </row>
    <row r="31" spans="1:7" ht="15" customHeight="1">
      <c r="A31" s="417" t="s">
        <v>463</v>
      </c>
      <c r="B31" s="413" t="s">
        <v>464</v>
      </c>
      <c r="C31" s="403">
        <v>0</v>
      </c>
      <c r="D31" s="418">
        <v>0</v>
      </c>
      <c r="E31" s="403">
        <v>0</v>
      </c>
      <c r="F31" s="403">
        <v>0</v>
      </c>
      <c r="G31" s="405">
        <f>D31+E31+F31</f>
        <v>0</v>
      </c>
    </row>
    <row r="32" spans="1:7" ht="15" customHeight="1">
      <c r="A32" s="417" t="s">
        <v>465</v>
      </c>
      <c r="B32" s="413" t="s">
        <v>466</v>
      </c>
      <c r="C32" s="403">
        <v>0</v>
      </c>
      <c r="D32" s="418">
        <v>0</v>
      </c>
      <c r="E32" s="403">
        <v>0</v>
      </c>
      <c r="F32" s="403">
        <v>0</v>
      </c>
      <c r="G32" s="405">
        <f>D32+E32+F32</f>
        <v>0</v>
      </c>
    </row>
    <row r="33" spans="1:7" ht="15" customHeight="1">
      <c r="A33" s="417" t="s">
        <v>467</v>
      </c>
      <c r="B33" s="413" t="s">
        <v>468</v>
      </c>
      <c r="C33" s="403">
        <v>51913</v>
      </c>
      <c r="D33" s="418">
        <v>26</v>
      </c>
      <c r="E33" s="403">
        <v>0</v>
      </c>
      <c r="F33" s="403">
        <v>0</v>
      </c>
      <c r="G33" s="405">
        <v>448</v>
      </c>
    </row>
    <row r="34" spans="1:7" ht="15" customHeight="1">
      <c r="A34" s="417" t="s">
        <v>469</v>
      </c>
      <c r="B34" s="413" t="s">
        <v>470</v>
      </c>
      <c r="C34" s="403">
        <v>0</v>
      </c>
      <c r="D34" s="404">
        <v>7983</v>
      </c>
      <c r="E34" s="403">
        <v>0</v>
      </c>
      <c r="F34" s="403">
        <v>0</v>
      </c>
      <c r="G34" s="405">
        <v>0</v>
      </c>
    </row>
    <row r="35" spans="1:7" s="398" customFormat="1" ht="15" customHeight="1">
      <c r="A35" s="414" t="s">
        <v>14</v>
      </c>
      <c r="B35" s="415" t="s">
        <v>471</v>
      </c>
      <c r="C35" s="409">
        <f>SUM(C30:C34)</f>
        <v>51913</v>
      </c>
      <c r="D35" s="416">
        <f>SUM(D30:D34)</f>
        <v>8009</v>
      </c>
      <c r="E35" s="409">
        <f>SUM(E30:E34)</f>
        <v>0</v>
      </c>
      <c r="F35" s="409">
        <f>SUM(F30:F34)</f>
        <v>0</v>
      </c>
      <c r="G35" s="412">
        <f>SUM(G30:G34)</f>
        <v>448</v>
      </c>
    </row>
    <row r="36" spans="1:7" s="398" customFormat="1" ht="15" customHeight="1">
      <c r="A36" s="417" t="s">
        <v>472</v>
      </c>
      <c r="B36" s="413" t="s">
        <v>473</v>
      </c>
      <c r="C36" s="403">
        <v>0</v>
      </c>
      <c r="D36" s="418">
        <v>0</v>
      </c>
      <c r="E36" s="403">
        <v>0</v>
      </c>
      <c r="F36" s="403">
        <v>0</v>
      </c>
      <c r="G36" s="405">
        <f>D36+E36+F36</f>
        <v>0</v>
      </c>
    </row>
    <row r="37" spans="1:7" s="398" customFormat="1" ht="15" customHeight="1">
      <c r="A37" s="417" t="s">
        <v>474</v>
      </c>
      <c r="B37" s="413" t="s">
        <v>475</v>
      </c>
      <c r="C37" s="403">
        <v>0</v>
      </c>
      <c r="D37" s="418">
        <v>0</v>
      </c>
      <c r="E37" s="403">
        <v>0</v>
      </c>
      <c r="F37" s="403">
        <v>0</v>
      </c>
      <c r="G37" s="405">
        <f>D37+E37+F37</f>
        <v>0</v>
      </c>
    </row>
    <row r="38" spans="1:7" ht="15" customHeight="1">
      <c r="A38" s="417" t="s">
        <v>476</v>
      </c>
      <c r="B38" s="413" t="s">
        <v>477</v>
      </c>
      <c r="C38" s="403">
        <v>0</v>
      </c>
      <c r="D38" s="418">
        <v>0</v>
      </c>
      <c r="E38" s="403">
        <v>0</v>
      </c>
      <c r="F38" s="403">
        <v>0</v>
      </c>
      <c r="G38" s="405">
        <f>D38+E38+F38</f>
        <v>0</v>
      </c>
    </row>
    <row r="39" spans="1:7" ht="15" customHeight="1">
      <c r="A39" s="417" t="s">
        <v>478</v>
      </c>
      <c r="B39" s="413" t="s">
        <v>479</v>
      </c>
      <c r="C39" s="403">
        <v>0</v>
      </c>
      <c r="D39" s="418">
        <v>0</v>
      </c>
      <c r="E39" s="403">
        <v>0</v>
      </c>
      <c r="F39" s="403">
        <v>0</v>
      </c>
      <c r="G39" s="405">
        <f>D39+E39+F39</f>
        <v>0</v>
      </c>
    </row>
    <row r="40" spans="1:7" ht="15" customHeight="1">
      <c r="A40" s="417" t="s">
        <v>480</v>
      </c>
      <c r="B40" s="413" t="s">
        <v>481</v>
      </c>
      <c r="C40" s="403">
        <v>0</v>
      </c>
      <c r="D40" s="418">
        <v>0</v>
      </c>
      <c r="E40" s="403">
        <v>0</v>
      </c>
      <c r="F40" s="403">
        <v>0</v>
      </c>
      <c r="G40" s="405">
        <v>0</v>
      </c>
    </row>
    <row r="41" spans="1:7" s="398" customFormat="1" ht="15" customHeight="1">
      <c r="A41" s="414" t="s">
        <v>8</v>
      </c>
      <c r="B41" s="415" t="s">
        <v>482</v>
      </c>
      <c r="C41" s="409">
        <f>SUM(C38:C40)</f>
        <v>0</v>
      </c>
      <c r="D41" s="416">
        <f>SUM(D38:D40)</f>
        <v>0</v>
      </c>
      <c r="E41" s="409">
        <f>SUM(E38:E40)</f>
        <v>0</v>
      </c>
      <c r="F41" s="409">
        <f>SUM(F38:F40)</f>
        <v>0</v>
      </c>
      <c r="G41" s="412">
        <f>SUM(G38:G40)</f>
        <v>0</v>
      </c>
    </row>
    <row r="42" spans="1:7" s="398" customFormat="1" ht="15" customHeight="1">
      <c r="A42" s="414" t="s">
        <v>168</v>
      </c>
      <c r="B42" s="415" t="s">
        <v>483</v>
      </c>
      <c r="C42" s="409">
        <f>C35-C41</f>
        <v>51913</v>
      </c>
      <c r="D42" s="416">
        <f>D35-D41</f>
        <v>8009</v>
      </c>
      <c r="E42" s="409">
        <f>E35-E41</f>
        <v>0</v>
      </c>
      <c r="F42" s="409">
        <f>F35-F41</f>
        <v>0</v>
      </c>
      <c r="G42" s="412">
        <f>G35-G41</f>
        <v>448</v>
      </c>
    </row>
    <row r="43" spans="1:7" s="398" customFormat="1" ht="15" customHeight="1" thickBot="1">
      <c r="A43" s="419" t="s">
        <v>180</v>
      </c>
      <c r="B43" s="420" t="s">
        <v>484</v>
      </c>
      <c r="C43" s="421">
        <f>C29+C42</f>
        <v>-29021</v>
      </c>
      <c r="D43" s="422">
        <f>D29+D42</f>
        <v>36885</v>
      </c>
      <c r="E43" s="423">
        <f>E29+E42</f>
        <v>898</v>
      </c>
      <c r="F43" s="423">
        <f>F29+F42</f>
        <v>1052</v>
      </c>
      <c r="G43" s="423">
        <f>G29+G42</f>
        <v>-962393</v>
      </c>
    </row>
    <row r="44" spans="1:7" ht="13.5" thickTop="1"/>
  </sheetData>
  <mergeCells count="1">
    <mergeCell ref="A3:G3"/>
  </mergeCells>
  <pageMargins left="0.94488188976377963" right="0.55118110236220474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71"/>
  <sheetViews>
    <sheetView workbookViewId="0">
      <selection activeCell="D1" sqref="D1"/>
    </sheetView>
  </sheetViews>
  <sheetFormatPr defaultRowHeight="12.75"/>
  <cols>
    <col min="1" max="1" width="6.28515625" customWidth="1"/>
    <col min="2" max="2" width="57.7109375" customWidth="1"/>
    <col min="3" max="4" width="11.7109375" customWidth="1"/>
  </cols>
  <sheetData>
    <row r="1" spans="1:4">
      <c r="A1" s="19"/>
      <c r="B1" s="19"/>
      <c r="C1" s="19"/>
      <c r="D1" s="20" t="s">
        <v>559</v>
      </c>
    </row>
    <row r="2" spans="1:4" ht="7.5" customHeight="1">
      <c r="A2" s="19"/>
      <c r="B2" s="19"/>
      <c r="C2" s="19"/>
      <c r="D2" s="19"/>
    </row>
    <row r="3" spans="1:4">
      <c r="A3" s="481" t="s">
        <v>532</v>
      </c>
      <c r="B3" s="481"/>
      <c r="C3" s="481"/>
      <c r="D3" s="481"/>
    </row>
    <row r="4" spans="1:4">
      <c r="A4" s="481" t="s">
        <v>420</v>
      </c>
      <c r="B4" s="481"/>
      <c r="C4" s="481"/>
      <c r="D4" s="481"/>
    </row>
    <row r="5" spans="1:4" ht="7.5" customHeight="1">
      <c r="A5" s="19"/>
      <c r="B5" s="19"/>
      <c r="C5" s="19"/>
      <c r="D5" s="19"/>
    </row>
    <row r="6" spans="1:4" ht="13.5" thickBot="1">
      <c r="A6" s="19"/>
      <c r="B6" s="19"/>
      <c r="C6" s="19"/>
      <c r="D6" s="20" t="s">
        <v>31</v>
      </c>
    </row>
    <row r="7" spans="1:4" ht="14.25" thickTop="1" thickBot="1">
      <c r="A7" s="395" t="s">
        <v>0</v>
      </c>
      <c r="B7" s="135" t="s">
        <v>1</v>
      </c>
      <c r="C7" s="135" t="s">
        <v>153</v>
      </c>
      <c r="D7" s="396" t="s">
        <v>154</v>
      </c>
    </row>
    <row r="8" spans="1:4" ht="13.5" thickTop="1">
      <c r="A8" s="378"/>
      <c r="B8" s="136" t="s">
        <v>155</v>
      </c>
      <c r="C8" s="388"/>
      <c r="D8" s="379"/>
    </row>
    <row r="9" spans="1:4">
      <c r="A9" s="380" t="s">
        <v>556</v>
      </c>
      <c r="B9" s="381" t="s">
        <v>557</v>
      </c>
      <c r="C9" s="475">
        <v>5</v>
      </c>
      <c r="D9" s="476">
        <v>0</v>
      </c>
    </row>
    <row r="10" spans="1:4">
      <c r="A10" s="380" t="s">
        <v>238</v>
      </c>
      <c r="B10" s="381" t="s">
        <v>239</v>
      </c>
      <c r="C10" s="455">
        <v>284</v>
      </c>
      <c r="D10" s="456">
        <v>780</v>
      </c>
    </row>
    <row r="11" spans="1:4">
      <c r="A11" s="382" t="s">
        <v>78</v>
      </c>
      <c r="B11" s="141" t="s">
        <v>156</v>
      </c>
      <c r="C11" s="47">
        <f>SUM(C9:C10)</f>
        <v>289</v>
      </c>
      <c r="D11" s="52">
        <f>SUM(D9:D10)</f>
        <v>780</v>
      </c>
    </row>
    <row r="12" spans="1:4">
      <c r="A12" s="142" t="s">
        <v>79</v>
      </c>
      <c r="B12" s="143" t="s">
        <v>157</v>
      </c>
      <c r="C12" s="160">
        <v>358858</v>
      </c>
      <c r="D12" s="383">
        <v>353757</v>
      </c>
    </row>
    <row r="13" spans="1:4">
      <c r="A13" s="142" t="s">
        <v>68</v>
      </c>
      <c r="B13" s="143" t="s">
        <v>158</v>
      </c>
      <c r="C13" s="160">
        <v>7281</v>
      </c>
      <c r="D13" s="383">
        <v>8403</v>
      </c>
    </row>
    <row r="14" spans="1:4">
      <c r="A14" s="142" t="s">
        <v>80</v>
      </c>
      <c r="B14" s="143" t="s">
        <v>159</v>
      </c>
      <c r="C14" s="160">
        <v>0</v>
      </c>
      <c r="D14" s="383">
        <v>2309</v>
      </c>
    </row>
    <row r="15" spans="1:4">
      <c r="A15" s="382" t="s">
        <v>67</v>
      </c>
      <c r="B15" s="141" t="s">
        <v>160</v>
      </c>
      <c r="C15" s="47">
        <f>SUM(C12:C14)</f>
        <v>366139</v>
      </c>
      <c r="D15" s="52">
        <f>SUM(D12:D14)</f>
        <v>364469</v>
      </c>
    </row>
    <row r="16" spans="1:4">
      <c r="A16" s="142" t="s">
        <v>70</v>
      </c>
      <c r="B16" s="143" t="s">
        <v>161</v>
      </c>
      <c r="C16" s="160">
        <v>8881</v>
      </c>
      <c r="D16" s="383">
        <v>8881</v>
      </c>
    </row>
    <row r="17" spans="1:4">
      <c r="A17" s="382" t="s">
        <v>69</v>
      </c>
      <c r="B17" s="141" t="s">
        <v>162</v>
      </c>
      <c r="C17" s="47">
        <f>SUM(C16)</f>
        <v>8881</v>
      </c>
      <c r="D17" s="52">
        <f>SUM(D16)</f>
        <v>8881</v>
      </c>
    </row>
    <row r="18" spans="1:4">
      <c r="A18" s="142" t="s">
        <v>240</v>
      </c>
      <c r="B18" s="143" t="s">
        <v>163</v>
      </c>
      <c r="C18" s="160">
        <v>0</v>
      </c>
      <c r="D18" s="383">
        <v>0</v>
      </c>
    </row>
    <row r="19" spans="1:4">
      <c r="A19" s="382" t="s">
        <v>40</v>
      </c>
      <c r="B19" s="141" t="s">
        <v>163</v>
      </c>
      <c r="C19" s="47">
        <f>SUM(C18)</f>
        <v>0</v>
      </c>
      <c r="D19" s="52">
        <v>0</v>
      </c>
    </row>
    <row r="20" spans="1:4">
      <c r="A20" s="314" t="s">
        <v>164</v>
      </c>
      <c r="B20" s="315" t="s">
        <v>165</v>
      </c>
      <c r="C20" s="311">
        <f>C11+C15+C17+C19</f>
        <v>375309</v>
      </c>
      <c r="D20" s="375">
        <f>D11+D15+D17+D19</f>
        <v>374130</v>
      </c>
    </row>
    <row r="21" spans="1:4">
      <c r="A21" s="382" t="s">
        <v>89</v>
      </c>
      <c r="B21" s="141" t="s">
        <v>166</v>
      </c>
      <c r="C21" s="47">
        <v>0</v>
      </c>
      <c r="D21" s="52">
        <v>0</v>
      </c>
    </row>
    <row r="22" spans="1:4">
      <c r="A22" s="142" t="s">
        <v>241</v>
      </c>
      <c r="B22" s="143" t="s">
        <v>242</v>
      </c>
      <c r="C22" s="160">
        <v>35000</v>
      </c>
      <c r="D22" s="383">
        <v>35000</v>
      </c>
    </row>
    <row r="23" spans="1:4">
      <c r="A23" s="382" t="s">
        <v>90</v>
      </c>
      <c r="B23" s="141" t="s">
        <v>167</v>
      </c>
      <c r="C23" s="47">
        <f>SUM(C22)</f>
        <v>35000</v>
      </c>
      <c r="D23" s="52">
        <f>SUM(D22)</f>
        <v>35000</v>
      </c>
    </row>
    <row r="24" spans="1:4">
      <c r="A24" s="314" t="s">
        <v>168</v>
      </c>
      <c r="B24" s="315" t="s">
        <v>169</v>
      </c>
      <c r="C24" s="311">
        <f>C21+C23</f>
        <v>35000</v>
      </c>
      <c r="D24" s="375">
        <f>D21+D23</f>
        <v>35000</v>
      </c>
    </row>
    <row r="25" spans="1:4">
      <c r="A25" s="382" t="s">
        <v>170</v>
      </c>
      <c r="B25" s="141" t="s">
        <v>171</v>
      </c>
      <c r="C25" s="47">
        <v>0</v>
      </c>
      <c r="D25" s="52">
        <v>0</v>
      </c>
    </row>
    <row r="26" spans="1:4">
      <c r="A26" s="382" t="s">
        <v>172</v>
      </c>
      <c r="B26" s="141" t="s">
        <v>173</v>
      </c>
      <c r="C26" s="47">
        <v>245</v>
      </c>
      <c r="D26" s="52">
        <v>160</v>
      </c>
    </row>
    <row r="27" spans="1:4">
      <c r="A27" s="382" t="s">
        <v>174</v>
      </c>
      <c r="B27" s="141" t="s">
        <v>175</v>
      </c>
      <c r="C27" s="47">
        <v>15969</v>
      </c>
      <c r="D27" s="52">
        <v>17878</v>
      </c>
    </row>
    <row r="28" spans="1:4">
      <c r="A28" s="382" t="s">
        <v>176</v>
      </c>
      <c r="B28" s="141" t="s">
        <v>177</v>
      </c>
      <c r="C28" s="47">
        <v>0</v>
      </c>
      <c r="D28" s="52">
        <v>0</v>
      </c>
    </row>
    <row r="29" spans="1:4">
      <c r="A29" s="382" t="s">
        <v>178</v>
      </c>
      <c r="B29" s="141" t="s">
        <v>179</v>
      </c>
      <c r="C29" s="47">
        <v>0</v>
      </c>
      <c r="D29" s="52">
        <v>0</v>
      </c>
    </row>
    <row r="30" spans="1:4">
      <c r="A30" s="314" t="s">
        <v>180</v>
      </c>
      <c r="B30" s="315" t="s">
        <v>181</v>
      </c>
      <c r="C30" s="311">
        <f>SUM(C25:C29)</f>
        <v>16214</v>
      </c>
      <c r="D30" s="375">
        <f>SUM(D25:D29)</f>
        <v>18038</v>
      </c>
    </row>
    <row r="31" spans="1:4">
      <c r="A31" s="142" t="s">
        <v>182</v>
      </c>
      <c r="B31" s="143" t="s">
        <v>183</v>
      </c>
      <c r="C31" s="160">
        <v>358</v>
      </c>
      <c r="D31" s="383">
        <v>1456</v>
      </c>
    </row>
    <row r="32" spans="1:4">
      <c r="A32" s="142" t="s">
        <v>184</v>
      </c>
      <c r="B32" s="143" t="s">
        <v>185</v>
      </c>
      <c r="C32" s="160">
        <v>1572</v>
      </c>
      <c r="D32" s="383">
        <v>1922</v>
      </c>
    </row>
    <row r="33" spans="1:4">
      <c r="A33" s="382" t="s">
        <v>186</v>
      </c>
      <c r="B33" s="141" t="s">
        <v>187</v>
      </c>
      <c r="C33" s="47">
        <f>SUM(C31:C32)</f>
        <v>1930</v>
      </c>
      <c r="D33" s="52">
        <f>SUM(D31:D32)</f>
        <v>3378</v>
      </c>
    </row>
    <row r="34" spans="1:4">
      <c r="A34" s="140" t="s">
        <v>513</v>
      </c>
      <c r="B34" s="143" t="s">
        <v>514</v>
      </c>
      <c r="C34" s="160">
        <v>0</v>
      </c>
      <c r="D34" s="383">
        <v>1005</v>
      </c>
    </row>
    <row r="35" spans="1:4">
      <c r="A35" s="142" t="s">
        <v>188</v>
      </c>
      <c r="B35" s="143" t="s">
        <v>189</v>
      </c>
      <c r="C35" s="160">
        <v>0</v>
      </c>
      <c r="D35" s="383">
        <v>0</v>
      </c>
    </row>
    <row r="36" spans="1:4">
      <c r="A36" s="382" t="s">
        <v>190</v>
      </c>
      <c r="B36" s="141" t="s">
        <v>191</v>
      </c>
      <c r="C36" s="47">
        <v>0</v>
      </c>
      <c r="D36" s="52">
        <f>SUM(D34:D35)</f>
        <v>1005</v>
      </c>
    </row>
    <row r="37" spans="1:4">
      <c r="A37" s="142" t="s">
        <v>505</v>
      </c>
      <c r="B37" s="143" t="s">
        <v>506</v>
      </c>
      <c r="C37" s="160">
        <v>5</v>
      </c>
      <c r="D37" s="383">
        <v>5</v>
      </c>
    </row>
    <row r="38" spans="1:4">
      <c r="A38" s="382" t="s">
        <v>193</v>
      </c>
      <c r="B38" s="141" t="s">
        <v>507</v>
      </c>
      <c r="C38" s="47">
        <f>SUM(C37)</f>
        <v>5</v>
      </c>
      <c r="D38" s="52">
        <f>SUM(D37:D37)</f>
        <v>5</v>
      </c>
    </row>
    <row r="39" spans="1:4">
      <c r="A39" s="314" t="s">
        <v>194</v>
      </c>
      <c r="B39" s="315" t="s">
        <v>195</v>
      </c>
      <c r="C39" s="311">
        <f>C33+C36+C38</f>
        <v>1935</v>
      </c>
      <c r="D39" s="375">
        <f>D33+D36+D38</f>
        <v>4388</v>
      </c>
    </row>
    <row r="40" spans="1:4">
      <c r="A40" s="314" t="s">
        <v>196</v>
      </c>
      <c r="B40" s="315" t="s">
        <v>197</v>
      </c>
      <c r="C40" s="311">
        <v>106</v>
      </c>
      <c r="D40" s="375">
        <v>0</v>
      </c>
    </row>
    <row r="41" spans="1:4">
      <c r="A41" s="382" t="s">
        <v>508</v>
      </c>
      <c r="B41" s="141" t="s">
        <v>198</v>
      </c>
      <c r="C41" s="47">
        <v>0</v>
      </c>
      <c r="D41" s="52">
        <v>0</v>
      </c>
    </row>
    <row r="42" spans="1:4">
      <c r="A42" s="382" t="s">
        <v>509</v>
      </c>
      <c r="B42" s="141" t="s">
        <v>199</v>
      </c>
      <c r="C42" s="47">
        <v>114</v>
      </c>
      <c r="D42" s="52">
        <v>162</v>
      </c>
    </row>
    <row r="43" spans="1:4">
      <c r="A43" s="382" t="s">
        <v>510</v>
      </c>
      <c r="B43" s="141" t="s">
        <v>200</v>
      </c>
      <c r="C43" s="47">
        <v>0</v>
      </c>
      <c r="D43" s="52">
        <v>0</v>
      </c>
    </row>
    <row r="44" spans="1:4" ht="13.5" thickBot="1">
      <c r="A44" s="386" t="s">
        <v>201</v>
      </c>
      <c r="B44" s="387" t="s">
        <v>202</v>
      </c>
      <c r="C44" s="69">
        <f>SUM(C41:C43)</f>
        <v>114</v>
      </c>
      <c r="D44" s="74">
        <f>SUM(D41:D43)</f>
        <v>162</v>
      </c>
    </row>
    <row r="45" spans="1:4" ht="14.25" thickTop="1" thickBot="1">
      <c r="A45" s="389"/>
      <c r="B45" s="159" t="s">
        <v>203</v>
      </c>
      <c r="C45" s="76">
        <f>C20+C24+C30+C39+C40+C44</f>
        <v>428678</v>
      </c>
      <c r="D45" s="81">
        <f>D20+D24+D30+D39+D40+D44</f>
        <v>431718</v>
      </c>
    </row>
    <row r="46" spans="1:4" ht="6.75" customHeight="1" thickTop="1" thickBot="1">
      <c r="A46" s="390"/>
      <c r="B46" s="331"/>
      <c r="C46" s="391"/>
      <c r="D46" s="392"/>
    </row>
    <row r="47" spans="1:4" ht="13.5" thickTop="1">
      <c r="A47" s="393"/>
      <c r="B47" s="40" t="s">
        <v>204</v>
      </c>
      <c r="C47" s="102"/>
      <c r="D47" s="394"/>
    </row>
    <row r="48" spans="1:4">
      <c r="A48" s="382" t="s">
        <v>205</v>
      </c>
      <c r="B48" s="141" t="s">
        <v>206</v>
      </c>
      <c r="C48" s="47">
        <v>466085</v>
      </c>
      <c r="D48" s="52">
        <v>466085</v>
      </c>
    </row>
    <row r="49" spans="1:4">
      <c r="A49" s="382" t="s">
        <v>207</v>
      </c>
      <c r="B49" s="141" t="s">
        <v>208</v>
      </c>
      <c r="C49" s="47">
        <v>0</v>
      </c>
      <c r="D49" s="52">
        <v>0</v>
      </c>
    </row>
    <row r="50" spans="1:4">
      <c r="A50" s="382" t="s">
        <v>209</v>
      </c>
      <c r="B50" s="141" t="s">
        <v>210</v>
      </c>
      <c r="C50" s="47">
        <v>43916</v>
      </c>
      <c r="D50" s="52">
        <v>43916</v>
      </c>
    </row>
    <row r="51" spans="1:4">
      <c r="A51" s="382" t="s">
        <v>211</v>
      </c>
      <c r="B51" s="141" t="s">
        <v>212</v>
      </c>
      <c r="C51" s="47">
        <v>-91065</v>
      </c>
      <c r="D51" s="52">
        <v>-91094</v>
      </c>
    </row>
    <row r="52" spans="1:4">
      <c r="A52" s="382" t="s">
        <v>213</v>
      </c>
      <c r="B52" s="141" t="s">
        <v>214</v>
      </c>
      <c r="C52" s="47">
        <v>0</v>
      </c>
      <c r="D52" s="52">
        <v>0</v>
      </c>
    </row>
    <row r="53" spans="1:4">
      <c r="A53" s="382" t="s">
        <v>215</v>
      </c>
      <c r="B53" s="141" t="s">
        <v>216</v>
      </c>
      <c r="C53" s="47">
        <v>-29</v>
      </c>
      <c r="D53" s="52">
        <v>-962</v>
      </c>
    </row>
    <row r="54" spans="1:4">
      <c r="A54" s="314" t="s">
        <v>217</v>
      </c>
      <c r="B54" s="315" t="s">
        <v>218</v>
      </c>
      <c r="C54" s="311">
        <f>SUM(C48:C53)</f>
        <v>418907</v>
      </c>
      <c r="D54" s="375">
        <f>SUM(D48:D53)</f>
        <v>417945</v>
      </c>
    </row>
    <row r="55" spans="1:4">
      <c r="A55" s="142" t="s">
        <v>182</v>
      </c>
      <c r="B55" s="143" t="s">
        <v>243</v>
      </c>
      <c r="C55" s="160">
        <v>223</v>
      </c>
      <c r="D55" s="383">
        <v>0</v>
      </c>
    </row>
    <row r="56" spans="1:4">
      <c r="A56" s="142" t="s">
        <v>184</v>
      </c>
      <c r="B56" s="143" t="s">
        <v>558</v>
      </c>
      <c r="C56" s="160">
        <v>610</v>
      </c>
      <c r="D56" s="383">
        <v>0</v>
      </c>
    </row>
    <row r="57" spans="1:4">
      <c r="A57" s="382" t="s">
        <v>219</v>
      </c>
      <c r="B57" s="141" t="s">
        <v>220</v>
      </c>
      <c r="C57" s="47">
        <f>SUM(C55:C56)</f>
        <v>833</v>
      </c>
      <c r="D57" s="52">
        <f>SUM(D55:D56)</f>
        <v>0</v>
      </c>
    </row>
    <row r="58" spans="1:4">
      <c r="A58" s="142" t="s">
        <v>249</v>
      </c>
      <c r="B58" s="143" t="s">
        <v>248</v>
      </c>
      <c r="C58" s="160">
        <v>0</v>
      </c>
      <c r="D58" s="383">
        <v>380</v>
      </c>
    </row>
    <row r="59" spans="1:4">
      <c r="A59" s="142" t="s">
        <v>221</v>
      </c>
      <c r="B59" s="143" t="s">
        <v>222</v>
      </c>
      <c r="C59" s="160">
        <v>913</v>
      </c>
      <c r="D59" s="383">
        <v>1074</v>
      </c>
    </row>
    <row r="60" spans="1:4">
      <c r="A60" s="382" t="s">
        <v>223</v>
      </c>
      <c r="B60" s="141" t="s">
        <v>224</v>
      </c>
      <c r="C60" s="47">
        <f>SUM(C58:C59)</f>
        <v>913</v>
      </c>
      <c r="D60" s="52">
        <f>SUM(D58:D59)</f>
        <v>1454</v>
      </c>
    </row>
    <row r="61" spans="1:4">
      <c r="A61" s="142" t="s">
        <v>192</v>
      </c>
      <c r="B61" s="143" t="s">
        <v>225</v>
      </c>
      <c r="C61" s="160">
        <v>954</v>
      </c>
      <c r="D61" s="383">
        <v>1578</v>
      </c>
    </row>
    <row r="62" spans="1:4">
      <c r="A62" s="142" t="s">
        <v>511</v>
      </c>
      <c r="B62" s="143" t="s">
        <v>512</v>
      </c>
      <c r="C62" s="160">
        <v>0</v>
      </c>
      <c r="D62" s="383">
        <v>15</v>
      </c>
    </row>
    <row r="63" spans="1:4">
      <c r="A63" s="382" t="s">
        <v>226</v>
      </c>
      <c r="B63" s="141" t="s">
        <v>227</v>
      </c>
      <c r="C63" s="47">
        <f>SUM(C61:C62)</f>
        <v>954</v>
      </c>
      <c r="D63" s="52">
        <f>SUM(D61:D62)</f>
        <v>1593</v>
      </c>
    </row>
    <row r="64" spans="1:4">
      <c r="A64" s="314" t="s">
        <v>228</v>
      </c>
      <c r="B64" s="315" t="s">
        <v>229</v>
      </c>
      <c r="C64" s="311">
        <f>C57+C60+C63</f>
        <v>2700</v>
      </c>
      <c r="D64" s="375">
        <f>D57+D60+D63</f>
        <v>3047</v>
      </c>
    </row>
    <row r="65" spans="1:4">
      <c r="A65" s="314" t="s">
        <v>230</v>
      </c>
      <c r="B65" s="315" t="s">
        <v>232</v>
      </c>
      <c r="C65" s="311">
        <v>0</v>
      </c>
      <c r="D65" s="375">
        <v>0</v>
      </c>
    </row>
    <row r="66" spans="1:4">
      <c r="A66" s="384" t="s">
        <v>515</v>
      </c>
      <c r="B66" s="156" t="s">
        <v>233</v>
      </c>
      <c r="C66" s="90">
        <v>0</v>
      </c>
      <c r="D66" s="385">
        <v>0</v>
      </c>
    </row>
    <row r="67" spans="1:4">
      <c r="A67" s="384" t="s">
        <v>516</v>
      </c>
      <c r="B67" s="156" t="s">
        <v>234</v>
      </c>
      <c r="C67" s="90">
        <v>1248</v>
      </c>
      <c r="D67" s="385">
        <v>1168</v>
      </c>
    </row>
    <row r="68" spans="1:4">
      <c r="A68" s="384" t="s">
        <v>517</v>
      </c>
      <c r="B68" s="156" t="s">
        <v>235</v>
      </c>
      <c r="C68" s="90">
        <v>5823</v>
      </c>
      <c r="D68" s="385">
        <v>9558</v>
      </c>
    </row>
    <row r="69" spans="1:4" ht="13.5" thickBot="1">
      <c r="A69" s="386" t="s">
        <v>231</v>
      </c>
      <c r="B69" s="387" t="s">
        <v>236</v>
      </c>
      <c r="C69" s="69">
        <f>SUM(C66:C68)</f>
        <v>7071</v>
      </c>
      <c r="D69" s="74">
        <f>SUM(D66:D68)</f>
        <v>10726</v>
      </c>
    </row>
    <row r="70" spans="1:4" ht="14.25" thickTop="1" thickBot="1">
      <c r="A70" s="389"/>
      <c r="B70" s="159" t="s">
        <v>237</v>
      </c>
      <c r="C70" s="76">
        <f>C54+C64+C65+C69</f>
        <v>428678</v>
      </c>
      <c r="D70" s="81">
        <f>D54+D64+D65+D69</f>
        <v>431718</v>
      </c>
    </row>
    <row r="71" spans="1:4" ht="13.5" thickTop="1"/>
  </sheetData>
  <mergeCells count="2">
    <mergeCell ref="A3:D3"/>
    <mergeCell ref="A4:D4"/>
  </mergeCells>
  <printOptions horizontalCentered="1"/>
  <pageMargins left="0.70866141732283472" right="0.70866141732283472" top="0.41" bottom="0.28999999999999998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10</vt:i4>
      </vt:variant>
    </vt:vector>
  </HeadingPairs>
  <TitlesOfParts>
    <vt:vector size="10" baseType="lpstr">
      <vt:lpstr>1. melléklet</vt:lpstr>
      <vt:lpstr>2. melléklet</vt:lpstr>
      <vt:lpstr>3. melléklet</vt:lpstr>
      <vt:lpstr>4. melléklet</vt:lpstr>
      <vt:lpstr>5. melléklet</vt:lpstr>
      <vt:lpstr>7. mellékelt</vt:lpstr>
      <vt:lpstr>6. melléklet</vt:lpstr>
      <vt:lpstr>7. melléklet</vt:lpstr>
      <vt:lpstr>8. melléklet</vt:lpstr>
      <vt:lpstr>9. melléklet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koh01</cp:lastModifiedBy>
  <cp:lastPrinted>2018-05-23T09:09:45Z</cp:lastPrinted>
  <dcterms:created xsi:type="dcterms:W3CDTF">2012-01-28T13:44:32Z</dcterms:created>
  <dcterms:modified xsi:type="dcterms:W3CDTF">2018-05-31T11:54:23Z</dcterms:modified>
</cp:coreProperties>
</file>