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8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</workbook>
</file>

<file path=xl/sharedStrings.xml><?xml version="1.0" encoding="utf-8"?>
<sst xmlns="http://schemas.openxmlformats.org/spreadsheetml/2006/main" count="898" uniqueCount="402">
  <si>
    <t>1.melléklet 2/2017. (II.23.)önkormányzati rendelethez</t>
  </si>
  <si>
    <t>B E V É T E L E K</t>
  </si>
  <si>
    <t>forintban</t>
  </si>
  <si>
    <t>Sor-
szám</t>
  </si>
  <si>
    <t>Bevételi jogcím</t>
  </si>
  <si>
    <t>2017.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</si>
  <si>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</si>
  <si>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</si>
  <si>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</si>
  <si>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</si>
  <si>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</si>
  <si>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</si>
  <si>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</si>
  <si>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</si>
  <si>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</si>
  <si>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</si>
  <si>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</si>
  <si>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</si>
  <si>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</si>
  <si>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</si>
  <si>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</si>
  <si>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</si>
  <si>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</si>
  <si>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</si>
  <si>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</si>
  <si>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</si>
  <si>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</si>
  <si>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</si>
  <si>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</si>
  <si>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</si>
  <si>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</si>
  <si>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</si>
  <si>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</si>
  <si>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</si>
  <si>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</si>
  <si>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</si>
  <si>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</si>
  <si>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</si>
  <si>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</si>
  <si>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</si>
  <si>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</si>
  <si>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</si>
  <si>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</si>
  <si>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</si>
  <si>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</si>
  <si>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</si>
  <si>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</si>
  <si>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</si>
  <si>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</si>
  <si>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</si>
  <si>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</si>
  <si>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</si>
  <si>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</si>
  <si>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</si>
  <si>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</si>
  <si>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</si>
  <si>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</si>
  <si>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</si>
  <si>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</si>
  <si>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</si>
  <si>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</si>
  <si>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</si>
  <si>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</si>
  <si>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</si>
  <si>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</si>
  <si>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</si>
  <si>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</si>
  <si>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</si>
  <si>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</si>
  <si>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</si>
  <si>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</si>
  <si>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</si>
  <si>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</si>
  <si>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</si>
  <si>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</si>
  <si>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</si>
  <si>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</si>
  <si>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</si>
  <si>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</si>
  <si>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</si>
  <si>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</si>
  <si>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</si>
  <si>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</si>
  <si>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</si>
  <si>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</si>
  <si>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</si>
  <si>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</si>
  <si>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</si>
  <si>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</si>
  <si>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</si>
  <si>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</si>
  <si>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</si>
  <si>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</si>
  <si>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</si>
  <si>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</si>
  <si>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</si>
  <si>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</si>
  <si>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</si>
  <si>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</si>
  <si>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</si>
  <si>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</si>
  <si>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</si>
  <si>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</si>
  <si>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</si>
  <si>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</si>
  <si>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</si>
  <si>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</si>
  <si>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</si>
  <si>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</si>
  <si>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</si>
  <si>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</si>
  <si>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</si>
  <si>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</si>
  <si>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</si>
  <si>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</si>
  <si>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</si>
  <si>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</si>
  <si>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</si>
  <si>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</si>
  <si>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</si>
  <si>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</si>
  <si>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</si>
  <si>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</si>
  <si>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</si>
  <si>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</si>
  <si>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</si>
  <si>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</si>
  <si>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</si>
  <si>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</si>
  <si>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</si>
  <si>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</si>
  <si>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</si>
  <si>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</si>
  <si>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</si>
  <si>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</si>
  <si>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</si>
  <si>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</si>
  <si>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</si>
  <si>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</si>
  <si>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</si>
  <si>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</si>
  <si>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</si>
  <si>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</si>
  <si>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</si>
  <si>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</si>
  <si>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</si>
  <si>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</si>
  <si>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</si>
  <si>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</si>
  <si>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</si>
  <si>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</si>
  <si>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</si>
  <si>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</si>
  <si>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</si>
  <si>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</si>
  <si>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</si>
  <si>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</si>
  <si>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</si>
  <si>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</si>
  <si>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</si>
  <si>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</si>
  <si>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</si>
  <si>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</si>
  <si>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</si>
  <si>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</si>
  <si>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</si>
  <si>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1.melléklet 2/2017. (II.23.) önkormányzati rendelethez</t>
  </si>
  <si>
    <t>K I A D Á S O K</t>
  </si>
  <si>
    <t>Kiadási jogcímek</t>
  </si>
  <si>
    <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</si>
  <si>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</si>
  <si>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</si>
  <si>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</si>
  <si>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</si>
  <si>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</si>
  <si>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</si>
  <si>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</si>
  <si>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</si>
  <si>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- Garancia- és kezességvállalásból kifizetés ÁH-n belülre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</si>
  <si>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</si>
  <si>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</si>
  <si>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</si>
  <si>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</si>
  <si>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</si>
  <si>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</si>
  <si>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</si>
  <si>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</si>
  <si>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</si>
  <si>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</si>
  <si>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</si>
  <si>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</si>
  <si>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</si>
  <si>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</si>
  <si>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</si>
  <si>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</si>
  <si>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</si>
  <si>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</si>
  <si>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</si>
  <si>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</si>
  <si>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</si>
  <si>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</si>
  <si>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</si>
  <si>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</si>
  <si>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</si>
  <si>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</si>
  <si>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</si>
  <si>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</si>
  <si>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</si>
  <si>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</si>
  <si>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</si>
  <si>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</si>
  <si>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</si>
  <si>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</si>
  <si>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</si>
  <si>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</si>
  <si>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</si>
  <si>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</si>
  <si>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</si>
  <si>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</si>
  <si>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</si>
  <si>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</si>
  <si>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</si>
  <si>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</si>
  <si>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</si>
  <si>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</si>
  <si>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</si>
  <si>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</si>
  <si>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</si>
  <si>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</si>
  <si>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</si>
  <si>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</si>
  <si>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</si>
  <si>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</si>
  <si>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</si>
  <si>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</si>
  <si>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</si>
  <si>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</si>
  <si>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</si>
  <si>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</si>
  <si>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2.1.melléklet az 2/2017.(II.23.) önkormányzati rendelethez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</si>
  <si>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</si>
  <si>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</si>
  <si>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</si>
  <si>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</si>
  <si>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</si>
  <si>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</si>
  <si>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</si>
  <si>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</si>
  <si>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</si>
  <si>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</si>
  <si>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</si>
  <si>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</si>
  <si>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</si>
  <si>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</si>
  <si>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</si>
  <si>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</si>
  <si>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</si>
  <si>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</si>
  <si>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</si>
  <si>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</si>
  <si>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</si>
  <si>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</si>
  <si>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</si>
  <si>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</si>
  <si>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</si>
  <si>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Egyéb belső finanszírozási bevételek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</si>
  <si>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</si>
  <si>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</si>
  <si>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</si>
  <si>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</si>
  <si>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</si>
  <si>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</si>
  <si>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</si>
  <si>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Értékpapírok bevételei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</si>
  <si>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</si>
  <si>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</si>
  <si>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</si>
  <si>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</si>
  <si>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</si>
  <si>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</si>
  <si>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</si>
  <si>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</si>
  <si>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</si>
  <si>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</si>
  <si>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</si>
  <si>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</si>
  <si>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</si>
  <si>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2.2. melléklet az 2/2017.(II.23.) önkormányzati rendelethez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</si>
  <si>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</si>
  <si>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</si>
  <si>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</si>
  <si>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</si>
  <si>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</si>
  <si>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</si>
  <si>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</si>
  <si>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</si>
  <si>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</si>
  <si>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</si>
  <si>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</si>
  <si>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</si>
  <si>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</si>
  <si>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</si>
  <si>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</si>
  <si>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</si>
  <si>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</si>
  <si>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</si>
  <si>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</si>
  <si>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</si>
  <si>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</si>
  <si>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</si>
  <si>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</si>
  <si>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</si>
  <si>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</si>
  <si>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</si>
  <si>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</si>
  <si>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</si>
  <si>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3.melléklet 2/2017.(II.23.) önkormányzati rendelethez</t>
  </si>
  <si>
    <t>2018.évi várható</t>
  </si>
  <si>
    <t>2019. évi 
várható</t>
  </si>
  <si>
    <t>2020.évi várható</t>
  </si>
  <si>
    <t>Sor-szám</t>
  </si>
  <si>
    <t>- Garancia- és kez.váll. kif. ÁH-n belülre</t>
  </si>
  <si>
    <t>- Egyéb működési célú tám. ÁH-n belülre</t>
  </si>
  <si>
    <t>- Garancia és kez.váll.kif.ÁH-n kívülre</t>
  </si>
  <si>
    <t>Irányító szervi támogatás</t>
  </si>
  <si>
    <t>4.melléklet 2/2017. (II.23.) önkormányzati rendelethez</t>
  </si>
  <si>
    <t>Előirányzat-felhasználási terv 2017. évre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</si>
  <si>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</si>
  <si>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</si>
  <si>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</si>
  <si>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</si>
  <si>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</si>
  <si>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</si>
  <si>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</si>
  <si>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</si>
  <si>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</si>
  <si>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</si>
  <si>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</si>
  <si>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</si>
  <si>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</si>
  <si>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</si>
  <si>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</si>
  <si>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</si>
  <si>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</si>
  <si>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</si>
  <si>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</si>
  <si>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</si>
  <si>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</si>
  <si>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</si>
  <si>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5.melléklet 2/2017.(II.23.) önkormányzati rendelethez</t>
  </si>
  <si>
    <t>A 2017. évi általános működés és ágazati feladatok támogatásának alakulása jogcímenként</t>
  </si>
  <si>
    <t>adatok forintban</t>
  </si>
  <si>
    <t>Jogcím</t>
  </si>
  <si>
    <t>2017.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</si>
  <si>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</si>
  <si>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</si>
  <si>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</si>
  <si>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Helyi Önkormányzatok kiegészítő támogatásai</t>
  </si>
  <si>
    <t>6.melléklet 2/2017.(II.23.) önkormányzati rendelethez</t>
  </si>
  <si>
    <t>Kimutatás a 2017.évben céljelleggel juttatott támogatásokról</t>
  </si>
  <si>
    <t>Támogatott szervezet neve</t>
  </si>
  <si>
    <t>Támogatás célja</t>
  </si>
  <si>
    <t>Támogatás összege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</si>
  <si>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</si>
  <si>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</si>
  <si>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</si>
  <si>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</si>
  <si>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</si>
  <si>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</si>
  <si>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</si>
  <si>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</si>
  <si>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7.melléklet 2/2017. (II.23.) önkormányzati rendelethez</t>
  </si>
  <si>
    <t>Felújítási kiadások előirányzata felújításonként</t>
  </si>
  <si>
    <t>Felújítás  megnevezése</t>
  </si>
  <si>
    <t>Teljes költség</t>
  </si>
  <si>
    <t>Kivitelezés kezdési és befejezési éve</t>
  </si>
  <si>
    <t>Felhasználás 2017. XII.31-ig</t>
  </si>
  <si>
    <t>2017. év utáni szükséglet
(6=2 - 4 - 5)</t>
  </si>
  <si>
    <t>út,járda felújítás</t>
  </si>
  <si>
    <t>szennyvíztelep víziközmű eszközök felújítása</t>
  </si>
  <si>
    <t>csapadékvízelvezető árok felújítása</t>
  </si>
  <si>
    <t>ÖSSZESEN:</t>
  </si>
  <si>
    <t>8.melléklet 2/2017. (II.23.) önkormányzati rendelethez</t>
  </si>
  <si>
    <t>Többéves kihatással járó döntések számszerűsítése évenkénti bontásban és összesítve célok szerint</t>
  </si>
  <si>
    <t>Ezer forintban !</t>
  </si>
  <si>
    <t>Kötelezettség jogcíme</t>
  </si>
  <si>
    <t>Köt. váll.
 éve</t>
  </si>
  <si>
    <t>2015 előtti kifizetés</t>
  </si>
  <si>
    <t>Kiadás vonzata évenként</t>
  </si>
  <si>
    <t>Összesen</t>
  </si>
  <si>
    <t>2016.</t>
  </si>
  <si>
    <t>2019. 
után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</si>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</sst>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14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6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3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sz val="11"/>
        <color rgb="FF000000"/>
        <name val="Calibri"/>
        <family val="2"/>
        <charset val="238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65536"/>
  <sheetViews>
    <sheetView windowProtection="false" showFormulas="false" showGridLines="true" showRowColHeaders="true" showZeros="true" rightToLeft="false" tabSelected="false" showOutlineSymbols="true" defaultGridColor="true" view="normal" topLeftCell="A145" colorId="64" zoomScale="100" zoomScaleNormal="100" zoomScalePageLayoutView="100" workbookViewId="0">
      <selection pane="topLeft" activeCell="B183" activeCellId="0" sqref="B183"/>
    </sheetView>
  </sheetViews>
  <sheetFormatPr defaultRowHeight="15"/>
  <cols>
    <col collapsed="false" hidden="false" max="1" min="1" style="0" width="8.70918367346939"/>
    <col collapsed="false" hidden="false" max="2" min="2" style="0" width="60.1428571428571"/>
    <col collapsed="false" hidden="false" max="3" min="3" style="0" width="18.1428571428571"/>
    <col collapsed="false" hidden="false" max="1025" min="4" style="0" width="8.70918367346939"/>
  </cols>
  <sheetData>
    <row r="2" customFormat="false" ht="13.8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14504693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11228818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1414000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 t="n">
        <v>661875</v>
      </c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1022663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1022663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1992020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1179614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1179614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795446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16960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3865447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3010850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 t="n">
        <v>810000</v>
      </c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30000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14597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21384823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20835752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20835752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20835752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42220575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22690926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5375465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1094823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13545638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1588000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1087000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1077000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 t="n">
        <v>10000</v>
      </c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17240000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11240000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52" t="s">
        <v>182</v>
      </c>
      <c r="C140" s="60"/>
    </row>
    <row r="141" customFormat="false" ht="11.1" hidden="false" customHeight="true" outlineLevel="0" collapsed="false">
      <c r="A141" s="13" t="s">
        <v>205</v>
      </c>
      <c r="B141" s="52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52" t="s">
        <v>208</v>
      </c>
      <c r="C142" s="60"/>
    </row>
    <row r="143" customFormat="false" ht="11.1" hidden="false" customHeight="true" outlineLevel="0" collapsed="false">
      <c r="A143" s="13" t="s">
        <v>209</v>
      </c>
      <c r="B143" s="52" t="s">
        <v>188</v>
      </c>
      <c r="C143" s="60"/>
    </row>
    <row r="144" customFormat="false" ht="11.1" hidden="false" customHeight="true" outlineLevel="0" collapsed="false">
      <c r="A144" s="13" t="s">
        <v>210</v>
      </c>
      <c r="B144" s="52" t="s">
        <v>211</v>
      </c>
      <c r="C144" s="60"/>
    </row>
    <row r="145" customFormat="false" ht="11.1" hidden="false" customHeight="true" outlineLevel="0" collapsed="false">
      <c r="A145" s="53" t="s">
        <v>212</v>
      </c>
      <c r="B145" s="52" t="s">
        <v>213</v>
      </c>
      <c r="C145" s="64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1775936</v>
      </c>
    </row>
    <row r="147" customFormat="false" ht="15" hidden="false" customHeight="true" outlineLevel="0" collapsed="false">
      <c r="A147" s="13" t="s">
        <v>36</v>
      </c>
      <c r="B147" s="65" t="s">
        <v>215</v>
      </c>
      <c r="C147" s="15" t="n">
        <v>1775936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41706862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5" t="s">
        <v>219</v>
      </c>
      <c r="C151" s="60"/>
    </row>
    <row r="152" customFormat="false" ht="11.1" hidden="false" customHeight="true" outlineLevel="0" collapsed="false">
      <c r="A152" s="13" t="s">
        <v>66</v>
      </c>
      <c r="B152" s="65" t="s">
        <v>220</v>
      </c>
      <c r="C152" s="60"/>
    </row>
    <row r="153" customFormat="false" ht="11.1" hidden="false" customHeight="true" outlineLevel="0" collapsed="false">
      <c r="A153" s="53" t="s">
        <v>68</v>
      </c>
      <c r="B153" s="66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5" t="s">
        <v>223</v>
      </c>
      <c r="C155" s="60"/>
    </row>
    <row r="156" customFormat="false" ht="11.1" hidden="false" customHeight="true" outlineLevel="0" collapsed="false">
      <c r="A156" s="13" t="s">
        <v>88</v>
      </c>
      <c r="B156" s="65" t="s">
        <v>224</v>
      </c>
      <c r="C156" s="60"/>
    </row>
    <row r="157" customFormat="false" ht="11.1" hidden="false" customHeight="true" outlineLevel="0" collapsed="false">
      <c r="A157" s="13" t="s">
        <v>90</v>
      </c>
      <c r="B157" s="65" t="s">
        <v>225</v>
      </c>
      <c r="C157" s="60"/>
    </row>
    <row r="158" customFormat="false" ht="11.1" hidden="false" customHeight="true" outlineLevel="0" collapsed="false">
      <c r="A158" s="53" t="s">
        <v>92</v>
      </c>
      <c r="B158" s="66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513713</v>
      </c>
    </row>
    <row r="160" customFormat="false" ht="11.1" hidden="false" customHeight="true" outlineLevel="0" collapsed="false">
      <c r="A160" s="13" t="s">
        <v>98</v>
      </c>
      <c r="B160" s="65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5" t="s">
        <v>229</v>
      </c>
      <c r="C161" s="60" t="n">
        <v>513713</v>
      </c>
    </row>
    <row r="162" customFormat="false" ht="11.1" hidden="false" customHeight="true" outlineLevel="0" collapsed="false">
      <c r="A162" s="13" t="s">
        <v>102</v>
      </c>
      <c r="B162" s="65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6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7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5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5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5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5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8" t="n">
        <v>513713</v>
      </c>
    </row>
    <row r="170" customFormat="false" ht="15" hidden="false" customHeight="true" outlineLevel="0" collapsed="false">
      <c r="A170" s="69" t="s">
        <v>118</v>
      </c>
      <c r="B170" s="70" t="s">
        <v>238</v>
      </c>
      <c r="C170" s="68" t="n">
        <f aca="false">+C149+C169</f>
        <v>42220575</v>
      </c>
    </row>
    <row r="171" customFormat="false" ht="20.1" hidden="false" customHeight="true" outlineLevel="0" collapsed="false"/>
    <row r="172" customFormat="false" ht="13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5"/>
  <cols>
    <col collapsed="false" hidden="false" max="1" min="1" style="0" width="8.70918367346939"/>
    <col collapsed="false" hidden="false" max="2" min="2" style="0" width="47.0051020408163"/>
    <col collapsed="false" hidden="false" max="3" min="3" style="0" width="16.8571428571429"/>
    <col collapsed="false" hidden="false" max="4" min="4" style="0" width="47.5714285714286"/>
    <col collapsed="false" hidden="false" max="5" min="5" style="0" width="16.2908163265306"/>
    <col collapsed="false" hidden="false" max="1025" min="6" style="0" width="8.70918367346939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1"/>
      <c r="B3" s="72" t="s">
        <v>240</v>
      </c>
      <c r="C3" s="72"/>
      <c r="D3" s="72"/>
      <c r="E3" s="72"/>
    </row>
    <row r="4" customFormat="false" ht="20.1" hidden="false" customHeight="true" outlineLevel="0" collapsed="false">
      <c r="A4" s="71"/>
      <c r="B4" s="73"/>
      <c r="C4" s="71"/>
      <c r="D4" s="71"/>
      <c r="E4" s="74" t="s">
        <v>241</v>
      </c>
    </row>
    <row r="5" customFormat="false" ht="20.1" hidden="false" customHeight="true" outlineLevel="0" collapsed="false">
      <c r="A5" s="75" t="s">
        <v>3</v>
      </c>
      <c r="B5" s="76" t="s">
        <v>242</v>
      </c>
      <c r="C5" s="76"/>
      <c r="D5" s="75" t="s">
        <v>243</v>
      </c>
      <c r="E5" s="75"/>
    </row>
    <row r="6" customFormat="false" ht="20.1" hidden="false" customHeight="true" outlineLevel="0" collapsed="false">
      <c r="A6" s="75"/>
      <c r="B6" s="76" t="s">
        <v>244</v>
      </c>
      <c r="C6" s="77" t="s">
        <v>5</v>
      </c>
      <c r="D6" s="76" t="s">
        <v>244</v>
      </c>
      <c r="E6" s="78" t="s">
        <v>5</v>
      </c>
    </row>
    <row r="7" customFormat="false" ht="20.1" hidden="false" customHeight="true" outlineLevel="0" collapsed="false">
      <c r="A7" s="79" t="n">
        <v>1</v>
      </c>
      <c r="B7" s="80" t="n">
        <v>2</v>
      </c>
      <c r="C7" s="81" t="s">
        <v>34</v>
      </c>
      <c r="D7" s="80" t="s">
        <v>48</v>
      </c>
      <c r="E7" s="82" t="s">
        <v>62</v>
      </c>
    </row>
    <row r="8" customFormat="false" ht="20.1" hidden="false" customHeight="true" outlineLevel="0" collapsed="false">
      <c r="A8" s="83" t="s">
        <v>6</v>
      </c>
      <c r="B8" s="84" t="s">
        <v>245</v>
      </c>
      <c r="C8" s="85" t="n">
        <v>14504693</v>
      </c>
      <c r="D8" s="84" t="s">
        <v>246</v>
      </c>
      <c r="E8" s="86" t="n">
        <v>5375465</v>
      </c>
    </row>
    <row r="9" customFormat="false" ht="20.1" hidden="false" customHeight="true" outlineLevel="0" collapsed="false">
      <c r="A9" s="87" t="s">
        <v>20</v>
      </c>
      <c r="B9" s="88" t="s">
        <v>247</v>
      </c>
      <c r="C9" s="89" t="n">
        <v>1022663</v>
      </c>
      <c r="D9" s="88" t="s">
        <v>171</v>
      </c>
      <c r="E9" s="90" t="n">
        <v>1094823</v>
      </c>
    </row>
    <row r="10" customFormat="false" ht="20.1" hidden="false" customHeight="true" outlineLevel="0" collapsed="false">
      <c r="A10" s="87" t="s">
        <v>34</v>
      </c>
      <c r="B10" s="88" t="s">
        <v>248</v>
      </c>
      <c r="C10" s="89"/>
      <c r="D10" s="88" t="s">
        <v>249</v>
      </c>
      <c r="E10" s="90" t="n">
        <v>13545638</v>
      </c>
    </row>
    <row r="11" customFormat="false" ht="20.1" hidden="false" customHeight="true" outlineLevel="0" collapsed="false">
      <c r="A11" s="87" t="s">
        <v>48</v>
      </c>
      <c r="B11" s="88" t="s">
        <v>250</v>
      </c>
      <c r="C11" s="89" t="n">
        <v>1992020</v>
      </c>
      <c r="D11" s="88" t="s">
        <v>173</v>
      </c>
      <c r="E11" s="90" t="n">
        <v>1588000</v>
      </c>
    </row>
    <row r="12" customFormat="false" ht="20.1" hidden="false" customHeight="true" outlineLevel="0" collapsed="false">
      <c r="A12" s="87" t="s">
        <v>62</v>
      </c>
      <c r="B12" s="91" t="s">
        <v>251</v>
      </c>
      <c r="C12" s="89"/>
      <c r="D12" s="88" t="s">
        <v>175</v>
      </c>
      <c r="E12" s="90" t="n">
        <v>1087000</v>
      </c>
    </row>
    <row r="13" customFormat="false" ht="20.1" hidden="false" customHeight="true" outlineLevel="0" collapsed="false">
      <c r="A13" s="87" t="s">
        <v>84</v>
      </c>
      <c r="B13" s="88" t="s">
        <v>252</v>
      </c>
      <c r="C13" s="92"/>
      <c r="D13" s="88" t="s">
        <v>253</v>
      </c>
      <c r="E13" s="90" t="n">
        <v>1775936</v>
      </c>
    </row>
    <row r="14" customFormat="false" ht="20.1" hidden="false" customHeight="true" outlineLevel="0" collapsed="false">
      <c r="A14" s="87" t="s">
        <v>96</v>
      </c>
      <c r="B14" s="88" t="s">
        <v>83</v>
      </c>
      <c r="C14" s="89" t="n">
        <v>3865447</v>
      </c>
      <c r="D14" s="93"/>
      <c r="E14" s="90"/>
    </row>
    <row r="15" customFormat="false" ht="15" hidden="false" customHeight="true" outlineLevel="0" collapsed="false">
      <c r="A15" s="87" t="s">
        <v>106</v>
      </c>
      <c r="B15" s="93"/>
      <c r="C15" s="89"/>
      <c r="D15" s="93"/>
      <c r="E15" s="90"/>
    </row>
    <row r="16" customFormat="false" ht="15" hidden="false" customHeight="true" outlineLevel="0" collapsed="false">
      <c r="A16" s="87" t="s">
        <v>116</v>
      </c>
      <c r="B16" s="94"/>
      <c r="C16" s="92"/>
      <c r="D16" s="93"/>
      <c r="E16" s="90"/>
    </row>
    <row r="17" customFormat="false" ht="15" hidden="false" customHeight="true" outlineLevel="0" collapsed="false">
      <c r="A17" s="87" t="s">
        <v>118</v>
      </c>
      <c r="B17" s="93"/>
      <c r="C17" s="89"/>
      <c r="D17" s="93"/>
      <c r="E17" s="90"/>
    </row>
    <row r="18" customFormat="false" ht="15" hidden="false" customHeight="true" outlineLevel="0" collapsed="false">
      <c r="A18" s="87" t="s">
        <v>126</v>
      </c>
      <c r="B18" s="93"/>
      <c r="C18" s="89"/>
      <c r="D18" s="93"/>
      <c r="E18" s="90"/>
    </row>
    <row r="19" customFormat="false" ht="15" hidden="false" customHeight="true" outlineLevel="0" collapsed="false">
      <c r="A19" s="87" t="s">
        <v>136</v>
      </c>
      <c r="B19" s="95"/>
      <c r="C19" s="96"/>
      <c r="D19" s="93"/>
      <c r="E19" s="97"/>
    </row>
    <row r="20" customFormat="false" ht="20.1" hidden="false" customHeight="true" outlineLevel="0" collapsed="false">
      <c r="A20" s="98" t="s">
        <v>142</v>
      </c>
      <c r="B20" s="99" t="s">
        <v>254</v>
      </c>
      <c r="C20" s="100" t="n">
        <f aca="false">+C8+C9+C11+C12+C14+C15+C16+C17+C18+C19</f>
        <v>21384823</v>
      </c>
      <c r="D20" s="99" t="s">
        <v>255</v>
      </c>
      <c r="E20" s="101" t="n">
        <f aca="false">SUM(E8:E19)</f>
        <v>24466862</v>
      </c>
    </row>
    <row r="21" customFormat="false" ht="20.1" hidden="false" customHeight="true" outlineLevel="0" collapsed="false">
      <c r="A21" s="102" t="s">
        <v>150</v>
      </c>
      <c r="B21" s="103" t="s">
        <v>256</v>
      </c>
      <c r="C21" s="104" t="n">
        <v>20835752</v>
      </c>
      <c r="D21" s="88" t="s">
        <v>257</v>
      </c>
      <c r="E21" s="105"/>
    </row>
    <row r="22" customFormat="false" ht="20.1" hidden="false" customHeight="true" outlineLevel="0" collapsed="false">
      <c r="A22" s="106" t="s">
        <v>160</v>
      </c>
      <c r="B22" s="88" t="s">
        <v>258</v>
      </c>
      <c r="C22" s="89" t="n">
        <v>20835752</v>
      </c>
      <c r="D22" s="88" t="s">
        <v>259</v>
      </c>
      <c r="E22" s="90"/>
    </row>
    <row r="23" customFormat="false" ht="20.1" hidden="false" customHeight="true" outlineLevel="0" collapsed="false">
      <c r="A23" s="106" t="s">
        <v>162</v>
      </c>
      <c r="B23" s="88" t="s">
        <v>260</v>
      </c>
      <c r="C23" s="89"/>
      <c r="D23" s="88" t="s">
        <v>261</v>
      </c>
      <c r="E23" s="90"/>
    </row>
    <row r="24" customFormat="false" ht="20.1" hidden="false" customHeight="true" outlineLevel="0" collapsed="false">
      <c r="A24" s="106" t="s">
        <v>164</v>
      </c>
      <c r="B24" s="88" t="s">
        <v>262</v>
      </c>
      <c r="C24" s="89"/>
      <c r="D24" s="88" t="s">
        <v>263</v>
      </c>
      <c r="E24" s="90"/>
    </row>
    <row r="25" customFormat="false" ht="20.1" hidden="false" customHeight="true" outlineLevel="0" collapsed="false">
      <c r="A25" s="106" t="s">
        <v>264</v>
      </c>
      <c r="B25" s="88" t="s">
        <v>265</v>
      </c>
      <c r="C25" s="89"/>
      <c r="D25" s="103" t="s">
        <v>266</v>
      </c>
      <c r="E25" s="90"/>
    </row>
    <row r="26" customFormat="false" ht="20.1" hidden="false" customHeight="true" outlineLevel="0" collapsed="false">
      <c r="A26" s="106" t="s">
        <v>267</v>
      </c>
      <c r="B26" s="88" t="s">
        <v>268</v>
      </c>
      <c r="C26" s="107" t="n">
        <f aca="false">+C27+C28</f>
        <v>0</v>
      </c>
      <c r="D26" s="88" t="s">
        <v>269</v>
      </c>
      <c r="E26" s="90"/>
    </row>
    <row r="27" customFormat="false" ht="20.1" hidden="false" customHeight="true" outlineLevel="0" collapsed="false">
      <c r="A27" s="102" t="s">
        <v>270</v>
      </c>
      <c r="B27" s="103" t="s">
        <v>271</v>
      </c>
      <c r="C27" s="108"/>
      <c r="D27" s="84" t="s">
        <v>229</v>
      </c>
      <c r="E27" s="105" t="n">
        <v>513713</v>
      </c>
    </row>
    <row r="28" customFormat="false" ht="20.1" hidden="false" customHeight="true" outlineLevel="0" collapsed="false">
      <c r="A28" s="106" t="s">
        <v>272</v>
      </c>
      <c r="B28" s="88" t="s">
        <v>273</v>
      </c>
      <c r="C28" s="89"/>
      <c r="D28" s="93" t="s">
        <v>274</v>
      </c>
      <c r="E28" s="90" t="n">
        <v>0</v>
      </c>
    </row>
    <row r="29" customFormat="false" ht="20.1" hidden="false" customHeight="true" outlineLevel="0" collapsed="false">
      <c r="A29" s="98" t="s">
        <v>275</v>
      </c>
      <c r="B29" s="99" t="s">
        <v>276</v>
      </c>
      <c r="C29" s="100" t="n">
        <f aca="false">+C21+C26</f>
        <v>20835752</v>
      </c>
      <c r="D29" s="99" t="s">
        <v>277</v>
      </c>
      <c r="E29" s="101" t="n">
        <f aca="false">SUM(E21:E28)</f>
        <v>513713</v>
      </c>
    </row>
    <row r="30" customFormat="false" ht="20.1" hidden="false" customHeight="true" outlineLevel="0" collapsed="false">
      <c r="A30" s="98" t="s">
        <v>278</v>
      </c>
      <c r="B30" s="109" t="s">
        <v>279</v>
      </c>
      <c r="C30" s="110" t="n">
        <f aca="false">+C20+C29</f>
        <v>42220575</v>
      </c>
      <c r="D30" s="109" t="s">
        <v>280</v>
      </c>
      <c r="E30" s="110" t="n">
        <f aca="false">+E20+E29</f>
        <v>24980575</v>
      </c>
    </row>
    <row r="31" customFormat="false" ht="20.1" hidden="false" customHeight="true" outlineLevel="0" collapsed="false">
      <c r="A31" s="98" t="s">
        <v>281</v>
      </c>
      <c r="B31" s="109" t="s">
        <v>282</v>
      </c>
      <c r="D31" s="109" t="s">
        <v>283</v>
      </c>
      <c r="E31" s="110" t="str">
        <f aca="false">IF(C20-E20&gt;0,C20-E20,"-")</f>
        <v>-</v>
      </c>
    </row>
    <row r="32" customFormat="false" ht="20.1" hidden="false" customHeight="true" outlineLevel="0" collapsed="false">
      <c r="A32" s="98" t="s">
        <v>284</v>
      </c>
      <c r="B32" s="109" t="s">
        <v>285</v>
      </c>
      <c r="C32" s="110" t="str">
        <f aca="false">IF(C20+C21-E30&lt;0,E30-(C20+C21),"-")</f>
        <v>-</v>
      </c>
      <c r="D32" s="109" t="s">
        <v>286</v>
      </c>
      <c r="E32" s="110"/>
    </row>
    <row r="33" customFormat="false" ht="13.8" hidden="false" customHeight="false" outlineLevel="0" collapsed="false"/>
    <row r="34" customFormat="false" ht="13.8" hidden="false" customHeight="false" outlineLevel="0" collapsed="false"/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7" activeCellId="0" sqref="C37"/>
    </sheetView>
  </sheetViews>
  <sheetFormatPr defaultRowHeight="15"/>
  <cols>
    <col collapsed="false" hidden="false" max="1" min="1" style="0" width="8.70918367346939"/>
    <col collapsed="false" hidden="false" max="2" min="2" style="0" width="46.7091836734694"/>
    <col collapsed="false" hidden="false" max="3" min="3" style="0" width="20.1428571428571"/>
    <col collapsed="false" hidden="false" max="4" min="4" style="0" width="44.7091836734694"/>
    <col collapsed="false" hidden="false" max="5" min="5" style="0" width="16.1428571428571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1"/>
      <c r="B2" s="72" t="s">
        <v>288</v>
      </c>
      <c r="C2" s="72"/>
      <c r="D2" s="72"/>
      <c r="E2" s="72"/>
    </row>
    <row r="3" customFormat="false" ht="15" hidden="false" customHeight="true" outlineLevel="0" collapsed="false">
      <c r="A3" s="71"/>
      <c r="B3" s="73"/>
      <c r="C3" s="71"/>
      <c r="D3" s="71"/>
      <c r="E3" s="74" t="s">
        <v>241</v>
      </c>
    </row>
    <row r="4" customFormat="false" ht="20.1" hidden="false" customHeight="true" outlineLevel="0" collapsed="false">
      <c r="A4" s="75" t="s">
        <v>3</v>
      </c>
      <c r="B4" s="76" t="s">
        <v>242</v>
      </c>
      <c r="C4" s="76"/>
      <c r="D4" s="75" t="s">
        <v>243</v>
      </c>
      <c r="E4" s="75"/>
    </row>
    <row r="5" customFormat="false" ht="20.1" hidden="false" customHeight="true" outlineLevel="0" collapsed="false">
      <c r="A5" s="75"/>
      <c r="B5" s="76" t="s">
        <v>244</v>
      </c>
      <c r="C5" s="77" t="s">
        <v>5</v>
      </c>
      <c r="D5" s="76" t="s">
        <v>244</v>
      </c>
      <c r="E5" s="77" t="s">
        <v>5</v>
      </c>
    </row>
    <row r="6" customFormat="false" ht="20.1" hidden="false" customHeight="true" outlineLevel="0" collapsed="false">
      <c r="A6" s="79" t="n">
        <v>1</v>
      </c>
      <c r="B6" s="80" t="n">
        <v>2</v>
      </c>
      <c r="C6" s="81" t="n">
        <v>3</v>
      </c>
      <c r="D6" s="80" t="n">
        <v>4</v>
      </c>
      <c r="E6" s="82" t="n">
        <v>5</v>
      </c>
    </row>
    <row r="7" customFormat="false" ht="15" hidden="false" customHeight="true" outlineLevel="0" collapsed="false">
      <c r="A7" s="83" t="s">
        <v>6</v>
      </c>
      <c r="B7" s="84" t="s">
        <v>289</v>
      </c>
      <c r="C7" s="85" t="n">
        <v>0</v>
      </c>
      <c r="D7" s="84" t="s">
        <v>196</v>
      </c>
      <c r="E7" s="86"/>
    </row>
    <row r="8" customFormat="false" ht="15" hidden="false" customHeight="true" outlineLevel="0" collapsed="false">
      <c r="A8" s="87" t="s">
        <v>20</v>
      </c>
      <c r="B8" s="88" t="s">
        <v>290</v>
      </c>
      <c r="C8" s="89"/>
      <c r="D8" s="88" t="s">
        <v>291</v>
      </c>
      <c r="E8" s="90"/>
    </row>
    <row r="9" customFormat="false" ht="15" hidden="false" customHeight="true" outlineLevel="0" collapsed="false">
      <c r="A9" s="87" t="s">
        <v>34</v>
      </c>
      <c r="B9" s="88" t="s">
        <v>292</v>
      </c>
      <c r="C9" s="89"/>
      <c r="D9" s="88" t="s">
        <v>198</v>
      </c>
      <c r="E9" s="90" t="n">
        <v>11240000</v>
      </c>
    </row>
    <row r="10" customFormat="false" ht="15" hidden="false" customHeight="true" outlineLevel="0" collapsed="false">
      <c r="A10" s="87" t="s">
        <v>48</v>
      </c>
      <c r="B10" s="88" t="s">
        <v>293</v>
      </c>
      <c r="C10" s="89"/>
      <c r="D10" s="88" t="s">
        <v>294</v>
      </c>
      <c r="E10" s="90"/>
    </row>
    <row r="11" customFormat="false" ht="15" hidden="false" customHeight="true" outlineLevel="0" collapsed="false">
      <c r="A11" s="87" t="s">
        <v>62</v>
      </c>
      <c r="B11" s="88" t="s">
        <v>295</v>
      </c>
      <c r="C11" s="89"/>
      <c r="D11" s="88" t="s">
        <v>200</v>
      </c>
      <c r="E11" s="90" t="n">
        <v>6000000</v>
      </c>
    </row>
    <row r="12" customFormat="false" ht="15" hidden="false" customHeight="true" outlineLevel="0" collapsed="false">
      <c r="A12" s="87" t="s">
        <v>84</v>
      </c>
      <c r="B12" s="88" t="s">
        <v>296</v>
      </c>
      <c r="C12" s="92"/>
      <c r="D12" s="93"/>
      <c r="E12" s="90"/>
    </row>
    <row r="13" customFormat="false" ht="12" hidden="false" customHeight="true" outlineLevel="0" collapsed="false">
      <c r="A13" s="87" t="s">
        <v>96</v>
      </c>
      <c r="B13" s="93"/>
      <c r="C13" s="89"/>
      <c r="D13" s="93"/>
      <c r="E13" s="90"/>
    </row>
    <row r="14" customFormat="false" ht="12" hidden="false" customHeight="true" outlineLevel="0" collapsed="false">
      <c r="A14" s="87" t="s">
        <v>106</v>
      </c>
      <c r="B14" s="93"/>
      <c r="C14" s="89"/>
      <c r="D14" s="93"/>
      <c r="E14" s="90"/>
    </row>
    <row r="15" customFormat="false" ht="12" hidden="false" customHeight="true" outlineLevel="0" collapsed="false">
      <c r="A15" s="87" t="s">
        <v>116</v>
      </c>
      <c r="B15" s="93"/>
      <c r="C15" s="92"/>
      <c r="D15" s="93"/>
      <c r="E15" s="90"/>
    </row>
    <row r="16" customFormat="false" ht="12" hidden="false" customHeight="true" outlineLevel="0" collapsed="false">
      <c r="A16" s="87" t="s">
        <v>118</v>
      </c>
      <c r="B16" s="93"/>
      <c r="C16" s="92"/>
      <c r="D16" s="93"/>
      <c r="E16" s="90"/>
    </row>
    <row r="17" customFormat="false" ht="12" hidden="false" customHeight="true" outlineLevel="0" collapsed="false">
      <c r="A17" s="111" t="s">
        <v>126</v>
      </c>
      <c r="B17" s="112"/>
      <c r="C17" s="113"/>
      <c r="D17" s="103" t="s">
        <v>253</v>
      </c>
      <c r="E17" s="105"/>
    </row>
    <row r="18" customFormat="false" ht="20.1" hidden="false" customHeight="true" outlineLevel="0" collapsed="false">
      <c r="A18" s="98" t="s">
        <v>136</v>
      </c>
      <c r="B18" s="99" t="s">
        <v>297</v>
      </c>
      <c r="C18" s="100" t="n">
        <f aca="false">+C7+C9+C10+C12+C13+C14+C15+C16+C17</f>
        <v>0</v>
      </c>
      <c r="D18" s="99" t="s">
        <v>298</v>
      </c>
      <c r="E18" s="101" t="n">
        <f aca="false">+E7+E9+E11+E12+E13+E14+E15+E16+E17</f>
        <v>17240000</v>
      </c>
    </row>
    <row r="19" customFormat="false" ht="12" hidden="false" customHeight="true" outlineLevel="0" collapsed="false">
      <c r="A19" s="83" t="s">
        <v>142</v>
      </c>
      <c r="B19" s="114" t="s">
        <v>299</v>
      </c>
      <c r="C19" s="115" t="n">
        <f aca="false">+C20+C21+C22+C23+C24</f>
        <v>0</v>
      </c>
      <c r="D19" s="88" t="s">
        <v>257</v>
      </c>
      <c r="E19" s="86"/>
    </row>
    <row r="20" customFormat="false" ht="12" hidden="false" customHeight="true" outlineLevel="0" collapsed="false">
      <c r="A20" s="87" t="s">
        <v>150</v>
      </c>
      <c r="B20" s="116" t="s">
        <v>258</v>
      </c>
      <c r="C20" s="89"/>
      <c r="D20" s="88" t="s">
        <v>300</v>
      </c>
      <c r="E20" s="90"/>
    </row>
    <row r="21" customFormat="false" ht="12" hidden="false" customHeight="true" outlineLevel="0" collapsed="false">
      <c r="A21" s="83" t="s">
        <v>160</v>
      </c>
      <c r="B21" s="116" t="s">
        <v>260</v>
      </c>
      <c r="C21" s="89"/>
      <c r="D21" s="88" t="s">
        <v>261</v>
      </c>
      <c r="E21" s="90"/>
    </row>
    <row r="22" customFormat="false" ht="12" hidden="false" customHeight="true" outlineLevel="0" collapsed="false">
      <c r="A22" s="87" t="s">
        <v>162</v>
      </c>
      <c r="B22" s="116" t="s">
        <v>262</v>
      </c>
      <c r="C22" s="89"/>
      <c r="D22" s="88" t="s">
        <v>263</v>
      </c>
      <c r="E22" s="90"/>
    </row>
    <row r="23" customFormat="false" ht="12" hidden="false" customHeight="true" outlineLevel="0" collapsed="false">
      <c r="A23" s="83" t="s">
        <v>164</v>
      </c>
      <c r="B23" s="116" t="s">
        <v>301</v>
      </c>
      <c r="C23" s="89"/>
      <c r="D23" s="103" t="s">
        <v>266</v>
      </c>
      <c r="E23" s="90"/>
    </row>
    <row r="24" customFormat="false" ht="12" hidden="false" customHeight="true" outlineLevel="0" collapsed="false">
      <c r="A24" s="87" t="s">
        <v>264</v>
      </c>
      <c r="B24" s="117" t="s">
        <v>265</v>
      </c>
      <c r="C24" s="89"/>
      <c r="D24" s="88" t="s">
        <v>302</v>
      </c>
      <c r="E24" s="90"/>
    </row>
    <row r="25" customFormat="false" ht="12" hidden="false" customHeight="true" outlineLevel="0" collapsed="false">
      <c r="A25" s="83" t="s">
        <v>267</v>
      </c>
      <c r="B25" s="118" t="s">
        <v>303</v>
      </c>
      <c r="C25" s="107" t="n">
        <f aca="false">+C26+C27+C28+C29+C30</f>
        <v>0</v>
      </c>
      <c r="D25" s="84" t="s">
        <v>304</v>
      </c>
      <c r="E25" s="90"/>
    </row>
    <row r="26" customFormat="false" ht="12" hidden="false" customHeight="true" outlineLevel="0" collapsed="false">
      <c r="A26" s="87" t="s">
        <v>270</v>
      </c>
      <c r="B26" s="117" t="s">
        <v>305</v>
      </c>
      <c r="C26" s="89"/>
      <c r="D26" s="84" t="s">
        <v>231</v>
      </c>
      <c r="E26" s="90"/>
    </row>
    <row r="27" customFormat="false" ht="12" hidden="false" customHeight="true" outlineLevel="0" collapsed="false">
      <c r="A27" s="83" t="s">
        <v>272</v>
      </c>
      <c r="B27" s="117" t="s">
        <v>271</v>
      </c>
      <c r="C27" s="89"/>
      <c r="D27" s="119"/>
      <c r="E27" s="90"/>
    </row>
    <row r="28" customFormat="false" ht="12" hidden="false" customHeight="true" outlineLevel="0" collapsed="false">
      <c r="A28" s="87" t="s">
        <v>275</v>
      </c>
      <c r="B28" s="116" t="s">
        <v>306</v>
      </c>
      <c r="C28" s="89"/>
      <c r="D28" s="119"/>
      <c r="E28" s="90"/>
    </row>
    <row r="29" customFormat="false" ht="12" hidden="false" customHeight="true" outlineLevel="0" collapsed="false">
      <c r="A29" s="83" t="s">
        <v>278</v>
      </c>
      <c r="B29" s="120" t="s">
        <v>307</v>
      </c>
      <c r="C29" s="89"/>
      <c r="D29" s="93"/>
      <c r="E29" s="90"/>
    </row>
    <row r="30" customFormat="false" ht="12" hidden="false" customHeight="true" outlineLevel="0" collapsed="false">
      <c r="A30" s="87" t="s">
        <v>281</v>
      </c>
      <c r="B30" s="121" t="s">
        <v>308</v>
      </c>
      <c r="C30" s="89"/>
      <c r="D30" s="119"/>
      <c r="E30" s="90"/>
    </row>
    <row r="31" customFormat="false" ht="20.1" hidden="false" customHeight="true" outlineLevel="0" collapsed="false">
      <c r="A31" s="98" t="s">
        <v>284</v>
      </c>
      <c r="B31" s="99" t="s">
        <v>309</v>
      </c>
      <c r="C31" s="100" t="n">
        <f aca="false">+C19+C25</f>
        <v>0</v>
      </c>
      <c r="D31" s="99" t="s">
        <v>310</v>
      </c>
      <c r="E31" s="101" t="n">
        <f aca="false">SUM(E19:E30)</f>
        <v>0</v>
      </c>
    </row>
    <row r="32" customFormat="false" ht="20.1" hidden="false" customHeight="true" outlineLevel="0" collapsed="false">
      <c r="A32" s="98" t="s">
        <v>311</v>
      </c>
      <c r="B32" s="109" t="s">
        <v>312</v>
      </c>
      <c r="C32" s="110" t="n">
        <f aca="false">+C18+C31</f>
        <v>0</v>
      </c>
      <c r="D32" s="109" t="s">
        <v>313</v>
      </c>
      <c r="E32" s="110" t="n">
        <f aca="false">+E18+E31</f>
        <v>17240000</v>
      </c>
    </row>
    <row r="33" customFormat="false" ht="15" hidden="false" customHeight="true" outlineLevel="0" collapsed="false">
      <c r="A33" s="98" t="s">
        <v>314</v>
      </c>
      <c r="B33" s="109" t="s">
        <v>282</v>
      </c>
      <c r="C33" s="110"/>
      <c r="D33" s="109" t="s">
        <v>283</v>
      </c>
      <c r="E33" s="110" t="str">
        <f aca="false">IF(C18-E18&gt;0,C18-E18,"-")</f>
        <v>-</v>
      </c>
    </row>
    <row r="34" customFormat="false" ht="15" hidden="false" customHeight="true" outlineLevel="0" collapsed="false">
      <c r="A34" s="98" t="s">
        <v>315</v>
      </c>
      <c r="B34" s="109" t="s">
        <v>285</v>
      </c>
      <c r="C34" s="110"/>
      <c r="D34" s="109" t="s">
        <v>286</v>
      </c>
      <c r="E34" s="110" t="str">
        <f aca="false">IF(C18+C19-E32&gt;0,C18+C19-E32,"-")</f>
        <v>-</v>
      </c>
    </row>
    <row r="35" customFormat="false" ht="20.1" hidden="false" customHeight="tru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windowProtection="false"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H12" activeCellId="0" sqref="H12"/>
    </sheetView>
  </sheetViews>
  <sheetFormatPr defaultRowHeight="15"/>
  <cols>
    <col collapsed="false" hidden="false" max="1" min="1" style="0" width="7.29081632653061"/>
    <col collapsed="false" hidden="false" max="2" min="2" style="0" width="47.0051020408163"/>
    <col collapsed="false" hidden="false" max="3" min="3" style="0" width="11.4183673469388"/>
    <col collapsed="false" hidden="false" max="4" min="4" style="0" width="10.7091836734694"/>
    <col collapsed="false" hidden="false" max="5" min="5" style="0" width="10.9948979591837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316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2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317</v>
      </c>
      <c r="D5" s="123" t="s">
        <v>318</v>
      </c>
      <c r="E5" s="124" t="s">
        <v>319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5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26" t="n">
        <f aca="false">+C8+C9+C10+C11+C12+C13</f>
        <v>13253903</v>
      </c>
      <c r="D7" s="126" t="n">
        <f aca="false">+D8+D9+D10+D11+D12+D13</f>
        <v>13615520</v>
      </c>
      <c r="E7" s="127" t="n">
        <f aca="false">+E8+E9+E10+E11+E12+E13</f>
        <v>13987985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28" t="n">
        <v>10597483</v>
      </c>
      <c r="D8" s="128" t="n">
        <v>10915407</v>
      </c>
      <c r="E8" s="129" t="n">
        <v>11242869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0" t="n">
        <v>0</v>
      </c>
      <c r="D9" s="130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0" t="n">
        <v>1456420</v>
      </c>
      <c r="D10" s="130" t="n">
        <v>1500113</v>
      </c>
      <c r="E10" s="60" t="n">
        <v>1545116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0" t="n">
        <v>1200000</v>
      </c>
      <c r="D11" s="130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0" t="n">
        <v>0</v>
      </c>
      <c r="D12" s="130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1" t="n">
        <v>0</v>
      </c>
      <c r="D13" s="131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26" t="n">
        <f aca="false">+C15+C16+C17+C18+C19</f>
        <v>906000</v>
      </c>
      <c r="D14" s="126" t="n">
        <f aca="false">+D15+D16+D17+D18+D19</f>
        <v>906000</v>
      </c>
      <c r="E14" s="127" t="n">
        <f aca="false">+E15+E16+E17+E18+E19</f>
        <v>906000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28"/>
      <c r="D15" s="128"/>
      <c r="E15" s="129"/>
    </row>
    <row r="16" customFormat="false" ht="20.1" hidden="false" customHeight="true" outlineLevel="0" collapsed="false">
      <c r="A16" s="16" t="s">
        <v>24</v>
      </c>
      <c r="B16" s="17" t="s">
        <v>25</v>
      </c>
      <c r="C16" s="130"/>
      <c r="D16" s="130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0"/>
      <c r="D17" s="130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0"/>
      <c r="D18" s="130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0" t="n">
        <v>906000</v>
      </c>
      <c r="D19" s="130" t="n">
        <v>906000</v>
      </c>
      <c r="E19" s="60" t="n">
        <v>906000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1"/>
      <c r="D20" s="131"/>
      <c r="E20" s="64"/>
    </row>
    <row r="21" customFormat="false" ht="21" hidden="false" customHeight="true" outlineLevel="0" collapsed="false">
      <c r="A21" s="10" t="s">
        <v>34</v>
      </c>
      <c r="B21" s="11" t="s">
        <v>35</v>
      </c>
      <c r="C21" s="126" t="n">
        <f aca="false">+C22+C23+C24+C25+C26</f>
        <v>0</v>
      </c>
      <c r="D21" s="126" t="n">
        <f aca="false">+D22+D23+D24+D25+D26</f>
        <v>0</v>
      </c>
      <c r="E21" s="127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28"/>
      <c r="D22" s="128" t="n">
        <v>0</v>
      </c>
      <c r="E22" s="129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0"/>
      <c r="D23" s="130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0"/>
      <c r="D24" s="130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0"/>
      <c r="D25" s="130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0"/>
      <c r="D26" s="130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1"/>
      <c r="D27" s="131"/>
      <c r="E27" s="64"/>
    </row>
    <row r="28" customFormat="false" ht="20.1" hidden="false" customHeight="true" outlineLevel="0" collapsed="false">
      <c r="A28" s="10" t="s">
        <v>48</v>
      </c>
      <c r="B28" s="11" t="s">
        <v>49</v>
      </c>
      <c r="C28" s="126" t="n">
        <f aca="false">+C29+C32+C33+C34</f>
        <v>1400000</v>
      </c>
      <c r="D28" s="126" t="n">
        <f aca="false">+D29+D32+D33+D34</f>
        <v>1460000</v>
      </c>
      <c r="E28" s="127" t="n">
        <f aca="false">+E29+E32+E33+E34</f>
        <v>1530000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2" t="n">
        <v>750000</v>
      </c>
      <c r="D29" s="132" t="n">
        <v>780000</v>
      </c>
      <c r="E29" s="133" t="n">
        <v>820000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0"/>
      <c r="D30" s="130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0" t="n">
        <v>750000</v>
      </c>
      <c r="D31" s="130" t="n">
        <v>780000</v>
      </c>
      <c r="E31" s="60" t="n">
        <v>820000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0" t="n">
        <v>650000</v>
      </c>
      <c r="D32" s="130" t="n">
        <v>680000</v>
      </c>
      <c r="E32" s="60" t="n">
        <v>710000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0"/>
      <c r="D33" s="130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1" t="n">
        <v>0</v>
      </c>
      <c r="D34" s="131" t="n">
        <v>0</v>
      </c>
      <c r="E34" s="64"/>
    </row>
    <row r="35" customFormat="false" ht="20.1" hidden="false" customHeight="true" outlineLevel="0" collapsed="false">
      <c r="A35" s="10" t="s">
        <v>62</v>
      </c>
      <c r="B35" s="11" t="s">
        <v>63</v>
      </c>
      <c r="C35" s="126" t="n">
        <f aca="false">SUM(C36:C45)</f>
        <v>4030000</v>
      </c>
      <c r="D35" s="126" t="n">
        <f aca="false">SUM(D36:D45)</f>
        <v>4180000</v>
      </c>
      <c r="E35" s="127" t="n">
        <f aca="false">SUM(E36:E45)</f>
        <v>4330000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28"/>
      <c r="D36" s="128"/>
      <c r="E36" s="129"/>
    </row>
    <row r="37" customFormat="false" ht="20.1" hidden="false" customHeight="true" outlineLevel="0" collapsed="false">
      <c r="A37" s="16" t="s">
        <v>66</v>
      </c>
      <c r="B37" s="17" t="s">
        <v>67</v>
      </c>
      <c r="C37" s="130" t="n">
        <v>4000000</v>
      </c>
      <c r="D37" s="130" t="n">
        <v>4150000</v>
      </c>
      <c r="E37" s="60" t="n">
        <v>4300000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0"/>
      <c r="D38" s="130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0"/>
      <c r="D39" s="130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0" t="n">
        <v>0</v>
      </c>
      <c r="D40" s="130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0" t="n">
        <v>0</v>
      </c>
      <c r="D41" s="130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0"/>
      <c r="D42" s="130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0" t="n">
        <v>30000</v>
      </c>
      <c r="D43" s="130" t="n">
        <v>30000</v>
      </c>
      <c r="E43" s="60" t="n">
        <v>30000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0"/>
      <c r="D44" s="130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1"/>
      <c r="D45" s="131" t="n">
        <v>0</v>
      </c>
      <c r="E45" s="64"/>
    </row>
    <row r="46" customFormat="false" ht="20.1" hidden="false" customHeight="true" outlineLevel="0" collapsed="false">
      <c r="A46" s="10" t="s">
        <v>84</v>
      </c>
      <c r="B46" s="11" t="s">
        <v>85</v>
      </c>
      <c r="C46" s="126" t="n">
        <f aca="false">SUM(C47:C51)</f>
        <v>0</v>
      </c>
      <c r="D46" s="126" t="n">
        <f aca="false">SUM(D47:D51)</f>
        <v>0</v>
      </c>
      <c r="E46" s="127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28"/>
      <c r="D47" s="128"/>
      <c r="E47" s="129"/>
    </row>
    <row r="48" customFormat="false" ht="20.1" hidden="false" customHeight="true" outlineLevel="0" collapsed="false">
      <c r="A48" s="16" t="s">
        <v>88</v>
      </c>
      <c r="B48" s="17" t="s">
        <v>89</v>
      </c>
      <c r="C48" s="130"/>
      <c r="D48" s="130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0"/>
      <c r="D49" s="130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0"/>
      <c r="D50" s="130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1"/>
      <c r="D51" s="131"/>
      <c r="E51" s="64"/>
    </row>
    <row r="52" customFormat="false" ht="12" hidden="false" customHeight="true" outlineLevel="0" collapsed="false">
      <c r="A52" s="10" t="s">
        <v>96</v>
      </c>
      <c r="B52" s="11" t="s">
        <v>97</v>
      </c>
      <c r="C52" s="126" t="n">
        <f aca="false">SUM(C53:C55)</f>
        <v>0</v>
      </c>
      <c r="D52" s="126" t="n">
        <f aca="false">SUM(D53:D55)</f>
        <v>0</v>
      </c>
      <c r="E52" s="127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28"/>
      <c r="D53" s="128"/>
      <c r="E53" s="129"/>
    </row>
    <row r="54" customFormat="false" ht="12" hidden="false" customHeight="true" outlineLevel="0" collapsed="false">
      <c r="A54" s="16" t="s">
        <v>100</v>
      </c>
      <c r="B54" s="17" t="s">
        <v>101</v>
      </c>
      <c r="C54" s="130"/>
      <c r="D54" s="130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0"/>
      <c r="D55" s="130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1"/>
      <c r="D56" s="131"/>
      <c r="E56" s="64"/>
    </row>
    <row r="57" customFormat="false" ht="12" hidden="false" customHeight="true" outlineLevel="0" collapsed="false">
      <c r="A57" s="10" t="s">
        <v>106</v>
      </c>
      <c r="B57" s="21" t="s">
        <v>107</v>
      </c>
      <c r="C57" s="126" t="n">
        <f aca="false">SUM(C58:C60)</f>
        <v>0</v>
      </c>
      <c r="D57" s="126" t="n">
        <f aca="false">SUM(D58:D60)</f>
        <v>0</v>
      </c>
      <c r="E57" s="127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0"/>
      <c r="D58" s="130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0"/>
      <c r="D59" s="130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0"/>
      <c r="D60" s="130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0"/>
      <c r="D61" s="130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26" t="n">
        <f aca="false">+C7+C14+C21+C28+C35+C46+C52+C57</f>
        <v>19589903</v>
      </c>
      <c r="D62" s="126" t="n">
        <f aca="false">+D7+D14+D21+D28+D35+D46+D52+D57</f>
        <v>20161520</v>
      </c>
      <c r="E62" s="127" t="n">
        <f aca="false">+E7+E14+E21+E28+E35+E46+E52+E57</f>
        <v>20753985</v>
      </c>
    </row>
    <row r="63" customFormat="false" ht="20.1" hidden="false" customHeight="true" outlineLevel="0" collapsed="false">
      <c r="A63" s="134" t="s">
        <v>118</v>
      </c>
      <c r="B63" s="21" t="s">
        <v>119</v>
      </c>
      <c r="C63" s="126" t="n">
        <f aca="false">SUM(C64:C66)</f>
        <v>0</v>
      </c>
      <c r="D63" s="126" t="n">
        <f aca="false">SUM(D64:D66)</f>
        <v>0</v>
      </c>
      <c r="E63" s="127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0"/>
      <c r="D64" s="130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0"/>
      <c r="D65" s="130"/>
      <c r="E65" s="60"/>
    </row>
    <row r="66" customFormat="false" ht="12" hidden="false" customHeight="true" outlineLevel="0" collapsed="false">
      <c r="A66" s="16" t="s">
        <v>124</v>
      </c>
      <c r="B66" s="135" t="s">
        <v>125</v>
      </c>
      <c r="C66" s="130"/>
      <c r="D66" s="130"/>
      <c r="E66" s="60"/>
    </row>
    <row r="67" customFormat="false" ht="12" hidden="false" customHeight="true" outlineLevel="0" collapsed="false">
      <c r="A67" s="134" t="s">
        <v>126</v>
      </c>
      <c r="B67" s="21" t="s">
        <v>127</v>
      </c>
      <c r="C67" s="126" t="n">
        <f aca="false">SUM(C68:C71)</f>
        <v>0</v>
      </c>
      <c r="D67" s="126" t="n">
        <f aca="false">SUM(D68:D71)</f>
        <v>0</v>
      </c>
      <c r="E67" s="127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0"/>
      <c r="D68" s="130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0"/>
      <c r="D69" s="130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0"/>
      <c r="D70" s="130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0"/>
      <c r="D71" s="130"/>
      <c r="E71" s="60"/>
    </row>
    <row r="72" customFormat="false" ht="20.1" hidden="false" customHeight="true" outlineLevel="0" collapsed="false">
      <c r="A72" s="134" t="s">
        <v>136</v>
      </c>
      <c r="B72" s="21" t="s">
        <v>137</v>
      </c>
      <c r="C72" s="126" t="n">
        <f aca="false">SUM(C73:C74)</f>
        <v>20962476</v>
      </c>
      <c r="D72" s="126" t="n">
        <f aca="false">SUM(D73:D74)</f>
        <v>20987476</v>
      </c>
      <c r="E72" s="127" t="n">
        <f aca="false">SUM(E73:E74)</f>
        <v>21012476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0" t="n">
        <v>20962476</v>
      </c>
      <c r="D73" s="130" t="n">
        <v>20987476</v>
      </c>
      <c r="E73" s="60" t="n">
        <v>21012476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0"/>
      <c r="D74" s="130"/>
      <c r="E74" s="60"/>
    </row>
    <row r="75" customFormat="false" ht="20.1" hidden="false" customHeight="true" outlineLevel="0" collapsed="false">
      <c r="A75" s="134" t="s">
        <v>142</v>
      </c>
      <c r="B75" s="21" t="s">
        <v>143</v>
      </c>
      <c r="C75" s="126" t="n">
        <f aca="false">SUM(C76:C78)</f>
        <v>0</v>
      </c>
      <c r="D75" s="126" t="n">
        <f aca="false">SUM(D76:D78)</f>
        <v>0</v>
      </c>
      <c r="E75" s="127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0"/>
      <c r="D76" s="130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0"/>
      <c r="D77" s="130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0"/>
      <c r="D78" s="130"/>
      <c r="E78" s="60"/>
    </row>
    <row r="79" customFormat="false" ht="12.95" hidden="false" customHeight="true" outlineLevel="0" collapsed="false">
      <c r="A79" s="134" t="s">
        <v>150</v>
      </c>
      <c r="B79" s="21" t="s">
        <v>151</v>
      </c>
      <c r="C79" s="126" t="n">
        <f aca="false">SUM(C80:C83)</f>
        <v>0</v>
      </c>
      <c r="D79" s="126" t="n">
        <f aca="false">SUM(D80:D83)</f>
        <v>0</v>
      </c>
      <c r="E79" s="127" t="n">
        <f aca="false">SUM(E80:E83)</f>
        <v>0</v>
      </c>
    </row>
    <row r="80" customFormat="false" ht="12.95" hidden="false" customHeight="true" outlineLevel="0" collapsed="false">
      <c r="A80" s="136" t="s">
        <v>152</v>
      </c>
      <c r="B80" s="14" t="s">
        <v>153</v>
      </c>
      <c r="C80" s="130"/>
      <c r="D80" s="130"/>
      <c r="E80" s="60"/>
    </row>
    <row r="81" customFormat="false" ht="12.95" hidden="false" customHeight="true" outlineLevel="0" collapsed="false">
      <c r="A81" s="137" t="s">
        <v>154</v>
      </c>
      <c r="B81" s="17" t="s">
        <v>155</v>
      </c>
      <c r="C81" s="130"/>
      <c r="D81" s="130"/>
      <c r="E81" s="60"/>
    </row>
    <row r="82" customFormat="false" ht="12.95" hidden="false" customHeight="true" outlineLevel="0" collapsed="false">
      <c r="A82" s="137" t="s">
        <v>156</v>
      </c>
      <c r="B82" s="17" t="s">
        <v>157</v>
      </c>
      <c r="C82" s="130"/>
      <c r="D82" s="130"/>
      <c r="E82" s="60"/>
    </row>
    <row r="83" customFormat="false" ht="12.95" hidden="false" customHeight="true" outlineLevel="0" collapsed="false">
      <c r="A83" s="138" t="s">
        <v>158</v>
      </c>
      <c r="B83" s="61" t="s">
        <v>159</v>
      </c>
      <c r="C83" s="130"/>
      <c r="D83" s="130"/>
      <c r="E83" s="60"/>
    </row>
    <row r="84" customFormat="false" ht="12.95" hidden="false" customHeight="true" outlineLevel="0" collapsed="false">
      <c r="A84" s="134" t="s">
        <v>160</v>
      </c>
      <c r="B84" s="21" t="s">
        <v>161</v>
      </c>
      <c r="C84" s="139"/>
      <c r="D84" s="139"/>
      <c r="E84" s="140"/>
    </row>
    <row r="85" customFormat="false" ht="20.1" hidden="false" customHeight="true" outlineLevel="0" collapsed="false">
      <c r="A85" s="134" t="s">
        <v>162</v>
      </c>
      <c r="B85" s="141" t="s">
        <v>163</v>
      </c>
      <c r="C85" s="126" t="n">
        <f aca="false">+C63+C67+C72+C75+C79+C84</f>
        <v>20962476</v>
      </c>
      <c r="D85" s="126" t="n">
        <f aca="false">+D63+D67+D72+D75+D79+D84</f>
        <v>20987476</v>
      </c>
      <c r="E85" s="127" t="n">
        <f aca="false">+E63+E67+E72+E75+E79+E84</f>
        <v>21012476</v>
      </c>
    </row>
    <row r="86" customFormat="false" ht="22.5" hidden="false" customHeight="true" outlineLevel="0" collapsed="false">
      <c r="A86" s="142" t="s">
        <v>164</v>
      </c>
      <c r="B86" s="143" t="s">
        <v>165</v>
      </c>
      <c r="C86" s="126" t="n">
        <f aca="false">+C62+C85</f>
        <v>40552379</v>
      </c>
      <c r="D86" s="126" t="n">
        <f aca="false">+D62+D85</f>
        <v>41148996</v>
      </c>
      <c r="E86" s="127" t="n">
        <f aca="false">+E62+E85</f>
        <v>41766461</v>
      </c>
    </row>
    <row r="87" customFormat="false" ht="20.1" hidden="false" customHeight="true" outlineLevel="0" collapsed="false">
      <c r="A87" s="144"/>
      <c r="B87" s="145"/>
      <c r="C87" s="146"/>
      <c r="D87" s="147"/>
      <c r="E87" s="148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2"/>
      <c r="D89" s="2"/>
      <c r="E89" s="3" t="s">
        <v>2</v>
      </c>
    </row>
    <row r="90" customFormat="false" ht="24.75" hidden="false" customHeight="true" outlineLevel="0" collapsed="false">
      <c r="A90" s="4" t="s">
        <v>320</v>
      </c>
      <c r="B90" s="5" t="s">
        <v>168</v>
      </c>
      <c r="C90" s="5" t="s">
        <v>317</v>
      </c>
      <c r="D90" s="123" t="s">
        <v>318</v>
      </c>
      <c r="E90" s="124" t="s">
        <v>319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49" t="n">
        <f aca="false">SUM(C93:C97)</f>
        <v>21992560</v>
      </c>
      <c r="D92" s="150" t="n">
        <f aca="false">+D93+D94+D95+D96+D97</f>
        <v>22652336</v>
      </c>
      <c r="E92" s="151" t="n">
        <f aca="false">+E93+E94+E95+E96+E97</f>
        <v>23331906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2" t="n">
        <v>5251970</v>
      </c>
      <c r="D93" s="153" t="n">
        <v>5409529</v>
      </c>
      <c r="E93" s="154" t="n">
        <v>5571815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5" t="n">
        <v>1065020</v>
      </c>
      <c r="D94" s="130" t="n">
        <v>1096971</v>
      </c>
      <c r="E94" s="60" t="n">
        <v>1129881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6" t="n">
        <v>12920320</v>
      </c>
      <c r="D95" s="131" t="n">
        <v>13307929</v>
      </c>
      <c r="E95" s="64" t="n">
        <v>13707166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6" t="n">
        <v>1635640</v>
      </c>
      <c r="D96" s="131" t="n">
        <v>1684709</v>
      </c>
      <c r="E96" s="64" t="n">
        <v>1735250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6" t="n">
        <v>1119610</v>
      </c>
      <c r="D97" s="131" t="n">
        <v>1153198</v>
      </c>
      <c r="E97" s="64" t="n">
        <v>1187794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6"/>
      <c r="D98" s="131" t="n">
        <v>0</v>
      </c>
      <c r="E98" s="64"/>
    </row>
    <row r="99" customFormat="false" ht="20.1" hidden="false" customHeight="true" outlineLevel="0" collapsed="false">
      <c r="A99" s="16" t="s">
        <v>177</v>
      </c>
      <c r="B99" s="51" t="s">
        <v>321</v>
      </c>
      <c r="C99" s="156"/>
      <c r="D99" s="131"/>
      <c r="E99" s="64"/>
    </row>
    <row r="100" customFormat="false" ht="21" hidden="false" customHeight="true" outlineLevel="0" collapsed="false">
      <c r="A100" s="16" t="s">
        <v>179</v>
      </c>
      <c r="B100" s="52" t="s">
        <v>180</v>
      </c>
      <c r="C100" s="156"/>
      <c r="D100" s="131"/>
      <c r="E100" s="64"/>
    </row>
    <row r="101" customFormat="false" ht="21" hidden="false" customHeight="true" outlineLevel="0" collapsed="false">
      <c r="A101" s="16" t="s">
        <v>181</v>
      </c>
      <c r="B101" s="52" t="s">
        <v>182</v>
      </c>
      <c r="C101" s="156"/>
      <c r="D101" s="131"/>
      <c r="E101" s="64"/>
    </row>
    <row r="102" customFormat="false" ht="20.1" hidden="false" customHeight="true" outlineLevel="0" collapsed="false">
      <c r="A102" s="16" t="s">
        <v>183</v>
      </c>
      <c r="B102" s="51" t="s">
        <v>322</v>
      </c>
      <c r="C102" s="156" t="n">
        <v>945314</v>
      </c>
      <c r="D102" s="131" t="n">
        <v>1020314</v>
      </c>
      <c r="E102" s="64" t="n">
        <v>1187794</v>
      </c>
    </row>
    <row r="103" customFormat="false" ht="20.1" hidden="false" customHeight="true" outlineLevel="0" collapsed="false">
      <c r="A103" s="16" t="s">
        <v>185</v>
      </c>
      <c r="B103" s="51" t="s">
        <v>323</v>
      </c>
      <c r="C103" s="156"/>
      <c r="D103" s="131"/>
      <c r="E103" s="64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6"/>
      <c r="D104" s="131"/>
      <c r="E104" s="64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6"/>
      <c r="D105" s="131"/>
      <c r="E105" s="64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6"/>
      <c r="D106" s="131"/>
      <c r="E106" s="64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7" t="n">
        <v>0</v>
      </c>
      <c r="D107" s="158"/>
      <c r="E107" s="159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0" t="n">
        <f aca="false">+C109+C111+C113</f>
        <v>17577200</v>
      </c>
      <c r="D108" s="126" t="n">
        <f aca="false">+D109+D111+D113</f>
        <v>17624516</v>
      </c>
      <c r="E108" s="127" t="n">
        <f aca="false">+E109+E111+E113</f>
        <v>17682251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1"/>
      <c r="D109" s="128" t="n">
        <v>0</v>
      </c>
      <c r="E109" s="129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1"/>
      <c r="D110" s="128"/>
      <c r="E110" s="129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5" t="n">
        <v>11577200</v>
      </c>
      <c r="D111" s="130" t="n">
        <v>11624516</v>
      </c>
      <c r="E111" s="60" t="n">
        <v>11682251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2"/>
      <c r="D112" s="130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2" t="n">
        <v>6000000</v>
      </c>
      <c r="D113" s="130" t="n">
        <v>6000000</v>
      </c>
      <c r="E113" s="60" t="n">
        <v>6000000</v>
      </c>
    </row>
    <row r="114" customFormat="false" ht="22.5" hidden="false" customHeight="true" outlineLevel="0" collapsed="false">
      <c r="A114" s="13" t="s">
        <v>32</v>
      </c>
      <c r="B114" s="62" t="s">
        <v>201</v>
      </c>
      <c r="C114" s="162"/>
      <c r="D114" s="130"/>
      <c r="E114" s="60"/>
    </row>
    <row r="115" customFormat="false" ht="20.1" hidden="false" customHeight="true" outlineLevel="0" collapsed="false">
      <c r="A115" s="13" t="s">
        <v>202</v>
      </c>
      <c r="B115" s="163" t="s">
        <v>203</v>
      </c>
      <c r="C115" s="162"/>
      <c r="D115" s="130"/>
      <c r="E115" s="60"/>
    </row>
    <row r="116" customFormat="false" ht="21" hidden="false" customHeight="true" outlineLevel="0" collapsed="false">
      <c r="A116" s="13" t="s">
        <v>204</v>
      </c>
      <c r="B116" s="164" t="s">
        <v>182</v>
      </c>
      <c r="C116" s="162"/>
      <c r="D116" s="130"/>
      <c r="E116" s="60"/>
    </row>
    <row r="117" customFormat="false" ht="20.1" hidden="false" customHeight="true" outlineLevel="0" collapsed="false">
      <c r="A117" s="13" t="s">
        <v>205</v>
      </c>
      <c r="B117" s="164" t="s">
        <v>206</v>
      </c>
      <c r="C117" s="162" t="n">
        <v>6000000</v>
      </c>
      <c r="D117" s="130" t="n">
        <v>6000000</v>
      </c>
      <c r="E117" s="60" t="n">
        <v>6000000</v>
      </c>
    </row>
    <row r="118" customFormat="false" ht="20.1" hidden="false" customHeight="true" outlineLevel="0" collapsed="false">
      <c r="A118" s="13" t="s">
        <v>207</v>
      </c>
      <c r="B118" s="164" t="s">
        <v>208</v>
      </c>
      <c r="C118" s="162"/>
      <c r="D118" s="130"/>
      <c r="E118" s="60"/>
    </row>
    <row r="119" customFormat="false" ht="20.1" hidden="false" customHeight="true" outlineLevel="0" collapsed="false">
      <c r="A119" s="13" t="s">
        <v>209</v>
      </c>
      <c r="B119" s="164" t="s">
        <v>188</v>
      </c>
      <c r="C119" s="162"/>
      <c r="D119" s="130"/>
      <c r="E119" s="60"/>
    </row>
    <row r="120" customFormat="false" ht="20.1" hidden="false" customHeight="true" outlineLevel="0" collapsed="false">
      <c r="A120" s="13" t="s">
        <v>210</v>
      </c>
      <c r="B120" s="164" t="s">
        <v>211</v>
      </c>
      <c r="C120" s="162"/>
      <c r="D120" s="130"/>
      <c r="E120" s="60"/>
    </row>
    <row r="121" customFormat="false" ht="20.1" hidden="false" customHeight="true" outlineLevel="0" collapsed="false">
      <c r="A121" s="53" t="s">
        <v>212</v>
      </c>
      <c r="B121" s="164" t="s">
        <v>213</v>
      </c>
      <c r="C121" s="165"/>
      <c r="D121" s="131"/>
      <c r="E121" s="64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0" t="n">
        <f aca="false">+C123+C124</f>
        <v>453495</v>
      </c>
      <c r="D122" s="126" t="n">
        <f aca="false">+D123+D124</f>
        <v>327146</v>
      </c>
      <c r="E122" s="127" t="n">
        <f aca="false">+E123+E124</f>
        <v>190956</v>
      </c>
    </row>
    <row r="123" customFormat="false" ht="20.1" hidden="false" customHeight="true" outlineLevel="0" collapsed="false">
      <c r="A123" s="13" t="s">
        <v>36</v>
      </c>
      <c r="B123" s="65" t="s">
        <v>215</v>
      </c>
      <c r="C123" s="161" t="n">
        <v>453495</v>
      </c>
      <c r="D123" s="128" t="n">
        <v>327146</v>
      </c>
      <c r="E123" s="129" t="n">
        <v>190956</v>
      </c>
      <c r="H123" s="166"/>
    </row>
    <row r="124" customFormat="false" ht="20.1" hidden="false" customHeight="true" outlineLevel="0" collapsed="false">
      <c r="A124" s="19" t="s">
        <v>38</v>
      </c>
      <c r="B124" s="59" t="s">
        <v>216</v>
      </c>
      <c r="C124" s="156"/>
      <c r="D124" s="131"/>
      <c r="E124" s="64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0" t="n">
        <f aca="false">+C92+C108+C122</f>
        <v>40023255</v>
      </c>
      <c r="D125" s="126" t="n">
        <f aca="false">+D92+D108+D122</f>
        <v>40603998</v>
      </c>
      <c r="E125" s="127" t="n">
        <f aca="false">+E92+E108+E122</f>
        <v>41205113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0" t="n">
        <f aca="false">+C127+C128+C129</f>
        <v>0</v>
      </c>
      <c r="D126" s="126" t="n">
        <f aca="false">+D127+D128+D129</f>
        <v>0</v>
      </c>
      <c r="E126" s="127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5" t="s">
        <v>219</v>
      </c>
      <c r="C127" s="162"/>
      <c r="D127" s="130"/>
      <c r="E127" s="60"/>
    </row>
    <row r="128" customFormat="false" ht="22.5" hidden="false" customHeight="true" outlineLevel="0" collapsed="false">
      <c r="A128" s="13" t="s">
        <v>66</v>
      </c>
      <c r="B128" s="65" t="s">
        <v>220</v>
      </c>
      <c r="C128" s="162"/>
      <c r="D128" s="130"/>
      <c r="E128" s="60"/>
    </row>
    <row r="129" customFormat="false" ht="20.1" hidden="false" customHeight="true" outlineLevel="0" collapsed="false">
      <c r="A129" s="53" t="s">
        <v>68</v>
      </c>
      <c r="B129" s="66" t="s">
        <v>221</v>
      </c>
      <c r="C129" s="162"/>
      <c r="D129" s="130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0" t="n">
        <f aca="false">+C131+C132+C133+C134</f>
        <v>0</v>
      </c>
      <c r="D130" s="126" t="n">
        <f aca="false">+D131+D132+D133+D134</f>
        <v>0</v>
      </c>
      <c r="E130" s="127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5" t="s">
        <v>223</v>
      </c>
      <c r="C131" s="162"/>
      <c r="D131" s="130"/>
      <c r="E131" s="60"/>
    </row>
    <row r="132" customFormat="false" ht="20.1" hidden="false" customHeight="true" outlineLevel="0" collapsed="false">
      <c r="A132" s="13" t="s">
        <v>88</v>
      </c>
      <c r="B132" s="65" t="s">
        <v>224</v>
      </c>
      <c r="C132" s="162"/>
      <c r="D132" s="130"/>
      <c r="E132" s="60"/>
    </row>
    <row r="133" customFormat="false" ht="20.1" hidden="false" customHeight="true" outlineLevel="0" collapsed="false">
      <c r="A133" s="13" t="s">
        <v>90</v>
      </c>
      <c r="B133" s="65" t="s">
        <v>225</v>
      </c>
      <c r="C133" s="162"/>
      <c r="D133" s="130"/>
      <c r="E133" s="60"/>
    </row>
    <row r="134" customFormat="false" ht="20.1" hidden="false" customHeight="true" outlineLevel="0" collapsed="false">
      <c r="A134" s="53" t="s">
        <v>92</v>
      </c>
      <c r="B134" s="66" t="s">
        <v>226</v>
      </c>
      <c r="C134" s="162"/>
      <c r="D134" s="130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0" t="n">
        <f aca="false">+C136+C137+C138+C139</f>
        <v>529124</v>
      </c>
      <c r="D135" s="126" t="n">
        <f aca="false">+D136+D137+D138+D139</f>
        <v>544998</v>
      </c>
      <c r="E135" s="127" t="n">
        <f aca="false">+E136+E137+E138+E139</f>
        <v>561348</v>
      </c>
    </row>
    <row r="136" customFormat="false" ht="20.1" hidden="false" customHeight="true" outlineLevel="0" collapsed="false">
      <c r="A136" s="13" t="s">
        <v>98</v>
      </c>
      <c r="B136" s="65" t="s">
        <v>228</v>
      </c>
      <c r="C136" s="162"/>
      <c r="D136" s="130"/>
      <c r="E136" s="60"/>
    </row>
    <row r="137" customFormat="false" ht="20.1" hidden="false" customHeight="true" outlineLevel="0" collapsed="false">
      <c r="A137" s="13" t="s">
        <v>100</v>
      </c>
      <c r="B137" s="65" t="s">
        <v>229</v>
      </c>
      <c r="C137" s="162" t="n">
        <v>529124</v>
      </c>
      <c r="D137" s="130" t="n">
        <v>544998</v>
      </c>
      <c r="E137" s="60" t="n">
        <v>561348</v>
      </c>
    </row>
    <row r="138" customFormat="false" ht="20.1" hidden="false" customHeight="true" outlineLevel="0" collapsed="false">
      <c r="A138" s="13" t="s">
        <v>102</v>
      </c>
      <c r="B138" s="65" t="s">
        <v>230</v>
      </c>
      <c r="C138" s="162"/>
      <c r="D138" s="130"/>
      <c r="E138" s="60"/>
    </row>
    <row r="139" customFormat="false" ht="20.1" hidden="false" customHeight="true" outlineLevel="0" collapsed="false">
      <c r="A139" s="53" t="s">
        <v>104</v>
      </c>
      <c r="B139" s="66" t="s">
        <v>324</v>
      </c>
      <c r="C139" s="162" t="n">
        <v>0</v>
      </c>
      <c r="D139" s="130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7" t="n">
        <f aca="false">+C141+C142+C143+C144</f>
        <v>0</v>
      </c>
      <c r="D140" s="168" t="n">
        <f aca="false">+D141+D142+D143+D144</f>
        <v>0</v>
      </c>
      <c r="E140" s="169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5" t="s">
        <v>233</v>
      </c>
      <c r="C141" s="162"/>
      <c r="D141" s="130"/>
      <c r="E141" s="60"/>
    </row>
    <row r="142" customFormat="false" ht="20.1" hidden="false" customHeight="true" outlineLevel="0" collapsed="false">
      <c r="A142" s="13" t="s">
        <v>110</v>
      </c>
      <c r="B142" s="65" t="s">
        <v>234</v>
      </c>
      <c r="C142" s="162"/>
      <c r="D142" s="130"/>
      <c r="E142" s="60"/>
    </row>
    <row r="143" customFormat="false" ht="20.1" hidden="false" customHeight="true" outlineLevel="0" collapsed="false">
      <c r="A143" s="13" t="s">
        <v>112</v>
      </c>
      <c r="B143" s="65" t="s">
        <v>235</v>
      </c>
      <c r="C143" s="162"/>
      <c r="D143" s="130"/>
      <c r="E143" s="60"/>
    </row>
    <row r="144" customFormat="false" ht="20.1" hidden="false" customHeight="true" outlineLevel="0" collapsed="false">
      <c r="A144" s="13" t="s">
        <v>114</v>
      </c>
      <c r="B144" s="65" t="s">
        <v>236</v>
      </c>
      <c r="C144" s="162"/>
      <c r="D144" s="130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0" t="n">
        <f aca="false">+C126+C130+C135+C140</f>
        <v>529124</v>
      </c>
      <c r="D145" s="171" t="n">
        <f aca="false">+D126+D130+D135+D140</f>
        <v>544998</v>
      </c>
      <c r="E145" s="172" t="n">
        <f aca="false">+E126+E130+E135+E140</f>
        <v>561348</v>
      </c>
    </row>
    <row r="146" customFormat="false" ht="20.1" hidden="false" customHeight="true" outlineLevel="0" collapsed="false">
      <c r="A146" s="69" t="s">
        <v>118</v>
      </c>
      <c r="B146" s="70" t="s">
        <v>238</v>
      </c>
      <c r="C146" s="170" t="n">
        <f aca="false">+C125+C145</f>
        <v>40552379</v>
      </c>
      <c r="D146" s="171" t="n">
        <f aca="false">+D125+D145</f>
        <v>41148996</v>
      </c>
      <c r="E146" s="172" t="n">
        <f aca="false">+E125+E145</f>
        <v>41766461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8" activeCellId="0" sqref="R28"/>
    </sheetView>
  </sheetViews>
  <sheetFormatPr defaultRowHeight="15"/>
  <cols>
    <col collapsed="false" hidden="false" max="1" min="1" style="0" width="7.4234693877551"/>
    <col collapsed="false" hidden="false" max="2" min="2" style="0" width="27.2857142857143"/>
    <col collapsed="false" hidden="false" max="3" min="3" style="0" width="8.4234693877551"/>
    <col collapsed="false" hidden="false" max="5" min="4" style="0" width="8.29081632653061"/>
    <col collapsed="false" hidden="false" max="7" min="6" style="0" width="7.85714285714286"/>
    <col collapsed="false" hidden="false" max="8" min="8" style="0" width="7.56632653061225"/>
    <col collapsed="false" hidden="false" max="10" min="9" style="0" width="7.85714285714286"/>
    <col collapsed="false" hidden="false" max="11" min="11" style="0" width="7.71428571428571"/>
    <col collapsed="false" hidden="false" max="12" min="12" style="0" width="8"/>
    <col collapsed="false" hidden="false" max="13" min="13" style="0" width="7.85714285714286"/>
    <col collapsed="false" hidden="false" max="14" min="14" style="0" width="8"/>
    <col collapsed="false" hidden="false" max="1025" min="15" style="0" width="8.70918367346939"/>
  </cols>
  <sheetData>
    <row r="2" customFormat="false" ht="15" hidden="false" customHeight="false" outlineLevel="0" collapsed="false">
      <c r="B2" s="0" t="s">
        <v>325</v>
      </c>
    </row>
    <row r="3" customFormat="false" ht="30" hidden="false" customHeight="true" outlineLevel="0" collapsed="false">
      <c r="A3" s="173" t="s">
        <v>326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customFormat="false" ht="20.1" hidden="false" customHeight="true" outlineLevel="0" collapsed="false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 t="s">
        <v>241</v>
      </c>
    </row>
    <row r="5" customFormat="false" ht="20.1" hidden="false" customHeight="true" outlineLevel="0" collapsed="false">
      <c r="A5" s="177" t="s">
        <v>320</v>
      </c>
      <c r="B5" s="178" t="s">
        <v>244</v>
      </c>
      <c r="C5" s="178" t="s">
        <v>327</v>
      </c>
      <c r="D5" s="178" t="s">
        <v>328</v>
      </c>
      <c r="E5" s="178" t="s">
        <v>329</v>
      </c>
      <c r="F5" s="178" t="s">
        <v>330</v>
      </c>
      <c r="G5" s="178" t="s">
        <v>331</v>
      </c>
      <c r="H5" s="178" t="s">
        <v>332</v>
      </c>
      <c r="I5" s="178" t="s">
        <v>333</v>
      </c>
      <c r="J5" s="178" t="s">
        <v>334</v>
      </c>
      <c r="K5" s="178" t="s">
        <v>335</v>
      </c>
      <c r="L5" s="178" t="s">
        <v>336</v>
      </c>
      <c r="M5" s="178" t="s">
        <v>337</v>
      </c>
      <c r="N5" s="178" t="s">
        <v>338</v>
      </c>
      <c r="O5" s="179" t="s">
        <v>339</v>
      </c>
    </row>
    <row r="6" customFormat="false" ht="20.1" hidden="false" customHeight="true" outlineLevel="0" collapsed="false">
      <c r="A6" s="180" t="s">
        <v>6</v>
      </c>
      <c r="B6" s="181" t="s">
        <v>242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customFormat="false" ht="21" hidden="false" customHeight="true" outlineLevel="0" collapsed="false">
      <c r="A7" s="182" t="s">
        <v>20</v>
      </c>
      <c r="B7" s="66" t="s">
        <v>245</v>
      </c>
      <c r="C7" s="183" t="n">
        <v>1208724</v>
      </c>
      <c r="D7" s="183" t="n">
        <v>1208724</v>
      </c>
      <c r="E7" s="183" t="n">
        <v>1208724</v>
      </c>
      <c r="F7" s="183" t="n">
        <v>1208724</v>
      </c>
      <c r="G7" s="183" t="n">
        <v>1208724</v>
      </c>
      <c r="H7" s="183" t="n">
        <v>1208724</v>
      </c>
      <c r="I7" s="183" t="n">
        <v>1208724</v>
      </c>
      <c r="J7" s="183" t="n">
        <v>1208725</v>
      </c>
      <c r="K7" s="183" t="n">
        <v>1208725</v>
      </c>
      <c r="L7" s="183" t="n">
        <v>1208725</v>
      </c>
      <c r="M7" s="183" t="n">
        <v>1208725</v>
      </c>
      <c r="N7" s="183" t="n">
        <v>1208725</v>
      </c>
      <c r="O7" s="184" t="n">
        <f aca="false">SUM(C7:N7)</f>
        <v>14504693</v>
      </c>
    </row>
    <row r="8" customFormat="false" ht="21.75" hidden="false" customHeight="true" outlineLevel="0" collapsed="false">
      <c r="A8" s="185" t="s">
        <v>34</v>
      </c>
      <c r="B8" s="48" t="s">
        <v>340</v>
      </c>
      <c r="C8" s="186" t="n">
        <v>85222</v>
      </c>
      <c r="D8" s="186" t="n">
        <v>85222</v>
      </c>
      <c r="E8" s="186" t="n">
        <v>85222</v>
      </c>
      <c r="F8" s="186" t="n">
        <v>85222</v>
      </c>
      <c r="G8" s="186" t="n">
        <v>85222</v>
      </c>
      <c r="H8" s="186" t="n">
        <v>85222</v>
      </c>
      <c r="I8" s="186" t="n">
        <v>85222</v>
      </c>
      <c r="J8" s="186" t="n">
        <v>85222</v>
      </c>
      <c r="K8" s="186" t="n">
        <v>85222</v>
      </c>
      <c r="L8" s="186" t="n">
        <v>85222</v>
      </c>
      <c r="M8" s="186" t="n">
        <v>85222</v>
      </c>
      <c r="N8" s="186" t="n">
        <v>85221</v>
      </c>
      <c r="O8" s="187" t="n">
        <f aca="false">SUM(C8:N8)</f>
        <v>1022663</v>
      </c>
    </row>
    <row r="9" customFormat="false" ht="21.75" hidden="false" customHeight="true" outlineLevel="0" collapsed="false">
      <c r="A9" s="185" t="s">
        <v>48</v>
      </c>
      <c r="B9" s="65" t="s">
        <v>341</v>
      </c>
      <c r="C9" s="188" t="n">
        <v>0</v>
      </c>
      <c r="D9" s="188" t="n">
        <v>0</v>
      </c>
      <c r="E9" s="188" t="n">
        <v>0</v>
      </c>
      <c r="F9" s="188" t="n">
        <v>0</v>
      </c>
      <c r="G9" s="188" t="n">
        <v>0</v>
      </c>
      <c r="H9" s="188" t="n">
        <v>0</v>
      </c>
      <c r="I9" s="188" t="n">
        <v>0</v>
      </c>
      <c r="J9" s="188" t="n">
        <v>0</v>
      </c>
      <c r="K9" s="188" t="n">
        <v>0</v>
      </c>
      <c r="L9" s="188"/>
      <c r="M9" s="188"/>
      <c r="N9" s="188"/>
      <c r="O9" s="189" t="n">
        <f aca="false">SUM(C9:N9)</f>
        <v>0</v>
      </c>
    </row>
    <row r="10" customFormat="false" ht="20.1" hidden="false" customHeight="true" outlineLevel="0" collapsed="false">
      <c r="A10" s="185" t="s">
        <v>62</v>
      </c>
      <c r="B10" s="190" t="s">
        <v>250</v>
      </c>
      <c r="C10" s="186" t="n">
        <v>166002</v>
      </c>
      <c r="D10" s="186" t="n">
        <v>166002</v>
      </c>
      <c r="E10" s="186" t="n">
        <v>166002</v>
      </c>
      <c r="F10" s="186" t="n">
        <v>166002</v>
      </c>
      <c r="G10" s="186" t="n">
        <v>166002</v>
      </c>
      <c r="H10" s="186" t="n">
        <v>166002</v>
      </c>
      <c r="I10" s="186" t="n">
        <v>166002</v>
      </c>
      <c r="J10" s="186" t="n">
        <v>166002</v>
      </c>
      <c r="K10" s="186" t="n">
        <v>166001</v>
      </c>
      <c r="L10" s="186" t="n">
        <v>166001</v>
      </c>
      <c r="M10" s="186" t="n">
        <v>166001</v>
      </c>
      <c r="N10" s="186" t="n">
        <v>166001</v>
      </c>
      <c r="O10" s="187" t="n">
        <f aca="false">SUM(C10:N10)</f>
        <v>1992020</v>
      </c>
    </row>
    <row r="11" customFormat="false" ht="20.1" hidden="false" customHeight="true" outlineLevel="0" collapsed="false">
      <c r="A11" s="185" t="s">
        <v>84</v>
      </c>
      <c r="B11" s="190" t="s">
        <v>342</v>
      </c>
      <c r="C11" s="186" t="n">
        <v>322121</v>
      </c>
      <c r="D11" s="186" t="n">
        <v>322121</v>
      </c>
      <c r="E11" s="186" t="n">
        <v>322121</v>
      </c>
      <c r="F11" s="186" t="n">
        <v>322121</v>
      </c>
      <c r="G11" s="186" t="n">
        <v>322121</v>
      </c>
      <c r="H11" s="186" t="n">
        <v>322121</v>
      </c>
      <c r="I11" s="186" t="n">
        <v>322121</v>
      </c>
      <c r="J11" s="186" t="n">
        <v>322120</v>
      </c>
      <c r="K11" s="186" t="n">
        <v>322120</v>
      </c>
      <c r="L11" s="186" t="n">
        <v>322120</v>
      </c>
      <c r="M11" s="186" t="n">
        <v>322120</v>
      </c>
      <c r="N11" s="186" t="n">
        <v>322120</v>
      </c>
      <c r="O11" s="187" t="n">
        <f aca="false">SUM(C11:N11)</f>
        <v>3865447</v>
      </c>
    </row>
    <row r="12" customFormat="false" ht="20.1" hidden="false" customHeight="true" outlineLevel="0" collapsed="false">
      <c r="A12" s="185" t="s">
        <v>96</v>
      </c>
      <c r="B12" s="190" t="s">
        <v>292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 t="n">
        <f aca="false">SUM(C12:N12)</f>
        <v>0</v>
      </c>
    </row>
    <row r="13" customFormat="false" ht="20.1" hidden="false" customHeight="true" outlineLevel="0" collapsed="false">
      <c r="A13" s="185" t="s">
        <v>106</v>
      </c>
      <c r="B13" s="190" t="s">
        <v>251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7" t="n">
        <f aca="false">SUM(C13:N13)</f>
        <v>0</v>
      </c>
    </row>
    <row r="14" customFormat="false" ht="21" hidden="false" customHeight="true" outlineLevel="0" collapsed="false">
      <c r="A14" s="185" t="s">
        <v>116</v>
      </c>
      <c r="B14" s="48" t="s">
        <v>343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 t="n">
        <f aca="false">SUM(C14:N14)</f>
        <v>0</v>
      </c>
    </row>
    <row r="15" customFormat="false" ht="20.1" hidden="false" customHeight="true" outlineLevel="0" collapsed="false">
      <c r="A15" s="185" t="s">
        <v>118</v>
      </c>
      <c r="B15" s="190" t="s">
        <v>344</v>
      </c>
      <c r="C15" s="186" t="n">
        <v>1736313</v>
      </c>
      <c r="D15" s="186" t="n">
        <v>1736313</v>
      </c>
      <c r="E15" s="186" t="n">
        <v>1736313</v>
      </c>
      <c r="F15" s="186" t="n">
        <v>1736313</v>
      </c>
      <c r="G15" s="186" t="n">
        <v>1736313</v>
      </c>
      <c r="H15" s="186" t="n">
        <v>1736313</v>
      </c>
      <c r="I15" s="186" t="n">
        <v>1736313</v>
      </c>
      <c r="J15" s="186" t="n">
        <v>1736313</v>
      </c>
      <c r="K15" s="186" t="n">
        <v>1736312</v>
      </c>
      <c r="L15" s="186" t="n">
        <v>1736312</v>
      </c>
      <c r="M15" s="186" t="n">
        <v>1736312</v>
      </c>
      <c r="N15" s="186" t="n">
        <v>1736312</v>
      </c>
      <c r="O15" s="187" t="n">
        <f aca="false">SUM(C15:N15)</f>
        <v>20835752</v>
      </c>
    </row>
    <row r="16" customFormat="false" ht="20.1" hidden="false" customHeight="true" outlineLevel="0" collapsed="false">
      <c r="A16" s="180" t="s">
        <v>126</v>
      </c>
      <c r="B16" s="191" t="s">
        <v>345</v>
      </c>
      <c r="C16" s="192" t="n">
        <f aca="false">SUM(C7:C15)</f>
        <v>3518382</v>
      </c>
      <c r="D16" s="192" t="n">
        <f aca="false">SUM(D7:D15)</f>
        <v>3518382</v>
      </c>
      <c r="E16" s="192" t="n">
        <f aca="false">SUM(E7:E15)</f>
        <v>3518382</v>
      </c>
      <c r="F16" s="192" t="n">
        <f aca="false">SUM(F7:F15)</f>
        <v>3518382</v>
      </c>
      <c r="G16" s="192" t="n">
        <f aca="false">SUM(G7:G15)</f>
        <v>3518382</v>
      </c>
      <c r="H16" s="192" t="n">
        <f aca="false">SUM(H7:H15)</f>
        <v>3518382</v>
      </c>
      <c r="I16" s="192" t="n">
        <f aca="false">SUM(I7:I15)</f>
        <v>3518382</v>
      </c>
      <c r="J16" s="192" t="n">
        <f aca="false">SUM(J7:J15)</f>
        <v>3518382</v>
      </c>
      <c r="K16" s="192" t="n">
        <f aca="false">SUM(K7:K15)</f>
        <v>3518380</v>
      </c>
      <c r="L16" s="192" t="n">
        <f aca="false">SUM(L7:L15)</f>
        <v>3518380</v>
      </c>
      <c r="M16" s="192" t="n">
        <f aca="false">SUM(M7:M15)</f>
        <v>3518380</v>
      </c>
      <c r="N16" s="192" t="n">
        <f aca="false">SUM(N7:N15)</f>
        <v>3518379</v>
      </c>
      <c r="O16" s="193" t="n">
        <f aca="false">SUM(C16:N16)</f>
        <v>42220575</v>
      </c>
    </row>
    <row r="17" customFormat="false" ht="20.1" hidden="false" customHeight="true" outlineLevel="0" collapsed="false">
      <c r="A17" s="180" t="s">
        <v>136</v>
      </c>
      <c r="B17" s="181" t="s">
        <v>243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</row>
    <row r="18" customFormat="false" ht="20.1" hidden="false" customHeight="true" outlineLevel="0" collapsed="false">
      <c r="A18" s="194" t="s">
        <v>142</v>
      </c>
      <c r="B18" s="195" t="s">
        <v>246</v>
      </c>
      <c r="C18" s="188" t="n">
        <v>447955</v>
      </c>
      <c r="D18" s="188" t="n">
        <v>447955</v>
      </c>
      <c r="E18" s="188" t="n">
        <v>447955</v>
      </c>
      <c r="F18" s="188" t="n">
        <v>447955</v>
      </c>
      <c r="G18" s="188" t="n">
        <v>447955</v>
      </c>
      <c r="H18" s="188" t="n">
        <v>447955</v>
      </c>
      <c r="I18" s="188" t="n">
        <v>447955</v>
      </c>
      <c r="J18" s="188" t="n">
        <v>447956</v>
      </c>
      <c r="K18" s="188" t="n">
        <v>447956</v>
      </c>
      <c r="L18" s="188" t="n">
        <v>447956</v>
      </c>
      <c r="M18" s="188" t="n">
        <v>447956</v>
      </c>
      <c r="N18" s="188" t="n">
        <v>447956</v>
      </c>
      <c r="O18" s="189" t="n">
        <f aca="false">SUM(C18:N18)</f>
        <v>5375465</v>
      </c>
    </row>
    <row r="19" customFormat="false" ht="21.75" hidden="false" customHeight="true" outlineLevel="0" collapsed="false">
      <c r="A19" s="185" t="s">
        <v>150</v>
      </c>
      <c r="B19" s="48" t="s">
        <v>171</v>
      </c>
      <c r="C19" s="186" t="n">
        <v>91235</v>
      </c>
      <c r="D19" s="186" t="n">
        <v>91235</v>
      </c>
      <c r="E19" s="186" t="n">
        <v>91235</v>
      </c>
      <c r="F19" s="186" t="n">
        <v>91235</v>
      </c>
      <c r="G19" s="186" t="n">
        <v>91235</v>
      </c>
      <c r="H19" s="186" t="n">
        <v>91235</v>
      </c>
      <c r="I19" s="186" t="n">
        <v>91235</v>
      </c>
      <c r="J19" s="186" t="n">
        <v>91235</v>
      </c>
      <c r="K19" s="186" t="n">
        <v>91235</v>
      </c>
      <c r="L19" s="186" t="n">
        <v>91236</v>
      </c>
      <c r="M19" s="186" t="n">
        <v>91236</v>
      </c>
      <c r="N19" s="186" t="n">
        <v>91236</v>
      </c>
      <c r="O19" s="187" t="n">
        <f aca="false">SUM(C19:N19)</f>
        <v>1094823</v>
      </c>
    </row>
    <row r="20" customFormat="false" ht="20.1" hidden="false" customHeight="true" outlineLevel="0" collapsed="false">
      <c r="A20" s="185" t="s">
        <v>160</v>
      </c>
      <c r="B20" s="190" t="s">
        <v>172</v>
      </c>
      <c r="C20" s="186" t="n">
        <v>1128803</v>
      </c>
      <c r="D20" s="186" t="n">
        <v>1128803</v>
      </c>
      <c r="E20" s="186" t="n">
        <v>1128803</v>
      </c>
      <c r="F20" s="186" t="n">
        <v>1128803</v>
      </c>
      <c r="G20" s="186" t="n">
        <v>1128803</v>
      </c>
      <c r="H20" s="186" t="n">
        <v>1128803</v>
      </c>
      <c r="I20" s="186" t="n">
        <v>1128803</v>
      </c>
      <c r="J20" s="186" t="n">
        <v>1128803</v>
      </c>
      <c r="K20" s="186" t="n">
        <v>1128803</v>
      </c>
      <c r="L20" s="186" t="n">
        <v>1128803</v>
      </c>
      <c r="M20" s="186" t="n">
        <v>1128804</v>
      </c>
      <c r="N20" s="186" t="n">
        <v>1128804</v>
      </c>
      <c r="O20" s="187" t="n">
        <f aca="false">SUM(C20:N20)</f>
        <v>13545638</v>
      </c>
    </row>
    <row r="21" customFormat="false" ht="20.1" hidden="false" customHeight="true" outlineLevel="0" collapsed="false">
      <c r="A21" s="185" t="s">
        <v>162</v>
      </c>
      <c r="B21" s="190" t="s">
        <v>173</v>
      </c>
      <c r="C21" s="186" t="n">
        <v>132333</v>
      </c>
      <c r="D21" s="186" t="n">
        <v>132333</v>
      </c>
      <c r="E21" s="186" t="n">
        <v>132333</v>
      </c>
      <c r="F21" s="186" t="n">
        <v>132333</v>
      </c>
      <c r="G21" s="186" t="n">
        <v>132333</v>
      </c>
      <c r="H21" s="186" t="n">
        <v>132333</v>
      </c>
      <c r="I21" s="186" t="n">
        <v>132333</v>
      </c>
      <c r="J21" s="186" t="n">
        <v>132333</v>
      </c>
      <c r="K21" s="186" t="n">
        <v>132334</v>
      </c>
      <c r="L21" s="186" t="n">
        <v>132334</v>
      </c>
      <c r="M21" s="186" t="n">
        <v>132334</v>
      </c>
      <c r="N21" s="186" t="n">
        <v>132334</v>
      </c>
      <c r="O21" s="187" t="n">
        <f aca="false">SUM(C21:N21)</f>
        <v>1588000</v>
      </c>
    </row>
    <row r="22" customFormat="false" ht="20.1" hidden="false" customHeight="true" outlineLevel="0" collapsed="false">
      <c r="A22" s="185" t="s">
        <v>164</v>
      </c>
      <c r="B22" s="190" t="s">
        <v>175</v>
      </c>
      <c r="C22" s="186" t="n">
        <v>90583</v>
      </c>
      <c r="D22" s="186" t="n">
        <v>90583</v>
      </c>
      <c r="E22" s="186" t="n">
        <v>90583</v>
      </c>
      <c r="F22" s="186" t="n">
        <v>90583</v>
      </c>
      <c r="G22" s="186" t="n">
        <v>90583</v>
      </c>
      <c r="H22" s="186" t="n">
        <v>90583</v>
      </c>
      <c r="I22" s="186" t="n">
        <v>90583</v>
      </c>
      <c r="J22" s="186" t="n">
        <v>90583</v>
      </c>
      <c r="K22" s="186" t="n">
        <v>90584</v>
      </c>
      <c r="L22" s="186" t="n">
        <v>90584</v>
      </c>
      <c r="M22" s="186" t="n">
        <v>90584</v>
      </c>
      <c r="N22" s="186" t="n">
        <v>90584</v>
      </c>
      <c r="O22" s="187" t="n">
        <f aca="false">SUM(C22:N22)</f>
        <v>1087000</v>
      </c>
    </row>
    <row r="23" customFormat="false" ht="20.1" hidden="false" customHeight="true" outlineLevel="0" collapsed="false">
      <c r="A23" s="185" t="s">
        <v>264</v>
      </c>
      <c r="B23" s="190" t="s">
        <v>253</v>
      </c>
      <c r="C23" s="186" t="n">
        <v>147995</v>
      </c>
      <c r="D23" s="186" t="n">
        <v>147995</v>
      </c>
      <c r="E23" s="186" t="n">
        <v>147995</v>
      </c>
      <c r="F23" s="186" t="n">
        <v>147995</v>
      </c>
      <c r="G23" s="186" t="n">
        <v>147995</v>
      </c>
      <c r="H23" s="186" t="n">
        <v>147995</v>
      </c>
      <c r="I23" s="186" t="n">
        <v>147995</v>
      </c>
      <c r="J23" s="186" t="n">
        <v>147995</v>
      </c>
      <c r="K23" s="186" t="n">
        <v>147994</v>
      </c>
      <c r="L23" s="186" t="n">
        <v>147994</v>
      </c>
      <c r="M23" s="186" t="n">
        <v>147994</v>
      </c>
      <c r="N23" s="186" t="n">
        <v>147994</v>
      </c>
      <c r="O23" s="187" t="n">
        <f aca="false">SUM(C23:N23)</f>
        <v>1775936</v>
      </c>
    </row>
    <row r="24" customFormat="false" ht="20.1" hidden="false" customHeight="true" outlineLevel="0" collapsed="false">
      <c r="A24" s="185" t="s">
        <v>267</v>
      </c>
      <c r="B24" s="190" t="s">
        <v>196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7" t="n">
        <f aca="false">SUM(C24:N24)</f>
        <v>0</v>
      </c>
    </row>
    <row r="25" customFormat="false" ht="20.1" hidden="false" customHeight="true" outlineLevel="0" collapsed="false">
      <c r="A25" s="185" t="s">
        <v>270</v>
      </c>
      <c r="B25" s="48" t="s">
        <v>198</v>
      </c>
      <c r="C25" s="186" t="n">
        <v>936667</v>
      </c>
      <c r="D25" s="186" t="n">
        <v>936667</v>
      </c>
      <c r="E25" s="186" t="n">
        <v>936667</v>
      </c>
      <c r="F25" s="186" t="n">
        <v>936667</v>
      </c>
      <c r="G25" s="186" t="n">
        <v>936667</v>
      </c>
      <c r="H25" s="186" t="n">
        <v>936667</v>
      </c>
      <c r="I25" s="186" t="n">
        <v>936667</v>
      </c>
      <c r="J25" s="186" t="n">
        <v>936667</v>
      </c>
      <c r="K25" s="186" t="n">
        <v>936666</v>
      </c>
      <c r="L25" s="186" t="n">
        <v>936666</v>
      </c>
      <c r="M25" s="186" t="n">
        <v>936666</v>
      </c>
      <c r="N25" s="186" t="n">
        <v>936666</v>
      </c>
      <c r="O25" s="187" t="n">
        <f aca="false">SUM(C25:N25)</f>
        <v>11240000</v>
      </c>
    </row>
    <row r="26" customFormat="false" ht="20.1" hidden="false" customHeight="true" outlineLevel="0" collapsed="false">
      <c r="A26" s="185" t="s">
        <v>272</v>
      </c>
      <c r="B26" s="190" t="s">
        <v>200</v>
      </c>
      <c r="C26" s="186" t="n">
        <v>500000</v>
      </c>
      <c r="D26" s="186" t="n">
        <v>500000</v>
      </c>
      <c r="E26" s="186" t="n">
        <v>500000</v>
      </c>
      <c r="F26" s="186" t="n">
        <v>500000</v>
      </c>
      <c r="G26" s="186" t="n">
        <v>500000</v>
      </c>
      <c r="H26" s="186" t="n">
        <v>500000</v>
      </c>
      <c r="I26" s="186" t="n">
        <v>500000</v>
      </c>
      <c r="J26" s="186" t="n">
        <v>500000</v>
      </c>
      <c r="K26" s="186" t="n">
        <v>500000</v>
      </c>
      <c r="L26" s="186" t="n">
        <v>500000</v>
      </c>
      <c r="M26" s="186" t="n">
        <v>500000</v>
      </c>
      <c r="N26" s="186" t="n">
        <v>500000</v>
      </c>
      <c r="O26" s="187" t="n">
        <f aca="false">SUM(C26:N26)</f>
        <v>6000000</v>
      </c>
    </row>
    <row r="27" customFormat="false" ht="20.1" hidden="false" customHeight="true" outlineLevel="0" collapsed="false">
      <c r="A27" s="185" t="s">
        <v>275</v>
      </c>
      <c r="B27" s="190" t="s">
        <v>346</v>
      </c>
      <c r="C27" s="186" t="n">
        <v>42811</v>
      </c>
      <c r="D27" s="186" t="n">
        <v>42811</v>
      </c>
      <c r="E27" s="186" t="n">
        <v>42811</v>
      </c>
      <c r="F27" s="186" t="n">
        <v>42811</v>
      </c>
      <c r="G27" s="186" t="n">
        <v>42811</v>
      </c>
      <c r="H27" s="186" t="n">
        <v>42811</v>
      </c>
      <c r="I27" s="186" t="n">
        <v>42811</v>
      </c>
      <c r="J27" s="186" t="n">
        <v>42810</v>
      </c>
      <c r="K27" s="186" t="n">
        <v>42808</v>
      </c>
      <c r="L27" s="186" t="n">
        <v>42807</v>
      </c>
      <c r="M27" s="186" t="n">
        <v>42806</v>
      </c>
      <c r="N27" s="186" t="n">
        <v>42805</v>
      </c>
      <c r="O27" s="187" t="n">
        <f aca="false">SUM(C27:N27)</f>
        <v>513713</v>
      </c>
    </row>
    <row r="28" customFormat="false" ht="20.1" hidden="false" customHeight="true" outlineLevel="0" collapsed="false">
      <c r="A28" s="196" t="s">
        <v>278</v>
      </c>
      <c r="B28" s="191" t="s">
        <v>347</v>
      </c>
      <c r="C28" s="192" t="n">
        <f aca="false">SUM(C18:C27)</f>
        <v>3518382</v>
      </c>
      <c r="D28" s="192" t="n">
        <f aca="false">SUM(D18:D27)</f>
        <v>3518382</v>
      </c>
      <c r="E28" s="192" t="n">
        <f aca="false">SUM(E18:E27)</f>
        <v>3518382</v>
      </c>
      <c r="F28" s="192" t="n">
        <f aca="false">SUM(F18:F27)</f>
        <v>3518382</v>
      </c>
      <c r="G28" s="192" t="n">
        <f aca="false">SUM(G18:G27)</f>
        <v>3518382</v>
      </c>
      <c r="H28" s="192" t="n">
        <f aca="false">SUM(H18:H27)</f>
        <v>3518382</v>
      </c>
      <c r="I28" s="192" t="n">
        <f aca="false">SUM(I18:I27)</f>
        <v>3518382</v>
      </c>
      <c r="J28" s="192" t="n">
        <f aca="false">SUM(J18:J27)</f>
        <v>3518382</v>
      </c>
      <c r="K28" s="192" t="n">
        <f aca="false">SUM(K18:K27)</f>
        <v>3518380</v>
      </c>
      <c r="L28" s="192" t="n">
        <f aca="false">SUM(L18:L27)</f>
        <v>3518380</v>
      </c>
      <c r="M28" s="192" t="n">
        <f aca="false">SUM(M18:M27)</f>
        <v>3518380</v>
      </c>
      <c r="N28" s="192" t="n">
        <f aca="false">SUM(N18:N27)</f>
        <v>3518379</v>
      </c>
      <c r="O28" s="193" t="n">
        <f aca="false">SUM(C28:N28)</f>
        <v>42220575</v>
      </c>
    </row>
    <row r="29" customFormat="false" ht="20.1" hidden="false" customHeight="true" outlineLevel="0" collapsed="false">
      <c r="A29" s="196" t="s">
        <v>281</v>
      </c>
      <c r="B29" s="197" t="s">
        <v>348</v>
      </c>
      <c r="C29" s="198" t="n">
        <f aca="false">C16-C28</f>
        <v>0</v>
      </c>
      <c r="D29" s="198" t="n">
        <f aca="false">D16-D28</f>
        <v>0</v>
      </c>
      <c r="E29" s="198" t="n">
        <f aca="false">E16-E28</f>
        <v>0</v>
      </c>
      <c r="F29" s="198" t="n">
        <f aca="false">F16-F28</f>
        <v>0</v>
      </c>
      <c r="G29" s="198" t="n">
        <f aca="false">G16-G28</f>
        <v>0</v>
      </c>
      <c r="H29" s="198" t="n">
        <f aca="false">H16-H28</f>
        <v>0</v>
      </c>
      <c r="I29" s="198" t="n">
        <f aca="false">I16-I28</f>
        <v>0</v>
      </c>
      <c r="J29" s="198" t="n">
        <f aca="false">J16-J28</f>
        <v>0</v>
      </c>
      <c r="K29" s="198" t="n">
        <f aca="false">K16-K28</f>
        <v>0</v>
      </c>
      <c r="L29" s="198" t="n">
        <f aca="false">L16-L28</f>
        <v>0</v>
      </c>
      <c r="M29" s="198" t="n">
        <f aca="false">M16-M28</f>
        <v>0</v>
      </c>
      <c r="N29" s="198" t="n">
        <f aca="false">N16-N28</f>
        <v>0</v>
      </c>
      <c r="O29" s="19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5" activeCellId="0" sqref="F25"/>
    </sheetView>
  </sheetViews>
  <sheetFormatPr defaultRowHeight="15"/>
  <cols>
    <col collapsed="false" hidden="false" max="1" min="1" style="0" width="52"/>
    <col collapsed="false" hidden="false" max="2" min="2" style="0" width="36.2857142857143"/>
    <col collapsed="false" hidden="false" max="1025" min="3" style="0" width="8.70918367346939"/>
  </cols>
  <sheetData>
    <row r="1" customFormat="false" ht="15" hidden="false" customHeight="false" outlineLevel="0" collapsed="false">
      <c r="A1" s="0" t="s">
        <v>349</v>
      </c>
    </row>
    <row r="4" customFormat="false" ht="20.1" hidden="false" customHeight="true" outlineLevel="0" collapsed="false">
      <c r="A4" s="199" t="s">
        <v>350</v>
      </c>
      <c r="B4" s="199"/>
    </row>
    <row r="5" customFormat="false" ht="20.1" hidden="false" customHeight="true" outlineLevel="0" collapsed="false">
      <c r="A5" s="199"/>
      <c r="B5" s="200" t="s">
        <v>351</v>
      </c>
    </row>
    <row r="6" customFormat="false" ht="20.1" hidden="false" customHeight="true" outlineLevel="0" collapsed="false">
      <c r="A6" s="201" t="s">
        <v>352</v>
      </c>
      <c r="B6" s="202" t="s">
        <v>353</v>
      </c>
    </row>
    <row r="7" customFormat="false" ht="20.1" hidden="false" customHeight="true" outlineLevel="0" collapsed="false">
      <c r="A7" s="203" t="n">
        <v>1</v>
      </c>
      <c r="B7" s="204" t="n">
        <v>2</v>
      </c>
    </row>
    <row r="8" customFormat="false" ht="20.1" hidden="false" customHeight="true" outlineLevel="0" collapsed="false">
      <c r="A8" s="205" t="s">
        <v>9</v>
      </c>
      <c r="B8" s="206" t="n">
        <v>11228818</v>
      </c>
    </row>
    <row r="9" customFormat="false" ht="20.1" hidden="false" customHeight="true" outlineLevel="0" collapsed="false">
      <c r="A9" s="207" t="s">
        <v>354</v>
      </c>
      <c r="B9" s="206"/>
    </row>
    <row r="10" customFormat="false" ht="20.1" hidden="false" customHeight="true" outlineLevel="0" collapsed="false">
      <c r="A10" s="207" t="s">
        <v>355</v>
      </c>
      <c r="B10" s="206" t="n">
        <v>1414000</v>
      </c>
    </row>
    <row r="11" customFormat="false" ht="20.1" hidden="false" customHeight="true" outlineLevel="0" collapsed="false">
      <c r="A11" s="207" t="s">
        <v>356</v>
      </c>
      <c r="B11" s="206" t="n">
        <v>1200000</v>
      </c>
    </row>
    <row r="12" customFormat="false" ht="20.1" hidden="false" customHeight="true" outlineLevel="0" collapsed="false">
      <c r="A12" s="207" t="s">
        <v>17</v>
      </c>
      <c r="B12" s="206"/>
    </row>
    <row r="13" customFormat="false" ht="20.1" hidden="false" customHeight="true" outlineLevel="0" collapsed="false">
      <c r="A13" s="207" t="s">
        <v>357</v>
      </c>
      <c r="B13" s="206" t="n">
        <v>661875</v>
      </c>
    </row>
    <row r="14" customFormat="false" ht="20.1" hidden="false" customHeight="true" outlineLevel="0" collapsed="false">
      <c r="A14" s="207"/>
      <c r="B14" s="206"/>
    </row>
    <row r="15" customFormat="false" ht="20.1" hidden="false" customHeight="true" outlineLevel="0" collapsed="false">
      <c r="A15" s="207"/>
      <c r="B15" s="206"/>
    </row>
    <row r="16" customFormat="false" ht="20.1" hidden="false" customHeight="true" outlineLevel="0" collapsed="false">
      <c r="A16" s="207"/>
      <c r="B16" s="206"/>
    </row>
    <row r="17" customFormat="false" ht="20.1" hidden="false" customHeight="true" outlineLevel="0" collapsed="false">
      <c r="A17" s="207"/>
      <c r="B17" s="206"/>
    </row>
    <row r="18" customFormat="false" ht="20.1" hidden="false" customHeight="true" outlineLevel="0" collapsed="false">
      <c r="A18" s="207"/>
      <c r="B18" s="206"/>
    </row>
    <row r="19" customFormat="false" ht="20.1" hidden="false" customHeight="true" outlineLevel="0" collapsed="false">
      <c r="A19" s="207"/>
      <c r="B19" s="206"/>
    </row>
    <row r="20" customFormat="false" ht="20.1" hidden="false" customHeight="true" outlineLevel="0" collapsed="false">
      <c r="A20" s="207"/>
      <c r="B20" s="206"/>
    </row>
    <row r="21" customFormat="false" ht="20.1" hidden="false" customHeight="true" outlineLevel="0" collapsed="false">
      <c r="A21" s="207"/>
      <c r="B21" s="206"/>
    </row>
    <row r="22" customFormat="false" ht="20.1" hidden="false" customHeight="true" outlineLevel="0" collapsed="false">
      <c r="A22" s="207"/>
      <c r="B22" s="206"/>
    </row>
    <row r="23" customFormat="false" ht="20.1" hidden="false" customHeight="true" outlineLevel="0" collapsed="false">
      <c r="A23" s="207"/>
      <c r="B23" s="206"/>
    </row>
    <row r="24" customFormat="false" ht="20.1" hidden="false" customHeight="true" outlineLevel="0" collapsed="false">
      <c r="A24" s="207"/>
      <c r="B24" s="206"/>
    </row>
    <row r="25" customFormat="false" ht="20.1" hidden="false" customHeight="true" outlineLevel="0" collapsed="false">
      <c r="A25" s="207"/>
      <c r="B25" s="206"/>
    </row>
    <row r="26" customFormat="false" ht="20.1" hidden="false" customHeight="true" outlineLevel="0" collapsed="false">
      <c r="A26" s="207"/>
      <c r="B26" s="206"/>
    </row>
    <row r="27" customFormat="false" ht="20.1" hidden="false" customHeight="true" outlineLevel="0" collapsed="false">
      <c r="A27" s="208"/>
      <c r="B27" s="206"/>
    </row>
    <row r="28" customFormat="false" ht="20.1" hidden="false" customHeight="true" outlineLevel="0" collapsed="false">
      <c r="A28" s="209" t="s">
        <v>339</v>
      </c>
      <c r="B28" s="210" t="n">
        <f aca="false">SUM(B8:B27)</f>
        <v>14504693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RowHeight="15"/>
  <cols>
    <col collapsed="false" hidden="false" max="1" min="1" style="0" width="8.70918367346939"/>
    <col collapsed="false" hidden="false" max="2" min="2" style="0" width="26.5765306122449"/>
    <col collapsed="false" hidden="false" max="3" min="3" style="0" width="19.5714285714286"/>
    <col collapsed="false" hidden="false" max="4" min="4" style="0" width="13.0051020408163"/>
    <col collapsed="false" hidden="false" max="1025" min="5" style="0" width="8.70918367346939"/>
  </cols>
  <sheetData>
    <row r="1" customFormat="false" ht="15" hidden="false" customHeight="false" outlineLevel="0" collapsed="false">
      <c r="B1" s="0" t="s">
        <v>358</v>
      </c>
    </row>
    <row r="3" customFormat="false" ht="27.6" hidden="false" customHeight="true" outlineLevel="0" collapsed="false">
      <c r="B3" s="211" t="s">
        <v>359</v>
      </c>
      <c r="C3" s="211"/>
      <c r="D3" s="212"/>
    </row>
    <row r="4" customFormat="false" ht="15.75" hidden="false" customHeight="false" outlineLevel="0" collapsed="false">
      <c r="A4" s="213"/>
      <c r="B4" s="213"/>
      <c r="C4" s="213"/>
      <c r="D4" s="213"/>
    </row>
    <row r="5" customFormat="false" ht="15" hidden="false" customHeight="false" outlineLevel="0" collapsed="false">
      <c r="A5" s="214"/>
      <c r="B5" s="214"/>
      <c r="C5" s="215" t="s">
        <v>241</v>
      </c>
      <c r="D5" s="215"/>
    </row>
    <row r="6" customFormat="false" ht="25.5" hidden="false" customHeight="false" outlineLevel="0" collapsed="false">
      <c r="A6" s="216" t="s">
        <v>3</v>
      </c>
      <c r="B6" s="217" t="s">
        <v>360</v>
      </c>
      <c r="C6" s="217" t="s">
        <v>361</v>
      </c>
      <c r="D6" s="218" t="s">
        <v>362</v>
      </c>
    </row>
    <row r="7" customFormat="false" ht="15" hidden="false" customHeight="false" outlineLevel="0" collapsed="false">
      <c r="A7" s="219" t="s">
        <v>6</v>
      </c>
      <c r="B7" s="220" t="s">
        <v>363</v>
      </c>
      <c r="C7" s="220" t="s">
        <v>364</v>
      </c>
      <c r="D7" s="221" t="n">
        <v>10000</v>
      </c>
    </row>
    <row r="8" customFormat="false" ht="15" hidden="false" customHeight="false" outlineLevel="0" collapsed="false">
      <c r="A8" s="222" t="s">
        <v>20</v>
      </c>
      <c r="B8" s="223" t="s">
        <v>365</v>
      </c>
      <c r="C8" s="223" t="s">
        <v>364</v>
      </c>
      <c r="D8" s="224" t="n">
        <v>10000</v>
      </c>
    </row>
    <row r="9" customFormat="false" ht="15" hidden="false" customHeight="false" outlineLevel="0" collapsed="false">
      <c r="A9" s="222" t="s">
        <v>34</v>
      </c>
      <c r="B9" s="223"/>
      <c r="C9" s="223"/>
      <c r="D9" s="224"/>
    </row>
    <row r="10" customFormat="false" ht="15" hidden="false" customHeight="false" outlineLevel="0" collapsed="false">
      <c r="A10" s="222" t="s">
        <v>48</v>
      </c>
      <c r="B10" s="223"/>
      <c r="C10" s="223"/>
      <c r="D10" s="224"/>
    </row>
    <row r="11" customFormat="false" ht="15" hidden="false" customHeight="false" outlineLevel="0" collapsed="false">
      <c r="A11" s="222" t="s">
        <v>62</v>
      </c>
      <c r="B11" s="223"/>
      <c r="C11" s="223"/>
      <c r="D11" s="224"/>
    </row>
    <row r="12" customFormat="false" ht="15" hidden="false" customHeight="false" outlineLevel="0" collapsed="false">
      <c r="A12" s="222" t="s">
        <v>84</v>
      </c>
      <c r="B12" s="223"/>
      <c r="C12" s="223"/>
      <c r="D12" s="224"/>
    </row>
    <row r="13" customFormat="false" ht="15" hidden="false" customHeight="false" outlineLevel="0" collapsed="false">
      <c r="A13" s="222" t="s">
        <v>96</v>
      </c>
      <c r="B13" s="223"/>
      <c r="C13" s="223"/>
      <c r="D13" s="224"/>
    </row>
    <row r="14" customFormat="false" ht="15" hidden="false" customHeight="false" outlineLevel="0" collapsed="false">
      <c r="A14" s="222" t="s">
        <v>106</v>
      </c>
      <c r="B14" s="223"/>
      <c r="C14" s="223"/>
      <c r="D14" s="224"/>
    </row>
    <row r="15" customFormat="false" ht="15" hidden="false" customHeight="false" outlineLevel="0" collapsed="false">
      <c r="A15" s="222" t="s">
        <v>116</v>
      </c>
      <c r="B15" s="223"/>
      <c r="C15" s="223"/>
      <c r="D15" s="224"/>
    </row>
    <row r="16" customFormat="false" ht="15" hidden="false" customHeight="false" outlineLevel="0" collapsed="false">
      <c r="A16" s="222" t="s">
        <v>118</v>
      </c>
      <c r="B16" s="223"/>
      <c r="C16" s="223"/>
      <c r="D16" s="224"/>
    </row>
    <row r="17" customFormat="false" ht="15" hidden="false" customHeight="false" outlineLevel="0" collapsed="false">
      <c r="A17" s="222" t="s">
        <v>126</v>
      </c>
      <c r="B17" s="223"/>
      <c r="C17" s="223"/>
      <c r="D17" s="224"/>
    </row>
    <row r="18" customFormat="false" ht="15" hidden="false" customHeight="false" outlineLevel="0" collapsed="false">
      <c r="A18" s="222" t="s">
        <v>136</v>
      </c>
      <c r="B18" s="223"/>
      <c r="C18" s="223"/>
      <c r="D18" s="224"/>
    </row>
    <row r="19" customFormat="false" ht="15" hidden="false" customHeight="false" outlineLevel="0" collapsed="false">
      <c r="A19" s="222" t="s">
        <v>142</v>
      </c>
      <c r="B19" s="223"/>
      <c r="C19" s="223"/>
      <c r="D19" s="224"/>
    </row>
    <row r="20" customFormat="false" ht="15" hidden="false" customHeight="false" outlineLevel="0" collapsed="false">
      <c r="A20" s="222" t="s">
        <v>150</v>
      </c>
      <c r="B20" s="223"/>
      <c r="C20" s="223"/>
      <c r="D20" s="224"/>
    </row>
    <row r="21" customFormat="false" ht="15" hidden="false" customHeight="false" outlineLevel="0" collapsed="false">
      <c r="A21" s="222" t="s">
        <v>160</v>
      </c>
      <c r="B21" s="223"/>
      <c r="C21" s="223"/>
      <c r="D21" s="224"/>
    </row>
    <row r="22" customFormat="false" ht="15" hidden="false" customHeight="false" outlineLevel="0" collapsed="false">
      <c r="A22" s="222" t="s">
        <v>162</v>
      </c>
      <c r="B22" s="223"/>
      <c r="C22" s="223"/>
      <c r="D22" s="224"/>
    </row>
    <row r="23" customFormat="false" ht="15" hidden="false" customHeight="false" outlineLevel="0" collapsed="false">
      <c r="A23" s="222" t="s">
        <v>164</v>
      </c>
      <c r="B23" s="223"/>
      <c r="C23" s="223"/>
      <c r="D23" s="224"/>
    </row>
    <row r="24" customFormat="false" ht="15" hidden="false" customHeight="false" outlineLevel="0" collapsed="false">
      <c r="A24" s="222" t="s">
        <v>264</v>
      </c>
      <c r="B24" s="223"/>
      <c r="C24" s="223"/>
      <c r="D24" s="224"/>
    </row>
    <row r="25" customFormat="false" ht="15" hidden="false" customHeight="false" outlineLevel="0" collapsed="false">
      <c r="A25" s="222" t="s">
        <v>267</v>
      </c>
      <c r="B25" s="223"/>
      <c r="C25" s="223"/>
      <c r="D25" s="224"/>
    </row>
    <row r="26" customFormat="false" ht="15" hidden="false" customHeight="false" outlineLevel="0" collapsed="false">
      <c r="A26" s="222" t="s">
        <v>270</v>
      </c>
      <c r="B26" s="223"/>
      <c r="C26" s="223"/>
      <c r="D26" s="224"/>
    </row>
    <row r="27" customFormat="false" ht="15" hidden="false" customHeight="false" outlineLevel="0" collapsed="false">
      <c r="A27" s="222" t="s">
        <v>272</v>
      </c>
      <c r="B27" s="223"/>
      <c r="C27" s="223"/>
      <c r="D27" s="224"/>
    </row>
    <row r="28" customFormat="false" ht="15" hidden="false" customHeight="false" outlineLevel="0" collapsed="false">
      <c r="A28" s="222" t="s">
        <v>275</v>
      </c>
      <c r="B28" s="223"/>
      <c r="C28" s="223"/>
      <c r="D28" s="224"/>
    </row>
    <row r="29" customFormat="false" ht="15" hidden="false" customHeight="false" outlineLevel="0" collapsed="false">
      <c r="A29" s="222" t="s">
        <v>278</v>
      </c>
      <c r="B29" s="223"/>
      <c r="C29" s="223"/>
      <c r="D29" s="224"/>
    </row>
    <row r="30" customFormat="false" ht="15" hidden="false" customHeight="false" outlineLevel="0" collapsed="false">
      <c r="A30" s="222" t="s">
        <v>281</v>
      </c>
      <c r="B30" s="223"/>
      <c r="C30" s="223"/>
      <c r="D30" s="224"/>
    </row>
    <row r="31" customFormat="false" ht="15" hidden="false" customHeight="false" outlineLevel="0" collapsed="false">
      <c r="A31" s="222" t="s">
        <v>284</v>
      </c>
      <c r="B31" s="223"/>
      <c r="C31" s="223"/>
      <c r="D31" s="224"/>
    </row>
    <row r="32" customFormat="false" ht="15" hidden="false" customHeight="false" outlineLevel="0" collapsed="false">
      <c r="A32" s="222" t="s">
        <v>311</v>
      </c>
      <c r="B32" s="223"/>
      <c r="C32" s="223"/>
      <c r="D32" s="224"/>
    </row>
    <row r="33" customFormat="false" ht="15" hidden="false" customHeight="false" outlineLevel="0" collapsed="false">
      <c r="A33" s="222" t="s">
        <v>314</v>
      </c>
      <c r="B33" s="223"/>
      <c r="C33" s="223"/>
      <c r="D33" s="224"/>
    </row>
    <row r="34" customFormat="false" ht="15" hidden="false" customHeight="false" outlineLevel="0" collapsed="false">
      <c r="A34" s="222" t="s">
        <v>315</v>
      </c>
      <c r="B34" s="223"/>
      <c r="C34" s="223"/>
      <c r="D34" s="224"/>
    </row>
    <row r="35" customFormat="false" ht="15" hidden="false" customHeight="false" outlineLevel="0" collapsed="false">
      <c r="A35" s="222" t="s">
        <v>366</v>
      </c>
      <c r="B35" s="223"/>
      <c r="C35" s="223"/>
      <c r="D35" s="224"/>
    </row>
    <row r="36" customFormat="false" ht="15" hidden="false" customHeight="false" outlineLevel="0" collapsed="false">
      <c r="A36" s="222" t="s">
        <v>367</v>
      </c>
      <c r="B36" s="223"/>
      <c r="C36" s="223"/>
      <c r="D36" s="224"/>
    </row>
    <row r="37" customFormat="false" ht="15" hidden="false" customHeight="false" outlineLevel="0" collapsed="false">
      <c r="A37" s="222" t="s">
        <v>368</v>
      </c>
      <c r="B37" s="223"/>
      <c r="C37" s="223"/>
      <c r="D37" s="224"/>
    </row>
    <row r="38" customFormat="false" ht="15" hidden="false" customHeight="false" outlineLevel="0" collapsed="false">
      <c r="A38" s="222" t="s">
        <v>369</v>
      </c>
      <c r="B38" s="223"/>
      <c r="C38" s="223"/>
      <c r="D38" s="224"/>
    </row>
    <row r="39" customFormat="false" ht="15" hidden="false" customHeight="false" outlineLevel="0" collapsed="false">
      <c r="A39" s="225" t="s">
        <v>370</v>
      </c>
      <c r="B39" s="226"/>
      <c r="C39" s="226"/>
      <c r="D39" s="227"/>
    </row>
    <row r="40" customFormat="false" ht="15" hidden="false" customHeight="false" outlineLevel="0" collapsed="false">
      <c r="A40" s="228" t="s">
        <v>339</v>
      </c>
      <c r="B40" s="228"/>
      <c r="C40" s="229"/>
      <c r="D40" s="230" t="n">
        <f aca="false">SUM(D7:D39)</f>
        <v>20000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RowHeight="15"/>
  <cols>
    <col collapsed="false" hidden="false" max="1" min="1" style="0" width="23.5714285714286"/>
    <col collapsed="false" hidden="false" max="2" min="2" style="0" width="11.5714285714286"/>
    <col collapsed="false" hidden="false" max="3" min="3" style="0" width="12.5714285714286"/>
    <col collapsed="false" hidden="false" max="4" min="4" style="0" width="10.9948979591837"/>
    <col collapsed="false" hidden="false" max="5" min="5" style="0" width="12.1377551020408"/>
    <col collapsed="false" hidden="false" max="6" min="6" style="0" width="14.7040816326531"/>
    <col collapsed="false" hidden="false" max="1025" min="7" style="0" width="8.70918367346939"/>
  </cols>
  <sheetData>
    <row r="1" customFormat="false" ht="15" hidden="false" customHeight="false" outlineLevel="0" collapsed="false">
      <c r="A1" s="0" t="s">
        <v>371</v>
      </c>
    </row>
    <row r="2" customFormat="false" ht="15.75" hidden="false" customHeight="true" outlineLevel="0" collapsed="false">
      <c r="A2" s="231" t="s">
        <v>372</v>
      </c>
      <c r="B2" s="231"/>
      <c r="C2" s="231"/>
      <c r="D2" s="231"/>
      <c r="E2" s="231"/>
      <c r="F2" s="231"/>
    </row>
    <row r="3" customFormat="false" ht="15" hidden="false" customHeight="false" outlineLevel="0" collapsed="false">
      <c r="A3" s="73"/>
      <c r="B3" s="71"/>
      <c r="C3" s="71"/>
      <c r="D3" s="71"/>
      <c r="E3" s="71"/>
      <c r="F3" s="232" t="s">
        <v>241</v>
      </c>
    </row>
    <row r="4" customFormat="false" ht="36" hidden="false" customHeight="false" outlineLevel="0" collapsed="false">
      <c r="A4" s="76" t="s">
        <v>373</v>
      </c>
      <c r="B4" s="77" t="s">
        <v>374</v>
      </c>
      <c r="C4" s="77" t="s">
        <v>375</v>
      </c>
      <c r="D4" s="77" t="s">
        <v>376</v>
      </c>
      <c r="E4" s="77" t="s">
        <v>5</v>
      </c>
      <c r="F4" s="78" t="s">
        <v>377</v>
      </c>
    </row>
    <row r="5" customFormat="false" ht="1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13.8" hidden="false" customHeight="false" outlineLevel="0" collapsed="false">
      <c r="A6" s="236" t="s">
        <v>378</v>
      </c>
      <c r="B6" s="237" t="n">
        <v>4216000</v>
      </c>
      <c r="C6" s="238"/>
      <c r="D6" s="237"/>
      <c r="E6" s="237" t="n">
        <v>4216000</v>
      </c>
      <c r="F6" s="239" t="n">
        <f aca="false">B6-D6-E6</f>
        <v>0</v>
      </c>
    </row>
    <row r="7" customFormat="false" ht="23.85" hidden="false" customHeight="false" outlineLevel="0" collapsed="false">
      <c r="A7" s="236" t="s">
        <v>379</v>
      </c>
      <c r="B7" s="237" t="n">
        <v>4074107</v>
      </c>
      <c r="C7" s="238"/>
      <c r="D7" s="237"/>
      <c r="E7" s="237" t="n">
        <v>4074107</v>
      </c>
      <c r="F7" s="239" t="n">
        <f aca="false">B7-D7-E7</f>
        <v>0</v>
      </c>
    </row>
    <row r="8" customFormat="false" ht="24" hidden="false" customHeight="false" outlineLevel="0" collapsed="false">
      <c r="A8" s="236" t="s">
        <v>380</v>
      </c>
      <c r="B8" s="237" t="n">
        <v>2949893</v>
      </c>
      <c r="C8" s="238"/>
      <c r="D8" s="237"/>
      <c r="E8" s="237" t="n">
        <v>2949893</v>
      </c>
      <c r="F8" s="239" t="n">
        <f aca="false">B8-D8-E8</f>
        <v>0</v>
      </c>
    </row>
    <row r="9" customFormat="false" ht="15" hidden="false" customHeight="false" outlineLevel="0" collapsed="false">
      <c r="A9" s="236"/>
      <c r="B9" s="237"/>
      <c r="C9" s="238"/>
      <c r="D9" s="237"/>
      <c r="E9" s="237"/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3.8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3.8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5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" hidden="false" customHeight="false" outlineLevel="0" collapsed="false">
      <c r="A22" s="236"/>
      <c r="B22" s="237"/>
      <c r="C22" s="238"/>
      <c r="D22" s="237"/>
      <c r="E22" s="237"/>
      <c r="F22" s="239" t="n">
        <f aca="false">B22-D22-E22</f>
        <v>0</v>
      </c>
    </row>
    <row r="23" customFormat="false" ht="13.8" hidden="false" customHeight="false" outlineLevel="0" collapsed="false">
      <c r="A23" s="236"/>
      <c r="B23" s="237"/>
      <c r="C23" s="238"/>
      <c r="D23" s="237"/>
      <c r="E23" s="237"/>
      <c r="F23" s="239" t="n">
        <f aca="false">B23-D23-E23</f>
        <v>0</v>
      </c>
    </row>
    <row r="24" customFormat="false" ht="15" hidden="false" customHeight="false" outlineLevel="0" collapsed="false">
      <c r="A24" s="240"/>
      <c r="B24" s="241"/>
      <c r="C24" s="242"/>
      <c r="D24" s="241"/>
      <c r="E24" s="241"/>
      <c r="F24" s="243" t="n">
        <f aca="false">B24-D24-E24</f>
        <v>0</v>
      </c>
    </row>
    <row r="25" customFormat="false" ht="15" hidden="false" customHeight="false" outlineLevel="0" collapsed="false">
      <c r="A25" s="244" t="s">
        <v>381</v>
      </c>
      <c r="B25" s="245" t="n">
        <f aca="false">SUM(B6:B24)</f>
        <v>11240000</v>
      </c>
      <c r="C25" s="246"/>
      <c r="D25" s="245" t="n">
        <f aca="false">SUM(D6:D24)</f>
        <v>0</v>
      </c>
      <c r="E25" s="245" t="n">
        <f aca="false">SUM(E6:E24)</f>
        <v>11240000</v>
      </c>
      <c r="F25" s="247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RowHeight="15"/>
  <cols>
    <col collapsed="false" hidden="false" max="1" min="1" style="0" width="8.70918367346939"/>
    <col collapsed="false" hidden="false" max="2" min="2" style="0" width="39.8571428571429"/>
    <col collapsed="false" hidden="false" max="1025" min="3" style="0" width="8.70918367346939"/>
  </cols>
  <sheetData>
    <row r="1" customFormat="false" ht="15" hidden="false" customHeight="false" outlineLevel="0" collapsed="false">
      <c r="B1" s="0" t="s">
        <v>382</v>
      </c>
    </row>
    <row r="2" customFormat="false" ht="20.1" hidden="false" customHeight="true" outlineLevel="0" collapsed="false">
      <c r="A2" s="72" t="s">
        <v>383</v>
      </c>
      <c r="B2" s="72"/>
      <c r="C2" s="72"/>
      <c r="D2" s="72"/>
      <c r="E2" s="72"/>
      <c r="F2" s="72"/>
      <c r="G2" s="72"/>
      <c r="H2" s="72"/>
      <c r="I2" s="72"/>
    </row>
    <row r="3" customFormat="false" ht="20.1" hidden="false" customHeight="true" outlineLevel="0" collapsed="false">
      <c r="A3" s="73"/>
      <c r="B3" s="71"/>
      <c r="C3" s="71"/>
      <c r="D3" s="71"/>
      <c r="E3" s="71"/>
      <c r="F3" s="71"/>
      <c r="G3" s="71"/>
      <c r="H3" s="71"/>
      <c r="I3" s="248" t="s">
        <v>384</v>
      </c>
    </row>
    <row r="4" customFormat="false" ht="24.95" hidden="false" customHeight="true" outlineLevel="0" collapsed="false">
      <c r="A4" s="75" t="s">
        <v>3</v>
      </c>
      <c r="B4" s="249" t="s">
        <v>385</v>
      </c>
      <c r="C4" s="75" t="s">
        <v>386</v>
      </c>
      <c r="D4" s="75" t="s">
        <v>387</v>
      </c>
      <c r="E4" s="250" t="s">
        <v>388</v>
      </c>
      <c r="F4" s="250"/>
      <c r="G4" s="250"/>
      <c r="H4" s="250"/>
      <c r="I4" s="249" t="s">
        <v>389</v>
      </c>
    </row>
    <row r="5" customFormat="false" ht="24.95" hidden="false" customHeight="true" outlineLevel="0" collapsed="false">
      <c r="A5" s="75"/>
      <c r="B5" s="249"/>
      <c r="C5" s="249"/>
      <c r="D5" s="75"/>
      <c r="E5" s="251" t="s">
        <v>390</v>
      </c>
      <c r="F5" s="251" t="n">
        <v>2017</v>
      </c>
      <c r="G5" s="251" t="n">
        <v>2018</v>
      </c>
      <c r="H5" s="252" t="s">
        <v>391</v>
      </c>
      <c r="I5" s="249"/>
    </row>
    <row r="6" customFormat="false" ht="20.1" hidden="false" customHeight="true" outlineLevel="0" collapsed="false">
      <c r="A6" s="253" t="n">
        <v>1</v>
      </c>
      <c r="B6" s="79" t="n">
        <v>2</v>
      </c>
      <c r="C6" s="254" t="n">
        <v>3</v>
      </c>
      <c r="D6" s="79" t="n">
        <v>4</v>
      </c>
      <c r="E6" s="253" t="n">
        <v>5</v>
      </c>
      <c r="F6" s="254" t="n">
        <v>6</v>
      </c>
      <c r="G6" s="254" t="n">
        <v>7</v>
      </c>
      <c r="H6" s="82" t="n">
        <v>8</v>
      </c>
      <c r="I6" s="255" t="s">
        <v>392</v>
      </c>
    </row>
    <row r="7" customFormat="false" ht="21.95" hidden="false" customHeight="true" outlineLevel="0" collapsed="false">
      <c r="A7" s="80" t="s">
        <v>6</v>
      </c>
      <c r="B7" s="256" t="s">
        <v>393</v>
      </c>
      <c r="C7" s="257"/>
      <c r="D7" s="258" t="n">
        <f aca="false">+D8+D9</f>
        <v>744000</v>
      </c>
      <c r="E7" s="259" t="n">
        <f aca="false">+E8+E9</f>
        <v>101000</v>
      </c>
      <c r="F7" s="260" t="n">
        <f aca="false">+F8+F9</f>
        <v>101000</v>
      </c>
      <c r="G7" s="260" t="n">
        <f aca="false">+G8+G9</f>
        <v>101000</v>
      </c>
      <c r="H7" s="261" t="n">
        <f aca="false">+H8+H9</f>
        <v>189000</v>
      </c>
      <c r="I7" s="258" t="n">
        <f aca="false">SUM(D7:H7)</f>
        <v>1236000</v>
      </c>
    </row>
    <row r="8" customFormat="false" ht="20.1" hidden="false" customHeight="true" outlineLevel="0" collapsed="false">
      <c r="A8" s="262" t="s">
        <v>20</v>
      </c>
      <c r="B8" s="263" t="s">
        <v>394</v>
      </c>
      <c r="C8" s="264" t="s">
        <v>395</v>
      </c>
      <c r="D8" s="265" t="n">
        <v>744000</v>
      </c>
      <c r="E8" s="266" t="n">
        <v>101000</v>
      </c>
      <c r="F8" s="267" t="n">
        <v>101000</v>
      </c>
      <c r="G8" s="267" t="n">
        <v>101000</v>
      </c>
      <c r="H8" s="268" t="n">
        <v>189000</v>
      </c>
      <c r="I8" s="269" t="n">
        <f aca="false">SUM(D8:H8)</f>
        <v>1236000</v>
      </c>
    </row>
    <row r="9" customFormat="false" ht="20.1" hidden="false" customHeight="true" outlineLevel="0" collapsed="false">
      <c r="A9" s="262" t="s">
        <v>34</v>
      </c>
      <c r="B9" s="263" t="s">
        <v>396</v>
      </c>
      <c r="C9" s="264"/>
      <c r="D9" s="265"/>
      <c r="E9" s="266"/>
      <c r="F9" s="267"/>
      <c r="G9" s="267"/>
      <c r="H9" s="268"/>
      <c r="I9" s="269" t="n">
        <f aca="false">SUM(D9:H9)</f>
        <v>0</v>
      </c>
    </row>
    <row r="10" customFormat="false" ht="22.5" hidden="false" customHeight="true" outlineLevel="0" collapsed="false">
      <c r="A10" s="80" t="s">
        <v>48</v>
      </c>
      <c r="B10" s="256" t="s">
        <v>397</v>
      </c>
      <c r="C10" s="270"/>
      <c r="D10" s="258" t="n">
        <f aca="false">+D11+D12</f>
        <v>0</v>
      </c>
      <c r="E10" s="259" t="n">
        <f aca="false">+E11+E12</f>
        <v>0</v>
      </c>
      <c r="F10" s="260" t="n">
        <f aca="false">+F11+F12</f>
        <v>0</v>
      </c>
      <c r="G10" s="260" t="n">
        <f aca="false">+G11+G12</f>
        <v>0</v>
      </c>
      <c r="H10" s="261" t="n">
        <f aca="false">+H11+H12</f>
        <v>0</v>
      </c>
      <c r="I10" s="258" t="n">
        <f aca="false">SUM(D10:H10)</f>
        <v>0</v>
      </c>
    </row>
    <row r="11" customFormat="false" ht="20.1" hidden="false" customHeight="true" outlineLevel="0" collapsed="false">
      <c r="A11" s="262" t="s">
        <v>62</v>
      </c>
      <c r="B11" s="263" t="s">
        <v>396</v>
      </c>
      <c r="C11" s="264"/>
      <c r="D11" s="265"/>
      <c r="E11" s="266"/>
      <c r="F11" s="267"/>
      <c r="G11" s="267"/>
      <c r="H11" s="268"/>
      <c r="I11" s="269" t="n">
        <f aca="false">SUM(D11:H11)</f>
        <v>0</v>
      </c>
    </row>
    <row r="12" customFormat="false" ht="20.1" hidden="false" customHeight="true" outlineLevel="0" collapsed="false">
      <c r="A12" s="262" t="s">
        <v>84</v>
      </c>
      <c r="B12" s="263" t="s">
        <v>396</v>
      </c>
      <c r="C12" s="264"/>
      <c r="D12" s="265"/>
      <c r="E12" s="266"/>
      <c r="F12" s="267"/>
      <c r="G12" s="267"/>
      <c r="H12" s="268"/>
      <c r="I12" s="269" t="n">
        <f aca="false">SUM(D12:H12)</f>
        <v>0</v>
      </c>
    </row>
    <row r="13" customFormat="false" ht="20.1" hidden="false" customHeight="true" outlineLevel="0" collapsed="false">
      <c r="A13" s="80" t="s">
        <v>96</v>
      </c>
      <c r="B13" s="256" t="s">
        <v>398</v>
      </c>
      <c r="C13" s="270"/>
      <c r="D13" s="258" t="n">
        <f aca="false">+D14</f>
        <v>0</v>
      </c>
      <c r="E13" s="259" t="n">
        <f aca="false">+E14</f>
        <v>0</v>
      </c>
      <c r="F13" s="260" t="n">
        <f aca="false">+F14</f>
        <v>0</v>
      </c>
      <c r="G13" s="260" t="n">
        <f aca="false">+G14</f>
        <v>0</v>
      </c>
      <c r="H13" s="261" t="n">
        <f aca="false">+H14</f>
        <v>0</v>
      </c>
      <c r="I13" s="258" t="n">
        <f aca="false">SUM(D13:H13)</f>
        <v>0</v>
      </c>
    </row>
    <row r="14" customFormat="false" ht="20.1" hidden="false" customHeight="true" outlineLevel="0" collapsed="false">
      <c r="A14" s="262" t="s">
        <v>106</v>
      </c>
      <c r="B14" s="263" t="s">
        <v>396</v>
      </c>
      <c r="C14" s="264"/>
      <c r="D14" s="265"/>
      <c r="E14" s="266"/>
      <c r="F14" s="267"/>
      <c r="G14" s="267"/>
      <c r="H14" s="268"/>
      <c r="I14" s="269" t="n">
        <f aca="false">SUM(D14:H14)</f>
        <v>0</v>
      </c>
    </row>
    <row r="15" customFormat="false" ht="20.1" hidden="false" customHeight="true" outlineLevel="0" collapsed="false">
      <c r="A15" s="80" t="s">
        <v>116</v>
      </c>
      <c r="B15" s="256" t="s">
        <v>399</v>
      </c>
      <c r="C15" s="270"/>
      <c r="D15" s="258" t="n">
        <f aca="false">+D16</f>
        <v>0</v>
      </c>
      <c r="E15" s="259" t="n">
        <f aca="false">+E16</f>
        <v>0</v>
      </c>
      <c r="F15" s="260" t="n">
        <f aca="false">+F16</f>
        <v>0</v>
      </c>
      <c r="G15" s="260" t="n">
        <f aca="false">+G16</f>
        <v>0</v>
      </c>
      <c r="H15" s="261" t="n">
        <f aca="false">+H16</f>
        <v>0</v>
      </c>
      <c r="I15" s="258" t="n">
        <f aca="false">SUM(D15:H15)</f>
        <v>0</v>
      </c>
    </row>
    <row r="16" customFormat="false" ht="20.1" hidden="false" customHeight="true" outlineLevel="0" collapsed="false">
      <c r="A16" s="271" t="s">
        <v>118</v>
      </c>
      <c r="B16" s="272" t="s">
        <v>396</v>
      </c>
      <c r="C16" s="273"/>
      <c r="D16" s="274"/>
      <c r="E16" s="275"/>
      <c r="F16" s="276"/>
      <c r="G16" s="276"/>
      <c r="H16" s="277"/>
      <c r="I16" s="278" t="n">
        <f aca="false">SUM(D16:H16)</f>
        <v>0</v>
      </c>
    </row>
    <row r="17" customFormat="false" ht="20.1" hidden="false" customHeight="true" outlineLevel="0" collapsed="false">
      <c r="A17" s="80" t="s">
        <v>126</v>
      </c>
      <c r="B17" s="256" t="s">
        <v>400</v>
      </c>
      <c r="C17" s="270"/>
      <c r="D17" s="258" t="n">
        <f aca="false">+D18</f>
        <v>0</v>
      </c>
      <c r="E17" s="259" t="n">
        <f aca="false">+E18</f>
        <v>0</v>
      </c>
      <c r="F17" s="260" t="n">
        <f aca="false">+F18</f>
        <v>0</v>
      </c>
      <c r="G17" s="260" t="n">
        <f aca="false">+G18</f>
        <v>0</v>
      </c>
      <c r="H17" s="261" t="n">
        <f aca="false">+H18</f>
        <v>0</v>
      </c>
      <c r="I17" s="258" t="n">
        <f aca="false">SUM(D17:H17)</f>
        <v>0</v>
      </c>
    </row>
    <row r="18" customFormat="false" ht="20.1" hidden="false" customHeight="true" outlineLevel="0" collapsed="false">
      <c r="A18" s="279" t="s">
        <v>136</v>
      </c>
      <c r="B18" s="280" t="s">
        <v>396</v>
      </c>
      <c r="C18" s="281"/>
      <c r="D18" s="282"/>
      <c r="E18" s="283"/>
      <c r="F18" s="284"/>
      <c r="G18" s="284"/>
      <c r="H18" s="285"/>
      <c r="I18" s="286" t="n">
        <f aca="false">SUM(D18:H18)</f>
        <v>0</v>
      </c>
    </row>
    <row r="19" customFormat="false" ht="20.1" hidden="false" customHeight="true" outlineLevel="0" collapsed="false">
      <c r="A19" s="287" t="s">
        <v>401</v>
      </c>
      <c r="B19" s="287"/>
      <c r="C19" s="288"/>
      <c r="D19" s="258" t="n">
        <f aca="false">+D7+D10+D13+D15+D17</f>
        <v>744000</v>
      </c>
      <c r="E19" s="259" t="n">
        <f aca="false">+E7+E10+E13+E15+E17</f>
        <v>101000</v>
      </c>
      <c r="F19" s="260" t="n">
        <f aca="false">+F7+F10+F13+F15+F17</f>
        <v>101000</v>
      </c>
      <c r="G19" s="260" t="n">
        <f aca="false">+G7+G10+G13+G15+G17</f>
        <v>101000</v>
      </c>
      <c r="H19" s="261" t="n">
        <f aca="false">+H7+H10+H13+H15+H17</f>
        <v>189000</v>
      </c>
      <c r="I19" s="258" t="n">
        <f aca="false">+I7+I10+I13+I15+I17</f>
        <v>1236000</v>
      </c>
    </row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5968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language>hu-HU</dc:language>
  <cp:lastPrinted>2017-02-06T13:22:52Z</cp:lastPrinted>
  <dcterms:modified xsi:type="dcterms:W3CDTF">2017-10-11T14:37:43Z</dcterms:modified>
  <cp:revision>36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