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4220" windowHeight="8835" activeTab="1"/>
  </bookViews>
  <sheets>
    <sheet name="Előterj." sheetId="1" r:id="rId1"/>
    <sheet name="Mérleg" sheetId="3" r:id="rId2"/>
  </sheets>
  <calcPr calcId="125725"/>
</workbook>
</file>

<file path=xl/calcChain.xml><?xml version="1.0" encoding="utf-8"?>
<calcChain xmlns="http://schemas.openxmlformats.org/spreadsheetml/2006/main">
  <c r="F19" i="3"/>
  <c r="F36"/>
  <c r="C47" i="1"/>
  <c r="C15"/>
  <c r="C28"/>
  <c r="C39" s="1"/>
  <c r="C31"/>
  <c r="C36"/>
  <c r="C65"/>
  <c r="C57"/>
  <c r="C61"/>
  <c r="C73"/>
  <c r="C76"/>
  <c r="C80"/>
  <c r="C94"/>
  <c r="C71"/>
  <c r="C88"/>
  <c r="C52" i="3"/>
  <c r="D35"/>
  <c r="D37" s="1"/>
  <c r="C35"/>
  <c r="F35" s="1"/>
  <c r="F37" s="1"/>
  <c r="E18"/>
  <c r="F12"/>
  <c r="E35"/>
  <c r="E37" s="1"/>
  <c r="E20"/>
  <c r="F30"/>
  <c r="F31"/>
  <c r="F32"/>
  <c r="F33"/>
  <c r="C18"/>
  <c r="C20" s="1"/>
  <c r="C110" i="1"/>
  <c r="F28" i="3"/>
  <c r="F29"/>
  <c r="D18"/>
  <c r="D20" s="1"/>
  <c r="F15"/>
  <c r="F17"/>
  <c r="F11"/>
  <c r="F16"/>
  <c r="F13"/>
  <c r="F14"/>
  <c r="F23"/>
  <c r="F24"/>
  <c r="F25"/>
  <c r="F26"/>
  <c r="F27"/>
  <c r="F22"/>
  <c r="F6"/>
  <c r="F7"/>
  <c r="F8"/>
  <c r="F9"/>
  <c r="F10"/>
  <c r="F5"/>
  <c r="F18"/>
  <c r="F20" s="1"/>
  <c r="C37"/>
  <c r="C84" i="1" l="1"/>
  <c r="C96" s="1"/>
</calcChain>
</file>

<file path=xl/sharedStrings.xml><?xml version="1.0" encoding="utf-8"?>
<sst xmlns="http://schemas.openxmlformats.org/spreadsheetml/2006/main" count="169" uniqueCount="129">
  <si>
    <t>Jogcím</t>
  </si>
  <si>
    <t>összeg (Ft)</t>
  </si>
  <si>
    <t>Felhalmozási bevételek</t>
  </si>
  <si>
    <t>Bevétel növekedés összesen</t>
  </si>
  <si>
    <t>Személyi juttatások</t>
  </si>
  <si>
    <t>Járulékok</t>
  </si>
  <si>
    <t>Dologi kiadások</t>
  </si>
  <si>
    <t>Bevételek</t>
  </si>
  <si>
    <t>módosított előirányzat</t>
  </si>
  <si>
    <t>Kiadások</t>
  </si>
  <si>
    <t>összesen:</t>
  </si>
  <si>
    <t>eFt</t>
  </si>
  <si>
    <t>Lakásfenntartási támogatás</t>
  </si>
  <si>
    <t>Kiadás növekedés összesen:</t>
  </si>
  <si>
    <t>Közfoglalkoztatásra kapott támogatás</t>
  </si>
  <si>
    <t>Bér kompenzáció</t>
  </si>
  <si>
    <t>Közfoglalkoztatás</t>
  </si>
  <si>
    <t>polgármester</t>
  </si>
  <si>
    <t>Az államháztartásról szóló 2011. évi CXCV. törvény alapján - figyelembe véve ezen jogszabály, valamint az államháztartásról szóló törvény végrehajtásáról szóló 368/2011. (XII. 31.) Kormányrendeletben meghatározottakat, a mellékelt költségvetési rendelet módosítást terjesztem az Önkormányzat Képviselő-testülete elé:</t>
  </si>
  <si>
    <t xml:space="preserve"> Művelődési Háznak átadott p.(Int.finansz.)</t>
  </si>
  <si>
    <t>- ebből: bérkompenzáció</t>
  </si>
  <si>
    <t xml:space="preserve">            segélyek</t>
  </si>
  <si>
    <t>módosítás</t>
  </si>
  <si>
    <t>A költségvetés kiemelt előirányzatainak változása:</t>
  </si>
  <si>
    <t>eredeti előirányzat</t>
  </si>
  <si>
    <t>VI.30.</t>
  </si>
  <si>
    <t>Összesen:</t>
  </si>
  <si>
    <t>Kosztkáné Rokolya Bernadett sk.</t>
  </si>
  <si>
    <t>Átvett pénzeszk.</t>
  </si>
  <si>
    <t>Intézmény finanszírozás</t>
  </si>
  <si>
    <t>Óvodának átadott (Int. finansz.)</t>
  </si>
  <si>
    <t>Közös Hivatalnak átadott p. (Int. finansz.)</t>
  </si>
  <si>
    <t>XII.31.</t>
  </si>
  <si>
    <t>Bérkompenzáció</t>
  </si>
  <si>
    <t>Pályázat (szociális tűzifa)</t>
  </si>
  <si>
    <t>Szociális ágazati pótlék</t>
  </si>
  <si>
    <t>ÁHT-n belüli megelőlegezések</t>
  </si>
  <si>
    <t>Tartalék</t>
  </si>
  <si>
    <t>Segélyek</t>
  </si>
  <si>
    <t>Eredeti előirányzat</t>
  </si>
  <si>
    <t>összesen</t>
  </si>
  <si>
    <t>Halmozódásmentes főösszeg</t>
  </si>
  <si>
    <t>Közös Hivatal</t>
  </si>
  <si>
    <t>Működési bevételek</t>
  </si>
  <si>
    <t>Közös Hivatal(Leányvártól átvett segély)</t>
  </si>
  <si>
    <t>Irányítószervi támogatás</t>
  </si>
  <si>
    <t>Az összevont mérleg kiemelt előirányzatait az intézményi bevételek az alábbi összegekkel módosítják:</t>
  </si>
  <si>
    <t>Az összevont mérleg kiemelt előirányzatait az intézményi kiadások az alábbi összegekkel módosítják:</t>
  </si>
  <si>
    <t>Szem. jutt.</t>
  </si>
  <si>
    <t>Dologi kiad.</t>
  </si>
  <si>
    <t>A mellékelt rendelet-tervezet és mellékletei az Önkormányzat Képviselő-testületének 1/2015.(II.11.) számú költségvetési rendeletével megegyező szerkezetben és tartalommal került összeállításra.</t>
  </si>
  <si>
    <t>A költségvetési bevételek főösszege 2015. július 01. és december 31. között a következők miatt nőtt:</t>
  </si>
  <si>
    <t>A költségvetési kiadások főösszege 2015 július 1. és december 31. között az alábbiak miatt nőtt:</t>
  </si>
  <si>
    <t>Önkormányzatok működési támogatása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</si>
  <si>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</si>
  <si>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</si>
  <si>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</si>
  <si>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</si>
  <si>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Felhalmozási c. átvett pénzeszközök (B7)</t>
  </si>
  <si>
    <t>Műk.c.támogatások államh.-on belülről(B6)</t>
  </si>
  <si>
    <t>Központi, irányítószervi támogatás (B816)</t>
  </si>
  <si>
    <t>ÁHT-n belüli megelőlegezések (B814)</t>
  </si>
  <si>
    <t>Maradvány igénybevétele (B813) önkormányzat</t>
  </si>
  <si>
    <t>Maradvány igénybevétele (B813) óvoda</t>
  </si>
  <si>
    <t>Maradvány igénybevétele (B813)művelődési ház</t>
  </si>
  <si>
    <t>Maradvány igénybevétele (B813) közös hivatal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</si>
  <si>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</si>
  <si>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</si>
  <si>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</si>
  <si>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</si>
  <si>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</si>
  <si>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</si>
  <si>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Központi, irányító szervi kiadások folyósítása (K915)</t>
  </si>
  <si>
    <t>ÁHT-n belüli megelőlegezések visszafiz.(K914)</t>
  </si>
  <si>
    <t>Beruházások (K6)</t>
  </si>
  <si>
    <t>Felújítások (K7)</t>
  </si>
  <si>
    <t>Műk.c.visszatérítendő támogatások (K506)</t>
  </si>
  <si>
    <t>Tartalék 2015. december 31-én</t>
  </si>
  <si>
    <t>Pályázat (Rendkívüli szoc.támogatás)</t>
  </si>
  <si>
    <t>2014. évi normatíva elszámolás</t>
  </si>
  <si>
    <t>2015. évi normatíva lemondás (májusi és októberi felmérés)</t>
  </si>
  <si>
    <t>Pályázat (Könyvtári érdekeltségnövelő támogatás)</t>
  </si>
  <si>
    <t>Erzsébet utalvány (segély)</t>
  </si>
  <si>
    <t>Támogatás Piliscsévi Szlovák Önkormányzattól</t>
  </si>
  <si>
    <t>Közhatalmi bevétel emelés (iparűzési adó)</t>
  </si>
  <si>
    <t xml:space="preserve">Telek eladás </t>
  </si>
  <si>
    <t>Felhalm. c. EU-s progr. (Vis Maior)</t>
  </si>
  <si>
    <t>Felhalm. c. EU-s progr. (KEOP)</t>
  </si>
  <si>
    <t>Felhalmozási c. átvett pénzeszközök</t>
  </si>
  <si>
    <t>Önkormányzatok működési támogatása</t>
  </si>
  <si>
    <t>Egyéb műk. c. tám. bev. államh.-on belülről</t>
  </si>
  <si>
    <t>Köztemetés visszafiz.</t>
  </si>
  <si>
    <t xml:space="preserve">SZÖK támogatás </t>
  </si>
  <si>
    <t xml:space="preserve">            könyvtári érd.növelő támogatás</t>
  </si>
  <si>
    <t xml:space="preserve">            2015. évi normatíva lemondás (májusi és októberi felmérés)</t>
  </si>
  <si>
    <t xml:space="preserve">            szoc.ágazati pótlék</t>
  </si>
  <si>
    <t>Tulajdonosi bevételek, telek eladás</t>
  </si>
  <si>
    <t>Októberi normatíva felmérés (gyermekétkeztetés)</t>
  </si>
  <si>
    <t>KEOP pály. elszámolás</t>
  </si>
  <si>
    <t>Fejlesztések</t>
  </si>
  <si>
    <t>Tartalékok (K512) Önkormányzat</t>
  </si>
  <si>
    <t>Tartalékok (K512)  Műv. Ház</t>
  </si>
  <si>
    <t>Pénzmaradvány felosztás (elkötelezettség)</t>
  </si>
  <si>
    <t>TÁMOP pályázat elszámolás</t>
  </si>
  <si>
    <t>Tisztítómű (bérleti d.)</t>
  </si>
  <si>
    <t>Pénzmaradvány korrigálás</t>
  </si>
  <si>
    <t>ÁFA visszatérülés</t>
  </si>
  <si>
    <t>Pályázat fin. visszatérülés (Lövész E.)</t>
  </si>
  <si>
    <t>Átcsoportosítás fejlesztésre</t>
  </si>
  <si>
    <t>2015.évi októberi felmérés (gyermekétkeztetés)</t>
  </si>
  <si>
    <t>KEOP pály.elszámolás</t>
  </si>
  <si>
    <t>Telek eladás</t>
  </si>
  <si>
    <t>Tartalék alakulása (önkormányzat):</t>
  </si>
  <si>
    <t>Közös Hivatal (Piliscsévtől átvett segély, bérkompenzáció, januári bér előleg)</t>
  </si>
  <si>
    <t>Óvoda (normatíva lemondás- májusi és októberi felmérés)</t>
  </si>
  <si>
    <t>Műv.Ház (bérkompenzáció, könyvtári érdekeltségnövelő tám.)</t>
  </si>
  <si>
    <t xml:space="preserve">           2016. január havi bér megelőlegezése</t>
  </si>
  <si>
    <t>Közös Hivatal(bérkompenzáció, 2016. január havi bér előleg)</t>
  </si>
  <si>
    <t>Műv.Ház (bérkompenzáció)</t>
  </si>
  <si>
    <t>Közös Hivatal (bérkompenzáció,2016. január havi előleg )</t>
  </si>
  <si>
    <t>Óvoda (bérkompenzáció, szoc.ágazati pótlék, norm.lemond.)</t>
  </si>
  <si>
    <t>Óvoda (norm.lemond.)</t>
  </si>
  <si>
    <t>Műv.Ház (könyvtári érdekeltségnövelő tám.)</t>
  </si>
  <si>
    <t>Fordított ÁFA</t>
  </si>
  <si>
    <t>Közterület foglalás (KEOP miatt)</t>
  </si>
  <si>
    <t>2. napirendi pont</t>
  </si>
  <si>
    <t>Piliscsév,2016. április 19.</t>
  </si>
  <si>
    <t xml:space="preserve">Előterjesztés  az Önkormányzat 2015. évi költségvetési tervéről szóló, 1/2015. (II.11.)  számú rendelet módosításának megtárgyalására és elfogadására a Képviselő-testület 2016. április 26-i ülésére </t>
  </si>
  <si>
    <t>Kérem a tisztelt Képviselő-testületet ,hogy az előterjesztés alapján a rendelet-terveztetet tárgyalja meg, majd döntsön a rendeletmódosítás tárgyában. A beszámolót a Pénzügyi és Településfejlesztési Bizottság megvitatta, és elfogadásra javasolja.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</si>
</sst>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3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9"/>
      <name val="Bookman Old Style"/>
      <family val="1"/>
    </font>
    <font>
      <sz val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1"/>
      <color theme="1"/>
      <name val="Arial CE1"/>
      <charset val="238"/>
    </font>
    <font>
      <b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1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165" fontId="10" fillId="0" borderId="0" xfId="2" applyNumberFormat="1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/>
    <xf numFmtId="3" fontId="4" fillId="0" borderId="1" xfId="2" applyNumberFormat="1" applyFont="1" applyBorder="1"/>
    <xf numFmtId="3" fontId="4" fillId="0" borderId="2" xfId="2" applyNumberFormat="1" applyFont="1" applyBorder="1" applyAlignment="1">
      <alignment horizontal="right"/>
    </xf>
    <xf numFmtId="3" fontId="10" fillId="0" borderId="3" xfId="2" applyNumberFormat="1" applyFont="1" applyBorder="1"/>
    <xf numFmtId="0" fontId="10" fillId="0" borderId="4" xfId="0" applyFont="1" applyBorder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3" fontId="5" fillId="0" borderId="5" xfId="2" applyNumberFormat="1" applyFont="1" applyBorder="1" applyAlignment="1">
      <alignment horizontal="right"/>
    </xf>
    <xf numFmtId="0" fontId="10" fillId="0" borderId="6" xfId="0" applyFont="1" applyBorder="1"/>
    <xf numFmtId="3" fontId="4" fillId="0" borderId="2" xfId="2" applyNumberFormat="1" applyFont="1" applyBorder="1" applyAlignment="1"/>
    <xf numFmtId="0" fontId="4" fillId="2" borderId="0" xfId="0" applyFont="1" applyFill="1"/>
    <xf numFmtId="0" fontId="1" fillId="0" borderId="0" xfId="0" applyFont="1" applyAlignment="1">
      <alignment vertical="center" wrapText="1"/>
    </xf>
    <xf numFmtId="0" fontId="10" fillId="0" borderId="0" xfId="0" applyFont="1" applyBorder="1"/>
    <xf numFmtId="3" fontId="10" fillId="0" borderId="0" xfId="2" applyNumberFormat="1" applyFont="1" applyBorder="1"/>
    <xf numFmtId="3" fontId="5" fillId="0" borderId="0" xfId="2" applyNumberFormat="1" applyFont="1" applyBorder="1" applyAlignment="1">
      <alignment horizontal="right"/>
    </xf>
    <xf numFmtId="3" fontId="1" fillId="0" borderId="0" xfId="2" applyNumberFormat="1" applyFont="1" applyBorder="1"/>
    <xf numFmtId="0" fontId="0" fillId="0" borderId="0" xfId="0" applyFont="1" applyBorder="1"/>
    <xf numFmtId="0" fontId="5" fillId="0" borderId="0" xfId="0" applyFont="1" applyBorder="1"/>
    <xf numFmtId="0" fontId="0" fillId="0" borderId="0" xfId="0" applyFont="1"/>
    <xf numFmtId="3" fontId="1" fillId="0" borderId="0" xfId="2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center"/>
    </xf>
    <xf numFmtId="3" fontId="1" fillId="0" borderId="1" xfId="2" applyNumberFormat="1" applyFont="1" applyBorder="1"/>
    <xf numFmtId="0" fontId="14" fillId="0" borderId="1" xfId="0" applyFont="1" applyBorder="1"/>
    <xf numFmtId="0" fontId="10" fillId="0" borderId="1" xfId="0" applyFont="1" applyBorder="1"/>
    <xf numFmtId="3" fontId="10" fillId="0" borderId="1" xfId="2" applyNumberFormat="1" applyFont="1" applyBorder="1"/>
    <xf numFmtId="0" fontId="4" fillId="0" borderId="1" xfId="0" applyFont="1" applyBorder="1"/>
    <xf numFmtId="0" fontId="2" fillId="0" borderId="7" xfId="0" applyFont="1" applyBorder="1" applyAlignment="1">
      <alignment horizontal="center"/>
    </xf>
    <xf numFmtId="3" fontId="4" fillId="0" borderId="8" xfId="2" applyNumberFormat="1" applyFont="1" applyBorder="1"/>
    <xf numFmtId="3" fontId="4" fillId="0" borderId="9" xfId="2" applyNumberFormat="1" applyFont="1" applyBorder="1" applyAlignment="1">
      <alignment horizontal="right"/>
    </xf>
    <xf numFmtId="0" fontId="0" fillId="0" borderId="10" xfId="0" applyFont="1" applyBorder="1"/>
    <xf numFmtId="3" fontId="0" fillId="0" borderId="11" xfId="0" applyNumberFormat="1" applyFont="1" applyBorder="1"/>
    <xf numFmtId="3" fontId="10" fillId="0" borderId="3" xfId="0" applyNumberFormat="1" applyFont="1" applyBorder="1"/>
    <xf numFmtId="3" fontId="5" fillId="0" borderId="5" xfId="2" applyNumberFormat="1" applyFont="1" applyBorder="1" applyAlignment="1"/>
    <xf numFmtId="0" fontId="4" fillId="0" borderId="12" xfId="0" applyFont="1" applyBorder="1"/>
    <xf numFmtId="3" fontId="4" fillId="0" borderId="13" xfId="2" applyNumberFormat="1" applyFont="1" applyBorder="1" applyAlignment="1"/>
    <xf numFmtId="3" fontId="1" fillId="0" borderId="14" xfId="2" applyNumberFormat="1" applyFont="1" applyBorder="1" applyAlignment="1"/>
    <xf numFmtId="0" fontId="0" fillId="0" borderId="4" xfId="0" applyFont="1" applyBorder="1"/>
    <xf numFmtId="3" fontId="1" fillId="0" borderId="3" xfId="2" applyNumberFormat="1" applyFont="1" applyBorder="1"/>
    <xf numFmtId="3" fontId="10" fillId="0" borderId="15" xfId="2" applyNumberFormat="1" applyFont="1" applyBorder="1"/>
    <xf numFmtId="3" fontId="5" fillId="0" borderId="16" xfId="2" applyNumberFormat="1" applyFont="1" applyBorder="1" applyAlignment="1">
      <alignment horizontal="right"/>
    </xf>
    <xf numFmtId="3" fontId="1" fillId="0" borderId="5" xfId="2" applyNumberFormat="1" applyFont="1" applyBorder="1" applyAlignment="1">
      <alignment horizontal="right"/>
    </xf>
    <xf numFmtId="0" fontId="15" fillId="0" borderId="17" xfId="0" applyFont="1" applyBorder="1" applyAlignment="1">
      <alignment wrapText="1"/>
    </xf>
    <xf numFmtId="165" fontId="14" fillId="0" borderId="2" xfId="2" applyNumberFormat="1" applyFont="1" applyBorder="1"/>
    <xf numFmtId="0" fontId="4" fillId="0" borderId="0" xfId="0" applyFont="1"/>
    <xf numFmtId="0" fontId="4" fillId="0" borderId="14" xfId="0" applyFont="1" applyBorder="1" applyAlignment="1">
      <alignment horizontal="center"/>
    </xf>
    <xf numFmtId="165" fontId="10" fillId="2" borderId="2" xfId="2" applyNumberFormat="1" applyFont="1" applyFill="1" applyBorder="1"/>
    <xf numFmtId="165" fontId="4" fillId="2" borderId="2" xfId="2" applyNumberFormat="1" applyFont="1" applyFill="1" applyBorder="1"/>
    <xf numFmtId="0" fontId="15" fillId="0" borderId="18" xfId="0" applyFont="1" applyBorder="1" applyAlignment="1">
      <alignment wrapText="1"/>
    </xf>
    <xf numFmtId="0" fontId="14" fillId="0" borderId="19" xfId="0" applyFont="1" applyBorder="1"/>
    <xf numFmtId="165" fontId="14" fillId="0" borderId="20" xfId="2" applyNumberFormat="1" applyFont="1" applyBorder="1"/>
    <xf numFmtId="165" fontId="15" fillId="0" borderId="14" xfId="2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5" fontId="0" fillId="2" borderId="2" xfId="2" applyNumberFormat="1" applyFont="1" applyFill="1" applyBorder="1"/>
    <xf numFmtId="0" fontId="5" fillId="0" borderId="21" xfId="0" applyFont="1" applyBorder="1" applyAlignment="1">
      <alignment horizontal="left"/>
    </xf>
    <xf numFmtId="165" fontId="5" fillId="0" borderId="22" xfId="0" applyNumberFormat="1" applyFont="1" applyBorder="1"/>
    <xf numFmtId="165" fontId="15" fillId="0" borderId="22" xfId="0" applyNumberFormat="1" applyFont="1" applyBorder="1" applyAlignment="1">
      <alignment horizontal="right"/>
    </xf>
    <xf numFmtId="165" fontId="15" fillId="0" borderId="22" xfId="2" applyNumberFormat="1" applyFont="1" applyBorder="1"/>
    <xf numFmtId="0" fontId="18" fillId="0" borderId="23" xfId="0" applyFont="1" applyFill="1" applyBorder="1"/>
    <xf numFmtId="0" fontId="18" fillId="0" borderId="17" xfId="0" applyFont="1" applyBorder="1"/>
    <xf numFmtId="0" fontId="18" fillId="0" borderId="17" xfId="0" applyFont="1" applyFill="1" applyBorder="1"/>
    <xf numFmtId="3" fontId="18" fillId="0" borderId="24" xfId="0" applyNumberFormat="1" applyFont="1" applyBorder="1"/>
    <xf numFmtId="3" fontId="18" fillId="0" borderId="23" xfId="0" applyNumberFormat="1" applyFont="1" applyBorder="1"/>
    <xf numFmtId="0" fontId="19" fillId="0" borderId="1" xfId="0" applyFont="1" applyBorder="1"/>
    <xf numFmtId="3" fontId="18" fillId="0" borderId="25" xfId="0" applyNumberFormat="1" applyFont="1" applyBorder="1"/>
    <xf numFmtId="3" fontId="20" fillId="0" borderId="26" xfId="1" applyNumberFormat="1" applyFont="1" applyFill="1" applyBorder="1" applyAlignment="1" applyProtection="1"/>
    <xf numFmtId="3" fontId="20" fillId="0" borderId="27" xfId="1" applyNumberFormat="1" applyFont="1" applyFill="1" applyBorder="1" applyAlignment="1" applyProtection="1"/>
    <xf numFmtId="3" fontId="20" fillId="0" borderId="28" xfId="1" applyNumberFormat="1" applyFont="1" applyFill="1" applyBorder="1" applyAlignment="1" applyProtection="1"/>
    <xf numFmtId="3" fontId="20" fillId="0" borderId="26" xfId="0" applyNumberFormat="1" applyFont="1" applyFill="1" applyBorder="1"/>
    <xf numFmtId="3" fontId="20" fillId="0" borderId="27" xfId="0" applyNumberFormat="1" applyFont="1" applyFill="1" applyBorder="1"/>
    <xf numFmtId="3" fontId="20" fillId="0" borderId="27" xfId="0" applyNumberFormat="1" applyFont="1" applyBorder="1"/>
    <xf numFmtId="0" fontId="18" fillId="0" borderId="7" xfId="0" applyFont="1" applyBorder="1"/>
    <xf numFmtId="3" fontId="4" fillId="0" borderId="9" xfId="2" applyNumberFormat="1" applyFont="1" applyBorder="1" applyAlignment="1"/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8" fillId="0" borderId="31" xfId="0" applyFont="1" applyBorder="1"/>
    <xf numFmtId="165" fontId="1" fillId="2" borderId="2" xfId="2" applyNumberFormat="1" applyFont="1" applyFill="1" applyBorder="1"/>
    <xf numFmtId="165" fontId="10" fillId="2" borderId="13" xfId="2" applyNumberFormat="1" applyFont="1" applyFill="1" applyBorder="1"/>
    <xf numFmtId="165" fontId="4" fillId="2" borderId="13" xfId="2" applyNumberFormat="1" applyFont="1" applyFill="1" applyBorder="1"/>
    <xf numFmtId="165" fontId="5" fillId="2" borderId="13" xfId="2" applyNumberFormat="1" applyFont="1" applyFill="1" applyBorder="1"/>
    <xf numFmtId="0" fontId="4" fillId="2" borderId="17" xfId="0" applyFont="1" applyFill="1" applyBorder="1"/>
    <xf numFmtId="0" fontId="10" fillId="2" borderId="17" xfId="0" applyFont="1" applyFill="1" applyBorder="1"/>
    <xf numFmtId="0" fontId="9" fillId="2" borderId="17" xfId="0" applyFont="1" applyFill="1" applyBorder="1"/>
    <xf numFmtId="0" fontId="10" fillId="2" borderId="31" xfId="0" applyFont="1" applyFill="1" applyBorder="1"/>
    <xf numFmtId="0" fontId="10" fillId="2" borderId="21" xfId="0" applyFont="1" applyFill="1" applyBorder="1"/>
    <xf numFmtId="165" fontId="10" fillId="2" borderId="22" xfId="2" applyNumberFormat="1" applyFont="1" applyFill="1" applyBorder="1"/>
    <xf numFmtId="165" fontId="0" fillId="2" borderId="13" xfId="2" applyNumberFormat="1" applyFont="1" applyFill="1" applyBorder="1"/>
    <xf numFmtId="0" fontId="0" fillId="0" borderId="1" xfId="0" applyBorder="1"/>
    <xf numFmtId="3" fontId="4" fillId="0" borderId="32" xfId="2" applyNumberFormat="1" applyFont="1" applyBorder="1"/>
    <xf numFmtId="3" fontId="4" fillId="0" borderId="33" xfId="2" applyNumberFormat="1" applyFont="1" applyBorder="1" applyAlignment="1">
      <alignment horizontal="right"/>
    </xf>
    <xf numFmtId="0" fontId="0" fillId="0" borderId="1" xfId="0" applyFill="1" applyBorder="1"/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Border="1"/>
    <xf numFmtId="0" fontId="16" fillId="2" borderId="18" xfId="0" applyFont="1" applyFill="1" applyBorder="1"/>
    <xf numFmtId="0" fontId="0" fillId="2" borderId="20" xfId="0" applyFont="1" applyFill="1" applyBorder="1"/>
    <xf numFmtId="0" fontId="0" fillId="2" borderId="17" xfId="0" applyFont="1" applyFill="1" applyBorder="1"/>
    <xf numFmtId="165" fontId="0" fillId="2" borderId="2" xfId="2" applyNumberFormat="1" applyFont="1" applyFill="1" applyBorder="1" applyAlignment="1">
      <alignment horizontal="right"/>
    </xf>
    <xf numFmtId="0" fontId="17" fillId="2" borderId="17" xfId="0" applyFont="1" applyFill="1" applyBorder="1"/>
    <xf numFmtId="165" fontId="5" fillId="2" borderId="2" xfId="2" applyNumberFormat="1" applyFont="1" applyFill="1" applyBorder="1"/>
    <xf numFmtId="0" fontId="5" fillId="2" borderId="17" xfId="0" applyFont="1" applyFill="1" applyBorder="1"/>
    <xf numFmtId="0" fontId="0" fillId="2" borderId="17" xfId="0" applyFill="1" applyBorder="1"/>
    <xf numFmtId="165" fontId="5" fillId="2" borderId="34" xfId="2" applyNumberFormat="1" applyFont="1" applyFill="1" applyBorder="1"/>
    <xf numFmtId="0" fontId="0" fillId="2" borderId="17" xfId="0" applyFont="1" applyFill="1" applyBorder="1" applyAlignment="1">
      <alignment horizontal="left"/>
    </xf>
    <xf numFmtId="49" fontId="17" fillId="2" borderId="17" xfId="0" applyNumberFormat="1" applyFont="1" applyFill="1" applyBorder="1"/>
    <xf numFmtId="165" fontId="17" fillId="2" borderId="2" xfId="2" applyNumberFormat="1" applyFont="1" applyFill="1" applyBorder="1"/>
    <xf numFmtId="165" fontId="5" fillId="2" borderId="2" xfId="0" applyNumberFormat="1" applyFont="1" applyFill="1" applyBorder="1"/>
    <xf numFmtId="165" fontId="5" fillId="2" borderId="13" xfId="0" applyNumberFormat="1" applyFont="1" applyFill="1" applyBorder="1"/>
    <xf numFmtId="0" fontId="5" fillId="2" borderId="31" xfId="0" applyFont="1" applyFill="1" applyBorder="1"/>
    <xf numFmtId="3" fontId="4" fillId="0" borderId="1" xfId="2" applyNumberFormat="1" applyFont="1" applyFill="1" applyBorder="1" applyAlignment="1">
      <alignment horizontal="right"/>
    </xf>
    <xf numFmtId="3" fontId="4" fillId="0" borderId="8" xfId="2" applyNumberFormat="1" applyFont="1" applyFill="1" applyBorder="1" applyAlignment="1">
      <alignment vertical="center"/>
    </xf>
    <xf numFmtId="3" fontId="4" fillId="0" borderId="8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0" fontId="0" fillId="0" borderId="0" xfId="0" applyFill="1"/>
    <xf numFmtId="3" fontId="1" fillId="0" borderId="11" xfId="0" applyNumberFormat="1" applyFont="1" applyBorder="1"/>
    <xf numFmtId="0" fontId="15" fillId="0" borderId="0" xfId="0" applyFont="1" applyBorder="1" applyAlignment="1">
      <alignment horizontal="center" wrapText="1"/>
    </xf>
    <xf numFmtId="165" fontId="15" fillId="0" borderId="0" xfId="2" applyNumberFormat="1" applyFont="1" applyBorder="1"/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22" fillId="0" borderId="0" xfId="0" applyFont="1" applyBorder="1" applyAlignment="1">
      <alignment horizontal="center" wrapText="1"/>
    </xf>
    <xf numFmtId="0" fontId="0" fillId="3" borderId="17" xfId="0" applyFill="1" applyBorder="1"/>
    <xf numFmtId="0" fontId="10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22" fillId="0" borderId="0" xfId="0" applyFont="1" applyBorder="1" applyAlignment="1">
      <alignment horizontal="center" wrapText="1"/>
    </xf>
    <xf numFmtId="0" fontId="15" fillId="0" borderId="21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</cellXfs>
  <cellStyles count="3">
    <cellStyle name="Excel Built-in Percent" xfId="1"/>
    <cellStyle name="Ezres" xfId="2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2"/>
  <sheetViews>
    <sheetView topLeftCell="A2" workbookViewId="0">
      <selection activeCell="F5" sqref="F5:F6"/>
    </sheetView>
  </sheetViews>
  <sheetFormatPr defaultRowHeight="12.75"/>
  <cols>
    <col min="1" max="1" width="11.85546875" customWidth="1"/>
    <col min="2" max="2" width="59.85546875" customWidth="1"/>
    <col min="3" max="3" width="18.5703125" customWidth="1"/>
  </cols>
  <sheetData>
    <row r="1" spans="1:3" hidden="1"/>
    <row r="2" spans="1:3" ht="21" customHeight="1">
      <c r="C2" s="12" t="s">
        <v>125</v>
      </c>
    </row>
    <row r="3" spans="1:3" ht="44.25" customHeight="1">
      <c r="A3" s="133" t="s">
        <v>127</v>
      </c>
      <c r="B3" s="133"/>
      <c r="C3" s="133"/>
    </row>
    <row r="4" spans="1:3" ht="12.75" customHeight="1">
      <c r="A4" s="9"/>
      <c r="B4" s="9"/>
      <c r="C4" s="9"/>
    </row>
    <row r="5" spans="1:3" ht="48.75" customHeight="1">
      <c r="A5" s="138" t="s">
        <v>18</v>
      </c>
      <c r="B5" s="138"/>
      <c r="C5" s="138"/>
    </row>
    <row r="6" spans="1:3" ht="29.25" customHeight="1">
      <c r="A6" s="139" t="s">
        <v>50</v>
      </c>
      <c r="B6" s="139"/>
      <c r="C6" s="139"/>
    </row>
    <row r="7" spans="1:3" ht="13.5" customHeight="1">
      <c r="A7" s="2"/>
      <c r="B7" s="2"/>
      <c r="C7" s="2"/>
    </row>
    <row r="8" spans="1:3" ht="24" customHeight="1">
      <c r="A8" s="137" t="s">
        <v>51</v>
      </c>
      <c r="B8" s="137"/>
      <c r="C8" s="137"/>
    </row>
    <row r="9" spans="1:3" ht="12" customHeight="1" thickBot="1">
      <c r="A9" s="18"/>
      <c r="B9" s="18"/>
      <c r="C9" s="18"/>
    </row>
    <row r="10" spans="1:3" s="6" customFormat="1" ht="15.75" customHeight="1">
      <c r="A10" s="56"/>
      <c r="B10" s="104" t="s">
        <v>0</v>
      </c>
      <c r="C10" s="57" t="s">
        <v>1</v>
      </c>
    </row>
    <row r="11" spans="1:3" s="7" customFormat="1">
      <c r="A11" s="56"/>
      <c r="B11" s="94" t="s">
        <v>90</v>
      </c>
      <c r="C11" s="59"/>
    </row>
    <row r="12" spans="1:3" s="7" customFormat="1">
      <c r="A12" s="56"/>
      <c r="B12" s="93" t="s">
        <v>14</v>
      </c>
      <c r="C12" s="59">
        <v>13098902</v>
      </c>
    </row>
    <row r="13" spans="1:3" s="7" customFormat="1">
      <c r="A13" s="56"/>
      <c r="B13" s="93" t="s">
        <v>82</v>
      </c>
      <c r="C13" s="59">
        <v>719200</v>
      </c>
    </row>
    <row r="14" spans="1:3" s="7" customFormat="1">
      <c r="A14" s="56"/>
      <c r="B14" s="93" t="s">
        <v>83</v>
      </c>
      <c r="C14" s="59">
        <v>30000</v>
      </c>
    </row>
    <row r="15" spans="1:3" s="7" customFormat="1">
      <c r="A15" s="56"/>
      <c r="B15" s="95" t="s">
        <v>10</v>
      </c>
      <c r="C15" s="58">
        <f>SUM(C12:C14)</f>
        <v>13848102</v>
      </c>
    </row>
    <row r="16" spans="1:3" s="7" customFormat="1">
      <c r="A16" s="23"/>
      <c r="B16" s="94" t="s">
        <v>43</v>
      </c>
      <c r="C16" s="58"/>
    </row>
    <row r="17" spans="1:3" s="7" customFormat="1">
      <c r="A17" s="23"/>
      <c r="B17" s="93" t="s">
        <v>124</v>
      </c>
      <c r="C17" s="89">
        <v>2200000</v>
      </c>
    </row>
    <row r="18" spans="1:3" s="7" customFormat="1">
      <c r="A18" s="23"/>
      <c r="B18" s="95" t="s">
        <v>10</v>
      </c>
      <c r="C18" s="58">
        <v>2200000</v>
      </c>
    </row>
    <row r="19" spans="1:3" s="7" customFormat="1">
      <c r="A19" s="23"/>
      <c r="B19" s="94" t="s">
        <v>89</v>
      </c>
      <c r="C19" s="59"/>
    </row>
    <row r="20" spans="1:3" s="7" customFormat="1">
      <c r="A20" s="23"/>
      <c r="B20" s="93" t="s">
        <v>12</v>
      </c>
      <c r="C20" s="59">
        <v>148500</v>
      </c>
    </row>
    <row r="21" spans="1:3" s="7" customFormat="1">
      <c r="A21" s="23"/>
      <c r="B21" s="93" t="s">
        <v>33</v>
      </c>
      <c r="C21" s="59">
        <v>719480</v>
      </c>
    </row>
    <row r="22" spans="1:3" s="7" customFormat="1">
      <c r="A22" s="23"/>
      <c r="B22" s="93" t="s">
        <v>80</v>
      </c>
      <c r="C22" s="59">
        <v>-1691770</v>
      </c>
    </row>
    <row r="23" spans="1:3" s="7" customFormat="1">
      <c r="A23" s="23"/>
      <c r="B23" s="93" t="s">
        <v>79</v>
      </c>
      <c r="C23" s="59">
        <v>742614</v>
      </c>
    </row>
    <row r="24" spans="1:3" s="7" customFormat="1">
      <c r="A24" s="23"/>
      <c r="B24" s="93" t="s">
        <v>34</v>
      </c>
      <c r="C24" s="59">
        <v>640080</v>
      </c>
    </row>
    <row r="25" spans="1:3" s="7" customFormat="1">
      <c r="A25" s="23"/>
      <c r="B25" s="93" t="s">
        <v>78</v>
      </c>
      <c r="C25" s="59">
        <v>719896</v>
      </c>
    </row>
    <row r="26" spans="1:3" s="7" customFormat="1">
      <c r="A26" s="23"/>
      <c r="B26" s="93" t="s">
        <v>81</v>
      </c>
      <c r="C26" s="59">
        <v>173488</v>
      </c>
    </row>
    <row r="27" spans="1:3" s="7" customFormat="1">
      <c r="A27" s="23"/>
      <c r="B27" s="93" t="s">
        <v>35</v>
      </c>
      <c r="C27" s="59">
        <v>235602</v>
      </c>
    </row>
    <row r="28" spans="1:3" s="7" customFormat="1">
      <c r="A28" s="23"/>
      <c r="B28" s="95" t="s">
        <v>10</v>
      </c>
      <c r="C28" s="58">
        <f>SUM(C20:C27)</f>
        <v>1687890</v>
      </c>
    </row>
    <row r="29" spans="1:3" s="7" customFormat="1">
      <c r="A29" s="23"/>
      <c r="B29" s="96" t="s">
        <v>2</v>
      </c>
      <c r="C29" s="90"/>
    </row>
    <row r="30" spans="1:3" s="7" customFormat="1">
      <c r="A30" s="23"/>
      <c r="B30" s="93" t="s">
        <v>85</v>
      </c>
      <c r="C30" s="59">
        <v>6800000</v>
      </c>
    </row>
    <row r="31" spans="1:3" s="7" customFormat="1">
      <c r="A31" s="56"/>
      <c r="B31" s="95" t="s">
        <v>10</v>
      </c>
      <c r="C31" s="90">
        <f>SUM(C30)</f>
        <v>6800000</v>
      </c>
    </row>
    <row r="32" spans="1:3" s="7" customFormat="1">
      <c r="A32" s="56"/>
      <c r="B32" s="96" t="s">
        <v>88</v>
      </c>
      <c r="C32" s="90"/>
    </row>
    <row r="33" spans="1:3" s="7" customFormat="1">
      <c r="A33" s="56"/>
      <c r="B33" s="93" t="s">
        <v>86</v>
      </c>
      <c r="C33" s="59">
        <v>64694850</v>
      </c>
    </row>
    <row r="34" spans="1:3" s="7" customFormat="1">
      <c r="A34" s="56"/>
      <c r="B34" s="93" t="s">
        <v>87</v>
      </c>
      <c r="C34" s="59">
        <v>25838660</v>
      </c>
    </row>
    <row r="35" spans="1:3" s="7" customFormat="1">
      <c r="A35" s="56"/>
      <c r="B35" s="93" t="s">
        <v>91</v>
      </c>
      <c r="C35" s="91">
        <v>200000</v>
      </c>
    </row>
    <row r="36" spans="1:3" s="7" customFormat="1">
      <c r="A36" s="56"/>
      <c r="B36" s="95" t="s">
        <v>10</v>
      </c>
      <c r="C36" s="92">
        <f>SUM(C33:C35)</f>
        <v>90733510</v>
      </c>
    </row>
    <row r="37" spans="1:3" s="7" customFormat="1">
      <c r="A37" s="56"/>
      <c r="B37" s="95" t="s">
        <v>84</v>
      </c>
      <c r="C37" s="90">
        <v>2000000</v>
      </c>
    </row>
    <row r="38" spans="1:3" s="7" customFormat="1">
      <c r="A38" s="56"/>
      <c r="B38" s="95" t="s">
        <v>36</v>
      </c>
      <c r="C38" s="90">
        <v>5288227</v>
      </c>
    </row>
    <row r="39" spans="1:3" s="6" customFormat="1" ht="13.5" thickBot="1">
      <c r="A39" s="56"/>
      <c r="B39" s="97" t="s">
        <v>3</v>
      </c>
      <c r="C39" s="98">
        <f>C15+C28+C31+C38+C37+C18+C36</f>
        <v>122557729</v>
      </c>
    </row>
    <row r="40" spans="1:3" s="6" customFormat="1">
      <c r="A40" s="56"/>
      <c r="B40" s="105"/>
      <c r="C40" s="8"/>
    </row>
    <row r="41" spans="1:3" s="6" customFormat="1" ht="26.25" customHeight="1" thickBot="1">
      <c r="A41" s="136" t="s">
        <v>46</v>
      </c>
      <c r="B41" s="136"/>
      <c r="C41" s="136"/>
    </row>
    <row r="42" spans="1:3" s="6" customFormat="1">
      <c r="A42" s="134" t="s">
        <v>7</v>
      </c>
      <c r="B42" s="135"/>
      <c r="C42" s="63" t="s">
        <v>11</v>
      </c>
    </row>
    <row r="43" spans="1:3" s="6" customFormat="1" ht="24">
      <c r="A43" s="54" t="s">
        <v>28</v>
      </c>
      <c r="B43" s="35" t="s">
        <v>44</v>
      </c>
      <c r="C43" s="55">
        <v>177</v>
      </c>
    </row>
    <row r="44" spans="1:3" s="6" customFormat="1" ht="28.5" customHeight="1">
      <c r="A44" s="54" t="s">
        <v>45</v>
      </c>
      <c r="B44" s="35" t="s">
        <v>113</v>
      </c>
      <c r="C44" s="55">
        <v>2348</v>
      </c>
    </row>
    <row r="45" spans="1:3" s="6" customFormat="1" ht="28.5" customHeight="1">
      <c r="A45" s="54"/>
      <c r="B45" s="35" t="s">
        <v>115</v>
      </c>
      <c r="C45" s="55">
        <v>196</v>
      </c>
    </row>
    <row r="46" spans="1:3" s="6" customFormat="1" ht="21" customHeight="1">
      <c r="A46" s="54"/>
      <c r="B46" s="35" t="s">
        <v>114</v>
      </c>
      <c r="C46" s="55">
        <v>-1768</v>
      </c>
    </row>
    <row r="47" spans="1:3" s="6" customFormat="1" ht="21" customHeight="1" thickBot="1">
      <c r="A47" s="143" t="s">
        <v>40</v>
      </c>
      <c r="B47" s="144"/>
      <c r="C47" s="70">
        <f>SUM(C43:C46)</f>
        <v>953</v>
      </c>
    </row>
    <row r="48" spans="1:3" s="6" customFormat="1" ht="21" customHeight="1">
      <c r="A48" s="127"/>
      <c r="B48" s="127"/>
      <c r="C48" s="128"/>
    </row>
    <row r="49" spans="1:3" s="6" customFormat="1" ht="21" customHeight="1">
      <c r="A49" s="127"/>
      <c r="B49" s="127"/>
      <c r="C49" s="128"/>
    </row>
    <row r="50" spans="1:3" s="6" customFormat="1" ht="21" customHeight="1">
      <c r="A50" s="127"/>
      <c r="B50" s="127"/>
      <c r="C50" s="128"/>
    </row>
    <row r="51" spans="1:3" s="6" customFormat="1" ht="21" customHeight="1">
      <c r="A51" s="127"/>
      <c r="B51" s="127"/>
      <c r="C51" s="128"/>
    </row>
    <row r="52" spans="1:3" ht="18.75" customHeight="1" thickBot="1">
      <c r="A52" s="145" t="s">
        <v>52</v>
      </c>
      <c r="B52" s="145"/>
      <c r="C52" s="145"/>
    </row>
    <row r="53" spans="1:3" ht="16.5" customHeight="1" thickBot="1">
      <c r="A53" s="31"/>
      <c r="B53" s="64" t="s">
        <v>0</v>
      </c>
      <c r="C53" s="65" t="s">
        <v>1</v>
      </c>
    </row>
    <row r="54" spans="1:3">
      <c r="A54" s="31"/>
      <c r="B54" s="106" t="s">
        <v>4</v>
      </c>
      <c r="C54" s="107"/>
    </row>
    <row r="55" spans="1:3" ht="15" customHeight="1">
      <c r="A55" s="31"/>
      <c r="B55" s="108" t="s">
        <v>15</v>
      </c>
      <c r="C55" s="66">
        <v>220106</v>
      </c>
    </row>
    <row r="56" spans="1:3">
      <c r="A56" s="31"/>
      <c r="B56" s="108" t="s">
        <v>16</v>
      </c>
      <c r="C56" s="109">
        <v>11620738</v>
      </c>
    </row>
    <row r="57" spans="1:3">
      <c r="A57" s="31"/>
      <c r="B57" s="110" t="s">
        <v>10</v>
      </c>
      <c r="C57" s="111">
        <f>SUM(C55:C56)</f>
        <v>11840844</v>
      </c>
    </row>
    <row r="58" spans="1:3">
      <c r="A58" s="31"/>
      <c r="B58" s="112" t="s">
        <v>5</v>
      </c>
      <c r="C58" s="66"/>
    </row>
    <row r="59" spans="1:3">
      <c r="A59" s="31"/>
      <c r="B59" s="108" t="s">
        <v>16</v>
      </c>
      <c r="C59" s="66">
        <v>1478164</v>
      </c>
    </row>
    <row r="60" spans="1:3">
      <c r="A60" s="31"/>
      <c r="B60" s="113" t="s">
        <v>33</v>
      </c>
      <c r="C60" s="66">
        <v>49032</v>
      </c>
    </row>
    <row r="61" spans="1:3">
      <c r="A61" s="31"/>
      <c r="B61" s="110" t="s">
        <v>10</v>
      </c>
      <c r="C61" s="111">
        <f>SUM(C59:C60)</f>
        <v>1527196</v>
      </c>
    </row>
    <row r="62" spans="1:3">
      <c r="A62" s="31"/>
      <c r="B62" s="112" t="s">
        <v>6</v>
      </c>
      <c r="C62" s="66"/>
    </row>
    <row r="63" spans="1:3">
      <c r="A63" s="31"/>
      <c r="B63" s="113" t="s">
        <v>92</v>
      </c>
      <c r="C63" s="66">
        <v>30000</v>
      </c>
    </row>
    <row r="64" spans="1:3">
      <c r="A64" s="31"/>
      <c r="B64" s="132" t="s">
        <v>123</v>
      </c>
      <c r="C64" s="66">
        <v>3500056</v>
      </c>
    </row>
    <row r="65" spans="1:3">
      <c r="A65" s="31"/>
      <c r="B65" s="110" t="s">
        <v>10</v>
      </c>
      <c r="C65" s="111">
        <f>SUM(C63:C64)</f>
        <v>3530056</v>
      </c>
    </row>
    <row r="66" spans="1:3">
      <c r="A66" s="31"/>
      <c r="B66" s="112" t="s">
        <v>38</v>
      </c>
      <c r="C66" s="114"/>
    </row>
    <row r="67" spans="1:3">
      <c r="A67" s="31"/>
      <c r="B67" s="93" t="s">
        <v>82</v>
      </c>
      <c r="C67" s="59">
        <v>719200</v>
      </c>
    </row>
    <row r="68" spans="1:3">
      <c r="A68" s="31"/>
      <c r="B68" s="93" t="s">
        <v>34</v>
      </c>
      <c r="C68" s="59">
        <v>640080</v>
      </c>
    </row>
    <row r="69" spans="1:3">
      <c r="A69" s="31"/>
      <c r="B69" s="93" t="s">
        <v>78</v>
      </c>
      <c r="C69" s="59">
        <v>719896</v>
      </c>
    </row>
    <row r="70" spans="1:3">
      <c r="A70" s="31"/>
      <c r="B70" s="93" t="s">
        <v>91</v>
      </c>
      <c r="C70" s="91">
        <v>200000</v>
      </c>
    </row>
    <row r="71" spans="1:3">
      <c r="A71" s="31"/>
      <c r="B71" s="110" t="s">
        <v>10</v>
      </c>
      <c r="C71" s="111">
        <f>SUM(C67:C70)</f>
        <v>2279176</v>
      </c>
    </row>
    <row r="72" spans="1:3">
      <c r="A72" s="31"/>
      <c r="B72" s="112" t="s">
        <v>29</v>
      </c>
      <c r="C72" s="66"/>
    </row>
    <row r="73" spans="1:3">
      <c r="A73" s="31"/>
      <c r="B73" s="115" t="s">
        <v>19</v>
      </c>
      <c r="C73" s="66">
        <f>C74+C75</f>
        <v>196348</v>
      </c>
    </row>
    <row r="74" spans="1:3">
      <c r="A74" s="31"/>
      <c r="B74" s="116" t="s">
        <v>20</v>
      </c>
      <c r="C74" s="117">
        <v>22860</v>
      </c>
    </row>
    <row r="75" spans="1:3">
      <c r="A75" s="31"/>
      <c r="B75" s="116" t="s">
        <v>93</v>
      </c>
      <c r="C75" s="117">
        <v>173488</v>
      </c>
    </row>
    <row r="76" spans="1:3">
      <c r="A76" s="31"/>
      <c r="B76" s="108" t="s">
        <v>31</v>
      </c>
      <c r="C76" s="66">
        <f>C77+C78+C79</f>
        <v>2347636</v>
      </c>
    </row>
    <row r="77" spans="1:3">
      <c r="A77" s="31"/>
      <c r="B77" s="116" t="s">
        <v>20</v>
      </c>
      <c r="C77" s="117">
        <v>199136</v>
      </c>
    </row>
    <row r="78" spans="1:3">
      <c r="A78" s="31"/>
      <c r="B78" s="110" t="s">
        <v>21</v>
      </c>
      <c r="C78" s="117">
        <v>148500</v>
      </c>
    </row>
    <row r="79" spans="1:3">
      <c r="A79" s="31"/>
      <c r="B79" s="110" t="s">
        <v>116</v>
      </c>
      <c r="C79" s="117">
        <v>2000000</v>
      </c>
    </row>
    <row r="80" spans="1:3">
      <c r="A80" s="31"/>
      <c r="B80" s="108" t="s">
        <v>30</v>
      </c>
      <c r="C80" s="66">
        <f>C81+C82+C83</f>
        <v>-1767652</v>
      </c>
    </row>
    <row r="81" spans="1:3">
      <c r="A81" s="31"/>
      <c r="B81" s="116" t="s">
        <v>20</v>
      </c>
      <c r="C81" s="117">
        <v>228346</v>
      </c>
    </row>
    <row r="82" spans="1:3">
      <c r="A82" s="31"/>
      <c r="B82" s="110" t="s">
        <v>94</v>
      </c>
      <c r="C82" s="59">
        <v>-2231600</v>
      </c>
    </row>
    <row r="83" spans="1:3">
      <c r="A83" s="31"/>
      <c r="B83" s="116" t="s">
        <v>95</v>
      </c>
      <c r="C83" s="117">
        <v>235602</v>
      </c>
    </row>
    <row r="84" spans="1:3">
      <c r="A84" s="31"/>
      <c r="B84" s="110" t="s">
        <v>10</v>
      </c>
      <c r="C84" s="118">
        <f>C73+C76+C80</f>
        <v>776332</v>
      </c>
    </row>
    <row r="85" spans="1:3">
      <c r="A85" s="31"/>
      <c r="B85" s="112" t="s">
        <v>99</v>
      </c>
      <c r="C85" s="119"/>
    </row>
    <row r="86" spans="1:3">
      <c r="A86" s="31"/>
      <c r="B86" s="93" t="s">
        <v>86</v>
      </c>
      <c r="C86" s="59">
        <v>64694850</v>
      </c>
    </row>
    <row r="87" spans="1:3">
      <c r="A87" s="31"/>
      <c r="B87" s="93" t="s">
        <v>87</v>
      </c>
      <c r="C87" s="59">
        <v>24980034</v>
      </c>
    </row>
    <row r="88" spans="1:3">
      <c r="A88" s="31"/>
      <c r="B88" s="110" t="s">
        <v>10</v>
      </c>
      <c r="C88" s="119">
        <f>SUM(C86:C87)</f>
        <v>89674884</v>
      </c>
    </row>
    <row r="89" spans="1:3">
      <c r="A89" s="31"/>
      <c r="B89" s="120" t="s">
        <v>37</v>
      </c>
      <c r="C89" s="119"/>
    </row>
    <row r="90" spans="1:3">
      <c r="A90" s="31"/>
      <c r="B90" s="93" t="s">
        <v>79</v>
      </c>
      <c r="C90" s="59">
        <v>742614</v>
      </c>
    </row>
    <row r="91" spans="1:3">
      <c r="A91" s="31"/>
      <c r="B91" s="93" t="s">
        <v>96</v>
      </c>
      <c r="C91" s="66">
        <v>5500000</v>
      </c>
    </row>
    <row r="92" spans="1:3">
      <c r="A92" s="31"/>
      <c r="B92" s="113" t="s">
        <v>98</v>
      </c>
      <c r="C92" s="66">
        <v>858626</v>
      </c>
    </row>
    <row r="93" spans="1:3">
      <c r="A93" s="31"/>
      <c r="B93" s="113" t="s">
        <v>97</v>
      </c>
      <c r="C93" s="99">
        <v>539774</v>
      </c>
    </row>
    <row r="94" spans="1:3">
      <c r="A94" s="31"/>
      <c r="B94" s="110" t="s">
        <v>10</v>
      </c>
      <c r="C94" s="92">
        <f>SUM(C90:C93)</f>
        <v>7641014</v>
      </c>
    </row>
    <row r="95" spans="1:3">
      <c r="A95" s="31"/>
      <c r="B95" s="110" t="s">
        <v>36</v>
      </c>
      <c r="C95" s="90">
        <v>5288227</v>
      </c>
    </row>
    <row r="96" spans="1:3" ht="13.5" thickBot="1">
      <c r="A96" s="31"/>
      <c r="B96" s="67" t="s">
        <v>13</v>
      </c>
      <c r="C96" s="68">
        <f>C57+C61+C65+C84+C94+C71+C95+C88</f>
        <v>122557729</v>
      </c>
    </row>
    <row r="97" spans="1:3">
      <c r="A97" s="31"/>
      <c r="B97" s="129"/>
      <c r="C97" s="130"/>
    </row>
    <row r="98" spans="1:3" ht="14.25" customHeight="1">
      <c r="A98" s="140" t="s">
        <v>47</v>
      </c>
      <c r="B98" s="140"/>
      <c r="C98" s="140"/>
    </row>
    <row r="99" spans="1:3" ht="14.25" customHeight="1" thickBot="1">
      <c r="A99" s="131"/>
      <c r="B99" s="131"/>
      <c r="C99" s="131"/>
    </row>
    <row r="100" spans="1:3" ht="13.5" thickBot="1">
      <c r="A100" s="134" t="s">
        <v>9</v>
      </c>
      <c r="B100" s="135"/>
      <c r="C100" s="63" t="s">
        <v>11</v>
      </c>
    </row>
    <row r="101" spans="1:3" ht="14.25" customHeight="1">
      <c r="A101" s="60" t="s">
        <v>48</v>
      </c>
      <c r="B101" s="61" t="s">
        <v>117</v>
      </c>
      <c r="C101" s="62">
        <v>1731</v>
      </c>
    </row>
    <row r="102" spans="1:3">
      <c r="A102" s="54"/>
      <c r="B102" s="35" t="s">
        <v>120</v>
      </c>
      <c r="C102" s="55">
        <v>-205</v>
      </c>
    </row>
    <row r="103" spans="1:3">
      <c r="A103" s="54"/>
      <c r="B103" s="35" t="s">
        <v>118</v>
      </c>
      <c r="C103" s="55">
        <v>18</v>
      </c>
    </row>
    <row r="104" spans="1:3" ht="11.25" customHeight="1">
      <c r="A104" s="54" t="s">
        <v>5</v>
      </c>
      <c r="B104" s="35" t="s">
        <v>119</v>
      </c>
      <c r="C104" s="55">
        <v>467</v>
      </c>
    </row>
    <row r="105" spans="1:3">
      <c r="A105" s="54"/>
      <c r="B105" s="35" t="s">
        <v>120</v>
      </c>
      <c r="C105" s="55">
        <v>-155</v>
      </c>
    </row>
    <row r="106" spans="1:3">
      <c r="A106" s="54"/>
      <c r="B106" s="35" t="s">
        <v>118</v>
      </c>
      <c r="C106" s="55">
        <v>5</v>
      </c>
    </row>
    <row r="107" spans="1:3" ht="15.75" customHeight="1">
      <c r="A107" s="54" t="s">
        <v>49</v>
      </c>
      <c r="B107" s="35" t="s">
        <v>121</v>
      </c>
      <c r="C107" s="55">
        <v>-1409</v>
      </c>
    </row>
    <row r="108" spans="1:3" ht="12.75" customHeight="1">
      <c r="A108" s="54"/>
      <c r="B108" s="35" t="s">
        <v>122</v>
      </c>
      <c r="C108" s="55">
        <v>173</v>
      </c>
    </row>
    <row r="109" spans="1:3">
      <c r="A109" s="54" t="s">
        <v>38</v>
      </c>
      <c r="B109" s="35" t="s">
        <v>42</v>
      </c>
      <c r="C109" s="55">
        <v>328</v>
      </c>
    </row>
    <row r="110" spans="1:3" ht="13.5" customHeight="1" thickBot="1">
      <c r="A110" s="141" t="s">
        <v>40</v>
      </c>
      <c r="B110" s="142"/>
      <c r="C110" s="69">
        <f>SUM(C101:C109)</f>
        <v>953</v>
      </c>
    </row>
    <row r="111" spans="1:3" ht="15">
      <c r="A111" s="1"/>
      <c r="B111" s="4"/>
      <c r="C111" s="3"/>
    </row>
    <row r="112" spans="1:3">
      <c r="B112" s="4"/>
      <c r="C112" s="3"/>
    </row>
  </sheetData>
  <mergeCells count="11">
    <mergeCell ref="A98:C98"/>
    <mergeCell ref="A100:B100"/>
    <mergeCell ref="A110:B110"/>
    <mergeCell ref="A47:B47"/>
    <mergeCell ref="A52:C52"/>
    <mergeCell ref="A3:C3"/>
    <mergeCell ref="A42:B42"/>
    <mergeCell ref="A41:C41"/>
    <mergeCell ref="A8:C8"/>
    <mergeCell ref="A5:C5"/>
    <mergeCell ref="A6:C6"/>
  </mergeCells>
  <phoneticPr fontId="0" type="noConversion"/>
  <pageMargins left="0.19685039370078741" right="0.19685039370078741" top="0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8"/>
  <sheetViews>
    <sheetView tabSelected="1" topLeftCell="A28" workbookViewId="0">
      <selection activeCell="B57" sqref="B57"/>
    </sheetView>
  </sheetViews>
  <sheetFormatPr defaultRowHeight="12.75"/>
  <cols>
    <col min="1" max="1" width="3.42578125" customWidth="1"/>
    <col min="2" max="2" width="45.42578125" customWidth="1"/>
    <col min="3" max="3" width="10.85546875" customWidth="1"/>
    <col min="4" max="4" width="13.28515625" customWidth="1"/>
    <col min="5" max="5" width="11.7109375" customWidth="1"/>
    <col min="6" max="6" width="10" customWidth="1"/>
  </cols>
  <sheetData>
    <row r="1" spans="2:7" ht="14.25">
      <c r="B1" s="149" t="s">
        <v>23</v>
      </c>
      <c r="C1" s="149"/>
      <c r="D1" s="149"/>
      <c r="E1" s="19"/>
    </row>
    <row r="2" spans="2:7" ht="13.5" thickBot="1">
      <c r="F2" s="5" t="s">
        <v>11</v>
      </c>
    </row>
    <row r="3" spans="2:7">
      <c r="B3" s="150" t="s">
        <v>7</v>
      </c>
      <c r="C3" s="152" t="s">
        <v>24</v>
      </c>
      <c r="D3" s="156" t="s">
        <v>22</v>
      </c>
      <c r="E3" s="157"/>
      <c r="F3" s="154" t="s">
        <v>8</v>
      </c>
    </row>
    <row r="4" spans="2:7" ht="13.5" thickBot="1">
      <c r="B4" s="151"/>
      <c r="C4" s="153"/>
      <c r="D4" s="86" t="s">
        <v>25</v>
      </c>
      <c r="E4" s="87" t="s">
        <v>32</v>
      </c>
      <c r="F4" s="155"/>
    </row>
    <row r="5" spans="2:7" ht="20.25" customHeight="1">
      <c r="B5" s="84" t="s">
        <v>53</v>
      </c>
      <c r="C5" s="78">
        <v>138925</v>
      </c>
      <c r="D5" s="122">
        <v>3716</v>
      </c>
      <c r="E5" s="123">
        <v>1689</v>
      </c>
      <c r="F5" s="85">
        <f>SUM(C5:E5)</f>
        <v>144330</v>
      </c>
    </row>
    <row r="6" spans="2:7" ht="13.5">
      <c r="B6" s="72" t="s">
        <v>54</v>
      </c>
      <c r="C6" s="79">
        <v>3500</v>
      </c>
      <c r="D6" s="124">
        <v>8438</v>
      </c>
      <c r="E6" s="124">
        <v>15507</v>
      </c>
      <c r="F6" s="22">
        <f t="shared" ref="F6:F11" si="0">SUM(C6:E6)</f>
        <v>27445</v>
      </c>
    </row>
    <row r="7" spans="2:7" ht="13.5">
      <c r="B7" s="72" t="s">
        <v>55</v>
      </c>
      <c r="C7" s="79">
        <v>57800</v>
      </c>
      <c r="D7" s="121"/>
      <c r="E7" s="121">
        <v>2000</v>
      </c>
      <c r="F7" s="22">
        <f t="shared" si="0"/>
        <v>59800</v>
      </c>
    </row>
    <row r="8" spans="2:7" ht="13.5">
      <c r="B8" s="72" t="s">
        <v>56</v>
      </c>
      <c r="C8" s="79">
        <v>9228</v>
      </c>
      <c r="D8" s="121">
        <v>7075</v>
      </c>
      <c r="E8" s="121">
        <v>2200</v>
      </c>
      <c r="F8" s="22">
        <f t="shared" si="0"/>
        <v>18503</v>
      </c>
    </row>
    <row r="9" spans="2:7" ht="13.5">
      <c r="B9" s="73" t="s">
        <v>57</v>
      </c>
      <c r="C9" s="79"/>
      <c r="D9" s="121">
        <v>18255</v>
      </c>
      <c r="E9" s="121">
        <v>-11455</v>
      </c>
      <c r="F9" s="22">
        <f t="shared" si="0"/>
        <v>6800</v>
      </c>
    </row>
    <row r="10" spans="2:7" ht="13.5">
      <c r="B10" s="73" t="s">
        <v>58</v>
      </c>
      <c r="C10" s="79"/>
      <c r="D10" s="121"/>
      <c r="E10" s="121">
        <v>109021</v>
      </c>
      <c r="F10" s="22">
        <f t="shared" si="0"/>
        <v>109021</v>
      </c>
    </row>
    <row r="11" spans="2:7" ht="13.5">
      <c r="B11" s="73" t="s">
        <v>59</v>
      </c>
      <c r="C11" s="79">
        <v>16042</v>
      </c>
      <c r="D11" s="121">
        <v>884</v>
      </c>
      <c r="E11" s="121">
        <v>-1184</v>
      </c>
      <c r="F11" s="22">
        <f t="shared" si="0"/>
        <v>15742</v>
      </c>
      <c r="G11" s="125"/>
    </row>
    <row r="12" spans="2:7" ht="13.5">
      <c r="B12" s="73" t="s">
        <v>60</v>
      </c>
      <c r="C12" s="79">
        <v>113876</v>
      </c>
      <c r="D12" s="121">
        <v>4821</v>
      </c>
      <c r="E12" s="121">
        <v>498</v>
      </c>
      <c r="F12" s="22">
        <f t="shared" ref="F12:F18" si="1">SUM(C12:E12)</f>
        <v>119195</v>
      </c>
    </row>
    <row r="13" spans="2:7" ht="13.5">
      <c r="B13" s="73" t="s">
        <v>61</v>
      </c>
      <c r="C13" s="80"/>
      <c r="D13" s="121"/>
      <c r="E13" s="121">
        <v>5288</v>
      </c>
      <c r="F13" s="22">
        <f t="shared" si="1"/>
        <v>5288</v>
      </c>
    </row>
    <row r="14" spans="2:7" ht="13.5">
      <c r="B14" s="72" t="s">
        <v>62</v>
      </c>
      <c r="C14" s="79">
        <v>76640</v>
      </c>
      <c r="D14" s="121">
        <v>40</v>
      </c>
      <c r="E14" s="121"/>
      <c r="F14" s="22">
        <f t="shared" si="1"/>
        <v>76680</v>
      </c>
    </row>
    <row r="15" spans="2:7" ht="13.5">
      <c r="B15" s="72" t="s">
        <v>63</v>
      </c>
      <c r="C15" s="79">
        <v>2125</v>
      </c>
      <c r="D15" s="121"/>
      <c r="E15" s="121"/>
      <c r="F15" s="22">
        <f t="shared" si="1"/>
        <v>2125</v>
      </c>
    </row>
    <row r="16" spans="2:7" ht="13.5">
      <c r="B16" s="72" t="s">
        <v>64</v>
      </c>
      <c r="C16" s="80">
        <v>474</v>
      </c>
      <c r="D16" s="38">
        <v>-64</v>
      </c>
      <c r="E16" s="38"/>
      <c r="F16" s="22">
        <f t="shared" si="1"/>
        <v>410</v>
      </c>
    </row>
    <row r="17" spans="2:6" ht="14.25" thickBot="1">
      <c r="B17" s="88" t="s">
        <v>65</v>
      </c>
      <c r="C17" s="80">
        <v>2402</v>
      </c>
      <c r="D17" s="46">
        <v>50</v>
      </c>
      <c r="E17" s="46"/>
      <c r="F17" s="47">
        <f t="shared" si="1"/>
        <v>2452</v>
      </c>
    </row>
    <row r="18" spans="2:6" ht="13.5" thickBot="1">
      <c r="B18" s="17" t="s">
        <v>26</v>
      </c>
      <c r="C18" s="44">
        <f>SUM(C5:C17)</f>
        <v>421012</v>
      </c>
      <c r="D18" s="44">
        <f>SUM(D5:D17)</f>
        <v>43215</v>
      </c>
      <c r="E18" s="44">
        <f>SUM(E5:E17)</f>
        <v>123564</v>
      </c>
      <c r="F18" s="45">
        <f t="shared" si="1"/>
        <v>587791</v>
      </c>
    </row>
    <row r="19" spans="2:6" ht="13.5" thickBot="1">
      <c r="B19" s="42" t="s">
        <v>29</v>
      </c>
      <c r="C19" s="43">
        <v>-121747</v>
      </c>
      <c r="D19" s="126">
        <v>-4821</v>
      </c>
      <c r="E19" s="126">
        <v>-498</v>
      </c>
      <c r="F19" s="48">
        <f>SUM(C19:E19)</f>
        <v>-127066</v>
      </c>
    </row>
    <row r="20" spans="2:6" ht="13.5" thickBot="1">
      <c r="B20" s="17" t="s">
        <v>41</v>
      </c>
      <c r="C20" s="44">
        <f>SUM(C18:C19)</f>
        <v>299265</v>
      </c>
      <c r="D20" s="44">
        <f>SUM(D18:D19)</f>
        <v>38394</v>
      </c>
      <c r="E20" s="44">
        <f>SUM(E18:E19)</f>
        <v>123066</v>
      </c>
      <c r="F20" s="45">
        <f>SUM(F18:F19)</f>
        <v>460725</v>
      </c>
    </row>
    <row r="21" spans="2:6" ht="15.75">
      <c r="B21" s="39" t="s">
        <v>9</v>
      </c>
      <c r="C21" s="40"/>
      <c r="D21" s="40"/>
      <c r="E21" s="40"/>
      <c r="F21" s="41"/>
    </row>
    <row r="22" spans="2:6" ht="13.5">
      <c r="B22" s="74" t="s">
        <v>66</v>
      </c>
      <c r="C22" s="81">
        <v>103871</v>
      </c>
      <c r="D22" s="14">
        <v>8081</v>
      </c>
      <c r="E22" s="14">
        <v>13784</v>
      </c>
      <c r="F22" s="15">
        <f>SUM(C22:E22)</f>
        <v>125736</v>
      </c>
    </row>
    <row r="23" spans="2:6" ht="13.5">
      <c r="B23" s="75" t="s">
        <v>67</v>
      </c>
      <c r="C23" s="82">
        <v>28311</v>
      </c>
      <c r="D23" s="14">
        <v>1150</v>
      </c>
      <c r="E23" s="14">
        <v>969</v>
      </c>
      <c r="F23" s="15">
        <f t="shared" ref="F23:F33" si="2">SUM(C23:E23)</f>
        <v>30430</v>
      </c>
    </row>
    <row r="24" spans="2:6" ht="13.5">
      <c r="B24" s="75" t="s">
        <v>68</v>
      </c>
      <c r="C24" s="82">
        <v>61625</v>
      </c>
      <c r="D24" s="14">
        <v>2800</v>
      </c>
      <c r="E24" s="14">
        <v>8084</v>
      </c>
      <c r="F24" s="15">
        <f t="shared" si="2"/>
        <v>72509</v>
      </c>
    </row>
    <row r="25" spans="2:6" ht="13.5">
      <c r="B25" s="75" t="s">
        <v>69</v>
      </c>
      <c r="C25" s="82">
        <v>9030</v>
      </c>
      <c r="D25" s="14">
        <v>4450</v>
      </c>
      <c r="E25" s="14">
        <v>2578</v>
      </c>
      <c r="F25" s="15">
        <f t="shared" si="2"/>
        <v>16058</v>
      </c>
    </row>
    <row r="26" spans="2:6" ht="13.5">
      <c r="B26" s="75" t="s">
        <v>70</v>
      </c>
      <c r="C26" s="82">
        <v>5119</v>
      </c>
      <c r="D26" s="14">
        <v>7606</v>
      </c>
      <c r="E26" s="14">
        <v>-4360</v>
      </c>
      <c r="F26" s="15">
        <f t="shared" si="2"/>
        <v>8365</v>
      </c>
    </row>
    <row r="27" spans="2:6" ht="13.5">
      <c r="B27" s="75" t="s">
        <v>71</v>
      </c>
      <c r="C27" s="82">
        <v>4570</v>
      </c>
      <c r="D27" s="14"/>
      <c r="E27" s="14">
        <v>-304</v>
      </c>
      <c r="F27" s="15">
        <f t="shared" si="2"/>
        <v>4266</v>
      </c>
    </row>
    <row r="28" spans="2:6" ht="13.5">
      <c r="B28" s="75" t="s">
        <v>72</v>
      </c>
      <c r="C28" s="82">
        <v>113876</v>
      </c>
      <c r="D28" s="14">
        <v>4821</v>
      </c>
      <c r="E28" s="14">
        <v>498</v>
      </c>
      <c r="F28" s="15">
        <f t="shared" si="2"/>
        <v>119195</v>
      </c>
    </row>
    <row r="29" spans="2:6" ht="13.5">
      <c r="B29" s="71" t="s">
        <v>73</v>
      </c>
      <c r="C29" s="14"/>
      <c r="D29" s="14"/>
      <c r="E29" s="14">
        <v>10144</v>
      </c>
      <c r="F29" s="15">
        <f t="shared" si="2"/>
        <v>10144</v>
      </c>
    </row>
    <row r="30" spans="2:6" ht="13.5">
      <c r="B30" s="75" t="s">
        <v>74</v>
      </c>
      <c r="C30" s="83">
        <v>54454</v>
      </c>
      <c r="D30" s="14">
        <v>-54274</v>
      </c>
      <c r="E30" s="14">
        <v>778</v>
      </c>
      <c r="F30" s="15">
        <f t="shared" si="2"/>
        <v>958</v>
      </c>
    </row>
    <row r="31" spans="2:6" ht="13.5">
      <c r="B31" s="75" t="s">
        <v>75</v>
      </c>
      <c r="C31" s="83">
        <v>17700</v>
      </c>
      <c r="D31" s="14">
        <v>73307</v>
      </c>
      <c r="E31" s="14">
        <v>93752</v>
      </c>
      <c r="F31" s="15">
        <f t="shared" si="2"/>
        <v>184759</v>
      </c>
    </row>
    <row r="32" spans="2:6" ht="15">
      <c r="B32" s="76" t="s">
        <v>76</v>
      </c>
      <c r="C32" s="14"/>
      <c r="D32" s="14">
        <v>7871</v>
      </c>
      <c r="E32" s="14"/>
      <c r="F32" s="15">
        <f t="shared" si="2"/>
        <v>7871</v>
      </c>
    </row>
    <row r="33" spans="1:6" ht="13.5">
      <c r="B33" s="77" t="s">
        <v>100</v>
      </c>
      <c r="C33" s="14">
        <v>14585</v>
      </c>
      <c r="D33" s="14">
        <v>-4726</v>
      </c>
      <c r="E33" s="14">
        <v>-2359</v>
      </c>
      <c r="F33" s="15">
        <f t="shared" si="2"/>
        <v>7500</v>
      </c>
    </row>
    <row r="34" spans="1:6" ht="14.25" thickBot="1">
      <c r="B34" s="77" t="s">
        <v>101</v>
      </c>
      <c r="C34" s="101">
        <v>7871</v>
      </c>
      <c r="D34" s="101">
        <v>-7871</v>
      </c>
      <c r="E34" s="101"/>
      <c r="F34" s="102"/>
    </row>
    <row r="35" spans="1:6" ht="13.5" thickBot="1">
      <c r="B35" s="17" t="s">
        <v>26</v>
      </c>
      <c r="C35" s="16">
        <f>SUM(C22:C34)</f>
        <v>421012</v>
      </c>
      <c r="D35" s="16">
        <f>SUM(D22:D34)</f>
        <v>43215</v>
      </c>
      <c r="E35" s="16">
        <f>SUM(E22:E33)</f>
        <v>123564</v>
      </c>
      <c r="F35" s="20">
        <f>SUM(C35:E35)</f>
        <v>587791</v>
      </c>
    </row>
    <row r="36" spans="1:6" ht="13.5" thickBot="1">
      <c r="B36" s="49" t="s">
        <v>29</v>
      </c>
      <c r="C36" s="50">
        <v>-121747</v>
      </c>
      <c r="D36" s="50">
        <v>-4821</v>
      </c>
      <c r="E36" s="50">
        <v>-498</v>
      </c>
      <c r="F36" s="53">
        <f>SUM(C36:E36)</f>
        <v>-127066</v>
      </c>
    </row>
    <row r="37" spans="1:6" ht="13.5" thickBot="1">
      <c r="B37" s="21" t="s">
        <v>41</v>
      </c>
      <c r="C37" s="51">
        <f>SUM(C35:C36)</f>
        <v>299265</v>
      </c>
      <c r="D37" s="51">
        <f>SUM(D35:D36)</f>
        <v>38394</v>
      </c>
      <c r="E37" s="51">
        <f>SUM(E35:E36)</f>
        <v>123066</v>
      </c>
      <c r="F37" s="52">
        <f>SUM(F35:F36)</f>
        <v>460725</v>
      </c>
    </row>
    <row r="38" spans="1:6">
      <c r="A38" s="31"/>
      <c r="B38" s="29"/>
      <c r="C38" s="28"/>
      <c r="D38" s="28"/>
      <c r="E38" s="28"/>
      <c r="F38" s="32"/>
    </row>
    <row r="39" spans="1:6">
      <c r="A39" s="31"/>
      <c r="B39" s="30" t="s">
        <v>112</v>
      </c>
      <c r="C39" s="33" t="s">
        <v>11</v>
      </c>
      <c r="D39" s="28"/>
      <c r="E39" s="28"/>
      <c r="F39" s="32"/>
    </row>
    <row r="40" spans="1:6">
      <c r="A40" s="31"/>
      <c r="B40" s="100" t="s">
        <v>39</v>
      </c>
      <c r="C40" s="34">
        <v>14585</v>
      </c>
      <c r="D40" s="28"/>
      <c r="E40" s="28"/>
      <c r="F40" s="32"/>
    </row>
    <row r="41" spans="1:6">
      <c r="A41" s="31"/>
      <c r="B41" s="35" t="s">
        <v>102</v>
      </c>
      <c r="C41" s="34">
        <v>-11935</v>
      </c>
      <c r="D41" s="28"/>
      <c r="E41" s="28"/>
      <c r="F41" s="32"/>
    </row>
    <row r="42" spans="1:6">
      <c r="A42" s="31"/>
      <c r="B42" s="103" t="s">
        <v>103</v>
      </c>
      <c r="C42" s="34">
        <v>692</v>
      </c>
      <c r="D42" s="28"/>
      <c r="E42" s="28"/>
      <c r="F42" s="32"/>
    </row>
    <row r="43" spans="1:6">
      <c r="A43" s="31"/>
      <c r="B43" s="103" t="s">
        <v>104</v>
      </c>
      <c r="C43" s="34">
        <v>4775</v>
      </c>
      <c r="D43" s="28"/>
      <c r="E43" s="28"/>
      <c r="F43" s="32"/>
    </row>
    <row r="44" spans="1:6">
      <c r="A44" s="31"/>
      <c r="B44" s="103" t="s">
        <v>105</v>
      </c>
      <c r="C44" s="34">
        <v>40</v>
      </c>
      <c r="D44" s="28"/>
      <c r="E44" s="28"/>
      <c r="F44" s="32"/>
    </row>
    <row r="45" spans="1:6">
      <c r="A45" s="31"/>
      <c r="B45" s="103" t="s">
        <v>106</v>
      </c>
      <c r="C45" s="34">
        <v>1231</v>
      </c>
      <c r="D45" s="28"/>
      <c r="E45" s="28"/>
      <c r="F45" s="32"/>
    </row>
    <row r="46" spans="1:6">
      <c r="A46" s="31"/>
      <c r="B46" s="103" t="s">
        <v>107</v>
      </c>
      <c r="C46" s="34">
        <v>470</v>
      </c>
      <c r="D46" s="28"/>
      <c r="E46" s="28"/>
      <c r="F46" s="32"/>
    </row>
    <row r="47" spans="1:6">
      <c r="A47" s="31"/>
      <c r="B47" s="103" t="s">
        <v>79</v>
      </c>
      <c r="C47" s="34">
        <v>743</v>
      </c>
      <c r="D47" s="28"/>
      <c r="E47" s="28"/>
      <c r="F47" s="32"/>
    </row>
    <row r="48" spans="1:6">
      <c r="A48" s="31"/>
      <c r="B48" s="103" t="s">
        <v>108</v>
      </c>
      <c r="C48" s="34">
        <v>-10000</v>
      </c>
      <c r="D48" s="28"/>
      <c r="E48" s="28"/>
      <c r="F48" s="32"/>
    </row>
    <row r="49" spans="1:6">
      <c r="A49" s="31"/>
      <c r="B49" s="103" t="s">
        <v>109</v>
      </c>
      <c r="C49" s="34">
        <v>540</v>
      </c>
      <c r="D49" s="28"/>
      <c r="E49" s="28"/>
      <c r="F49" s="32"/>
    </row>
    <row r="50" spans="1:6">
      <c r="A50" s="31"/>
      <c r="B50" s="103" t="s">
        <v>110</v>
      </c>
      <c r="C50" s="34">
        <v>859</v>
      </c>
      <c r="D50" s="28"/>
      <c r="E50" s="28"/>
      <c r="F50" s="32"/>
    </row>
    <row r="51" spans="1:6">
      <c r="A51" s="31"/>
      <c r="B51" s="103" t="s">
        <v>111</v>
      </c>
      <c r="C51" s="34">
        <v>5500</v>
      </c>
      <c r="D51" s="28"/>
      <c r="E51" s="28"/>
      <c r="F51" s="32"/>
    </row>
    <row r="52" spans="1:6">
      <c r="B52" s="36" t="s">
        <v>77</v>
      </c>
      <c r="C52" s="37">
        <f>SUM(C40:C51)</f>
        <v>7500</v>
      </c>
      <c r="D52" s="26"/>
      <c r="E52" s="26"/>
      <c r="F52" s="27"/>
    </row>
    <row r="53" spans="1:6">
      <c r="B53" s="25"/>
      <c r="C53" s="26"/>
      <c r="D53" s="26"/>
      <c r="E53" s="26"/>
      <c r="F53" s="27"/>
    </row>
    <row r="54" spans="1:6" ht="41.25" customHeight="1">
      <c r="A54" s="146" t="s">
        <v>128</v>
      </c>
      <c r="B54" s="146"/>
      <c r="C54" s="146"/>
      <c r="D54" s="146"/>
      <c r="E54" s="146"/>
      <c r="F54" s="146"/>
    </row>
    <row r="55" spans="1:6" ht="15" customHeight="1">
      <c r="B55" s="10"/>
      <c r="C55" s="10"/>
      <c r="D55" s="10"/>
      <c r="E55" s="10"/>
      <c r="F55" s="10"/>
    </row>
    <row r="56" spans="1:6">
      <c r="C56" s="147" t="s">
        <v>27</v>
      </c>
      <c r="D56" s="147"/>
      <c r="E56" s="147"/>
      <c r="F56" s="13"/>
    </row>
    <row r="57" spans="1:6" ht="12.75" customHeight="1">
      <c r="C57" s="148" t="s">
        <v>17</v>
      </c>
      <c r="D57" s="148"/>
      <c r="E57" s="148"/>
      <c r="F57" s="24"/>
    </row>
    <row r="58" spans="1:6" ht="15">
      <c r="B58" s="23" t="s">
        <v>126</v>
      </c>
      <c r="F58" s="11"/>
    </row>
    <row r="78" spans="6:6">
      <c r="F78" s="5"/>
    </row>
  </sheetData>
  <mergeCells count="8">
    <mergeCell ref="A54:F54"/>
    <mergeCell ref="C56:E56"/>
    <mergeCell ref="C57:E57"/>
    <mergeCell ref="B1:D1"/>
    <mergeCell ref="B3:B4"/>
    <mergeCell ref="C3:C4"/>
    <mergeCell ref="F3:F4"/>
    <mergeCell ref="D3:E3"/>
  </mergeCells>
  <phoneticPr fontId="0" type="noConversion"/>
  <pageMargins left="0.35433070866141736" right="0.35433070866141736" top="0.19685039370078741" bottom="0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Előterj.</vt:lpstr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Szivek István</dc:creator>
  <cp:lastModifiedBy>SzZsuzsi</cp:lastModifiedBy>
  <cp:lastPrinted>2016-04-21T07:16:00Z</cp:lastPrinted>
  <dcterms:created xsi:type="dcterms:W3CDTF">1999-01-15T06:52:54Z</dcterms:created>
  <dcterms:modified xsi:type="dcterms:W3CDTF">2016-04-21T07:16:15Z</dcterms:modified>
</cp:coreProperties>
</file>