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'Munka1'!$A$1:$M$73</definedName>
  </definedNames>
  <calcPr fullCalcOnLoad="1"/>
</workbook>
</file>

<file path=xl/sharedStrings.xml><?xml version="1.0" encoding="utf-8"?>
<sst xmlns="http://schemas.openxmlformats.org/spreadsheetml/2006/main" count="189" uniqueCount="77">
  <si>
    <t>Ezer Ft-ban</t>
  </si>
  <si>
    <t>A</t>
  </si>
  <si>
    <t>B</t>
  </si>
  <si>
    <t>C</t>
  </si>
  <si>
    <t>D</t>
  </si>
  <si>
    <t>Szakf.</t>
  </si>
  <si>
    <t>Megnevezés</t>
  </si>
  <si>
    <t>Bev. Forrás</t>
  </si>
  <si>
    <t>Eredeti ei.</t>
  </si>
  <si>
    <t>1.</t>
  </si>
  <si>
    <t>2.</t>
  </si>
  <si>
    <t>3.</t>
  </si>
  <si>
    <t>Köztemető-fenntartás és működtetés</t>
  </si>
  <si>
    <t>Önkormányzati igazgatási tevékenység</t>
  </si>
  <si>
    <t>Százholdas Pagony Óvoda és Bölcsőde</t>
  </si>
  <si>
    <t>Óv.int.étk.tér.</t>
  </si>
  <si>
    <t>Bölcsődei ellátás</t>
  </si>
  <si>
    <t>Összesen</t>
  </si>
  <si>
    <t>Iskolai intézményi étkezés térítés</t>
  </si>
  <si>
    <t>Különbözet</t>
  </si>
  <si>
    <t>Mód. ei.</t>
  </si>
  <si>
    <t>Kulcs Községi Önkormányzat</t>
  </si>
  <si>
    <t>032020</t>
  </si>
  <si>
    <t>Tűz- és katasztrófavédelmi tev.</t>
  </si>
  <si>
    <t>Szolgáltatások ellenértéke</t>
  </si>
  <si>
    <t>Egyéb működési bevételek</t>
  </si>
  <si>
    <t>Egyéb felhalm.célú tám.áhb.</t>
  </si>
  <si>
    <t>Vis maior</t>
  </si>
  <si>
    <t>096020</t>
  </si>
  <si>
    <t>Ellátási díjak</t>
  </si>
  <si>
    <t>013350</t>
  </si>
  <si>
    <t>Nem lakóingatlan bérbeadása</t>
  </si>
  <si>
    <t>Egyéb épület értékestése</t>
  </si>
  <si>
    <t>018010</t>
  </si>
  <si>
    <t xml:space="preserve">Adóbevétek </t>
  </si>
  <si>
    <t xml:space="preserve">Közhatalmi bevételek </t>
  </si>
  <si>
    <t>Önk.vagy.Koncesszióba adásból</t>
  </si>
  <si>
    <t>Kiszáml.Áfa</t>
  </si>
  <si>
    <t>066020</t>
  </si>
  <si>
    <t>Község gazdálkodás</t>
  </si>
  <si>
    <t>Készletértékesítés</t>
  </si>
  <si>
    <t>Előző évi pénzmaradvány</t>
  </si>
  <si>
    <t>Közvetített szolgáltatás</t>
  </si>
  <si>
    <t>Felh.célú átvett pénzeszközök</t>
  </si>
  <si>
    <t>Kamatbevételek</t>
  </si>
  <si>
    <t>Koncesszióból szárm. Bevétel</t>
  </si>
  <si>
    <t>061030</t>
  </si>
  <si>
    <t>Lakáshoz jutást segítő támogatások</t>
  </si>
  <si>
    <t>Önkormányzat elsz.</t>
  </si>
  <si>
    <t>Műk.célú támogatás áhb.</t>
  </si>
  <si>
    <t>072111</t>
  </si>
  <si>
    <t>Háziorvosi ellátás</t>
  </si>
  <si>
    <t>Egyéb műk.célú támogatások áhb.</t>
  </si>
  <si>
    <t>074032</t>
  </si>
  <si>
    <t>Ifjúság- egészségügyi gondozás</t>
  </si>
  <si>
    <t>041232</t>
  </si>
  <si>
    <t>Közfoglalkoztatás</t>
  </si>
  <si>
    <t>082044</t>
  </si>
  <si>
    <t>Közművelődési int.műk.</t>
  </si>
  <si>
    <t>bérleti díj</t>
  </si>
  <si>
    <t>013320</t>
  </si>
  <si>
    <t>Kulcsi Polgármesteri Hivatal</t>
  </si>
  <si>
    <t>011130</t>
  </si>
  <si>
    <t>Mc tám.bevét.</t>
  </si>
  <si>
    <t>016010</t>
  </si>
  <si>
    <t>Országgyűl.képvis.választás</t>
  </si>
  <si>
    <t>Önkorm. és társ.elszám.</t>
  </si>
  <si>
    <t>018030</t>
  </si>
  <si>
    <t>Önkorm.elszám.költségvetési szerveivel</t>
  </si>
  <si>
    <t>Irányító szervi támogatás</t>
  </si>
  <si>
    <t>091110</t>
  </si>
  <si>
    <t>Háztartásoktól mc vt támogatás</t>
  </si>
  <si>
    <t>Önk.elsz. költségvetési szerveikkel</t>
  </si>
  <si>
    <t>104030</t>
  </si>
  <si>
    <t>Támogatás értékű felhalmozási tám.</t>
  </si>
  <si>
    <t>Bevételek előirányzata feladatonként, tevékenységenként 2019. év módosított</t>
  </si>
  <si>
    <t>4. melléklet a 7/2019. (VIII. 29.)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</si>
</sst>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\ d/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2" xfId="0" applyFont="1" applyBorder="1" applyAlignment="1">
      <alignment/>
    </xf>
    <xf numFmtId="166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33" borderId="36" xfId="0" applyFont="1" applyFill="1" applyBorder="1" applyAlignment="1">
      <alignment/>
    </xf>
    <xf numFmtId="49" fontId="7" fillId="0" borderId="37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49" fontId="8" fillId="0" borderId="37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8" fillId="0" borderId="39" xfId="0" applyNumberFormat="1" applyFont="1" applyFill="1" applyBorder="1" applyAlignment="1">
      <alignment horizontal="right"/>
    </xf>
    <xf numFmtId="49" fontId="7" fillId="0" borderId="37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3" fontId="8" fillId="34" borderId="39" xfId="0" applyNumberFormat="1" applyFont="1" applyFill="1" applyBorder="1" applyAlignment="1">
      <alignment horizontal="right"/>
    </xf>
    <xf numFmtId="3" fontId="7" fillId="34" borderId="39" xfId="0" applyNumberFormat="1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3" fontId="8" fillId="34" borderId="40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0" fontId="8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0" fillId="33" borderId="44" xfId="0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49" fontId="8" fillId="0" borderId="49" xfId="0" applyNumberFormat="1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0" fillId="0" borderId="44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54" xfId="0" applyNumberFormat="1" applyFont="1" applyBorder="1" applyAlignment="1">
      <alignment horizontal="right"/>
    </xf>
    <xf numFmtId="0" fontId="8" fillId="33" borderId="55" xfId="0" applyFont="1" applyFill="1" applyBorder="1" applyAlignment="1">
      <alignment/>
    </xf>
    <xf numFmtId="3" fontId="6" fillId="33" borderId="56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" fillId="35" borderId="13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44" xfId="0" applyFill="1" applyBorder="1" applyAlignment="1">
      <alignment/>
    </xf>
    <xf numFmtId="0" fontId="2" fillId="35" borderId="16" xfId="0" applyFont="1" applyFill="1" applyBorder="1" applyAlignment="1">
      <alignment/>
    </xf>
    <xf numFmtId="3" fontId="6" fillId="34" borderId="59" xfId="0" applyNumberFormat="1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3" fontId="7" fillId="34" borderId="6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49" fontId="7" fillId="34" borderId="37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9" fontId="8" fillId="34" borderId="37" xfId="0" applyNumberFormat="1" applyFont="1" applyFill="1" applyBorder="1" applyAlignment="1">
      <alignment/>
    </xf>
    <xf numFmtId="0" fontId="8" fillId="34" borderId="37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3" fontId="7" fillId="34" borderId="61" xfId="0" applyNumberFormat="1" applyFont="1" applyFill="1" applyBorder="1" applyAlignment="1">
      <alignment horizontal="right"/>
    </xf>
    <xf numFmtId="0" fontId="9" fillId="34" borderId="38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49" fontId="8" fillId="34" borderId="49" xfId="0" applyNumberFormat="1" applyFont="1" applyFill="1" applyBorder="1" applyAlignment="1">
      <alignment/>
    </xf>
    <xf numFmtId="0" fontId="8" fillId="34" borderId="49" xfId="0" applyFont="1" applyFill="1" applyBorder="1" applyAlignment="1">
      <alignment/>
    </xf>
    <xf numFmtId="0" fontId="8" fillId="34" borderId="50" xfId="0" applyFont="1" applyFill="1" applyBorder="1" applyAlignment="1">
      <alignment/>
    </xf>
    <xf numFmtId="0" fontId="0" fillId="34" borderId="54" xfId="0" applyFill="1" applyBorder="1" applyAlignment="1">
      <alignment horizontal="right"/>
    </xf>
    <xf numFmtId="0" fontId="0" fillId="34" borderId="32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33" borderId="55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34" borderId="63" xfId="0" applyFont="1" applyFill="1" applyBorder="1" applyAlignment="1">
      <alignment horizontal="left"/>
    </xf>
    <xf numFmtId="0" fontId="6" fillId="34" borderId="64" xfId="0" applyFont="1" applyFill="1" applyBorder="1" applyAlignment="1">
      <alignment horizontal="left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0" fillId="0" borderId="0" xfId="0" applyBorder="1" applyAlignment="1">
      <alignment horizontal="right" vertical="center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0.7109375" style="0" customWidth="1"/>
    <col min="4" max="4" width="45.00390625" style="0" bestFit="1" customWidth="1"/>
    <col min="5" max="5" width="31.7109375" style="0" bestFit="1" customWidth="1"/>
    <col min="6" max="6" width="11.421875" style="0" customWidth="1"/>
    <col min="7" max="9" width="0" style="0" hidden="1" customWidth="1"/>
    <col min="10" max="10" width="11.140625" style="0" bestFit="1" customWidth="1"/>
    <col min="11" max="11" width="45.00390625" style="0" bestFit="1" customWidth="1"/>
    <col min="12" max="12" width="31.7109375" style="0" bestFit="1" customWidth="1"/>
    <col min="13" max="13" width="12.00390625" style="0" bestFit="1" customWidth="1"/>
    <col min="14" max="14" width="14.140625" style="0" bestFit="1" customWidth="1"/>
    <col min="20" max="20" width="33.8515625" style="0" bestFit="1" customWidth="1"/>
  </cols>
  <sheetData>
    <row r="1" spans="1:13" ht="12.75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3" spans="1:6" ht="15" customHeight="1">
      <c r="A3" s="116" t="s">
        <v>75</v>
      </c>
      <c r="B3" s="116"/>
      <c r="C3" s="116"/>
      <c r="D3" s="116"/>
      <c r="E3" s="116"/>
      <c r="F3" s="116"/>
    </row>
    <row r="4" spans="1:6" ht="15" customHeight="1">
      <c r="A4" s="116"/>
      <c r="B4" s="116"/>
      <c r="C4" s="116"/>
      <c r="D4" s="116"/>
      <c r="E4" s="116"/>
      <c r="F4" s="116"/>
    </row>
    <row r="5" spans="1:6" ht="12.75">
      <c r="A5" s="116"/>
      <c r="B5" s="116"/>
      <c r="C5" s="116"/>
      <c r="D5" s="116"/>
      <c r="E5" s="116"/>
      <c r="F5" s="116"/>
    </row>
    <row r="6" spans="2:6" ht="15.75" thickBot="1">
      <c r="B6" s="1"/>
      <c r="C6" s="1"/>
      <c r="D6" s="1"/>
      <c r="E6" s="1"/>
      <c r="F6" s="2" t="s">
        <v>0</v>
      </c>
    </row>
    <row r="7" spans="1:13" ht="16.5" thickBot="1">
      <c r="A7" s="3"/>
      <c r="B7" s="4"/>
      <c r="C7" s="5" t="s">
        <v>1</v>
      </c>
      <c r="D7" s="6" t="s">
        <v>2</v>
      </c>
      <c r="E7" s="6" t="s">
        <v>3</v>
      </c>
      <c r="F7" s="6" t="s">
        <v>4</v>
      </c>
      <c r="G7" s="7"/>
      <c r="H7" s="3"/>
      <c r="I7" s="4"/>
      <c r="J7" s="5" t="s">
        <v>1</v>
      </c>
      <c r="K7" s="6" t="s">
        <v>2</v>
      </c>
      <c r="L7" s="6" t="s">
        <v>3</v>
      </c>
      <c r="M7" s="6" t="s">
        <v>4</v>
      </c>
    </row>
    <row r="8" spans="1:14" ht="16.5" thickBot="1">
      <c r="A8" s="56"/>
      <c r="B8" s="57"/>
      <c r="C8" s="58" t="s">
        <v>5</v>
      </c>
      <c r="D8" s="58" t="s">
        <v>6</v>
      </c>
      <c r="E8" s="58" t="s">
        <v>7</v>
      </c>
      <c r="F8" s="79" t="s">
        <v>20</v>
      </c>
      <c r="G8" s="80"/>
      <c r="H8" s="81"/>
      <c r="I8" s="82"/>
      <c r="J8" s="79" t="s">
        <v>5</v>
      </c>
      <c r="K8" s="79" t="s">
        <v>6</v>
      </c>
      <c r="L8" s="79" t="s">
        <v>7</v>
      </c>
      <c r="M8" s="79" t="s">
        <v>8</v>
      </c>
      <c r="N8" s="12" t="s">
        <v>19</v>
      </c>
    </row>
    <row r="9" spans="1:14" ht="15.75">
      <c r="A9" s="59">
        <v>1</v>
      </c>
      <c r="B9" s="18" t="s">
        <v>9</v>
      </c>
      <c r="C9" s="117" t="s">
        <v>21</v>
      </c>
      <c r="D9" s="118"/>
      <c r="E9" s="119"/>
      <c r="F9" s="83">
        <f>F10+F15+F17+F20+F24+F34+F36+F38+F41+F43+F45+F48</f>
        <v>1498297</v>
      </c>
      <c r="G9" s="84"/>
      <c r="H9" s="85">
        <v>1</v>
      </c>
      <c r="I9" s="86" t="s">
        <v>9</v>
      </c>
      <c r="J9" s="120" t="s">
        <v>21</v>
      </c>
      <c r="K9" s="120"/>
      <c r="L9" s="121"/>
      <c r="M9" s="83">
        <f>M10+M15+M17+M20+M24+M34+M36+M38+M41+M43+M45+M48</f>
        <v>644586</v>
      </c>
      <c r="N9" s="13">
        <f>+F9-M9</f>
        <v>853711</v>
      </c>
    </row>
    <row r="10" spans="1:14" ht="15">
      <c r="A10" s="60">
        <v>2</v>
      </c>
      <c r="B10" s="9"/>
      <c r="C10" s="37" t="s">
        <v>22</v>
      </c>
      <c r="D10" s="38" t="s">
        <v>23</v>
      </c>
      <c r="E10" s="39"/>
      <c r="F10" s="87">
        <f>SUM(F11:F14)</f>
        <v>0</v>
      </c>
      <c r="G10" s="88"/>
      <c r="H10" s="89">
        <v>2</v>
      </c>
      <c r="I10" s="90"/>
      <c r="J10" s="91" t="s">
        <v>22</v>
      </c>
      <c r="K10" s="92" t="s">
        <v>23</v>
      </c>
      <c r="L10" s="93"/>
      <c r="M10" s="87">
        <f>SUM(M11:M14)</f>
        <v>0</v>
      </c>
      <c r="N10" s="13">
        <f aca="true" t="shared" si="0" ref="N10:N73">+F10-M10</f>
        <v>0</v>
      </c>
    </row>
    <row r="11" spans="1:14" ht="15">
      <c r="A11" s="60">
        <v>3</v>
      </c>
      <c r="B11" s="10"/>
      <c r="C11" s="40"/>
      <c r="D11" s="41"/>
      <c r="E11" s="42" t="s">
        <v>24</v>
      </c>
      <c r="F11" s="47">
        <v>0</v>
      </c>
      <c r="G11" s="88"/>
      <c r="H11" s="89">
        <v>3</v>
      </c>
      <c r="I11" s="94"/>
      <c r="J11" s="95"/>
      <c r="K11" s="96"/>
      <c r="L11" s="97" t="s">
        <v>24</v>
      </c>
      <c r="M11" s="47">
        <v>0</v>
      </c>
      <c r="N11" s="13">
        <f t="shared" si="0"/>
        <v>0</v>
      </c>
    </row>
    <row r="12" spans="1:14" ht="15">
      <c r="A12" s="60">
        <v>4</v>
      </c>
      <c r="B12" s="10"/>
      <c r="C12" s="40"/>
      <c r="D12" s="41"/>
      <c r="E12" s="42" t="s">
        <v>25</v>
      </c>
      <c r="F12" s="47">
        <v>0</v>
      </c>
      <c r="G12" s="88"/>
      <c r="H12" s="89">
        <v>4</v>
      </c>
      <c r="I12" s="94"/>
      <c r="J12" s="95"/>
      <c r="K12" s="96"/>
      <c r="L12" s="97" t="s">
        <v>25</v>
      </c>
      <c r="M12" s="47">
        <v>0</v>
      </c>
      <c r="N12" s="13">
        <f t="shared" si="0"/>
        <v>0</v>
      </c>
    </row>
    <row r="13" spans="1:14" ht="15">
      <c r="A13" s="60"/>
      <c r="B13" s="10"/>
      <c r="C13" s="40"/>
      <c r="D13" s="41"/>
      <c r="E13" s="42" t="s">
        <v>26</v>
      </c>
      <c r="F13" s="47"/>
      <c r="G13" s="88"/>
      <c r="H13" s="89"/>
      <c r="I13" s="94"/>
      <c r="J13" s="95"/>
      <c r="K13" s="96"/>
      <c r="L13" s="97" t="s">
        <v>26</v>
      </c>
      <c r="M13" s="47"/>
      <c r="N13" s="13">
        <f t="shared" si="0"/>
        <v>0</v>
      </c>
    </row>
    <row r="14" spans="1:14" ht="15">
      <c r="A14" s="60"/>
      <c r="B14" s="10"/>
      <c r="C14" s="40"/>
      <c r="D14" s="41"/>
      <c r="E14" s="42" t="s">
        <v>27</v>
      </c>
      <c r="F14" s="47"/>
      <c r="G14" s="88"/>
      <c r="H14" s="89"/>
      <c r="I14" s="94"/>
      <c r="J14" s="95"/>
      <c r="K14" s="96"/>
      <c r="L14" s="97" t="s">
        <v>27</v>
      </c>
      <c r="M14" s="47"/>
      <c r="N14" s="13">
        <f t="shared" si="0"/>
        <v>0</v>
      </c>
    </row>
    <row r="15" spans="1:14" ht="15">
      <c r="A15" s="60">
        <v>5</v>
      </c>
      <c r="B15" s="10"/>
      <c r="C15" s="44" t="s">
        <v>28</v>
      </c>
      <c r="D15" s="45" t="s">
        <v>18</v>
      </c>
      <c r="E15" s="46"/>
      <c r="F15" s="98">
        <f>SUM(F16)</f>
        <v>6985</v>
      </c>
      <c r="G15" s="88"/>
      <c r="H15" s="89">
        <v>5</v>
      </c>
      <c r="I15" s="94"/>
      <c r="J15" s="91" t="s">
        <v>28</v>
      </c>
      <c r="K15" s="92" t="s">
        <v>18</v>
      </c>
      <c r="L15" s="93"/>
      <c r="M15" s="98">
        <f>SUM(M16)</f>
        <v>6985</v>
      </c>
      <c r="N15" s="13">
        <f t="shared" si="0"/>
        <v>0</v>
      </c>
    </row>
    <row r="16" spans="1:14" ht="15">
      <c r="A16" s="60">
        <v>6</v>
      </c>
      <c r="B16" s="10"/>
      <c r="C16" s="40"/>
      <c r="D16" s="41"/>
      <c r="E16" s="42" t="s">
        <v>29</v>
      </c>
      <c r="F16" s="47">
        <f>5500*1.27</f>
        <v>6985</v>
      </c>
      <c r="G16" s="88"/>
      <c r="H16" s="89">
        <v>6</v>
      </c>
      <c r="I16" s="94"/>
      <c r="J16" s="95"/>
      <c r="K16" s="96"/>
      <c r="L16" s="97" t="s">
        <v>29</v>
      </c>
      <c r="M16" s="47">
        <f>5500*1.27</f>
        <v>6985</v>
      </c>
      <c r="N16" s="13">
        <f t="shared" si="0"/>
        <v>0</v>
      </c>
    </row>
    <row r="17" spans="1:14" ht="15">
      <c r="A17" s="60">
        <v>9</v>
      </c>
      <c r="B17" s="9"/>
      <c r="C17" s="44" t="s">
        <v>30</v>
      </c>
      <c r="D17" s="45" t="s">
        <v>31</v>
      </c>
      <c r="E17" s="46"/>
      <c r="F17" s="48">
        <f>SUM(F18)</f>
        <v>1371</v>
      </c>
      <c r="G17" s="88"/>
      <c r="H17" s="89">
        <v>9</v>
      </c>
      <c r="I17" s="90"/>
      <c r="J17" s="91" t="s">
        <v>30</v>
      </c>
      <c r="K17" s="92" t="s">
        <v>31</v>
      </c>
      <c r="L17" s="93"/>
      <c r="M17" s="48">
        <f>SUM(M18)</f>
        <v>1371</v>
      </c>
      <c r="N17" s="13">
        <f t="shared" si="0"/>
        <v>0</v>
      </c>
    </row>
    <row r="18" spans="1:14" ht="15">
      <c r="A18" s="60">
        <v>10</v>
      </c>
      <c r="B18" s="9"/>
      <c r="C18" s="40"/>
      <c r="D18" s="41"/>
      <c r="E18" s="42" t="s">
        <v>24</v>
      </c>
      <c r="F18" s="47">
        <v>1371</v>
      </c>
      <c r="G18" s="88"/>
      <c r="H18" s="89">
        <v>10</v>
      </c>
      <c r="I18" s="90"/>
      <c r="J18" s="95"/>
      <c r="K18" s="96"/>
      <c r="L18" s="97" t="s">
        <v>24</v>
      </c>
      <c r="M18" s="47">
        <v>1371</v>
      </c>
      <c r="N18" s="13">
        <f t="shared" si="0"/>
        <v>0</v>
      </c>
    </row>
    <row r="19" spans="1:14" ht="15">
      <c r="A19" s="60"/>
      <c r="B19" s="9"/>
      <c r="C19" s="40"/>
      <c r="D19" s="41"/>
      <c r="E19" s="42" t="s">
        <v>32</v>
      </c>
      <c r="F19" s="47"/>
      <c r="G19" s="88"/>
      <c r="H19" s="89"/>
      <c r="I19" s="90"/>
      <c r="J19" s="95"/>
      <c r="K19" s="96"/>
      <c r="L19" s="97" t="s">
        <v>32</v>
      </c>
      <c r="M19" s="47"/>
      <c r="N19" s="13">
        <f t="shared" si="0"/>
        <v>0</v>
      </c>
    </row>
    <row r="20" spans="1:14" ht="15">
      <c r="A20" s="60"/>
      <c r="B20" s="9"/>
      <c r="C20" s="44" t="s">
        <v>33</v>
      </c>
      <c r="D20" s="45" t="s">
        <v>34</v>
      </c>
      <c r="E20" s="46"/>
      <c r="F20" s="48">
        <f>SUM(F21)</f>
        <v>114600</v>
      </c>
      <c r="G20" s="88"/>
      <c r="H20" s="89"/>
      <c r="I20" s="90"/>
      <c r="J20" s="91" t="s">
        <v>33</v>
      </c>
      <c r="K20" s="92" t="s">
        <v>34</v>
      </c>
      <c r="L20" s="93"/>
      <c r="M20" s="48">
        <f>SUM(M21)</f>
        <v>114600</v>
      </c>
      <c r="N20" s="13">
        <f t="shared" si="0"/>
        <v>0</v>
      </c>
    </row>
    <row r="21" spans="1:14" ht="15">
      <c r="A21" s="60"/>
      <c r="B21" s="9"/>
      <c r="C21" s="40"/>
      <c r="D21" s="41"/>
      <c r="E21" s="42" t="s">
        <v>35</v>
      </c>
      <c r="F21" s="47">
        <v>114600</v>
      </c>
      <c r="G21" s="88"/>
      <c r="H21" s="89"/>
      <c r="I21" s="90"/>
      <c r="J21" s="95"/>
      <c r="K21" s="96"/>
      <c r="L21" s="97" t="s">
        <v>35</v>
      </c>
      <c r="M21" s="47">
        <v>114600</v>
      </c>
      <c r="N21" s="13">
        <f t="shared" si="0"/>
        <v>0</v>
      </c>
    </row>
    <row r="22" spans="1:14" ht="15">
      <c r="A22" s="60"/>
      <c r="B22" s="9"/>
      <c r="C22" s="40"/>
      <c r="D22" s="41"/>
      <c r="E22" s="42" t="s">
        <v>36</v>
      </c>
      <c r="F22" s="47"/>
      <c r="G22" s="88"/>
      <c r="H22" s="89"/>
      <c r="I22" s="90"/>
      <c r="J22" s="95"/>
      <c r="K22" s="96"/>
      <c r="L22" s="97" t="s">
        <v>36</v>
      </c>
      <c r="M22" s="47"/>
      <c r="N22" s="13">
        <f t="shared" si="0"/>
        <v>0</v>
      </c>
    </row>
    <row r="23" spans="1:14" ht="15">
      <c r="A23" s="60"/>
      <c r="B23" s="9"/>
      <c r="C23" s="40"/>
      <c r="D23" s="41"/>
      <c r="E23" s="42" t="s">
        <v>37</v>
      </c>
      <c r="F23" s="47"/>
      <c r="G23" s="88"/>
      <c r="H23" s="89"/>
      <c r="I23" s="90"/>
      <c r="J23" s="95"/>
      <c r="K23" s="96"/>
      <c r="L23" s="97" t="s">
        <v>37</v>
      </c>
      <c r="M23" s="47"/>
      <c r="N23" s="13">
        <f t="shared" si="0"/>
        <v>0</v>
      </c>
    </row>
    <row r="24" spans="1:14" ht="15">
      <c r="A24" s="60"/>
      <c r="B24" s="9"/>
      <c r="C24" s="44" t="s">
        <v>38</v>
      </c>
      <c r="D24" s="45" t="s">
        <v>39</v>
      </c>
      <c r="E24" s="46"/>
      <c r="F24" s="48">
        <f>SUM(F25:F33)</f>
        <v>1130257</v>
      </c>
      <c r="G24" s="88"/>
      <c r="H24" s="89"/>
      <c r="I24" s="90"/>
      <c r="J24" s="91" t="s">
        <v>38</v>
      </c>
      <c r="K24" s="92" t="s">
        <v>39</v>
      </c>
      <c r="L24" s="93"/>
      <c r="M24" s="48">
        <f>SUM(M25:M33)</f>
        <v>280170</v>
      </c>
      <c r="N24" s="13">
        <f t="shared" si="0"/>
        <v>850087</v>
      </c>
    </row>
    <row r="25" spans="1:14" ht="15">
      <c r="A25" s="60">
        <v>11</v>
      </c>
      <c r="B25" s="9"/>
      <c r="C25" s="44"/>
      <c r="D25" s="45"/>
      <c r="E25" s="42" t="s">
        <v>40</v>
      </c>
      <c r="F25" s="47">
        <v>0</v>
      </c>
      <c r="G25" s="88"/>
      <c r="H25" s="89">
        <v>11</v>
      </c>
      <c r="I25" s="90"/>
      <c r="J25" s="91"/>
      <c r="K25" s="92"/>
      <c r="L25" s="97" t="s">
        <v>40</v>
      </c>
      <c r="M25" s="47">
        <v>0</v>
      </c>
      <c r="N25" s="13">
        <f t="shared" si="0"/>
        <v>0</v>
      </c>
    </row>
    <row r="26" spans="1:14" ht="15">
      <c r="A26" s="60">
        <v>12</v>
      </c>
      <c r="B26" s="9"/>
      <c r="C26" s="44"/>
      <c r="D26" s="45"/>
      <c r="E26" s="42" t="s">
        <v>24</v>
      </c>
      <c r="F26" s="47">
        <v>4064</v>
      </c>
      <c r="G26" s="88"/>
      <c r="H26" s="89">
        <v>12</v>
      </c>
      <c r="I26" s="90"/>
      <c r="J26" s="91"/>
      <c r="K26" s="92"/>
      <c r="L26" s="97" t="s">
        <v>24</v>
      </c>
      <c r="M26" s="47">
        <v>4064</v>
      </c>
      <c r="N26" s="13">
        <f t="shared" si="0"/>
        <v>0</v>
      </c>
    </row>
    <row r="27" spans="1:14" ht="15">
      <c r="A27" s="60">
        <v>15</v>
      </c>
      <c r="B27" s="10"/>
      <c r="C27" s="44"/>
      <c r="D27" s="45"/>
      <c r="E27" s="42" t="s">
        <v>41</v>
      </c>
      <c r="F27" s="47">
        <v>984882</v>
      </c>
      <c r="G27" s="88"/>
      <c r="H27" s="89">
        <v>15</v>
      </c>
      <c r="I27" s="94"/>
      <c r="J27" s="91"/>
      <c r="K27" s="92"/>
      <c r="L27" s="97" t="s">
        <v>41</v>
      </c>
      <c r="M27" s="47">
        <v>270230</v>
      </c>
      <c r="N27" s="13">
        <f t="shared" si="0"/>
        <v>714652</v>
      </c>
    </row>
    <row r="28" spans="1:14" ht="15">
      <c r="A28" s="60">
        <v>16</v>
      </c>
      <c r="B28" s="10"/>
      <c r="C28" s="44"/>
      <c r="D28" s="45"/>
      <c r="E28" s="42" t="s">
        <v>42</v>
      </c>
      <c r="F28" s="47">
        <v>1905</v>
      </c>
      <c r="G28" s="88"/>
      <c r="H28" s="89">
        <v>16</v>
      </c>
      <c r="I28" s="94"/>
      <c r="J28" s="91"/>
      <c r="K28" s="92"/>
      <c r="L28" s="97" t="s">
        <v>42</v>
      </c>
      <c r="M28" s="47">
        <v>1905</v>
      </c>
      <c r="N28" s="13">
        <f t="shared" si="0"/>
        <v>0</v>
      </c>
    </row>
    <row r="29" spans="1:14" ht="15">
      <c r="A29" s="60">
        <v>17</v>
      </c>
      <c r="B29" s="10"/>
      <c r="C29" s="40"/>
      <c r="D29" s="41"/>
      <c r="E29" s="42" t="s">
        <v>43</v>
      </c>
      <c r="F29" s="47">
        <v>2000</v>
      </c>
      <c r="G29" s="88"/>
      <c r="H29" s="89">
        <v>17</v>
      </c>
      <c r="I29" s="94"/>
      <c r="J29" s="95"/>
      <c r="K29" s="96"/>
      <c r="L29" s="97" t="s">
        <v>43</v>
      </c>
      <c r="M29" s="47">
        <v>2000</v>
      </c>
      <c r="N29" s="13">
        <f t="shared" si="0"/>
        <v>0</v>
      </c>
    </row>
    <row r="30" spans="1:14" ht="15">
      <c r="A30" s="60">
        <v>18</v>
      </c>
      <c r="B30" s="10"/>
      <c r="C30" s="40"/>
      <c r="D30" s="41"/>
      <c r="E30" s="42" t="s">
        <v>25</v>
      </c>
      <c r="F30" s="47">
        <f>601+10405</f>
        <v>11006</v>
      </c>
      <c r="G30" s="88"/>
      <c r="H30" s="89">
        <v>18</v>
      </c>
      <c r="I30" s="94"/>
      <c r="J30" s="95"/>
      <c r="K30" s="96"/>
      <c r="L30" s="97" t="s">
        <v>25</v>
      </c>
      <c r="M30" s="47">
        <v>601</v>
      </c>
      <c r="N30" s="13">
        <f t="shared" si="0"/>
        <v>10405</v>
      </c>
    </row>
    <row r="31" spans="1:14" ht="15">
      <c r="A31" s="60">
        <v>19</v>
      </c>
      <c r="B31" s="10"/>
      <c r="C31" s="40"/>
      <c r="D31" s="41"/>
      <c r="E31" s="42" t="s">
        <v>44</v>
      </c>
      <c r="F31" s="47">
        <v>100</v>
      </c>
      <c r="G31" s="88"/>
      <c r="H31" s="89">
        <v>19</v>
      </c>
      <c r="I31" s="94"/>
      <c r="J31" s="95"/>
      <c r="K31" s="96"/>
      <c r="L31" s="97" t="s">
        <v>44</v>
      </c>
      <c r="M31" s="47">
        <v>100</v>
      </c>
      <c r="N31" s="13">
        <f t="shared" si="0"/>
        <v>0</v>
      </c>
    </row>
    <row r="32" spans="1:14" ht="15">
      <c r="A32" s="60"/>
      <c r="B32" s="10"/>
      <c r="C32" s="40"/>
      <c r="D32" s="41"/>
      <c r="E32" s="42" t="s">
        <v>74</v>
      </c>
      <c r="F32" s="47">
        <v>125030</v>
      </c>
      <c r="G32" s="88"/>
      <c r="H32" s="89"/>
      <c r="I32" s="94"/>
      <c r="J32" s="95"/>
      <c r="K32" s="96"/>
      <c r="L32" s="97"/>
      <c r="M32" s="47"/>
      <c r="N32" s="13"/>
    </row>
    <row r="33" spans="1:14" ht="15">
      <c r="A33" s="60">
        <v>20</v>
      </c>
      <c r="B33" s="10"/>
      <c r="C33" s="40"/>
      <c r="D33" s="41"/>
      <c r="E33" s="42" t="s">
        <v>45</v>
      </c>
      <c r="F33" s="47">
        <v>1270</v>
      </c>
      <c r="G33" s="88"/>
      <c r="H33" s="89">
        <v>20</v>
      </c>
      <c r="I33" s="94"/>
      <c r="J33" s="95"/>
      <c r="K33" s="96"/>
      <c r="L33" s="97" t="s">
        <v>45</v>
      </c>
      <c r="M33" s="47">
        <v>1270</v>
      </c>
      <c r="N33" s="13">
        <f t="shared" si="0"/>
        <v>0</v>
      </c>
    </row>
    <row r="34" spans="1:14" ht="15">
      <c r="A34" s="60">
        <v>21</v>
      </c>
      <c r="B34" s="10"/>
      <c r="C34" s="44" t="s">
        <v>46</v>
      </c>
      <c r="D34" s="45" t="s">
        <v>47</v>
      </c>
      <c r="E34" s="46"/>
      <c r="F34" s="48">
        <f>SUM(F35:F35)</f>
        <v>300</v>
      </c>
      <c r="G34" s="88"/>
      <c r="H34" s="89">
        <v>21</v>
      </c>
      <c r="I34" s="94"/>
      <c r="J34" s="91" t="s">
        <v>46</v>
      </c>
      <c r="K34" s="92" t="s">
        <v>47</v>
      </c>
      <c r="L34" s="93"/>
      <c r="M34" s="48">
        <f>SUM(M35:M35)</f>
        <v>300</v>
      </c>
      <c r="N34" s="13">
        <f t="shared" si="0"/>
        <v>0</v>
      </c>
    </row>
    <row r="35" spans="1:14" ht="15">
      <c r="A35" s="60">
        <v>22</v>
      </c>
      <c r="B35" s="10"/>
      <c r="C35" s="40"/>
      <c r="D35" s="41"/>
      <c r="E35" s="42" t="s">
        <v>43</v>
      </c>
      <c r="F35" s="47">
        <v>300</v>
      </c>
      <c r="G35" s="88"/>
      <c r="H35" s="89">
        <v>22</v>
      </c>
      <c r="I35" s="94"/>
      <c r="J35" s="95"/>
      <c r="K35" s="96"/>
      <c r="L35" s="97" t="s">
        <v>43</v>
      </c>
      <c r="M35" s="47">
        <v>300</v>
      </c>
      <c r="N35" s="13">
        <f t="shared" si="0"/>
        <v>0</v>
      </c>
    </row>
    <row r="36" spans="1:14" ht="15">
      <c r="A36" s="60">
        <v>23</v>
      </c>
      <c r="B36" s="10"/>
      <c r="C36" s="44" t="s">
        <v>33</v>
      </c>
      <c r="D36" s="45" t="s">
        <v>48</v>
      </c>
      <c r="E36" s="46"/>
      <c r="F36" s="48">
        <f>SUM(F37:F37)</f>
        <v>206251</v>
      </c>
      <c r="G36" s="88"/>
      <c r="H36" s="89">
        <v>23</v>
      </c>
      <c r="I36" s="94"/>
      <c r="J36" s="91" t="s">
        <v>33</v>
      </c>
      <c r="K36" s="92" t="s">
        <v>48</v>
      </c>
      <c r="L36" s="93"/>
      <c r="M36" s="48">
        <f>SUM(M37:M37)</f>
        <v>202627</v>
      </c>
      <c r="N36" s="13">
        <f t="shared" si="0"/>
        <v>3624</v>
      </c>
    </row>
    <row r="37" spans="1:14" ht="15">
      <c r="A37" s="60">
        <v>24</v>
      </c>
      <c r="B37" s="10"/>
      <c r="C37" s="44"/>
      <c r="D37" s="45"/>
      <c r="E37" s="42" t="s">
        <v>49</v>
      </c>
      <c r="F37" s="47">
        <f>243209-36958</f>
        <v>206251</v>
      </c>
      <c r="G37" s="88"/>
      <c r="H37" s="89">
        <v>24</v>
      </c>
      <c r="I37" s="94"/>
      <c r="J37" s="91"/>
      <c r="K37" s="92"/>
      <c r="L37" s="97" t="s">
        <v>49</v>
      </c>
      <c r="M37" s="47">
        <v>202627</v>
      </c>
      <c r="N37" s="13">
        <f t="shared" si="0"/>
        <v>3624</v>
      </c>
    </row>
    <row r="38" spans="1:14" ht="15">
      <c r="A38" s="60">
        <v>25</v>
      </c>
      <c r="B38" s="10"/>
      <c r="C38" s="44" t="s">
        <v>50</v>
      </c>
      <c r="D38" s="45" t="s">
        <v>51</v>
      </c>
      <c r="E38" s="46"/>
      <c r="F38" s="48">
        <f>SUM(F39:F40)</f>
        <v>23025</v>
      </c>
      <c r="G38" s="88"/>
      <c r="H38" s="89">
        <v>25</v>
      </c>
      <c r="I38" s="94"/>
      <c r="J38" s="91" t="s">
        <v>50</v>
      </c>
      <c r="K38" s="92" t="s">
        <v>51</v>
      </c>
      <c r="L38" s="93"/>
      <c r="M38" s="48">
        <f>SUM(M39:M40)</f>
        <v>23025</v>
      </c>
      <c r="N38" s="13">
        <f t="shared" si="0"/>
        <v>0</v>
      </c>
    </row>
    <row r="39" spans="1:14" ht="15">
      <c r="A39" s="60">
        <v>26</v>
      </c>
      <c r="B39" s="10"/>
      <c r="C39" s="44"/>
      <c r="D39" s="45"/>
      <c r="E39" s="42" t="s">
        <v>24</v>
      </c>
      <c r="F39" s="47">
        <v>600</v>
      </c>
      <c r="G39" s="88"/>
      <c r="H39" s="89">
        <v>26</v>
      </c>
      <c r="I39" s="94"/>
      <c r="J39" s="91"/>
      <c r="K39" s="92"/>
      <c r="L39" s="97" t="s">
        <v>24</v>
      </c>
      <c r="M39" s="47">
        <v>600</v>
      </c>
      <c r="N39" s="13">
        <f t="shared" si="0"/>
        <v>0</v>
      </c>
    </row>
    <row r="40" spans="1:14" ht="15">
      <c r="A40" s="60">
        <v>27</v>
      </c>
      <c r="B40" s="10"/>
      <c r="C40" s="44"/>
      <c r="D40" s="45"/>
      <c r="E40" s="42" t="s">
        <v>52</v>
      </c>
      <c r="F40" s="47">
        <v>22425</v>
      </c>
      <c r="G40" s="88"/>
      <c r="H40" s="89">
        <v>27</v>
      </c>
      <c r="I40" s="94"/>
      <c r="J40" s="91"/>
      <c r="K40" s="92"/>
      <c r="L40" s="97" t="s">
        <v>52</v>
      </c>
      <c r="M40" s="47">
        <v>22425</v>
      </c>
      <c r="N40" s="13">
        <f t="shared" si="0"/>
        <v>0</v>
      </c>
    </row>
    <row r="41" spans="1:14" ht="15">
      <c r="A41" s="60">
        <v>28</v>
      </c>
      <c r="B41" s="10"/>
      <c r="C41" s="44" t="s">
        <v>53</v>
      </c>
      <c r="D41" s="45" t="s">
        <v>54</v>
      </c>
      <c r="E41" s="46"/>
      <c r="F41" s="48">
        <f>SUM(F42)</f>
        <v>7128</v>
      </c>
      <c r="G41" s="88"/>
      <c r="H41" s="89">
        <v>28</v>
      </c>
      <c r="I41" s="94"/>
      <c r="J41" s="91" t="s">
        <v>53</v>
      </c>
      <c r="K41" s="92" t="s">
        <v>54</v>
      </c>
      <c r="L41" s="93"/>
      <c r="M41" s="48">
        <f>SUM(M42)</f>
        <v>7128</v>
      </c>
      <c r="N41" s="13">
        <f t="shared" si="0"/>
        <v>0</v>
      </c>
    </row>
    <row r="42" spans="1:14" ht="15">
      <c r="A42" s="60">
        <v>29</v>
      </c>
      <c r="B42" s="10"/>
      <c r="C42" s="40"/>
      <c r="D42" s="41"/>
      <c r="E42" s="42" t="s">
        <v>52</v>
      </c>
      <c r="F42" s="47">
        <v>7128</v>
      </c>
      <c r="G42" s="88"/>
      <c r="H42" s="89">
        <v>29</v>
      </c>
      <c r="I42" s="94"/>
      <c r="J42" s="95"/>
      <c r="K42" s="96"/>
      <c r="L42" s="97" t="s">
        <v>52</v>
      </c>
      <c r="M42" s="47">
        <v>7128</v>
      </c>
      <c r="N42" s="13">
        <f t="shared" si="0"/>
        <v>0</v>
      </c>
    </row>
    <row r="43" spans="1:14" ht="15">
      <c r="A43" s="60">
        <v>30</v>
      </c>
      <c r="B43" s="10"/>
      <c r="C43" s="44" t="s">
        <v>55</v>
      </c>
      <c r="D43" s="45" t="s">
        <v>56</v>
      </c>
      <c r="E43" s="46"/>
      <c r="F43" s="48">
        <f>SUM(F44)</f>
        <v>7405</v>
      </c>
      <c r="G43" s="88"/>
      <c r="H43" s="89">
        <v>30</v>
      </c>
      <c r="I43" s="94"/>
      <c r="J43" s="91" t="s">
        <v>55</v>
      </c>
      <c r="K43" s="92" t="s">
        <v>56</v>
      </c>
      <c r="L43" s="93"/>
      <c r="M43" s="48">
        <f>SUM(M44)</f>
        <v>7405</v>
      </c>
      <c r="N43" s="13">
        <f t="shared" si="0"/>
        <v>0</v>
      </c>
    </row>
    <row r="44" spans="1:14" ht="15">
      <c r="A44" s="60">
        <v>31</v>
      </c>
      <c r="B44" s="10"/>
      <c r="C44" s="40"/>
      <c r="D44" s="41"/>
      <c r="E44" s="42" t="s">
        <v>52</v>
      </c>
      <c r="F44" s="47">
        <v>7405</v>
      </c>
      <c r="G44" s="88"/>
      <c r="H44" s="89">
        <v>31</v>
      </c>
      <c r="I44" s="94"/>
      <c r="J44" s="95"/>
      <c r="K44" s="96"/>
      <c r="L44" s="97" t="s">
        <v>52</v>
      </c>
      <c r="M44" s="47">
        <v>7405</v>
      </c>
      <c r="N44" s="13">
        <f t="shared" si="0"/>
        <v>0</v>
      </c>
    </row>
    <row r="45" spans="1:14" ht="15">
      <c r="A45" s="60">
        <v>32</v>
      </c>
      <c r="B45" s="10"/>
      <c r="C45" s="44" t="s">
        <v>57</v>
      </c>
      <c r="D45" s="45" t="s">
        <v>58</v>
      </c>
      <c r="E45" s="49"/>
      <c r="F45" s="48">
        <f>SUM(F46)</f>
        <v>635</v>
      </c>
      <c r="G45" s="88"/>
      <c r="H45" s="89">
        <v>32</v>
      </c>
      <c r="I45" s="94"/>
      <c r="J45" s="91" t="s">
        <v>57</v>
      </c>
      <c r="K45" s="92" t="s">
        <v>58</v>
      </c>
      <c r="L45" s="99"/>
      <c r="M45" s="48">
        <f>SUM(M46)</f>
        <v>635</v>
      </c>
      <c r="N45" s="13">
        <f t="shared" si="0"/>
        <v>0</v>
      </c>
    </row>
    <row r="46" spans="1:14" ht="15">
      <c r="A46" s="60">
        <v>33</v>
      </c>
      <c r="B46" s="10"/>
      <c r="C46" s="40"/>
      <c r="D46" s="41"/>
      <c r="E46" s="42" t="s">
        <v>59</v>
      </c>
      <c r="F46" s="47">
        <v>635</v>
      </c>
      <c r="G46" s="88"/>
      <c r="H46" s="89">
        <v>33</v>
      </c>
      <c r="I46" s="94"/>
      <c r="J46" s="95"/>
      <c r="K46" s="96"/>
      <c r="L46" s="97" t="s">
        <v>59</v>
      </c>
      <c r="M46" s="47">
        <v>635</v>
      </c>
      <c r="N46" s="13">
        <f t="shared" si="0"/>
        <v>0</v>
      </c>
    </row>
    <row r="47" spans="1:14" ht="15.75" thickBot="1">
      <c r="A47" s="60">
        <v>34</v>
      </c>
      <c r="B47" s="14"/>
      <c r="C47" s="40"/>
      <c r="D47" s="41"/>
      <c r="E47" s="42" t="s">
        <v>24</v>
      </c>
      <c r="F47" s="47"/>
      <c r="G47" s="88"/>
      <c r="H47" s="100">
        <v>34</v>
      </c>
      <c r="I47" s="101"/>
      <c r="J47" s="95"/>
      <c r="K47" s="96"/>
      <c r="L47" s="97" t="s">
        <v>24</v>
      </c>
      <c r="M47" s="47"/>
      <c r="N47" s="13">
        <f t="shared" si="0"/>
        <v>0</v>
      </c>
    </row>
    <row r="48" spans="1:14" ht="15.75">
      <c r="A48" s="61">
        <v>35</v>
      </c>
      <c r="B48" s="7"/>
      <c r="C48" s="44" t="s">
        <v>60</v>
      </c>
      <c r="D48" s="45" t="s">
        <v>12</v>
      </c>
      <c r="E48" s="46"/>
      <c r="F48" s="48">
        <f>SUM(F49)</f>
        <v>340</v>
      </c>
      <c r="G48" s="84"/>
      <c r="H48" s="85">
        <v>35</v>
      </c>
      <c r="I48" s="86" t="s">
        <v>10</v>
      </c>
      <c r="J48" s="91" t="s">
        <v>60</v>
      </c>
      <c r="K48" s="92" t="s">
        <v>12</v>
      </c>
      <c r="L48" s="93"/>
      <c r="M48" s="48">
        <f>SUM(M49)</f>
        <v>340</v>
      </c>
      <c r="N48" s="19">
        <f t="shared" si="0"/>
        <v>0</v>
      </c>
    </row>
    <row r="49" spans="1:14" ht="15.75" thickBot="1">
      <c r="A49" s="62">
        <v>36</v>
      </c>
      <c r="B49" s="22"/>
      <c r="C49" s="63"/>
      <c r="D49" s="64"/>
      <c r="E49" s="65" t="s">
        <v>24</v>
      </c>
      <c r="F49" s="50">
        <v>340</v>
      </c>
      <c r="G49" s="102"/>
      <c r="H49" s="103">
        <v>36</v>
      </c>
      <c r="I49" s="104"/>
      <c r="J49" s="105"/>
      <c r="K49" s="106"/>
      <c r="L49" s="107" t="s">
        <v>24</v>
      </c>
      <c r="M49" s="50">
        <v>340</v>
      </c>
      <c r="N49" s="21">
        <f t="shared" si="0"/>
        <v>0</v>
      </c>
    </row>
    <row r="50" spans="1:14" ht="15.75" thickBot="1">
      <c r="A50" s="66">
        <v>37</v>
      </c>
      <c r="B50" s="67"/>
      <c r="C50" s="68"/>
      <c r="D50" s="68"/>
      <c r="E50" s="28"/>
      <c r="F50" s="108"/>
      <c r="G50" s="88"/>
      <c r="H50" s="109"/>
      <c r="I50" s="110"/>
      <c r="J50" s="111"/>
      <c r="K50" s="111"/>
      <c r="L50" s="112"/>
      <c r="M50" s="108"/>
      <c r="N50" s="21">
        <f t="shared" si="0"/>
        <v>0</v>
      </c>
    </row>
    <row r="51" spans="1:14" ht="15.75">
      <c r="A51" s="69">
        <v>38</v>
      </c>
      <c r="B51" s="15" t="s">
        <v>10</v>
      </c>
      <c r="C51" s="122" t="s">
        <v>61</v>
      </c>
      <c r="D51" s="122"/>
      <c r="E51" s="123"/>
      <c r="F51" s="51">
        <f>F52+F57+F59+F61</f>
        <v>101450</v>
      </c>
      <c r="G51" s="16"/>
      <c r="H51" s="17">
        <v>38</v>
      </c>
      <c r="I51" s="70"/>
      <c r="J51" s="122" t="s">
        <v>61</v>
      </c>
      <c r="K51" s="122"/>
      <c r="L51" s="123"/>
      <c r="M51" s="51">
        <f>M52+M57+M59+M61</f>
        <v>83620</v>
      </c>
      <c r="N51" s="21">
        <f t="shared" si="0"/>
        <v>17830</v>
      </c>
    </row>
    <row r="52" spans="1:14" ht="15">
      <c r="A52" s="61"/>
      <c r="B52" s="20"/>
      <c r="C52" s="44" t="s">
        <v>62</v>
      </c>
      <c r="D52" s="45" t="s">
        <v>13</v>
      </c>
      <c r="E52" s="46"/>
      <c r="F52" s="52">
        <f>SUM(F54:F56)</f>
        <v>15740</v>
      </c>
      <c r="G52" s="7"/>
      <c r="H52" s="8"/>
      <c r="I52" s="10"/>
      <c r="J52" s="44" t="s">
        <v>62</v>
      </c>
      <c r="K52" s="45" t="s">
        <v>13</v>
      </c>
      <c r="L52" s="46"/>
      <c r="M52" s="52">
        <f>SUM(M54:M56)</f>
        <v>320</v>
      </c>
      <c r="N52" s="21">
        <f t="shared" si="0"/>
        <v>15420</v>
      </c>
    </row>
    <row r="53" spans="1:14" ht="15">
      <c r="A53" s="61"/>
      <c r="B53" s="20"/>
      <c r="C53" s="44"/>
      <c r="D53" s="45"/>
      <c r="E53" s="42" t="s">
        <v>63</v>
      </c>
      <c r="F53" s="43"/>
      <c r="G53" s="7"/>
      <c r="H53" s="8">
        <v>39</v>
      </c>
      <c r="I53" s="10"/>
      <c r="J53" s="44"/>
      <c r="K53" s="45"/>
      <c r="L53" s="42" t="s">
        <v>63</v>
      </c>
      <c r="M53" s="43"/>
      <c r="N53" s="21">
        <f t="shared" si="0"/>
        <v>0</v>
      </c>
    </row>
    <row r="54" spans="1:14" ht="15">
      <c r="A54" s="61">
        <v>39</v>
      </c>
      <c r="B54" s="20"/>
      <c r="C54" s="40"/>
      <c r="D54" s="41"/>
      <c r="E54" s="42" t="s">
        <v>24</v>
      </c>
      <c r="F54" s="43">
        <v>127</v>
      </c>
      <c r="G54" s="7"/>
      <c r="H54" s="8">
        <v>40</v>
      </c>
      <c r="I54" s="10"/>
      <c r="J54" s="40"/>
      <c r="K54" s="41"/>
      <c r="L54" s="42" t="s">
        <v>24</v>
      </c>
      <c r="M54" s="43">
        <v>127</v>
      </c>
      <c r="N54" s="21">
        <f t="shared" si="0"/>
        <v>0</v>
      </c>
    </row>
    <row r="55" spans="1:14" ht="15.75" thickBot="1">
      <c r="A55" s="61">
        <v>40</v>
      </c>
      <c r="B55" s="22"/>
      <c r="C55" s="40"/>
      <c r="D55" s="41"/>
      <c r="E55" s="42" t="s">
        <v>41</v>
      </c>
      <c r="F55" s="43">
        <v>15613</v>
      </c>
      <c r="G55" s="23"/>
      <c r="H55" s="24">
        <v>41</v>
      </c>
      <c r="I55" s="25"/>
      <c r="J55" s="40"/>
      <c r="K55" s="41"/>
      <c r="L55" s="42" t="s">
        <v>41</v>
      </c>
      <c r="M55" s="43">
        <v>193</v>
      </c>
      <c r="N55" s="26">
        <f t="shared" si="0"/>
        <v>15420</v>
      </c>
    </row>
    <row r="56" spans="1:14" ht="15.75" thickBot="1">
      <c r="A56" s="60">
        <v>41</v>
      </c>
      <c r="B56" s="27"/>
      <c r="C56" s="40"/>
      <c r="D56" s="41"/>
      <c r="E56" s="42" t="s">
        <v>44</v>
      </c>
      <c r="F56" s="43">
        <v>0</v>
      </c>
      <c r="G56" s="7"/>
      <c r="H56" s="30">
        <v>42</v>
      </c>
      <c r="I56" s="27"/>
      <c r="J56" s="40"/>
      <c r="K56" s="41"/>
      <c r="L56" s="42" t="s">
        <v>44</v>
      </c>
      <c r="M56" s="43">
        <v>0</v>
      </c>
      <c r="N56" s="13">
        <f t="shared" si="0"/>
        <v>0</v>
      </c>
    </row>
    <row r="57" spans="1:14" ht="15.75">
      <c r="A57" s="61">
        <v>42</v>
      </c>
      <c r="B57" s="7"/>
      <c r="C57" s="44" t="s">
        <v>64</v>
      </c>
      <c r="D57" s="45" t="s">
        <v>65</v>
      </c>
      <c r="E57" s="46"/>
      <c r="F57" s="52">
        <f>SUM(F58)</f>
        <v>0</v>
      </c>
      <c r="G57" s="16"/>
      <c r="H57" s="17">
        <v>43</v>
      </c>
      <c r="I57" s="18" t="s">
        <v>11</v>
      </c>
      <c r="J57" s="44" t="s">
        <v>64</v>
      </c>
      <c r="K57" s="45" t="s">
        <v>65</v>
      </c>
      <c r="L57" s="46"/>
      <c r="M57" s="52">
        <f>SUM(M58)</f>
        <v>0</v>
      </c>
      <c r="N57" s="19">
        <f t="shared" si="0"/>
        <v>0</v>
      </c>
    </row>
    <row r="58" spans="1:14" ht="15">
      <c r="A58" s="61">
        <v>43</v>
      </c>
      <c r="B58" s="31"/>
      <c r="C58" s="40"/>
      <c r="D58" s="41"/>
      <c r="E58" s="42" t="s">
        <v>25</v>
      </c>
      <c r="F58" s="43"/>
      <c r="G58" s="7"/>
      <c r="H58" s="8">
        <v>44</v>
      </c>
      <c r="I58" s="11"/>
      <c r="J58" s="40"/>
      <c r="K58" s="41"/>
      <c r="L58" s="42" t="s">
        <v>25</v>
      </c>
      <c r="M58" s="43"/>
      <c r="N58" s="21">
        <f t="shared" si="0"/>
        <v>0</v>
      </c>
    </row>
    <row r="59" spans="1:14" ht="15">
      <c r="A59" s="61">
        <v>44</v>
      </c>
      <c r="B59" s="20"/>
      <c r="C59" s="44" t="s">
        <v>33</v>
      </c>
      <c r="D59" s="45" t="s">
        <v>66</v>
      </c>
      <c r="E59" s="46"/>
      <c r="F59" s="52">
        <f>SUM(F60)</f>
        <v>30</v>
      </c>
      <c r="G59" s="7"/>
      <c r="H59" s="8">
        <v>45</v>
      </c>
      <c r="I59" s="10"/>
      <c r="J59" s="44" t="s">
        <v>33</v>
      </c>
      <c r="K59" s="45" t="s">
        <v>66</v>
      </c>
      <c r="L59" s="46"/>
      <c r="M59" s="52">
        <f>SUM(M60)</f>
        <v>30</v>
      </c>
      <c r="N59" s="21">
        <f t="shared" si="0"/>
        <v>0</v>
      </c>
    </row>
    <row r="60" spans="1:14" ht="15">
      <c r="A60" s="61">
        <v>45</v>
      </c>
      <c r="B60" s="20"/>
      <c r="C60" s="40"/>
      <c r="D60" s="41"/>
      <c r="E60" s="42" t="s">
        <v>35</v>
      </c>
      <c r="F60" s="43">
        <v>30</v>
      </c>
      <c r="G60" s="29"/>
      <c r="H60" s="8">
        <v>46</v>
      </c>
      <c r="I60" s="10"/>
      <c r="J60" s="40"/>
      <c r="K60" s="41"/>
      <c r="L60" s="42" t="s">
        <v>35</v>
      </c>
      <c r="M60" s="43">
        <v>30</v>
      </c>
      <c r="N60" s="21">
        <f t="shared" si="0"/>
        <v>0</v>
      </c>
    </row>
    <row r="61" spans="1:14" ht="15">
      <c r="A61" s="61">
        <v>46</v>
      </c>
      <c r="B61" s="20"/>
      <c r="C61" s="44" t="s">
        <v>67</v>
      </c>
      <c r="D61" s="45" t="s">
        <v>68</v>
      </c>
      <c r="E61" s="46"/>
      <c r="F61" s="52">
        <f>SUM(F62)</f>
        <v>85680</v>
      </c>
      <c r="G61" s="29"/>
      <c r="H61" s="8">
        <v>47</v>
      </c>
      <c r="I61" s="10"/>
      <c r="J61" s="44" t="s">
        <v>67</v>
      </c>
      <c r="K61" s="45" t="s">
        <v>68</v>
      </c>
      <c r="L61" s="46"/>
      <c r="M61" s="52">
        <f>SUM(M62)</f>
        <v>83270</v>
      </c>
      <c r="N61" s="21">
        <f t="shared" si="0"/>
        <v>2410</v>
      </c>
    </row>
    <row r="62" spans="1:14" ht="15.75" thickBot="1">
      <c r="A62" s="62"/>
      <c r="B62" s="22"/>
      <c r="C62" s="63"/>
      <c r="D62" s="64"/>
      <c r="E62" s="65" t="s">
        <v>69</v>
      </c>
      <c r="F62" s="53">
        <v>85680</v>
      </c>
      <c r="G62" s="32"/>
      <c r="H62" s="24"/>
      <c r="I62" s="25"/>
      <c r="J62" s="63"/>
      <c r="K62" s="64"/>
      <c r="L62" s="65" t="s">
        <v>69</v>
      </c>
      <c r="M62" s="53">
        <v>83270</v>
      </c>
      <c r="N62" s="21">
        <f t="shared" si="0"/>
        <v>2410</v>
      </c>
    </row>
    <row r="63" spans="1:14" ht="15.75" thickBot="1">
      <c r="A63" s="66">
        <v>47</v>
      </c>
      <c r="B63" s="67"/>
      <c r="C63" s="71"/>
      <c r="D63" s="71"/>
      <c r="E63" s="72"/>
      <c r="F63" s="73"/>
      <c r="G63" s="29"/>
      <c r="H63" s="30">
        <v>48</v>
      </c>
      <c r="I63" s="27"/>
      <c r="J63" s="71"/>
      <c r="K63" s="71"/>
      <c r="L63" s="72"/>
      <c r="M63" s="73"/>
      <c r="N63" s="21">
        <f t="shared" si="0"/>
        <v>0</v>
      </c>
    </row>
    <row r="64" spans="1:14" ht="15.75">
      <c r="A64" s="69"/>
      <c r="B64" s="15" t="s">
        <v>11</v>
      </c>
      <c r="C64" s="113" t="s">
        <v>14</v>
      </c>
      <c r="D64" s="113"/>
      <c r="E64" s="114"/>
      <c r="F64" s="51">
        <f>SUM(F66+F69+F71)</f>
        <v>141306</v>
      </c>
      <c r="G64" s="76"/>
      <c r="H64" s="17">
        <v>49</v>
      </c>
      <c r="I64" s="70"/>
      <c r="J64" s="113" t="s">
        <v>14</v>
      </c>
      <c r="K64" s="113"/>
      <c r="L64" s="114"/>
      <c r="M64" s="51">
        <f>SUM(M65+M69+M71)</f>
        <v>112748</v>
      </c>
      <c r="N64" s="21">
        <f t="shared" si="0"/>
        <v>28558</v>
      </c>
    </row>
    <row r="65" spans="1:14" ht="15.75" thickBot="1">
      <c r="A65" s="61">
        <v>48</v>
      </c>
      <c r="B65" s="22"/>
      <c r="C65" s="44" t="s">
        <v>70</v>
      </c>
      <c r="D65" s="45" t="s">
        <v>15</v>
      </c>
      <c r="E65" s="46"/>
      <c r="F65" s="52">
        <f>SUM(F$65)</f>
        <v>1759</v>
      </c>
      <c r="G65" s="32"/>
      <c r="H65" s="24">
        <v>50</v>
      </c>
      <c r="I65" s="25"/>
      <c r="J65" s="44" t="s">
        <v>70</v>
      </c>
      <c r="K65" s="45" t="s">
        <v>15</v>
      </c>
      <c r="L65" s="46"/>
      <c r="M65" s="52">
        <f>+M66+M67+M68</f>
        <v>2805</v>
      </c>
      <c r="N65" s="26">
        <f t="shared" si="0"/>
        <v>0</v>
      </c>
    </row>
    <row r="66" spans="1:14" ht="15.75" thickBot="1">
      <c r="A66" s="61">
        <v>49</v>
      </c>
      <c r="B66" s="33"/>
      <c r="C66" s="40"/>
      <c r="D66" s="41"/>
      <c r="E66" s="42" t="s">
        <v>29</v>
      </c>
      <c r="F66" s="43">
        <f>2795+55</f>
        <v>2850</v>
      </c>
      <c r="G66" s="34"/>
      <c r="H66" s="35">
        <v>51</v>
      </c>
      <c r="I66" s="36"/>
      <c r="J66" s="40"/>
      <c r="K66" s="41"/>
      <c r="L66" s="42" t="s">
        <v>29</v>
      </c>
      <c r="M66" s="43">
        <v>2795</v>
      </c>
      <c r="N66" s="13">
        <f t="shared" si="0"/>
        <v>55</v>
      </c>
    </row>
    <row r="67" spans="1:14" ht="15">
      <c r="A67" s="60">
        <v>50</v>
      </c>
      <c r="B67" s="29"/>
      <c r="C67" s="40"/>
      <c r="D67" s="41"/>
      <c r="E67" s="42" t="s">
        <v>71</v>
      </c>
      <c r="F67" s="43"/>
      <c r="G67" s="29"/>
      <c r="H67" s="7"/>
      <c r="I67" s="7"/>
      <c r="J67" s="40"/>
      <c r="K67" s="41"/>
      <c r="L67" s="42" t="s">
        <v>71</v>
      </c>
      <c r="M67" s="43"/>
      <c r="N67" s="13">
        <f t="shared" si="0"/>
        <v>0</v>
      </c>
    </row>
    <row r="68" spans="1:14" ht="15">
      <c r="A68" s="60">
        <v>51</v>
      </c>
      <c r="B68" s="29"/>
      <c r="C68" s="40"/>
      <c r="D68" s="41"/>
      <c r="E68" s="42" t="s">
        <v>41</v>
      </c>
      <c r="F68" s="43">
        <v>25926</v>
      </c>
      <c r="G68" s="7"/>
      <c r="H68" s="7"/>
      <c r="I68" s="7"/>
      <c r="J68" s="40"/>
      <c r="K68" s="41"/>
      <c r="L68" s="42" t="s">
        <v>41</v>
      </c>
      <c r="M68" s="43">
        <v>10</v>
      </c>
      <c r="N68" s="13">
        <f t="shared" si="0"/>
        <v>25916</v>
      </c>
    </row>
    <row r="69" spans="1:14" ht="15">
      <c r="A69" s="77"/>
      <c r="B69" s="29"/>
      <c r="C69" s="44" t="s">
        <v>67</v>
      </c>
      <c r="D69" s="45" t="s">
        <v>72</v>
      </c>
      <c r="E69" s="46"/>
      <c r="F69" s="52">
        <f>SUM(F70:F70)+F68</f>
        <v>137759</v>
      </c>
      <c r="G69" s="7"/>
      <c r="H69" s="7"/>
      <c r="I69" s="7"/>
      <c r="J69" s="44" t="s">
        <v>67</v>
      </c>
      <c r="K69" s="45" t="s">
        <v>72</v>
      </c>
      <c r="L69" s="46"/>
      <c r="M69" s="52">
        <f>SUM(M70:M70)</f>
        <v>109246</v>
      </c>
      <c r="N69" s="13">
        <f t="shared" si="0"/>
        <v>28513</v>
      </c>
    </row>
    <row r="70" spans="1:14" ht="15">
      <c r="A70" s="77"/>
      <c r="B70" s="29"/>
      <c r="C70" s="40"/>
      <c r="D70" s="41"/>
      <c r="E70" s="54" t="s">
        <v>69</v>
      </c>
      <c r="F70" s="43">
        <v>111833</v>
      </c>
      <c r="G70" s="7"/>
      <c r="H70" s="7"/>
      <c r="I70" s="7"/>
      <c r="J70" s="40"/>
      <c r="K70" s="41"/>
      <c r="L70" s="54" t="s">
        <v>69</v>
      </c>
      <c r="M70" s="43">
        <v>109246</v>
      </c>
      <c r="N70" s="13">
        <f t="shared" si="0"/>
        <v>2587</v>
      </c>
    </row>
    <row r="71" spans="1:14" ht="15">
      <c r="A71" s="77"/>
      <c r="B71" s="29"/>
      <c r="C71" s="44" t="s">
        <v>73</v>
      </c>
      <c r="D71" s="45" t="s">
        <v>16</v>
      </c>
      <c r="E71" s="55"/>
      <c r="F71" s="52">
        <f>SUM(F72)</f>
        <v>697</v>
      </c>
      <c r="G71" s="7"/>
      <c r="H71" s="7"/>
      <c r="I71" s="7"/>
      <c r="J71" s="44" t="s">
        <v>73</v>
      </c>
      <c r="K71" s="45" t="s">
        <v>16</v>
      </c>
      <c r="L71" s="55"/>
      <c r="M71" s="52">
        <f>SUM(M72)</f>
        <v>697</v>
      </c>
      <c r="N71" s="13">
        <f t="shared" si="0"/>
        <v>0</v>
      </c>
    </row>
    <row r="72" spans="1:14" ht="15.75" thickBot="1">
      <c r="A72" s="78"/>
      <c r="B72" s="32"/>
      <c r="C72" s="63"/>
      <c r="D72" s="64"/>
      <c r="E72" s="65" t="s">
        <v>29</v>
      </c>
      <c r="F72" s="53">
        <v>697</v>
      </c>
      <c r="G72" s="23"/>
      <c r="H72" s="23"/>
      <c r="I72" s="23"/>
      <c r="J72" s="63"/>
      <c r="K72" s="64"/>
      <c r="L72" s="65" t="s">
        <v>29</v>
      </c>
      <c r="M72" s="53">
        <v>697</v>
      </c>
      <c r="N72" s="13">
        <f t="shared" si="0"/>
        <v>0</v>
      </c>
    </row>
    <row r="73" spans="2:14" ht="16.5" thickBot="1">
      <c r="B73" s="1"/>
      <c r="C73" s="74"/>
      <c r="D73" s="115" t="s">
        <v>17</v>
      </c>
      <c r="E73" s="115"/>
      <c r="F73" s="75">
        <f>F64+F51+F9</f>
        <v>1741053</v>
      </c>
      <c r="J73" s="74"/>
      <c r="K73" s="115" t="s">
        <v>17</v>
      </c>
      <c r="L73" s="115"/>
      <c r="M73" s="75">
        <f>M64+M51+M9</f>
        <v>840954</v>
      </c>
      <c r="N73" s="13">
        <f t="shared" si="0"/>
        <v>900099</v>
      </c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  <row r="81" spans="2:6" ht="15">
      <c r="B81" s="1"/>
      <c r="C81" s="1"/>
      <c r="D81" s="1"/>
      <c r="E81" s="1"/>
      <c r="F81" s="1"/>
    </row>
    <row r="82" spans="2:6" ht="15">
      <c r="B82" s="1"/>
      <c r="C82" s="1"/>
      <c r="D82" s="1"/>
      <c r="E82" s="1"/>
      <c r="F82" s="1"/>
    </row>
    <row r="83" spans="2:6" ht="15">
      <c r="B83" s="1"/>
      <c r="C83" s="1"/>
      <c r="D83" s="1"/>
      <c r="E83" s="1"/>
      <c r="F83" s="1"/>
    </row>
    <row r="84" spans="2:6" ht="15">
      <c r="B84" s="1"/>
      <c r="C84" s="1"/>
      <c r="D84" s="1"/>
      <c r="E84" s="1"/>
      <c r="F84" s="1"/>
    </row>
    <row r="85" spans="2:6" ht="15">
      <c r="B85" s="1"/>
      <c r="C85" s="1"/>
      <c r="D85" s="1"/>
      <c r="E85" s="1"/>
      <c r="F85" s="1"/>
    </row>
    <row r="86" spans="2:6" ht="15">
      <c r="B86" s="1"/>
      <c r="C86" s="1"/>
      <c r="D86" s="1"/>
      <c r="E86" s="1"/>
      <c r="F86" s="1"/>
    </row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2:6" ht="15">
      <c r="B89" s="1"/>
      <c r="C89" s="1"/>
      <c r="D89" s="1"/>
      <c r="E89" s="1"/>
      <c r="F89" s="1"/>
    </row>
    <row r="90" spans="2:6" ht="15">
      <c r="B90" s="1"/>
      <c r="C90" s="1"/>
      <c r="D90" s="1"/>
      <c r="E90" s="1"/>
      <c r="F90" s="1"/>
    </row>
    <row r="91" spans="2:6" ht="15">
      <c r="B91" s="1"/>
      <c r="C91" s="1"/>
      <c r="D91" s="1"/>
      <c r="E91" s="1"/>
      <c r="F91" s="1"/>
    </row>
    <row r="92" spans="2:6" ht="15">
      <c r="B92" s="1"/>
      <c r="C92" s="1"/>
      <c r="D92" s="1"/>
      <c r="E92" s="1"/>
      <c r="F92" s="1"/>
    </row>
    <row r="93" spans="2:6" ht="15">
      <c r="B93" s="1"/>
      <c r="C93" s="1"/>
      <c r="D93" s="1"/>
      <c r="E93" s="1"/>
      <c r="F93" s="1"/>
    </row>
    <row r="94" spans="2:6" ht="15">
      <c r="B94" s="1"/>
      <c r="C94" s="1"/>
      <c r="D94" s="1"/>
      <c r="E94" s="1"/>
      <c r="F94" s="1"/>
    </row>
    <row r="95" spans="2:6" ht="15">
      <c r="B95" s="1"/>
      <c r="C95" s="1"/>
      <c r="D95" s="1"/>
      <c r="E95" s="1"/>
      <c r="F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1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C152" s="1"/>
      <c r="D152" s="1"/>
      <c r="E152" s="1"/>
      <c r="F152" s="1"/>
    </row>
    <row r="153" spans="2:6" ht="15">
      <c r="B153" s="1"/>
      <c r="C153" s="1"/>
      <c r="D153" s="1"/>
      <c r="E153" s="1"/>
      <c r="F153" s="1"/>
    </row>
    <row r="154" spans="2:6" ht="15">
      <c r="B154" s="1"/>
      <c r="C154" s="1"/>
      <c r="D154" s="1"/>
      <c r="E154" s="1"/>
      <c r="F154" s="1"/>
    </row>
    <row r="155" spans="2:6" ht="15">
      <c r="B155" s="1"/>
      <c r="C155" s="1"/>
      <c r="D155" s="1"/>
      <c r="E155" s="1"/>
      <c r="F155" s="1"/>
    </row>
    <row r="156" spans="2:6" ht="15"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  <row r="160" spans="2:6" ht="15">
      <c r="B160" s="1"/>
      <c r="C160" s="1"/>
      <c r="D160" s="1"/>
      <c r="E160" s="1"/>
      <c r="F160" s="1"/>
    </row>
    <row r="161" spans="2:6" ht="15">
      <c r="B161" s="1"/>
      <c r="C161" s="1"/>
      <c r="D161" s="1"/>
      <c r="E161" s="1"/>
      <c r="F161" s="1"/>
    </row>
    <row r="162" spans="2:6" ht="15">
      <c r="B162" s="1"/>
      <c r="C162" s="1"/>
      <c r="D162" s="1"/>
      <c r="E162" s="1"/>
      <c r="F162" s="1"/>
    </row>
    <row r="163" spans="2:6" ht="15">
      <c r="B163" s="1"/>
      <c r="C163" s="1"/>
      <c r="D163" s="1"/>
      <c r="E163" s="1"/>
      <c r="F163" s="1"/>
    </row>
    <row r="164" spans="2:6" ht="15">
      <c r="B164" s="1"/>
      <c r="C164" s="1"/>
      <c r="D164" s="1"/>
      <c r="E164" s="1"/>
      <c r="F164" s="1"/>
    </row>
    <row r="165" spans="2:6" ht="15">
      <c r="B165" s="1"/>
      <c r="C165" s="1"/>
      <c r="D165" s="1"/>
      <c r="E165" s="1"/>
      <c r="F165" s="1"/>
    </row>
    <row r="166" spans="2:6" ht="15">
      <c r="B166" s="1"/>
      <c r="C166" s="1"/>
      <c r="D166" s="1"/>
      <c r="E166" s="1"/>
      <c r="F166" s="1"/>
    </row>
    <row r="167" spans="2:6" ht="15">
      <c r="B167" s="1"/>
      <c r="C167" s="1"/>
      <c r="D167" s="1"/>
      <c r="E167" s="1"/>
      <c r="F167" s="1"/>
    </row>
    <row r="168" spans="2:6" ht="15">
      <c r="B168" s="1"/>
      <c r="C168" s="1"/>
      <c r="D168" s="1"/>
      <c r="E168" s="1"/>
      <c r="F168" s="1"/>
    </row>
    <row r="169" spans="2:6" ht="15">
      <c r="B169" s="1"/>
      <c r="C169" s="1"/>
      <c r="D169" s="1"/>
      <c r="E169" s="1"/>
      <c r="F169" s="1"/>
    </row>
    <row r="170" spans="2:6" ht="15">
      <c r="B170" s="1"/>
      <c r="C170" s="1"/>
      <c r="D170" s="1"/>
      <c r="E170" s="1"/>
      <c r="F170" s="1"/>
    </row>
    <row r="171" spans="2:6" ht="15">
      <c r="B171" s="1"/>
      <c r="C171" s="1"/>
      <c r="D171" s="1"/>
      <c r="E171" s="1"/>
      <c r="F171" s="1"/>
    </row>
    <row r="172" spans="2:6" ht="15">
      <c r="B172" s="1"/>
      <c r="C172" s="1"/>
      <c r="D172" s="1"/>
      <c r="E172" s="1"/>
      <c r="F172" s="1"/>
    </row>
    <row r="173" spans="2:6" ht="15">
      <c r="B173" s="1"/>
      <c r="C173" s="1"/>
      <c r="D173" s="1"/>
      <c r="E173" s="1"/>
      <c r="F173" s="1"/>
    </row>
    <row r="174" spans="2:6" ht="15">
      <c r="B174" s="1"/>
      <c r="C174" s="1"/>
      <c r="D174" s="1"/>
      <c r="E174" s="1"/>
      <c r="F174" s="1"/>
    </row>
    <row r="175" spans="2:6" ht="15">
      <c r="B175" s="1"/>
      <c r="C175" s="1"/>
      <c r="D175" s="1"/>
      <c r="E175" s="1"/>
      <c r="F175" s="1"/>
    </row>
    <row r="176" spans="2:6" ht="15">
      <c r="B176" s="1"/>
      <c r="C176" s="1"/>
      <c r="D176" s="1"/>
      <c r="E176" s="1"/>
      <c r="F176" s="1"/>
    </row>
    <row r="177" spans="2:6" ht="15">
      <c r="B177" s="1"/>
      <c r="C177" s="1"/>
      <c r="D177" s="1"/>
      <c r="E177" s="1"/>
      <c r="F177" s="1"/>
    </row>
    <row r="178" spans="2:6" ht="15">
      <c r="B178" s="1"/>
      <c r="C178" s="1"/>
      <c r="D178" s="1"/>
      <c r="E178" s="1"/>
      <c r="F178" s="1"/>
    </row>
    <row r="179" spans="2:6" ht="15">
      <c r="B179" s="1"/>
      <c r="C179" s="1"/>
      <c r="D179" s="1"/>
      <c r="E179" s="1"/>
      <c r="F179" s="1"/>
    </row>
    <row r="180" spans="2:6" ht="15">
      <c r="B180" s="1"/>
      <c r="C180" s="1"/>
      <c r="D180" s="1"/>
      <c r="E180" s="1"/>
      <c r="F180" s="1"/>
    </row>
    <row r="181" spans="2:6" ht="15">
      <c r="B181" s="1"/>
      <c r="C181" s="1"/>
      <c r="D181" s="1"/>
      <c r="E181" s="1"/>
      <c r="F181" s="1"/>
    </row>
    <row r="182" spans="2:6" ht="15">
      <c r="B182" s="1"/>
      <c r="C182" s="1"/>
      <c r="D182" s="1"/>
      <c r="E182" s="1"/>
      <c r="F182" s="1"/>
    </row>
    <row r="183" spans="2:6" ht="15">
      <c r="B183" s="1"/>
      <c r="C183" s="1"/>
      <c r="D183" s="1"/>
      <c r="E183" s="1"/>
      <c r="F183" s="1"/>
    </row>
    <row r="184" spans="2:6" ht="15">
      <c r="B184" s="1"/>
      <c r="C184" s="1"/>
      <c r="D184" s="1"/>
      <c r="E184" s="1"/>
      <c r="F184" s="1"/>
    </row>
    <row r="185" spans="2:6" ht="15">
      <c r="B185" s="1"/>
      <c r="C185" s="1"/>
      <c r="D185" s="1"/>
      <c r="E185" s="1"/>
      <c r="F185" s="1"/>
    </row>
    <row r="186" spans="2:6" ht="15">
      <c r="B186" s="1"/>
      <c r="C186" s="1"/>
      <c r="D186" s="1"/>
      <c r="E186" s="1"/>
      <c r="F186" s="1"/>
    </row>
    <row r="187" spans="2:6" ht="15">
      <c r="B187" s="1"/>
      <c r="C187" s="1"/>
      <c r="D187" s="1"/>
      <c r="E187" s="1"/>
      <c r="F187" s="1"/>
    </row>
    <row r="188" spans="2:6" ht="15">
      <c r="B188" s="1"/>
      <c r="C188" s="1"/>
      <c r="D188" s="1"/>
      <c r="E188" s="1"/>
      <c r="F188" s="1"/>
    </row>
    <row r="189" spans="2:6" ht="15">
      <c r="B189" s="1"/>
      <c r="C189" s="1"/>
      <c r="D189" s="1"/>
      <c r="E189" s="1"/>
      <c r="F189" s="1"/>
    </row>
    <row r="190" spans="2:6" ht="15">
      <c r="B190" s="1"/>
      <c r="C190" s="1"/>
      <c r="D190" s="1"/>
      <c r="E190" s="1"/>
      <c r="F190" s="1"/>
    </row>
    <row r="191" spans="2:6" ht="15">
      <c r="B191" s="1"/>
      <c r="C191" s="1"/>
      <c r="D191" s="1"/>
      <c r="E191" s="1"/>
      <c r="F191" s="1"/>
    </row>
    <row r="192" spans="2:6" ht="15">
      <c r="B192" s="1"/>
      <c r="C192" s="1"/>
      <c r="D192" s="1"/>
      <c r="E192" s="1"/>
      <c r="F192" s="1"/>
    </row>
    <row r="193" spans="2:6" ht="15">
      <c r="B193" s="1"/>
      <c r="C193" s="1"/>
      <c r="D193" s="1"/>
      <c r="E193" s="1"/>
      <c r="F193" s="1"/>
    </row>
    <row r="194" spans="2:6" ht="15">
      <c r="B194" s="1"/>
      <c r="C194" s="1"/>
      <c r="D194" s="1"/>
      <c r="E194" s="1"/>
      <c r="F194" s="1"/>
    </row>
  </sheetData>
  <sheetProtection selectLockedCells="1" selectUnlockedCells="1"/>
  <mergeCells count="10">
    <mergeCell ref="A1:M1"/>
    <mergeCell ref="J64:L64"/>
    <mergeCell ref="K73:L73"/>
    <mergeCell ref="C64:E64"/>
    <mergeCell ref="D73:E73"/>
    <mergeCell ref="A3:F5"/>
    <mergeCell ref="C9:E9"/>
    <mergeCell ref="J9:L9"/>
    <mergeCell ref="J51:L51"/>
    <mergeCell ref="C51:E51"/>
  </mergeCells>
  <printOptions horizontalCentered="1" verticalCentered="1"/>
  <pageMargins left="0.3937007874015748" right="0.3937007874015748" top="0" bottom="0.5905511811023623" header="0.5118110236220472" footer="0.5118110236220472"/>
  <pageSetup horizontalDpi="300" verticalDpi="300" orientation="landscape" paperSize="9" scale="60" r:id="rId1"/>
  <rowBreaks count="1" manualBreakCount="1">
    <brk id="50" max="12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2019-09-06T07:01:44Z</cp:lastPrinted>
  <dcterms:created xsi:type="dcterms:W3CDTF">2013-02-21T10:56:51Z</dcterms:created>
  <dcterms:modified xsi:type="dcterms:W3CDTF">2019-09-06T07:03:28Z</dcterms:modified>
  <cp:category/>
  <cp:version/>
  <cp:contentType/>
  <cp:contentStatus/>
</cp:coreProperties>
</file>