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2.1.sz.mell  " sheetId="1" r:id="rId1"/>
  </sheets>
  <calcPr calcId="125725"/>
</workbook>
</file>

<file path=xl/calcChain.xml><?xml version="1.0" encoding="utf-8"?>
<calcChain xmlns="http://schemas.openxmlformats.org/spreadsheetml/2006/main">
  <c r="O27" i="1"/>
  <c r="J24"/>
  <c r="D24"/>
  <c r="C21"/>
  <c r="C16"/>
  <c r="C24" s="1"/>
  <c r="O15"/>
  <c r="O25" s="1"/>
  <c r="M15"/>
  <c r="L15"/>
  <c r="K15"/>
  <c r="K25" s="1"/>
  <c r="J15"/>
  <c r="J25" s="1"/>
  <c r="J27" s="1"/>
  <c r="H15"/>
  <c r="H25" s="1"/>
  <c r="H27" s="1"/>
  <c r="F15"/>
  <c r="F25" s="1"/>
  <c r="D15"/>
  <c r="D25" s="1"/>
  <c r="D27" s="1"/>
  <c r="C15"/>
  <c r="J29" s="1"/>
  <c r="C25" l="1"/>
  <c r="C27" s="1"/>
  <c r="J28"/>
  <c r="C29"/>
</calcChain>
</file>

<file path=xl/sharedStrings.xml><?xml version="1.0" encoding="utf-8"?>
<sst xmlns="http://schemas.openxmlformats.org/spreadsheetml/2006/main" count="87" uniqueCount="82">
  <si>
    <t>I. Működési célú bevételek és kiadások mérlege
(Önkormányzati szinten)</t>
  </si>
  <si>
    <t xml:space="preserve"> Ezer forintban !</t>
  </si>
  <si>
    <t>Sor-
szám</t>
  </si>
  <si>
    <t>Bevételek</t>
  </si>
  <si>
    <t>Kiadások</t>
  </si>
  <si>
    <t>Megnevezés</t>
  </si>
  <si>
    <t>2013. évi előirány-zat</t>
  </si>
  <si>
    <t>Módosított előirány-zat</t>
  </si>
  <si>
    <t>Eltérés 2013.03.29.</t>
  </si>
  <si>
    <t>Eltérés 2013.06.30.</t>
  </si>
  <si>
    <t>Eltérés 2013.12.18.</t>
  </si>
  <si>
    <t>Eltérés 2013.12.31.</t>
  </si>
  <si>
    <t xml:space="preserve">Eltérés 2013.12.18. </t>
  </si>
  <si>
    <t>Eltérés  2013.12.31.</t>
  </si>
  <si>
    <t>1.</t>
  </si>
  <si>
    <t>Közhatalmi bevételek</t>
  </si>
  <si>
    <t>Személyi jutt.</t>
  </si>
  <si>
    <t>2.</t>
  </si>
  <si>
    <t>Intézményi működési bevételek</t>
  </si>
  <si>
    <t>Munkaadókat terhelő jár. és szoc.hozzájár.adó</t>
  </si>
  <si>
    <t>3.</t>
  </si>
  <si>
    <t>Átengedett központi adók</t>
  </si>
  <si>
    <t xml:space="preserve">Dologi kiadások </t>
  </si>
  <si>
    <t>4.</t>
  </si>
  <si>
    <t>Támogatások, kiegészítések (működési célú)</t>
  </si>
  <si>
    <t>Ellátottak pénzbeli juttatásai</t>
  </si>
  <si>
    <t>5.</t>
  </si>
  <si>
    <t>Átvett pénzeszközök államháztartáson belülről</t>
  </si>
  <si>
    <t>Egyéb működési célú kiadások</t>
  </si>
  <si>
    <t>6.</t>
  </si>
  <si>
    <t xml:space="preserve">    - 5.-ből: EU támogatás</t>
  </si>
  <si>
    <t>Tartalékok</t>
  </si>
  <si>
    <t>7.</t>
  </si>
  <si>
    <t>Átvett pénzeszközök államháztartáson  kívülről</t>
  </si>
  <si>
    <t>Kölcsön nyújtása</t>
  </si>
  <si>
    <t>8.</t>
  </si>
  <si>
    <t>Kölcsön visszatér.  (műk. célú)</t>
  </si>
  <si>
    <t>9.</t>
  </si>
  <si>
    <t>Egyéb bevételek</t>
  </si>
  <si>
    <t>10.</t>
  </si>
  <si>
    <t>Költségvetési bevételek összesen (1+...+12)</t>
  </si>
  <si>
    <t>Költségv.  kiad. össz.(1+...+12)</t>
  </si>
  <si>
    <t>Hiány belső finanszírozásának bev. (15+…+18 )</t>
  </si>
  <si>
    <t>Értékpapír vásárlása, visszavásárlása</t>
  </si>
  <si>
    <t>12.</t>
  </si>
  <si>
    <t xml:space="preserve">   Költségvetési mar. igénybevétele </t>
  </si>
  <si>
    <t>Likviditási hitelek törlesztése</t>
  </si>
  <si>
    <t>13.</t>
  </si>
  <si>
    <t xml:space="preserve">   Vállalkozási mar. igénybevét.</t>
  </si>
  <si>
    <t>Rövid lejáratú hitelek törlesztése</t>
  </si>
  <si>
    <t>14.</t>
  </si>
  <si>
    <t xml:space="preserve">   Betét visszavonásából szárm. bev.</t>
  </si>
  <si>
    <t>Hosszú lejáratú hitelek törlesztése</t>
  </si>
  <si>
    <t>15.</t>
  </si>
  <si>
    <t xml:space="preserve">   Egyéb belső finansz. bev.</t>
  </si>
  <si>
    <t>Kölcsön törlesztése</t>
  </si>
  <si>
    <t>16.</t>
  </si>
  <si>
    <t xml:space="preserve">Hiány külső finanszírozásának bevételei (20+…+21) </t>
  </si>
  <si>
    <t>Forgatási célú belföldi, külföldi értékpapírok vásárlása</t>
  </si>
  <si>
    <t>17.</t>
  </si>
  <si>
    <t xml:space="preserve">   Hitelek, kölcsönök felvétele</t>
  </si>
  <si>
    <t>Betét elhelyezése</t>
  </si>
  <si>
    <t>18.</t>
  </si>
  <si>
    <t xml:space="preserve">   Egyéb külső finan. bev.</t>
  </si>
  <si>
    <t>19.</t>
  </si>
  <si>
    <t>Működési célú finanszírozási bev.összesen (14+...+21)</t>
  </si>
  <si>
    <t>Működési célú finanszírozási kiadások összesen (14+...+21)</t>
  </si>
  <si>
    <t>20.</t>
  </si>
  <si>
    <t>Költségvetési és finan. bev. összesen (13+22)</t>
  </si>
  <si>
    <t>Költségv. és finan. kiad. össz.(13+22)</t>
  </si>
  <si>
    <t>21.</t>
  </si>
  <si>
    <t>Függő, átfutó, kiegyenlítő bevételek</t>
  </si>
  <si>
    <t>Függő, átfutó, kiegyenlítő kiadások</t>
  </si>
  <si>
    <t>22.</t>
  </si>
  <si>
    <t>BEVÉTEL ÖSSZESEN (23+24)</t>
  </si>
  <si>
    <t>KIADÁSOK ÖSSZESEN (23+24)</t>
  </si>
  <si>
    <t>23.</t>
  </si>
  <si>
    <t>Költségvetési hiány:</t>
  </si>
  <si>
    <t>Költségvetési többlet:</t>
  </si>
  <si>
    <t>24.</t>
  </si>
  <si>
    <t>Tárgyévi  hiány:</t>
  </si>
  <si>
    <t>Tárgyévi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</si>
</sst>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5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6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Fill="1" applyBorder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7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3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9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12" xfId="0" applyNumberFormat="1" applyFont="1" applyFill="1" applyBorder="1" applyAlignment="1" applyProtection="1">
      <alignment horizontal="center" vertical="center" wrapText="1"/>
    </xf>
    <xf numFmtId="164" fontId="6" fillId="0" borderId="1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ill="1" applyBorder="1" applyAlignment="1" applyProtection="1">
      <alignment horizontal="left" vertical="center" wrapText="1" indent="1"/>
    </xf>
    <xf numFmtId="164" fontId="9" fillId="0" borderId="16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0" applyNumberFormat="1" applyFont="1" applyFill="1" applyBorder="1" applyAlignment="1" applyProtection="1">
      <alignment horizontal="left" vertical="center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0" applyNumberFormat="1" applyFont="1" applyFill="1" applyBorder="1" applyAlignment="1" applyProtection="1">
      <alignment horizontal="left" vertical="center" wrapText="1" indent="1"/>
    </xf>
    <xf numFmtId="164" fontId="9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6" fillId="0" borderId="2" xfId="0" applyNumberFormat="1" applyFont="1" applyFill="1" applyBorder="1" applyAlignment="1" applyProtection="1">
      <alignment horizontal="left" vertical="center" wrapText="1" indent="1"/>
    </xf>
    <xf numFmtId="164" fontId="6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164" fontId="6" fillId="0" borderId="14" xfId="0" applyNumberFormat="1" applyFont="1" applyFill="1" applyBorder="1" applyAlignment="1" applyProtection="1">
      <alignment horizontal="righ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164" fontId="1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3" xfId="0" applyNumberFormat="1" applyFont="1" applyFill="1" applyBorder="1" applyAlignment="1" applyProtection="1">
      <alignment horizontal="left" vertical="center" wrapText="1" indent="1"/>
    </xf>
    <xf numFmtId="164" fontId="11" fillId="0" borderId="34" xfId="0" applyNumberFormat="1" applyFont="1" applyFill="1" applyBorder="1" applyAlignment="1" applyProtection="1">
      <alignment horizontal="right" vertical="center" wrapText="1" indent="1"/>
    </xf>
    <xf numFmtId="164" fontId="11" fillId="0" borderId="35" xfId="0" applyNumberFormat="1" applyFont="1" applyFill="1" applyBorder="1" applyAlignment="1" applyProtection="1">
      <alignment horizontal="right" vertical="center" wrapText="1" indent="1"/>
    </xf>
    <xf numFmtId="164" fontId="9" fillId="0" borderId="36" xfId="0" applyNumberFormat="1" applyFont="1" applyFill="1" applyBorder="1" applyAlignment="1" applyProtection="1">
      <alignment horizontal="left" vertical="center" wrapText="1" indent="1"/>
    </xf>
    <xf numFmtId="164" fontId="9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8" xfId="0" applyNumberFormat="1" applyFont="1" applyFill="1" applyBorder="1" applyAlignment="1" applyProtection="1">
      <alignment horizontal="left" vertical="center" wrapText="1" indent="1"/>
    </xf>
    <xf numFmtId="164" fontId="9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</xf>
    <xf numFmtId="164" fontId="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0" applyNumberFormat="1" applyFont="1" applyFill="1" applyBorder="1" applyAlignment="1" applyProtection="1">
      <alignment horizontal="left" vertical="center" wrapText="1" indent="1"/>
    </xf>
    <xf numFmtId="164" fontId="6" fillId="0" borderId="42" xfId="0" applyNumberFormat="1" applyFont="1" applyFill="1" applyBorder="1" applyAlignment="1" applyProtection="1">
      <alignment horizontal="left" vertical="center" wrapText="1" indent="1"/>
    </xf>
    <xf numFmtId="164" fontId="6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164" fontId="6" fillId="0" borderId="45" xfId="0" applyNumberFormat="1" applyFont="1" applyFill="1" applyBorder="1" applyAlignment="1" applyProtection="1">
      <alignment horizontal="right" vertical="center" wrapText="1" indent="1"/>
    </xf>
    <xf numFmtId="164" fontId="6" fillId="0" borderId="4" xfId="0" applyNumberFormat="1" applyFont="1" applyFill="1" applyBorder="1" applyAlignment="1" applyProtection="1">
      <alignment horizontal="left" vertical="center" wrapText="1" indent="1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3"/>
  <sheetViews>
    <sheetView tabSelected="1" zoomScaleNormal="100" zoomScaleSheetLayoutView="100" workbookViewId="0">
      <selection activeCell="T23" sqref="T23"/>
    </sheetView>
  </sheetViews>
  <sheetFormatPr defaultRowHeight="12.75"/>
  <cols>
    <col min="1" max="1" width="5.1640625" style="1" customWidth="1"/>
    <col min="2" max="2" width="26.5" style="4" customWidth="1"/>
    <col min="3" max="3" width="10.33203125" style="1" customWidth="1"/>
    <col min="4" max="4" width="10" style="1" customWidth="1"/>
    <col min="5" max="8" width="10.33203125" style="1" customWidth="1"/>
    <col min="9" max="9" width="17" style="1" customWidth="1"/>
    <col min="10" max="10" width="10" style="1" customWidth="1"/>
    <col min="11" max="11" width="9.83203125" style="1" customWidth="1"/>
    <col min="12" max="14" width="10.5" style="1" customWidth="1"/>
    <col min="15" max="15" width="10.1640625" style="1" customWidth="1"/>
    <col min="16" max="16" width="10.5" style="1" customWidth="1"/>
    <col min="17" max="17" width="4.83203125" style="1" customWidth="1"/>
    <col min="18" max="16384" width="9.33203125" style="1"/>
  </cols>
  <sheetData>
    <row r="1" spans="1:20" ht="33.75" customHeight="1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/>
    </row>
    <row r="2" spans="1:20" ht="14.25" thickBot="1">
      <c r="I2" s="5" t="s">
        <v>1</v>
      </c>
      <c r="J2" s="5"/>
      <c r="K2" s="5"/>
      <c r="L2" s="5"/>
      <c r="M2" s="6"/>
      <c r="N2" s="6"/>
      <c r="O2" s="6"/>
      <c r="P2" s="6"/>
      <c r="Q2"/>
    </row>
    <row r="3" spans="1:20" ht="18" customHeight="1" thickBot="1">
      <c r="A3" s="7" t="s">
        <v>2</v>
      </c>
      <c r="B3" s="8" t="s">
        <v>3</v>
      </c>
      <c r="C3" s="9"/>
      <c r="D3" s="10"/>
      <c r="E3" s="10"/>
      <c r="F3" s="10"/>
      <c r="G3" s="11"/>
      <c r="H3" s="11"/>
      <c r="I3" s="12" t="s">
        <v>4</v>
      </c>
      <c r="J3" s="13"/>
      <c r="K3" s="13"/>
      <c r="L3" s="13"/>
      <c r="M3" s="13"/>
      <c r="N3" s="13"/>
      <c r="O3" s="14"/>
      <c r="P3" s="15"/>
      <c r="Q3"/>
    </row>
    <row r="4" spans="1:20" s="27" customFormat="1" ht="32.25" customHeight="1" thickBot="1">
      <c r="A4" s="16"/>
      <c r="B4" s="17" t="s">
        <v>5</v>
      </c>
      <c r="C4" s="18" t="s">
        <v>6</v>
      </c>
      <c r="D4" s="19" t="s">
        <v>7</v>
      </c>
      <c r="E4" s="19" t="s">
        <v>8</v>
      </c>
      <c r="F4" s="19" t="s">
        <v>9</v>
      </c>
      <c r="G4" s="20" t="s">
        <v>10</v>
      </c>
      <c r="H4" s="20" t="s">
        <v>11</v>
      </c>
      <c r="I4" s="21" t="s">
        <v>5</v>
      </c>
      <c r="J4" s="22" t="s">
        <v>6</v>
      </c>
      <c r="K4" s="23" t="s">
        <v>7</v>
      </c>
      <c r="L4" s="24" t="s">
        <v>8</v>
      </c>
      <c r="M4" s="24" t="s">
        <v>9</v>
      </c>
      <c r="N4" s="23" t="s">
        <v>12</v>
      </c>
      <c r="O4" s="25" t="s">
        <v>13</v>
      </c>
      <c r="P4" s="26"/>
      <c r="Q4"/>
    </row>
    <row r="5" spans="1:20" s="31" customFormat="1" ht="12" customHeight="1" thickBot="1">
      <c r="A5" s="28">
        <v>1</v>
      </c>
      <c r="B5" s="17">
        <v>2</v>
      </c>
      <c r="C5" s="18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17">
        <v>9</v>
      </c>
      <c r="J5" s="29">
        <v>10</v>
      </c>
      <c r="K5" s="25">
        <v>11</v>
      </c>
      <c r="L5" s="30">
        <v>12</v>
      </c>
      <c r="M5" s="29">
        <v>13</v>
      </c>
      <c r="N5" s="25">
        <v>14</v>
      </c>
      <c r="O5" s="25">
        <v>15</v>
      </c>
      <c r="P5" s="26"/>
      <c r="Q5"/>
    </row>
    <row r="6" spans="1:20" ht="12.95" customHeight="1">
      <c r="A6" s="32" t="s">
        <v>14</v>
      </c>
      <c r="B6" s="33" t="s">
        <v>15</v>
      </c>
      <c r="C6" s="34">
        <v>70050</v>
      </c>
      <c r="D6" s="35">
        <v>74579</v>
      </c>
      <c r="E6" s="35"/>
      <c r="F6" s="35"/>
      <c r="G6" s="35"/>
      <c r="H6" s="36">
        <v>4529</v>
      </c>
      <c r="I6" s="37" t="s">
        <v>16</v>
      </c>
      <c r="J6" s="38">
        <v>221597</v>
      </c>
      <c r="K6" s="39">
        <v>216577</v>
      </c>
      <c r="L6" s="38">
        <v>3472</v>
      </c>
      <c r="M6" s="38">
        <v>2228</v>
      </c>
      <c r="N6" s="38"/>
      <c r="O6" s="39">
        <v>-10720</v>
      </c>
      <c r="P6" s="40"/>
      <c r="Q6"/>
    </row>
    <row r="7" spans="1:20" ht="20.25" customHeight="1">
      <c r="A7" s="41" t="s">
        <v>17</v>
      </c>
      <c r="B7" s="42" t="s">
        <v>18</v>
      </c>
      <c r="C7" s="43">
        <v>27517</v>
      </c>
      <c r="D7" s="44">
        <v>32990</v>
      </c>
      <c r="E7" s="44"/>
      <c r="F7" s="44"/>
      <c r="G7" s="44"/>
      <c r="H7" s="45">
        <v>5473</v>
      </c>
      <c r="I7" s="46" t="s">
        <v>19</v>
      </c>
      <c r="J7" s="47">
        <v>44909</v>
      </c>
      <c r="K7" s="43">
        <v>43458</v>
      </c>
      <c r="L7" s="47">
        <v>924</v>
      </c>
      <c r="M7" s="47">
        <v>602</v>
      </c>
      <c r="N7" s="47"/>
      <c r="O7" s="43">
        <v>-2977</v>
      </c>
      <c r="P7" s="40"/>
      <c r="Q7"/>
    </row>
    <row r="8" spans="1:20" ht="12.95" customHeight="1">
      <c r="A8" s="41" t="s">
        <v>20</v>
      </c>
      <c r="B8" s="42" t="s">
        <v>21</v>
      </c>
      <c r="C8" s="43">
        <v>7350</v>
      </c>
      <c r="D8" s="44">
        <v>7465</v>
      </c>
      <c r="E8" s="44"/>
      <c r="F8" s="44"/>
      <c r="G8" s="44"/>
      <c r="H8" s="45">
        <v>115</v>
      </c>
      <c r="I8" s="46" t="s">
        <v>22</v>
      </c>
      <c r="J8" s="47">
        <v>101645</v>
      </c>
      <c r="K8" s="43">
        <v>149684</v>
      </c>
      <c r="L8" s="47">
        <v>2801</v>
      </c>
      <c r="M8" s="47">
        <v>20269</v>
      </c>
      <c r="N8" s="47">
        <v>1224</v>
      </c>
      <c r="O8" s="43">
        <v>23745</v>
      </c>
      <c r="P8" s="40"/>
      <c r="Q8"/>
    </row>
    <row r="9" spans="1:20" ht="21" customHeight="1">
      <c r="A9" s="41" t="s">
        <v>23</v>
      </c>
      <c r="B9" s="48" t="s">
        <v>24</v>
      </c>
      <c r="C9" s="43">
        <v>249789</v>
      </c>
      <c r="D9" s="44">
        <v>274908</v>
      </c>
      <c r="E9" s="44"/>
      <c r="F9" s="44">
        <v>10071</v>
      </c>
      <c r="G9" s="44">
        <v>8162</v>
      </c>
      <c r="H9" s="45">
        <v>6886</v>
      </c>
      <c r="I9" s="46" t="s">
        <v>25</v>
      </c>
      <c r="J9" s="47">
        <v>87020</v>
      </c>
      <c r="K9" s="43">
        <v>98525</v>
      </c>
      <c r="L9" s="47"/>
      <c r="M9" s="47">
        <v>18234</v>
      </c>
      <c r="N9" s="47">
        <v>10088</v>
      </c>
      <c r="O9" s="43">
        <v>-16817</v>
      </c>
      <c r="P9" s="40"/>
      <c r="Q9"/>
    </row>
    <row r="10" spans="1:20" ht="21.75" customHeight="1">
      <c r="A10" s="41" t="s">
        <v>26</v>
      </c>
      <c r="B10" s="42" t="s">
        <v>27</v>
      </c>
      <c r="C10" s="43">
        <v>120772</v>
      </c>
      <c r="D10" s="44">
        <v>145587</v>
      </c>
      <c r="E10" s="44">
        <v>7197</v>
      </c>
      <c r="F10" s="44">
        <v>4500</v>
      </c>
      <c r="G10" s="44"/>
      <c r="H10" s="45">
        <v>13118</v>
      </c>
      <c r="I10" s="46" t="s">
        <v>28</v>
      </c>
      <c r="J10" s="47">
        <v>24186</v>
      </c>
      <c r="K10" s="43">
        <v>18071</v>
      </c>
      <c r="L10" s="47"/>
      <c r="M10" s="47">
        <v>225</v>
      </c>
      <c r="N10" s="47">
        <v>50</v>
      </c>
      <c r="O10" s="43">
        <v>-6390</v>
      </c>
      <c r="P10" s="40"/>
      <c r="Q10"/>
    </row>
    <row r="11" spans="1:20" ht="12.95" customHeight="1">
      <c r="A11" s="41" t="s">
        <v>29</v>
      </c>
      <c r="B11" s="42" t="s">
        <v>30</v>
      </c>
      <c r="C11" s="43"/>
      <c r="D11" s="43"/>
      <c r="E11" s="43"/>
      <c r="F11" s="43"/>
      <c r="G11" s="44"/>
      <c r="H11" s="49"/>
      <c r="I11" s="46" t="s">
        <v>31</v>
      </c>
      <c r="J11" s="47"/>
      <c r="K11" s="43"/>
      <c r="L11" s="47"/>
      <c r="M11" s="47"/>
      <c r="N11" s="47"/>
      <c r="O11" s="43"/>
      <c r="P11" s="40"/>
      <c r="Q11"/>
    </row>
    <row r="12" spans="1:20" ht="21" customHeight="1">
      <c r="A12" s="41" t="s">
        <v>32</v>
      </c>
      <c r="B12" s="42" t="s">
        <v>33</v>
      </c>
      <c r="C12" s="43"/>
      <c r="D12" s="44">
        <v>325</v>
      </c>
      <c r="E12" s="44"/>
      <c r="F12" s="44"/>
      <c r="G12" s="44"/>
      <c r="H12" s="45">
        <v>325</v>
      </c>
      <c r="I12" s="46" t="s">
        <v>34</v>
      </c>
      <c r="J12" s="47"/>
      <c r="K12" s="43"/>
      <c r="L12" s="47"/>
      <c r="M12" s="47"/>
      <c r="N12" s="47"/>
      <c r="O12" s="43"/>
      <c r="P12" s="40"/>
      <c r="Q12"/>
    </row>
    <row r="13" spans="1:20" ht="15" customHeight="1">
      <c r="A13" s="41" t="s">
        <v>35</v>
      </c>
      <c r="B13" s="42" t="s">
        <v>36</v>
      </c>
      <c r="C13" s="43"/>
      <c r="D13" s="44"/>
      <c r="E13" s="44"/>
      <c r="F13" s="44"/>
      <c r="G13" s="44"/>
      <c r="H13" s="45"/>
      <c r="I13" s="50"/>
      <c r="J13" s="47"/>
      <c r="K13" s="43"/>
      <c r="L13" s="47"/>
      <c r="M13" s="47"/>
      <c r="N13" s="47"/>
      <c r="O13" s="43"/>
      <c r="P13" s="40"/>
      <c r="Q13"/>
    </row>
    <row r="14" spans="1:20" ht="12.95" customHeight="1" thickBot="1">
      <c r="A14" s="41" t="s">
        <v>37</v>
      </c>
      <c r="B14" s="42" t="s">
        <v>38</v>
      </c>
      <c r="C14" s="43"/>
      <c r="D14" s="43"/>
      <c r="E14" s="43"/>
      <c r="F14" s="43"/>
      <c r="G14" s="44"/>
      <c r="H14" s="45"/>
      <c r="I14" s="50"/>
      <c r="J14" s="47"/>
      <c r="K14" s="43"/>
      <c r="L14" s="47"/>
      <c r="M14" s="47"/>
      <c r="N14" s="47"/>
      <c r="O14" s="51"/>
      <c r="P14" s="40"/>
      <c r="Q14"/>
    </row>
    <row r="15" spans="1:20" ht="27" customHeight="1" thickBot="1">
      <c r="A15" s="52" t="s">
        <v>39</v>
      </c>
      <c r="B15" s="53" t="s">
        <v>40</v>
      </c>
      <c r="C15" s="54">
        <f>SUM(C6:C14)</f>
        <v>475478</v>
      </c>
      <c r="D15" s="55">
        <f>SUM(D6:D14)</f>
        <v>535854</v>
      </c>
      <c r="E15" s="55">
        <v>7197</v>
      </c>
      <c r="F15" s="55">
        <f>SUM(F6:F14)</f>
        <v>14571</v>
      </c>
      <c r="G15" s="55">
        <v>8162</v>
      </c>
      <c r="H15" s="55">
        <f>SUM(H6:H14)</f>
        <v>30446</v>
      </c>
      <c r="I15" s="53" t="s">
        <v>41</v>
      </c>
      <c r="J15" s="56">
        <f>SUM(J6:J14)</f>
        <v>479357</v>
      </c>
      <c r="K15" s="54">
        <f>SUM(K6:K14)</f>
        <v>526315</v>
      </c>
      <c r="L15" s="56">
        <f>SUM(L6:L14)</f>
        <v>7197</v>
      </c>
      <c r="M15" s="56">
        <f>SUM(M6:M14)</f>
        <v>41558</v>
      </c>
      <c r="N15" s="57">
        <v>11362</v>
      </c>
      <c r="O15" s="58">
        <f>SUM(O6:O14)</f>
        <v>-13159</v>
      </c>
      <c r="P15" s="59"/>
      <c r="Q15"/>
      <c r="T15"/>
    </row>
    <row r="16" spans="1:20" ht="19.5" customHeight="1">
      <c r="A16" s="60">
        <v>11</v>
      </c>
      <c r="B16" s="61" t="s">
        <v>42</v>
      </c>
      <c r="C16" s="62">
        <f>+C17+C18+C19+C20</f>
        <v>3879</v>
      </c>
      <c r="D16" s="63">
        <v>25810</v>
      </c>
      <c r="E16" s="63"/>
      <c r="F16" s="63">
        <v>17557</v>
      </c>
      <c r="G16" s="63"/>
      <c r="H16" s="63">
        <v>4374</v>
      </c>
      <c r="I16" s="64" t="s">
        <v>43</v>
      </c>
      <c r="J16" s="65"/>
      <c r="K16" s="39"/>
      <c r="L16" s="38"/>
      <c r="M16" s="38"/>
      <c r="N16" s="38"/>
      <c r="O16" s="39"/>
      <c r="P16" s="40"/>
      <c r="Q16"/>
      <c r="T16"/>
    </row>
    <row r="17" spans="1:20" ht="17.25" customHeight="1">
      <c r="A17" s="66" t="s">
        <v>44</v>
      </c>
      <c r="B17" s="42" t="s">
        <v>45</v>
      </c>
      <c r="C17" s="43">
        <v>3879</v>
      </c>
      <c r="D17" s="44">
        <v>25810</v>
      </c>
      <c r="E17" s="44"/>
      <c r="F17" s="44">
        <v>17557</v>
      </c>
      <c r="G17" s="44"/>
      <c r="H17" s="44">
        <v>4374</v>
      </c>
      <c r="I17" s="42" t="s">
        <v>46</v>
      </c>
      <c r="J17" s="47"/>
      <c r="K17" s="43"/>
      <c r="L17" s="47"/>
      <c r="M17" s="47"/>
      <c r="N17" s="47"/>
      <c r="O17" s="43"/>
      <c r="P17" s="40"/>
      <c r="Q17"/>
      <c r="T17"/>
    </row>
    <row r="18" spans="1:20" ht="17.25" customHeight="1">
      <c r="A18" s="66" t="s">
        <v>47</v>
      </c>
      <c r="B18" s="42" t="s">
        <v>48</v>
      </c>
      <c r="C18" s="43"/>
      <c r="D18" s="44"/>
      <c r="E18" s="44"/>
      <c r="F18" s="44"/>
      <c r="G18" s="44"/>
      <c r="H18" s="44"/>
      <c r="I18" s="42" t="s">
        <v>49</v>
      </c>
      <c r="J18" s="47"/>
      <c r="K18" s="43"/>
      <c r="L18" s="47"/>
      <c r="M18" s="47"/>
      <c r="N18" s="47"/>
      <c r="O18" s="43"/>
      <c r="P18" s="40"/>
      <c r="Q18"/>
      <c r="T18"/>
    </row>
    <row r="19" spans="1:20" ht="15" customHeight="1">
      <c r="A19" s="66" t="s">
        <v>50</v>
      </c>
      <c r="B19" s="42" t="s">
        <v>51</v>
      </c>
      <c r="C19" s="43"/>
      <c r="D19" s="44"/>
      <c r="E19" s="44"/>
      <c r="F19" s="44"/>
      <c r="G19" s="44"/>
      <c r="H19" s="44"/>
      <c r="I19" s="42" t="s">
        <v>52</v>
      </c>
      <c r="J19" s="47"/>
      <c r="K19" s="43"/>
      <c r="L19" s="47"/>
      <c r="M19" s="47"/>
      <c r="N19" s="47"/>
      <c r="O19" s="43"/>
      <c r="P19" s="40"/>
      <c r="Q19"/>
      <c r="T19"/>
    </row>
    <row r="20" spans="1:20" ht="12.95" customHeight="1">
      <c r="A20" s="66" t="s">
        <v>53</v>
      </c>
      <c r="B20" s="42" t="s">
        <v>54</v>
      </c>
      <c r="C20" s="43"/>
      <c r="D20" s="67"/>
      <c r="E20" s="67"/>
      <c r="F20" s="67"/>
      <c r="G20" s="67"/>
      <c r="H20" s="67"/>
      <c r="I20" s="61" t="s">
        <v>55</v>
      </c>
      <c r="J20" s="47"/>
      <c r="K20" s="43"/>
      <c r="L20" s="47"/>
      <c r="M20" s="47"/>
      <c r="N20" s="47"/>
      <c r="O20" s="43"/>
      <c r="P20" s="40"/>
      <c r="Q20"/>
      <c r="T20"/>
    </row>
    <row r="21" spans="1:20" ht="20.25" customHeight="1">
      <c r="A21" s="66" t="s">
        <v>56</v>
      </c>
      <c r="B21" s="42" t="s">
        <v>57</v>
      </c>
      <c r="C21" s="68">
        <f>+C22+C23</f>
        <v>0</v>
      </c>
      <c r="D21" s="69"/>
      <c r="E21" s="69"/>
      <c r="F21" s="69"/>
      <c r="G21" s="69"/>
      <c r="H21" s="69"/>
      <c r="I21" s="42" t="s">
        <v>58</v>
      </c>
      <c r="J21" s="47"/>
      <c r="K21" s="43"/>
      <c r="L21" s="47"/>
      <c r="M21" s="47"/>
      <c r="N21" s="47"/>
      <c r="O21" s="43"/>
      <c r="P21" s="40"/>
      <c r="Q21"/>
      <c r="T21"/>
    </row>
    <row r="22" spans="1:20" ht="12.95" customHeight="1">
      <c r="A22" s="60" t="s">
        <v>59</v>
      </c>
      <c r="B22" s="61" t="s">
        <v>60</v>
      </c>
      <c r="C22" s="70"/>
      <c r="D22" s="67"/>
      <c r="E22" s="67"/>
      <c r="F22" s="67"/>
      <c r="G22" s="67"/>
      <c r="H22" s="67"/>
      <c r="I22" s="64" t="s">
        <v>61</v>
      </c>
      <c r="J22" s="65"/>
      <c r="K22" s="43"/>
      <c r="L22" s="47"/>
      <c r="M22" s="47"/>
      <c r="N22" s="47"/>
      <c r="O22" s="43"/>
      <c r="P22" s="40"/>
      <c r="Q22"/>
      <c r="T22"/>
    </row>
    <row r="23" spans="1:20" ht="12.95" customHeight="1" thickBot="1">
      <c r="A23" s="66" t="s">
        <v>62</v>
      </c>
      <c r="B23" s="42" t="s">
        <v>63</v>
      </c>
      <c r="C23" s="43"/>
      <c r="D23" s="44"/>
      <c r="E23" s="44"/>
      <c r="F23" s="44"/>
      <c r="G23" s="71"/>
      <c r="H23" s="71"/>
      <c r="I23" s="72"/>
      <c r="J23" s="73"/>
      <c r="K23" s="51"/>
      <c r="L23" s="73"/>
      <c r="M23" s="73"/>
      <c r="N23" s="73"/>
      <c r="O23" s="51"/>
      <c r="P23" s="40"/>
      <c r="Q23"/>
      <c r="T23"/>
    </row>
    <row r="24" spans="1:20" ht="21" customHeight="1" thickBot="1">
      <c r="A24" s="52" t="s">
        <v>64</v>
      </c>
      <c r="B24" s="53" t="s">
        <v>65</v>
      </c>
      <c r="C24" s="54">
        <f>+C16+C21</f>
        <v>3879</v>
      </c>
      <c r="D24" s="55">
        <f>SUM(D16)</f>
        <v>25810</v>
      </c>
      <c r="E24" s="55"/>
      <c r="F24" s="55">
        <v>17557</v>
      </c>
      <c r="G24" s="55"/>
      <c r="H24" s="55">
        <v>4374</v>
      </c>
      <c r="I24" s="53" t="s">
        <v>66</v>
      </c>
      <c r="J24" s="56">
        <f>SUM(J16:J23)</f>
        <v>0</v>
      </c>
      <c r="K24" s="54"/>
      <c r="L24" s="56"/>
      <c r="M24" s="56"/>
      <c r="N24" s="57"/>
      <c r="O24" s="58"/>
      <c r="P24" s="59"/>
      <c r="Q24"/>
      <c r="T24"/>
    </row>
    <row r="25" spans="1:20" ht="30.75" customHeight="1" thickBot="1">
      <c r="A25" s="52" t="s">
        <v>67</v>
      </c>
      <c r="B25" s="53" t="s">
        <v>68</v>
      </c>
      <c r="C25" s="54">
        <f>+C15+C24</f>
        <v>479357</v>
      </c>
      <c r="D25" s="55">
        <f>SUM(D15+D24)</f>
        <v>561664</v>
      </c>
      <c r="E25" s="55">
        <v>7197</v>
      </c>
      <c r="F25" s="55">
        <f>SUM(F15+F16)</f>
        <v>32128</v>
      </c>
      <c r="G25" s="55">
        <v>8162</v>
      </c>
      <c r="H25" s="55">
        <f>SUM(H15+H24)</f>
        <v>34820</v>
      </c>
      <c r="I25" s="53" t="s">
        <v>69</v>
      </c>
      <c r="J25" s="56">
        <f>+J15+J24</f>
        <v>479357</v>
      </c>
      <c r="K25" s="54">
        <f>SUM(K15+K24)</f>
        <v>526315</v>
      </c>
      <c r="L25" s="56">
        <v>7197</v>
      </c>
      <c r="M25" s="56">
        <v>41558</v>
      </c>
      <c r="N25" s="57">
        <v>11362</v>
      </c>
      <c r="O25" s="58">
        <f>SUM(O15+O24)</f>
        <v>-13159</v>
      </c>
      <c r="P25" s="59"/>
      <c r="Q25"/>
      <c r="T25"/>
    </row>
    <row r="26" spans="1:20" ht="18" customHeight="1" thickBot="1">
      <c r="A26" s="74" t="s">
        <v>70</v>
      </c>
      <c r="B26" s="75" t="s">
        <v>71</v>
      </c>
      <c r="C26" s="76"/>
      <c r="D26" s="77"/>
      <c r="E26" s="77"/>
      <c r="F26" s="77"/>
      <c r="G26" s="77"/>
      <c r="H26" s="77"/>
      <c r="I26" s="53" t="s">
        <v>72</v>
      </c>
      <c r="J26" s="78"/>
      <c r="K26" s="79"/>
      <c r="L26" s="78"/>
      <c r="M26" s="78"/>
      <c r="N26" s="80"/>
      <c r="O26" s="81"/>
      <c r="P26" s="82"/>
      <c r="Q26"/>
      <c r="T26"/>
    </row>
    <row r="27" spans="1:20" ht="19.5" customHeight="1" thickBot="1">
      <c r="A27" s="52" t="s">
        <v>73</v>
      </c>
      <c r="B27" s="53" t="s">
        <v>74</v>
      </c>
      <c r="C27" s="83">
        <f>+C25+C26</f>
        <v>479357</v>
      </c>
      <c r="D27" s="54">
        <f>SUM(D25)</f>
        <v>561664</v>
      </c>
      <c r="E27" s="54">
        <v>7197</v>
      </c>
      <c r="F27" s="84">
        <v>32128</v>
      </c>
      <c r="G27" s="58">
        <v>8162</v>
      </c>
      <c r="H27" s="58">
        <f>SUM(H25)</f>
        <v>34820</v>
      </c>
      <c r="I27" s="85" t="s">
        <v>75</v>
      </c>
      <c r="J27" s="83">
        <f>+J25+J26</f>
        <v>479357</v>
      </c>
      <c r="K27" s="54">
        <v>526315</v>
      </c>
      <c r="L27" s="56">
        <v>7197</v>
      </c>
      <c r="M27" s="56">
        <v>41558</v>
      </c>
      <c r="N27" s="57">
        <v>11362</v>
      </c>
      <c r="O27" s="58">
        <f>SUM(O6:O14)</f>
        <v>-13159</v>
      </c>
      <c r="P27" s="59"/>
      <c r="Q27"/>
      <c r="T27"/>
    </row>
    <row r="28" spans="1:20" ht="19.5" customHeight="1" thickBot="1">
      <c r="A28" s="52" t="s">
        <v>76</v>
      </c>
      <c r="B28" s="53" t="s">
        <v>77</v>
      </c>
      <c r="C28" s="83"/>
      <c r="D28" s="54"/>
      <c r="E28" s="54"/>
      <c r="F28" s="84"/>
      <c r="G28" s="58"/>
      <c r="H28" s="58"/>
      <c r="I28" s="85" t="s">
        <v>78</v>
      </c>
      <c r="J28" s="83" t="str">
        <f>IF(C15-J15&gt;0,C15-J15,"-")</f>
        <v>-</v>
      </c>
      <c r="K28" s="54"/>
      <c r="L28" s="56"/>
      <c r="M28" s="56"/>
      <c r="N28" s="57"/>
      <c r="O28" s="58"/>
      <c r="P28" s="59"/>
      <c r="Q28"/>
      <c r="T28"/>
    </row>
    <row r="29" spans="1:20" ht="19.5" customHeight="1" thickBot="1">
      <c r="A29" s="52" t="s">
        <v>79</v>
      </c>
      <c r="B29" s="53" t="s">
        <v>80</v>
      </c>
      <c r="C29" s="83" t="str">
        <f>IF(C15+C16-J25&lt;0,J25-(C15+C16),"-")</f>
        <v>-</v>
      </c>
      <c r="D29" s="54"/>
      <c r="E29" s="54"/>
      <c r="F29" s="84"/>
      <c r="G29" s="58"/>
      <c r="H29" s="58"/>
      <c r="I29" s="85" t="s">
        <v>81</v>
      </c>
      <c r="J29" s="83" t="str">
        <f>IF(C15+C16-J25&gt;0,C15+C16-J25,"-")</f>
        <v>-</v>
      </c>
      <c r="K29" s="54"/>
      <c r="L29" s="56"/>
      <c r="M29" s="56"/>
      <c r="N29" s="57"/>
      <c r="O29" s="58"/>
      <c r="P29" s="59"/>
      <c r="Q29"/>
      <c r="T29"/>
    </row>
    <row r="30" spans="1:20">
      <c r="T30"/>
    </row>
    <row r="31" spans="1:20">
      <c r="T31"/>
    </row>
    <row r="32" spans="1:20">
      <c r="T32"/>
    </row>
    <row r="33" spans="20:20">
      <c r="T33"/>
    </row>
    <row r="34" spans="20:20">
      <c r="T34"/>
    </row>
    <row r="35" spans="20:20">
      <c r="T35"/>
    </row>
    <row r="36" spans="20:20">
      <c r="T36"/>
    </row>
    <row r="37" spans="20:20">
      <c r="T37"/>
    </row>
    <row r="38" spans="20:20">
      <c r="T38"/>
    </row>
    <row r="39" spans="20:20">
      <c r="T39"/>
    </row>
    <row r="40" spans="20:20">
      <c r="T40"/>
    </row>
    <row r="41" spans="20:20">
      <c r="T41"/>
    </row>
    <row r="42" spans="20:20">
      <c r="T42"/>
    </row>
    <row r="43" spans="20:20">
      <c r="T43"/>
    </row>
  </sheetData>
  <mergeCells count="3">
    <mergeCell ref="I2:L2"/>
    <mergeCell ref="A3:A4"/>
    <mergeCell ref="I3:O3"/>
  </mergeCells>
  <printOptions horizontalCentered="1"/>
  <pageMargins left="0.33" right="0.48" top="0.9055118110236221" bottom="0.5" header="0.6692913385826772" footer="0.28000000000000003"/>
  <pageSetup paperSize="9" scale="90" orientation="landscape" verticalDpi="300" r:id="rId1"/>
  <headerFooter alignWithMargins="0">
    <oddHeader xml:space="preserve">&amp;R&amp;"Times New Roman CE,Félkövér dőlt"&amp;11 2.1.melléklet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2.1.sz.mell  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2014-03-11T11:54:04Z</dcterms:created>
  <dcterms:modified xsi:type="dcterms:W3CDTF">2014-03-11T11:54:14Z</dcterms:modified>
</cp:coreProperties>
</file>