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1355" windowHeight="912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Munka1!$A$1:$I$66</definedName>
  </definedNames>
  <calcPr calcId="124519"/>
</workbook>
</file>

<file path=xl/calcChain.xml><?xml version="1.0" encoding="utf-8"?>
<calcChain xmlns="http://schemas.openxmlformats.org/spreadsheetml/2006/main">
  <c r="F9" i="1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3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8"/>
  <c r="F66"/>
  <c r="F49"/>
  <c r="F50"/>
  <c r="F51"/>
  <c r="F52"/>
  <c r="F53"/>
  <c r="F54"/>
  <c r="F55"/>
  <c r="F56"/>
  <c r="F57"/>
  <c r="F58"/>
  <c r="F59"/>
  <c r="F60"/>
  <c r="F61"/>
  <c r="F62"/>
  <c r="F63"/>
  <c r="F64"/>
  <c r="F65"/>
  <c r="F39"/>
  <c r="F40"/>
  <c r="F41"/>
  <c r="F42"/>
  <c r="F43"/>
  <c r="F44"/>
  <c r="F45"/>
  <c r="F46"/>
  <c r="F47"/>
  <c r="F48"/>
  <c r="F38"/>
  <c r="D65"/>
  <c r="D58"/>
  <c r="D51"/>
  <c r="G65"/>
  <c r="E51"/>
  <c r="E65"/>
  <c r="D28"/>
  <c r="H65"/>
  <c r="H51"/>
  <c r="H59"/>
  <c r="H44"/>
  <c r="E44"/>
  <c r="H31"/>
  <c r="H32"/>
  <c r="E31"/>
  <c r="E32"/>
  <c r="H19"/>
  <c r="E19"/>
  <c r="G58"/>
  <c r="G55"/>
  <c r="G51"/>
  <c r="G44"/>
  <c r="G31"/>
  <c r="G28"/>
  <c r="G24"/>
  <c r="G19"/>
  <c r="G15"/>
  <c r="G12"/>
  <c r="D55"/>
  <c r="D44"/>
  <c r="D31"/>
  <c r="D24"/>
  <c r="D19"/>
  <c r="D15"/>
  <c r="D12"/>
  <c r="H66"/>
  <c r="H35"/>
  <c r="G59"/>
  <c r="G66"/>
  <c r="G32"/>
  <c r="G35"/>
  <c r="E66"/>
  <c r="E35"/>
  <c r="D59"/>
  <c r="D66"/>
  <c r="D32"/>
  <c r="D35"/>
</calcChain>
</file>

<file path=xl/sharedStrings.xml><?xml version="1.0" encoding="utf-8"?>
<sst xmlns="http://schemas.openxmlformats.org/spreadsheetml/2006/main" count="127" uniqueCount="123">
  <si>
    <t>Megnevezés</t>
  </si>
  <si>
    <t>Sorsz.</t>
  </si>
  <si>
    <t xml:space="preserve">   Immateriális javak</t>
  </si>
  <si>
    <t xml:space="preserve">   Tárgyi eszközök</t>
  </si>
  <si>
    <t xml:space="preserve">   Befektetett pénzügyi eszközök</t>
  </si>
  <si>
    <t xml:space="preserve">   Készletek</t>
  </si>
  <si>
    <t xml:space="preserve">   Értékpapírok</t>
  </si>
  <si>
    <t>ESZKÖZÖK</t>
  </si>
  <si>
    <t>FORRÁSOK</t>
  </si>
  <si>
    <t>FORRÁSOK ÖSSZESEN</t>
  </si>
  <si>
    <t>vagyon mérlege</t>
  </si>
  <si>
    <t>Önkormányzat</t>
  </si>
  <si>
    <t>Közös Hivatal</t>
  </si>
  <si>
    <t>Összesen</t>
  </si>
  <si>
    <t>A/I</t>
  </si>
  <si>
    <t>A/II</t>
  </si>
  <si>
    <t>A/III</t>
  </si>
  <si>
    <t xml:space="preserve">   Koncesszióba, vagyonkez. adott eszközök</t>
  </si>
  <si>
    <t>A</t>
  </si>
  <si>
    <t>Nemzeti vagyonba tartozó eszközök</t>
  </si>
  <si>
    <t>B/I</t>
  </si>
  <si>
    <t>B/II</t>
  </si>
  <si>
    <t>B</t>
  </si>
  <si>
    <t>Nemzeti vagyonba tartozó forgóeszközök</t>
  </si>
  <si>
    <t>C/II</t>
  </si>
  <si>
    <t xml:space="preserve">   Pénztárak, csekkek, betétkönyvek</t>
  </si>
  <si>
    <t>C/III</t>
  </si>
  <si>
    <t xml:space="preserve">   Forintszámlák</t>
  </si>
  <si>
    <t>C/V</t>
  </si>
  <si>
    <t xml:space="preserve">   Idegen pénzeszközök</t>
  </si>
  <si>
    <t>C</t>
  </si>
  <si>
    <t>Pénzeszközök</t>
  </si>
  <si>
    <t>D</t>
  </si>
  <si>
    <t>D/I/3</t>
  </si>
  <si>
    <t>D/I/4</t>
  </si>
  <si>
    <t>D/I/6</t>
  </si>
  <si>
    <t xml:space="preserve">   Kvt. évben esedékes köv. működési c. pénze.</t>
  </si>
  <si>
    <t xml:space="preserve">    Kvt évben esesedékes köv. közhatalmi bevételre</t>
  </si>
  <si>
    <t xml:space="preserve">   Kvt. Évben esedékes köv. működési bevételre</t>
  </si>
  <si>
    <t>D/I</t>
  </si>
  <si>
    <t>Költségvetési évben esedékes követelések</t>
  </si>
  <si>
    <t>D/II/7</t>
  </si>
  <si>
    <t>D/II</t>
  </si>
  <si>
    <t>Kvt évet követően  esedékes követelések</t>
  </si>
  <si>
    <t>D/III/1</t>
  </si>
  <si>
    <t xml:space="preserve">   Adott előlegek</t>
  </si>
  <si>
    <t>D/III</t>
  </si>
  <si>
    <t>Követelés jellegű sajátos elszámolások</t>
  </si>
  <si>
    <t>Követelések</t>
  </si>
  <si>
    <t>D/II/3</t>
  </si>
  <si>
    <t xml:space="preserve">   Kvt. évet követően esedékes köv. közhatalmi bev.</t>
  </si>
  <si>
    <t>D/II/5</t>
  </si>
  <si>
    <t xml:space="preserve">   Kvt. évet követően esedékes köv. felhalm. bev.</t>
  </si>
  <si>
    <t>D/III/4</t>
  </si>
  <si>
    <t>E</t>
  </si>
  <si>
    <t>Egyéb sajátos eszközoldali elszámolások</t>
  </si>
  <si>
    <t>F</t>
  </si>
  <si>
    <t>Aktív időbeli elhatásolások</t>
  </si>
  <si>
    <t>Eszközök összesen</t>
  </si>
  <si>
    <t>G</t>
  </si>
  <si>
    <t>Saját tőke</t>
  </si>
  <si>
    <t>G/I</t>
  </si>
  <si>
    <t xml:space="preserve">   Nemzeti vagyon induláskori értéke</t>
  </si>
  <si>
    <t xml:space="preserve">   Forgótőke elszámolása</t>
  </si>
  <si>
    <t>G/II</t>
  </si>
  <si>
    <t xml:space="preserve">   Nemzeti vagyon változásai</t>
  </si>
  <si>
    <t>G/III</t>
  </si>
  <si>
    <t xml:space="preserve">   Egyéb eszközök induláskori értéke és változásai</t>
  </si>
  <si>
    <t>G/IV</t>
  </si>
  <si>
    <t xml:space="preserve">   Felhalmazott eredmény</t>
  </si>
  <si>
    <t>G/V</t>
  </si>
  <si>
    <t>G/VI</t>
  </si>
  <si>
    <t>H/I/1</t>
  </si>
  <si>
    <t>H/I/2</t>
  </si>
  <si>
    <t xml:space="preserve">   Kvt. évben esedékes kötelezettségek személyi jutt.</t>
  </si>
  <si>
    <t xml:space="preserve">   Kvt. évben esedékes kötelezettségek járulékokra</t>
  </si>
  <si>
    <t xml:space="preserve">   Eszközök értékhelyesbítésének forrása</t>
  </si>
  <si>
    <t xml:space="preserve">   Mérleg szerinti eredmény</t>
  </si>
  <si>
    <t>H/I/3</t>
  </si>
  <si>
    <t xml:space="preserve">   Kvt. évben esedékes kötelezettségek dologi kiad.</t>
  </si>
  <si>
    <t>H/I/5</t>
  </si>
  <si>
    <t xml:space="preserve">   Kvt. évben esedékes köt. egyéb működési célú kiad</t>
  </si>
  <si>
    <t>H/I/7</t>
  </si>
  <si>
    <t>H/I/8</t>
  </si>
  <si>
    <t xml:space="preserve">   Kvt. évben esedékes köt. egyéb felhalmozási. kiad.</t>
  </si>
  <si>
    <t xml:space="preserve">   Kvt. esedékes kötelezettségek felújításokra</t>
  </si>
  <si>
    <t>H</t>
  </si>
  <si>
    <t>H/I</t>
  </si>
  <si>
    <t>H/II/3</t>
  </si>
  <si>
    <t xml:space="preserve">   Kvt. évet követően esedékes köt. dologi kiadásokra</t>
  </si>
  <si>
    <t xml:space="preserve">   Kvt. évet követően esedékes köt. egyéb mc. kiad.</t>
  </si>
  <si>
    <t>H/II/5</t>
  </si>
  <si>
    <t>H/II/9</t>
  </si>
  <si>
    <t xml:space="preserve">   Kvt. évet követően esedékes köt. finansz. kiad.</t>
  </si>
  <si>
    <t>H/II</t>
  </si>
  <si>
    <t>Kvt. évben esedékes kötelezettségek</t>
  </si>
  <si>
    <t>Kvt. évet követően esedékes kötelezetts.</t>
  </si>
  <si>
    <t>H/III/1</t>
  </si>
  <si>
    <t>Kapott előlegek</t>
  </si>
  <si>
    <t>H/III</t>
  </si>
  <si>
    <t>Kötelezettség jellegű ssajátos elszám.</t>
  </si>
  <si>
    <t>Kötelezettségek</t>
  </si>
  <si>
    <t>I</t>
  </si>
  <si>
    <t>Egyéb sajátos forrásoldali elszámolások</t>
  </si>
  <si>
    <t>J</t>
  </si>
  <si>
    <t>Kincstári számlavezetéssel kapcs. elszám.</t>
  </si>
  <si>
    <t>Eredményszemléletű bev. passzív edőbeli elhat.</t>
  </si>
  <si>
    <t>Költségek, ráfordítások passzív időbeli elhat.</t>
  </si>
  <si>
    <t>Passzív időbeli elhatárolások</t>
  </si>
  <si>
    <t>Előző időszak</t>
  </si>
  <si>
    <t>Tárgyi időszak</t>
  </si>
  <si>
    <t>D/I/5</t>
  </si>
  <si>
    <t xml:space="preserve">   Kvt. évben esedékes köv. felhalmozási bevételre</t>
  </si>
  <si>
    <t>A/IV</t>
  </si>
  <si>
    <t>H/III/3</t>
  </si>
  <si>
    <t>Más szervezetet megillető bevételek</t>
  </si>
  <si>
    <t xml:space="preserve">   Kvt. évet követően esedékes köv. működési c. pe.</t>
  </si>
  <si>
    <t>J/1</t>
  </si>
  <si>
    <t>J/2</t>
  </si>
  <si>
    <t>J/3</t>
  </si>
  <si>
    <t>Halasztott eredményszemléletű bevételek</t>
  </si>
  <si>
    <t xml:space="preserve">Kincsesbánya Község Önkormányzata és intézménye 2016. évi </t>
  </si>
  <si>
    <t>3. melléklet az  5/2017.(V. 5.) önkormányzati rendelethez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</si>
</sst>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"/>
  <sheetViews>
    <sheetView tabSelected="1" topLeftCell="B1" workbookViewId="0">
      <selection activeCell="B5" sqref="B5:C5"/>
    </sheetView>
  </sheetViews>
  <sheetFormatPr defaultRowHeight="12.75"/>
  <cols>
    <col min="1" max="1" width="4" style="2" customWidth="1"/>
    <col min="2" max="2" width="6" style="2" customWidth="1"/>
    <col min="3" max="3" width="45.7109375" style="2" customWidth="1"/>
    <col min="4" max="4" width="16" style="2" customWidth="1"/>
    <col min="5" max="5" width="14.140625" style="2" customWidth="1"/>
    <col min="6" max="6" width="15.140625" style="2" customWidth="1"/>
    <col min="7" max="7" width="14.42578125" style="2" customWidth="1"/>
    <col min="8" max="8" width="11.7109375" style="2" customWidth="1"/>
    <col min="9" max="9" width="15.7109375" style="2" customWidth="1"/>
    <col min="10" max="16384" width="9.140625" style="2"/>
  </cols>
  <sheetData>
    <row r="1" spans="1:10">
      <c r="C1" s="22" t="s">
        <v>122</v>
      </c>
      <c r="D1" s="23"/>
      <c r="E1" s="23"/>
      <c r="F1" s="23"/>
      <c r="G1" s="23"/>
      <c r="H1" s="23"/>
      <c r="I1" s="23"/>
    </row>
    <row r="2" spans="1:10">
      <c r="B2" s="27" t="s">
        <v>121</v>
      </c>
      <c r="C2" s="27"/>
      <c r="D2" s="27"/>
      <c r="E2" s="27"/>
      <c r="F2" s="27"/>
      <c r="G2" s="27"/>
      <c r="H2" s="27"/>
      <c r="I2" s="27"/>
    </row>
    <row r="3" spans="1:10" ht="12" customHeight="1">
      <c r="B3" s="27" t="s">
        <v>10</v>
      </c>
      <c r="C3" s="27"/>
      <c r="D3" s="27"/>
      <c r="E3" s="27"/>
      <c r="F3" s="27"/>
      <c r="G3" s="27"/>
      <c r="H3" s="27"/>
      <c r="I3" s="27"/>
    </row>
    <row r="4" spans="1:10" ht="14.25" customHeight="1">
      <c r="E4" s="3"/>
      <c r="J4" s="4"/>
    </row>
    <row r="5" spans="1:10" ht="19.5" customHeight="1">
      <c r="A5" s="1" t="s">
        <v>1</v>
      </c>
      <c r="B5" s="24" t="s">
        <v>0</v>
      </c>
      <c r="C5" s="24"/>
      <c r="D5" s="24" t="s">
        <v>109</v>
      </c>
      <c r="E5" s="24"/>
      <c r="F5" s="24"/>
      <c r="G5" s="24" t="s">
        <v>110</v>
      </c>
      <c r="H5" s="24"/>
      <c r="I5" s="24"/>
    </row>
    <row r="6" spans="1:10" ht="20.25" customHeight="1">
      <c r="A6" s="29"/>
      <c r="B6" s="26" t="s">
        <v>7</v>
      </c>
      <c r="C6" s="26"/>
      <c r="D6" s="28" t="s">
        <v>11</v>
      </c>
      <c r="E6" s="28" t="s">
        <v>12</v>
      </c>
      <c r="F6" s="24" t="s">
        <v>13</v>
      </c>
      <c r="G6" s="28" t="s">
        <v>11</v>
      </c>
      <c r="H6" s="28" t="s">
        <v>12</v>
      </c>
      <c r="I6" s="24" t="s">
        <v>13</v>
      </c>
    </row>
    <row r="7" spans="1:10" ht="14.25" customHeight="1">
      <c r="A7" s="29"/>
      <c r="B7" s="26"/>
      <c r="C7" s="26"/>
      <c r="D7" s="28"/>
      <c r="E7" s="28"/>
      <c r="F7" s="24"/>
      <c r="G7" s="28"/>
      <c r="H7" s="28"/>
      <c r="I7" s="24"/>
    </row>
    <row r="8" spans="1:10" ht="15" customHeight="1">
      <c r="A8" s="5"/>
      <c r="B8" s="5" t="s">
        <v>14</v>
      </c>
      <c r="C8" s="5" t="s">
        <v>2</v>
      </c>
      <c r="D8" s="6">
        <v>0</v>
      </c>
      <c r="E8" s="6"/>
      <c r="F8" s="6">
        <f>D8+E8</f>
        <v>0</v>
      </c>
      <c r="G8" s="6">
        <v>0</v>
      </c>
      <c r="H8" s="8"/>
      <c r="I8" s="8">
        <f>G8+H8</f>
        <v>0</v>
      </c>
    </row>
    <row r="9" spans="1:10" ht="15" customHeight="1">
      <c r="A9" s="5"/>
      <c r="B9" s="5" t="s">
        <v>15</v>
      </c>
      <c r="C9" s="5" t="s">
        <v>3</v>
      </c>
      <c r="D9" s="6">
        <v>733132950</v>
      </c>
      <c r="E9" s="9"/>
      <c r="F9" s="6">
        <f t="shared" ref="F9:F35" si="0">D9+E9</f>
        <v>733132950</v>
      </c>
      <c r="G9" s="9">
        <v>1074739715</v>
      </c>
      <c r="H9" s="8"/>
      <c r="I9" s="8">
        <f t="shared" ref="I9:I35" si="1">G9+H9</f>
        <v>1074739715</v>
      </c>
    </row>
    <row r="10" spans="1:10" ht="14.25" customHeight="1">
      <c r="A10" s="5"/>
      <c r="B10" s="5" t="s">
        <v>16</v>
      </c>
      <c r="C10" s="5" t="s">
        <v>4</v>
      </c>
      <c r="D10" s="10">
        <v>6445000</v>
      </c>
      <c r="E10" s="10"/>
      <c r="F10" s="6">
        <f t="shared" si="0"/>
        <v>6445000</v>
      </c>
      <c r="G10" s="10">
        <v>6445000</v>
      </c>
      <c r="H10" s="8"/>
      <c r="I10" s="8">
        <f t="shared" si="1"/>
        <v>6445000</v>
      </c>
    </row>
    <row r="11" spans="1:10" ht="15" customHeight="1">
      <c r="A11" s="5"/>
      <c r="B11" s="5" t="s">
        <v>113</v>
      </c>
      <c r="C11" s="5" t="s">
        <v>17</v>
      </c>
      <c r="D11" s="10">
        <v>0</v>
      </c>
      <c r="E11" s="10"/>
      <c r="F11" s="6">
        <f t="shared" si="0"/>
        <v>0</v>
      </c>
      <c r="G11" s="10">
        <v>30660631</v>
      </c>
      <c r="H11" s="8"/>
      <c r="I11" s="8">
        <f t="shared" si="1"/>
        <v>30660631</v>
      </c>
    </row>
    <row r="12" spans="1:10" s="21" customFormat="1" ht="15" customHeight="1">
      <c r="A12" s="11"/>
      <c r="B12" s="11" t="s">
        <v>18</v>
      </c>
      <c r="C12" s="11" t="s">
        <v>19</v>
      </c>
      <c r="D12" s="12">
        <f>SUM(D8:D11)</f>
        <v>739577950</v>
      </c>
      <c r="E12" s="12"/>
      <c r="F12" s="12">
        <f t="shared" si="0"/>
        <v>739577950</v>
      </c>
      <c r="G12" s="12">
        <f>SUM(G8:G11)</f>
        <v>1111845346</v>
      </c>
      <c r="H12" s="12"/>
      <c r="I12" s="20">
        <f t="shared" si="1"/>
        <v>1111845346</v>
      </c>
    </row>
    <row r="13" spans="1:10" ht="15" customHeight="1">
      <c r="A13" s="5"/>
      <c r="B13" s="5" t="s">
        <v>20</v>
      </c>
      <c r="C13" s="5" t="s">
        <v>5</v>
      </c>
      <c r="D13" s="10">
        <v>362625</v>
      </c>
      <c r="E13" s="10"/>
      <c r="F13" s="6">
        <f t="shared" si="0"/>
        <v>362625</v>
      </c>
      <c r="G13" s="10">
        <v>364369</v>
      </c>
      <c r="H13" s="8"/>
      <c r="I13" s="8">
        <f t="shared" si="1"/>
        <v>364369</v>
      </c>
    </row>
    <row r="14" spans="1:10" ht="15" customHeight="1">
      <c r="A14" s="5"/>
      <c r="B14" s="5" t="s">
        <v>21</v>
      </c>
      <c r="C14" s="5" t="s">
        <v>6</v>
      </c>
      <c r="D14" s="6">
        <v>0</v>
      </c>
      <c r="E14" s="6"/>
      <c r="F14" s="6">
        <f t="shared" si="0"/>
        <v>0</v>
      </c>
      <c r="G14" s="6">
        <v>0</v>
      </c>
      <c r="H14" s="8"/>
      <c r="I14" s="8">
        <f t="shared" si="1"/>
        <v>0</v>
      </c>
    </row>
    <row r="15" spans="1:10" s="21" customFormat="1" ht="15" customHeight="1">
      <c r="A15" s="11"/>
      <c r="B15" s="11" t="s">
        <v>22</v>
      </c>
      <c r="C15" s="11" t="s">
        <v>23</v>
      </c>
      <c r="D15" s="12">
        <f>SUM(D13:D14)</f>
        <v>362625</v>
      </c>
      <c r="E15" s="12"/>
      <c r="F15" s="12">
        <f t="shared" si="0"/>
        <v>362625</v>
      </c>
      <c r="G15" s="12">
        <f>SUM(G13:G14)</f>
        <v>364369</v>
      </c>
      <c r="H15" s="20"/>
      <c r="I15" s="20">
        <f t="shared" si="1"/>
        <v>364369</v>
      </c>
    </row>
    <row r="16" spans="1:10" ht="15" customHeight="1">
      <c r="A16" s="5"/>
      <c r="B16" s="5" t="s">
        <v>24</v>
      </c>
      <c r="C16" s="5" t="s">
        <v>25</v>
      </c>
      <c r="D16" s="6">
        <v>279845</v>
      </c>
      <c r="E16" s="6">
        <v>181890</v>
      </c>
      <c r="F16" s="6">
        <f t="shared" si="0"/>
        <v>461735</v>
      </c>
      <c r="G16" s="6">
        <v>302250</v>
      </c>
      <c r="H16" s="8">
        <v>8270</v>
      </c>
      <c r="I16" s="8">
        <f t="shared" si="1"/>
        <v>310520</v>
      </c>
    </row>
    <row r="17" spans="1:9" ht="15" customHeight="1">
      <c r="A17" s="5"/>
      <c r="B17" s="5" t="s">
        <v>26</v>
      </c>
      <c r="C17" s="5" t="s">
        <v>27</v>
      </c>
      <c r="D17" s="6">
        <v>53780140</v>
      </c>
      <c r="E17" s="6">
        <v>2235663</v>
      </c>
      <c r="F17" s="6">
        <f t="shared" si="0"/>
        <v>56015803</v>
      </c>
      <c r="G17" s="6">
        <v>39712560</v>
      </c>
      <c r="H17" s="8">
        <v>192923</v>
      </c>
      <c r="I17" s="8">
        <f t="shared" si="1"/>
        <v>39905483</v>
      </c>
    </row>
    <row r="18" spans="1:9" ht="15" customHeight="1">
      <c r="A18" s="7"/>
      <c r="B18" s="15" t="s">
        <v>28</v>
      </c>
      <c r="C18" s="5" t="s">
        <v>29</v>
      </c>
      <c r="D18" s="6">
        <v>0</v>
      </c>
      <c r="E18" s="6"/>
      <c r="F18" s="6">
        <f t="shared" si="0"/>
        <v>0</v>
      </c>
      <c r="G18" s="6">
        <v>0</v>
      </c>
      <c r="H18" s="8"/>
      <c r="I18" s="8">
        <f t="shared" si="1"/>
        <v>0</v>
      </c>
    </row>
    <row r="19" spans="1:9" s="21" customFormat="1" ht="15" customHeight="1">
      <c r="A19" s="11"/>
      <c r="B19" s="11" t="s">
        <v>30</v>
      </c>
      <c r="C19" s="11" t="s">
        <v>31</v>
      </c>
      <c r="D19" s="12">
        <f t="shared" ref="D19:H19" si="2">SUM(D16:D18)</f>
        <v>54059985</v>
      </c>
      <c r="E19" s="12">
        <f t="shared" si="2"/>
        <v>2417553</v>
      </c>
      <c r="F19" s="12">
        <f t="shared" si="0"/>
        <v>56477538</v>
      </c>
      <c r="G19" s="12">
        <f t="shared" si="2"/>
        <v>40014810</v>
      </c>
      <c r="H19" s="12">
        <f t="shared" si="2"/>
        <v>201193</v>
      </c>
      <c r="I19" s="20">
        <f t="shared" si="1"/>
        <v>40216003</v>
      </c>
    </row>
    <row r="20" spans="1:9" ht="15" customHeight="1">
      <c r="A20" s="5"/>
      <c r="B20" s="5" t="s">
        <v>33</v>
      </c>
      <c r="C20" s="16" t="s">
        <v>37</v>
      </c>
      <c r="D20" s="6">
        <v>4732203</v>
      </c>
      <c r="E20" s="14"/>
      <c r="F20" s="6">
        <f t="shared" si="0"/>
        <v>4732203</v>
      </c>
      <c r="G20" s="6">
        <v>22672854</v>
      </c>
      <c r="H20" s="14"/>
      <c r="I20" s="8">
        <f t="shared" si="1"/>
        <v>22672854</v>
      </c>
    </row>
    <row r="21" spans="1:9" ht="15" customHeight="1">
      <c r="A21" s="5"/>
      <c r="B21" s="5" t="s">
        <v>34</v>
      </c>
      <c r="C21" s="5" t="s">
        <v>38</v>
      </c>
      <c r="D21" s="6">
        <v>2019612</v>
      </c>
      <c r="E21" s="14"/>
      <c r="F21" s="6">
        <f t="shared" si="0"/>
        <v>2019612</v>
      </c>
      <c r="G21" s="6">
        <v>47190</v>
      </c>
      <c r="H21" s="14"/>
      <c r="I21" s="8">
        <f t="shared" si="1"/>
        <v>47190</v>
      </c>
    </row>
    <row r="22" spans="1:9" ht="15" customHeight="1">
      <c r="A22" s="5"/>
      <c r="B22" s="5" t="s">
        <v>111</v>
      </c>
      <c r="C22" s="5" t="s">
        <v>112</v>
      </c>
      <c r="D22" s="6">
        <v>15549</v>
      </c>
      <c r="E22" s="14"/>
      <c r="F22" s="6">
        <f t="shared" si="0"/>
        <v>15549</v>
      </c>
      <c r="G22" s="6">
        <v>4115</v>
      </c>
      <c r="H22" s="14"/>
      <c r="I22" s="8">
        <f t="shared" si="1"/>
        <v>4115</v>
      </c>
    </row>
    <row r="23" spans="1:9" ht="15" customHeight="1">
      <c r="A23" s="5"/>
      <c r="B23" s="5" t="s">
        <v>35</v>
      </c>
      <c r="C23" s="5" t="s">
        <v>36</v>
      </c>
      <c r="D23" s="6">
        <v>90000</v>
      </c>
      <c r="E23" s="14"/>
      <c r="F23" s="6">
        <f t="shared" si="0"/>
        <v>90000</v>
      </c>
      <c r="G23" s="6">
        <v>150000</v>
      </c>
      <c r="H23" s="14"/>
      <c r="I23" s="8">
        <f t="shared" si="1"/>
        <v>150000</v>
      </c>
    </row>
    <row r="24" spans="1:9" s="21" customFormat="1" ht="15" customHeight="1">
      <c r="A24" s="11"/>
      <c r="B24" s="11" t="s">
        <v>39</v>
      </c>
      <c r="C24" s="11" t="s">
        <v>40</v>
      </c>
      <c r="D24" s="12">
        <f>SUM(D20:D23)</f>
        <v>6857364</v>
      </c>
      <c r="E24" s="12"/>
      <c r="F24" s="12">
        <f t="shared" si="0"/>
        <v>6857364</v>
      </c>
      <c r="G24" s="12">
        <f>SUM(G20:G23)</f>
        <v>22874159</v>
      </c>
      <c r="H24" s="20"/>
      <c r="I24" s="20">
        <f t="shared" si="1"/>
        <v>22874159</v>
      </c>
    </row>
    <row r="25" spans="1:9" ht="15" customHeight="1">
      <c r="A25" s="5"/>
      <c r="B25" s="5" t="s">
        <v>49</v>
      </c>
      <c r="C25" s="5" t="s">
        <v>50</v>
      </c>
      <c r="D25" s="6">
        <v>1379345</v>
      </c>
      <c r="E25" s="6"/>
      <c r="F25" s="6">
        <f t="shared" si="0"/>
        <v>1379345</v>
      </c>
      <c r="G25" s="6">
        <v>375103</v>
      </c>
      <c r="H25" s="18"/>
      <c r="I25" s="8">
        <f t="shared" si="1"/>
        <v>375103</v>
      </c>
    </row>
    <row r="26" spans="1:9" ht="15" customHeight="1">
      <c r="A26" s="5"/>
      <c r="B26" s="5" t="s">
        <v>51</v>
      </c>
      <c r="C26" s="5" t="s">
        <v>52</v>
      </c>
      <c r="D26" s="6">
        <v>385836</v>
      </c>
      <c r="E26" s="6"/>
      <c r="F26" s="6">
        <f t="shared" si="0"/>
        <v>385836</v>
      </c>
      <c r="G26" s="6">
        <v>326558</v>
      </c>
      <c r="H26" s="18"/>
      <c r="I26" s="8">
        <f t="shared" si="1"/>
        <v>326558</v>
      </c>
    </row>
    <row r="27" spans="1:9" ht="15" customHeight="1">
      <c r="A27" s="5"/>
      <c r="B27" s="5" t="s">
        <v>41</v>
      </c>
      <c r="C27" s="5" t="s">
        <v>116</v>
      </c>
      <c r="D27" s="6">
        <v>100000</v>
      </c>
      <c r="E27" s="13"/>
      <c r="F27" s="6">
        <f t="shared" si="0"/>
        <v>100000</v>
      </c>
      <c r="G27" s="6"/>
      <c r="H27" s="8"/>
      <c r="I27" s="8">
        <f t="shared" si="1"/>
        <v>0</v>
      </c>
    </row>
    <row r="28" spans="1:9" s="21" customFormat="1" ht="15" customHeight="1">
      <c r="A28" s="11"/>
      <c r="B28" s="11" t="s">
        <v>42</v>
      </c>
      <c r="C28" s="11" t="s">
        <v>43</v>
      </c>
      <c r="D28" s="12">
        <f>SUM(D25:D27)</f>
        <v>1865181</v>
      </c>
      <c r="E28" s="12"/>
      <c r="F28" s="12">
        <f t="shared" si="0"/>
        <v>1865181</v>
      </c>
      <c r="G28" s="12">
        <f>SUM(G25:G27)</f>
        <v>701661</v>
      </c>
      <c r="H28" s="20"/>
      <c r="I28" s="20">
        <f t="shared" si="1"/>
        <v>701661</v>
      </c>
    </row>
    <row r="29" spans="1:9" ht="15" customHeight="1">
      <c r="A29" s="5"/>
      <c r="B29" s="5" t="s">
        <v>44</v>
      </c>
      <c r="C29" s="5" t="s">
        <v>45</v>
      </c>
      <c r="D29" s="6">
        <v>1041903</v>
      </c>
      <c r="E29" s="6">
        <v>100000</v>
      </c>
      <c r="F29" s="6">
        <f t="shared" si="0"/>
        <v>1141903</v>
      </c>
      <c r="G29" s="6">
        <v>191549</v>
      </c>
      <c r="H29" s="8"/>
      <c r="I29" s="8">
        <f t="shared" si="1"/>
        <v>191549</v>
      </c>
    </row>
    <row r="30" spans="1:9" ht="15" customHeight="1">
      <c r="A30" s="5"/>
      <c r="B30" s="5" t="s">
        <v>53</v>
      </c>
      <c r="C30" s="5" t="s">
        <v>63</v>
      </c>
      <c r="D30" s="6">
        <v>60000</v>
      </c>
      <c r="E30" s="13"/>
      <c r="F30" s="6">
        <f t="shared" si="0"/>
        <v>60000</v>
      </c>
      <c r="G30" s="6">
        <v>29697</v>
      </c>
      <c r="H30" s="8"/>
      <c r="I30" s="8">
        <f t="shared" si="1"/>
        <v>29697</v>
      </c>
    </row>
    <row r="31" spans="1:9" s="21" customFormat="1" ht="15" customHeight="1">
      <c r="A31" s="11"/>
      <c r="B31" s="11" t="s">
        <v>46</v>
      </c>
      <c r="C31" s="11" t="s">
        <v>47</v>
      </c>
      <c r="D31" s="12">
        <f t="shared" ref="D31:H31" si="3">SUM(D29:D30)</f>
        <v>1101903</v>
      </c>
      <c r="E31" s="12">
        <f t="shared" si="3"/>
        <v>100000</v>
      </c>
      <c r="F31" s="12">
        <f t="shared" si="0"/>
        <v>1201903</v>
      </c>
      <c r="G31" s="12">
        <f t="shared" si="3"/>
        <v>221246</v>
      </c>
      <c r="H31" s="20">
        <f t="shared" si="3"/>
        <v>0</v>
      </c>
      <c r="I31" s="20">
        <f t="shared" si="1"/>
        <v>221246</v>
      </c>
    </row>
    <row r="32" spans="1:9" s="21" customFormat="1" ht="15" customHeight="1">
      <c r="A32" s="11"/>
      <c r="B32" s="11" t="s">
        <v>32</v>
      </c>
      <c r="C32" s="11" t="s">
        <v>48</v>
      </c>
      <c r="D32" s="12">
        <f>D24+D28+D31</f>
        <v>9824448</v>
      </c>
      <c r="E32" s="12">
        <f>SUM(E31)</f>
        <v>100000</v>
      </c>
      <c r="F32" s="12">
        <f t="shared" si="0"/>
        <v>9924448</v>
      </c>
      <c r="G32" s="12">
        <f>G24+G28+G31</f>
        <v>23797066</v>
      </c>
      <c r="H32" s="20">
        <f>H24+H28+H31</f>
        <v>0</v>
      </c>
      <c r="I32" s="20">
        <f t="shared" si="1"/>
        <v>23797066</v>
      </c>
    </row>
    <row r="33" spans="1:9" s="21" customFormat="1" ht="15" customHeight="1">
      <c r="A33" s="11"/>
      <c r="B33" s="11" t="s">
        <v>54</v>
      </c>
      <c r="C33" s="11" t="s">
        <v>55</v>
      </c>
      <c r="D33" s="12">
        <v>2205129</v>
      </c>
      <c r="E33" s="12">
        <v>1362209</v>
      </c>
      <c r="F33" s="12">
        <f t="shared" si="0"/>
        <v>3567338</v>
      </c>
      <c r="G33" s="12">
        <v>1145225</v>
      </c>
      <c r="H33" s="20">
        <v>90707</v>
      </c>
      <c r="I33" s="20">
        <f t="shared" si="1"/>
        <v>1235932</v>
      </c>
    </row>
    <row r="34" spans="1:9" s="21" customFormat="1" ht="15" customHeight="1">
      <c r="A34" s="11"/>
      <c r="B34" s="11" t="s">
        <v>56</v>
      </c>
      <c r="C34" s="11" t="s">
        <v>57</v>
      </c>
      <c r="D34" s="12">
        <v>270000</v>
      </c>
      <c r="E34" s="12">
        <v>268518</v>
      </c>
      <c r="F34" s="12">
        <f t="shared" si="0"/>
        <v>538518</v>
      </c>
      <c r="G34" s="12">
        <v>0</v>
      </c>
      <c r="H34" s="20">
        <v>268527</v>
      </c>
      <c r="I34" s="20">
        <f t="shared" si="1"/>
        <v>268527</v>
      </c>
    </row>
    <row r="35" spans="1:9" s="21" customFormat="1" ht="15.75" customHeight="1">
      <c r="A35" s="11"/>
      <c r="B35" s="30" t="s">
        <v>58</v>
      </c>
      <c r="C35" s="30"/>
      <c r="D35" s="12">
        <f>D12+D19+D32+D15+D33+D34</f>
        <v>806300137</v>
      </c>
      <c r="E35" s="12">
        <f>E19+E32+E33+E34</f>
        <v>4148280</v>
      </c>
      <c r="F35" s="12">
        <f t="shared" si="0"/>
        <v>810448417</v>
      </c>
      <c r="G35" s="12">
        <f>G12+G19+G32+G15+G33+G34</f>
        <v>1177166816</v>
      </c>
      <c r="H35" s="20">
        <f>H19+H31+H33+H34</f>
        <v>560427</v>
      </c>
      <c r="I35" s="20">
        <f t="shared" si="1"/>
        <v>1177727243</v>
      </c>
    </row>
    <row r="36" spans="1:9" ht="15" customHeight="1">
      <c r="A36" s="29"/>
      <c r="B36" s="31" t="s">
        <v>8</v>
      </c>
      <c r="C36" s="32"/>
      <c r="D36" s="32"/>
      <c r="E36" s="32"/>
      <c r="F36" s="32"/>
      <c r="G36" s="32"/>
      <c r="H36" s="32"/>
      <c r="I36" s="33"/>
    </row>
    <row r="37" spans="1:9" ht="5.25" customHeight="1">
      <c r="A37" s="29"/>
      <c r="B37" s="34"/>
      <c r="C37" s="35"/>
      <c r="D37" s="35"/>
      <c r="E37" s="35"/>
      <c r="F37" s="35"/>
      <c r="G37" s="35"/>
      <c r="H37" s="35"/>
      <c r="I37" s="36"/>
    </row>
    <row r="38" spans="1:9" ht="15" customHeight="1">
      <c r="A38" s="5"/>
      <c r="B38" s="5" t="s">
        <v>61</v>
      </c>
      <c r="C38" s="5" t="s">
        <v>62</v>
      </c>
      <c r="D38" s="6">
        <v>1024028710</v>
      </c>
      <c r="E38" s="6"/>
      <c r="F38" s="9">
        <f>D38+E38</f>
        <v>1024028710</v>
      </c>
      <c r="G38" s="6">
        <v>1024028710</v>
      </c>
      <c r="H38" s="12"/>
      <c r="I38" s="18">
        <f>G38+H38</f>
        <v>1024028710</v>
      </c>
    </row>
    <row r="39" spans="1:9" ht="15" customHeight="1">
      <c r="A39" s="5"/>
      <c r="B39" s="5" t="s">
        <v>64</v>
      </c>
      <c r="C39" s="5" t="s">
        <v>65</v>
      </c>
      <c r="D39" s="6"/>
      <c r="E39" s="6"/>
      <c r="F39" s="6">
        <f t="shared" ref="F39:F65" si="4">D39+E39</f>
        <v>0</v>
      </c>
      <c r="G39" s="6">
        <v>245496000</v>
      </c>
      <c r="H39" s="8"/>
      <c r="I39" s="18">
        <f t="shared" ref="I39:I66" si="5">G39+H39</f>
        <v>245496000</v>
      </c>
    </row>
    <row r="40" spans="1:9" ht="15.75" customHeight="1">
      <c r="A40" s="5"/>
      <c r="B40" s="5" t="s">
        <v>66</v>
      </c>
      <c r="C40" s="5" t="s">
        <v>67</v>
      </c>
      <c r="D40" s="6">
        <v>14049237</v>
      </c>
      <c r="E40" s="6">
        <v>922457</v>
      </c>
      <c r="F40" s="6">
        <f t="shared" si="4"/>
        <v>14971694</v>
      </c>
      <c r="G40" s="6">
        <v>14049237</v>
      </c>
      <c r="H40" s="8">
        <v>922457</v>
      </c>
      <c r="I40" s="18">
        <f t="shared" si="5"/>
        <v>14971694</v>
      </c>
    </row>
    <row r="41" spans="1:9" ht="15.75" customHeight="1">
      <c r="A41" s="5"/>
      <c r="B41" s="15" t="s">
        <v>68</v>
      </c>
      <c r="C41" s="5" t="s">
        <v>69</v>
      </c>
      <c r="D41" s="6">
        <v>-313021536</v>
      </c>
      <c r="E41" s="6">
        <v>464380</v>
      </c>
      <c r="F41" s="6">
        <f t="shared" si="4"/>
        <v>-312557156</v>
      </c>
      <c r="G41" s="6">
        <v>-238400509</v>
      </c>
      <c r="H41" s="8">
        <v>763800</v>
      </c>
      <c r="I41" s="18">
        <f t="shared" si="5"/>
        <v>-237636709</v>
      </c>
    </row>
    <row r="42" spans="1:9" ht="15.75" customHeight="1">
      <c r="A42" s="5"/>
      <c r="B42" s="5" t="s">
        <v>70</v>
      </c>
      <c r="C42" s="5" t="s">
        <v>76</v>
      </c>
      <c r="D42" s="6">
        <v>0</v>
      </c>
      <c r="E42" s="6"/>
      <c r="F42" s="6">
        <f t="shared" si="4"/>
        <v>0</v>
      </c>
      <c r="G42" s="6"/>
      <c r="H42" s="8"/>
      <c r="I42" s="18">
        <f t="shared" si="5"/>
        <v>0</v>
      </c>
    </row>
    <row r="43" spans="1:9" ht="15" customHeight="1">
      <c r="A43" s="5"/>
      <c r="B43" s="15" t="s">
        <v>71</v>
      </c>
      <c r="C43" s="5" t="s">
        <v>77</v>
      </c>
      <c r="D43" s="10">
        <v>-44533344</v>
      </c>
      <c r="E43" s="10">
        <v>299420</v>
      </c>
      <c r="F43" s="6">
        <f t="shared" si="4"/>
        <v>-44233924</v>
      </c>
      <c r="G43" s="10">
        <v>-31102403</v>
      </c>
      <c r="H43" s="8">
        <v>-3661628</v>
      </c>
      <c r="I43" s="18">
        <f t="shared" si="5"/>
        <v>-34764031</v>
      </c>
    </row>
    <row r="44" spans="1:9" s="21" customFormat="1" ht="15" customHeight="1">
      <c r="A44" s="11"/>
      <c r="B44" s="19" t="s">
        <v>59</v>
      </c>
      <c r="C44" s="11" t="s">
        <v>60</v>
      </c>
      <c r="D44" s="12">
        <f>SUM(D38:D43)</f>
        <v>680523067</v>
      </c>
      <c r="E44" s="12">
        <f>SUM(E40:E43)</f>
        <v>1686257</v>
      </c>
      <c r="F44" s="12">
        <f t="shared" si="4"/>
        <v>682209324</v>
      </c>
      <c r="G44" s="12">
        <f>SUM(G38:G43)</f>
        <v>1014071035</v>
      </c>
      <c r="H44" s="12">
        <f>SUM(H40:H43)</f>
        <v>-1975371</v>
      </c>
      <c r="I44" s="20">
        <f t="shared" si="5"/>
        <v>1012095664</v>
      </c>
    </row>
    <row r="45" spans="1:9" ht="15" customHeight="1">
      <c r="A45" s="5"/>
      <c r="B45" s="15" t="s">
        <v>72</v>
      </c>
      <c r="C45" s="5" t="s">
        <v>74</v>
      </c>
      <c r="D45" s="10">
        <v>0</v>
      </c>
      <c r="E45" s="10"/>
      <c r="F45" s="6">
        <f t="shared" si="4"/>
        <v>0</v>
      </c>
      <c r="G45" s="10">
        <v>0</v>
      </c>
      <c r="H45" s="8"/>
      <c r="I45" s="18">
        <f t="shared" si="5"/>
        <v>0</v>
      </c>
    </row>
    <row r="46" spans="1:9" ht="15" customHeight="1">
      <c r="A46" s="5"/>
      <c r="B46" s="15" t="s">
        <v>73</v>
      </c>
      <c r="C46" s="5" t="s">
        <v>75</v>
      </c>
      <c r="D46" s="10">
        <v>0</v>
      </c>
      <c r="E46" s="10"/>
      <c r="F46" s="6">
        <f t="shared" si="4"/>
        <v>0</v>
      </c>
      <c r="G46" s="10">
        <v>0</v>
      </c>
      <c r="H46" s="8"/>
      <c r="I46" s="18">
        <f t="shared" si="5"/>
        <v>0</v>
      </c>
    </row>
    <row r="47" spans="1:9" ht="15" customHeight="1">
      <c r="A47" s="5"/>
      <c r="B47" s="15" t="s">
        <v>78</v>
      </c>
      <c r="C47" s="5" t="s">
        <v>79</v>
      </c>
      <c r="D47" s="10">
        <v>527028</v>
      </c>
      <c r="E47" s="10">
        <v>0</v>
      </c>
      <c r="F47" s="6">
        <f t="shared" si="4"/>
        <v>527028</v>
      </c>
      <c r="G47" s="10">
        <v>1565761</v>
      </c>
      <c r="H47" s="8">
        <v>20574</v>
      </c>
      <c r="I47" s="18">
        <f t="shared" si="5"/>
        <v>1586335</v>
      </c>
    </row>
    <row r="48" spans="1:9" ht="15" customHeight="1">
      <c r="A48" s="5"/>
      <c r="B48" s="15" t="s">
        <v>80</v>
      </c>
      <c r="C48" s="5" t="s">
        <v>81</v>
      </c>
      <c r="D48" s="10">
        <v>0</v>
      </c>
      <c r="E48" s="10"/>
      <c r="F48" s="6">
        <f t="shared" si="4"/>
        <v>0</v>
      </c>
      <c r="G48" s="10">
        <v>0</v>
      </c>
      <c r="H48" s="8"/>
      <c r="I48" s="18">
        <f t="shared" si="5"/>
        <v>0</v>
      </c>
    </row>
    <row r="49" spans="1:9" ht="15" customHeight="1">
      <c r="A49" s="5"/>
      <c r="B49" s="15" t="s">
        <v>82</v>
      </c>
      <c r="C49" s="5" t="s">
        <v>85</v>
      </c>
      <c r="D49" s="10">
        <v>0</v>
      </c>
      <c r="E49" s="10"/>
      <c r="F49" s="6">
        <f t="shared" si="4"/>
        <v>0</v>
      </c>
      <c r="G49" s="10">
        <v>0</v>
      </c>
      <c r="H49" s="8"/>
      <c r="I49" s="18">
        <f t="shared" si="5"/>
        <v>0</v>
      </c>
    </row>
    <row r="50" spans="1:9" ht="15" customHeight="1">
      <c r="A50" s="5"/>
      <c r="B50" s="15" t="s">
        <v>83</v>
      </c>
      <c r="C50" s="5" t="s">
        <v>84</v>
      </c>
      <c r="D50" s="10">
        <v>0</v>
      </c>
      <c r="E50" s="10"/>
      <c r="F50" s="6">
        <f t="shared" si="4"/>
        <v>0</v>
      </c>
      <c r="G50" s="10">
        <v>0</v>
      </c>
      <c r="H50" s="8"/>
      <c r="I50" s="18">
        <f t="shared" si="5"/>
        <v>0</v>
      </c>
    </row>
    <row r="51" spans="1:9" s="21" customFormat="1" ht="15" customHeight="1">
      <c r="A51" s="11"/>
      <c r="B51" s="19" t="s">
        <v>87</v>
      </c>
      <c r="C51" s="11" t="s">
        <v>95</v>
      </c>
      <c r="D51" s="12">
        <f>SUM(D45:D50)</f>
        <v>527028</v>
      </c>
      <c r="E51" s="12">
        <f>SUM(E47:E50)</f>
        <v>0</v>
      </c>
      <c r="F51" s="12">
        <f t="shared" si="4"/>
        <v>527028</v>
      </c>
      <c r="G51" s="12">
        <f>SUM(G45:G50)</f>
        <v>1565761</v>
      </c>
      <c r="H51" s="20">
        <f>SUM(H45:H50)</f>
        <v>20574</v>
      </c>
      <c r="I51" s="20">
        <f t="shared" si="5"/>
        <v>1586335</v>
      </c>
    </row>
    <row r="52" spans="1:9" ht="15" customHeight="1">
      <c r="A52" s="5"/>
      <c r="B52" s="15" t="s">
        <v>88</v>
      </c>
      <c r="C52" s="5" t="s">
        <v>89</v>
      </c>
      <c r="D52" s="6">
        <v>55000</v>
      </c>
      <c r="E52" s="6"/>
      <c r="F52" s="6">
        <f t="shared" si="4"/>
        <v>55000</v>
      </c>
      <c r="G52" s="6">
        <v>0</v>
      </c>
      <c r="H52" s="8"/>
      <c r="I52" s="18">
        <f t="shared" si="5"/>
        <v>0</v>
      </c>
    </row>
    <row r="53" spans="1:9" ht="15" customHeight="1">
      <c r="A53" s="5"/>
      <c r="B53" s="15" t="s">
        <v>91</v>
      </c>
      <c r="C53" s="5" t="s">
        <v>90</v>
      </c>
      <c r="D53" s="6">
        <v>109000</v>
      </c>
      <c r="E53" s="6"/>
      <c r="F53" s="6">
        <f t="shared" si="4"/>
        <v>109000</v>
      </c>
      <c r="G53" s="6">
        <v>0</v>
      </c>
      <c r="H53" s="8"/>
      <c r="I53" s="18">
        <f t="shared" si="5"/>
        <v>0</v>
      </c>
    </row>
    <row r="54" spans="1:9" ht="15" customHeight="1">
      <c r="A54" s="5"/>
      <c r="B54" s="15" t="s">
        <v>92</v>
      </c>
      <c r="C54" s="5" t="s">
        <v>93</v>
      </c>
      <c r="D54" s="6">
        <v>2107589</v>
      </c>
      <c r="E54" s="6"/>
      <c r="F54" s="6">
        <f t="shared" si="4"/>
        <v>2107589</v>
      </c>
      <c r="G54" s="6">
        <v>2009459</v>
      </c>
      <c r="H54" s="8"/>
      <c r="I54" s="18">
        <f t="shared" si="5"/>
        <v>2009459</v>
      </c>
    </row>
    <row r="55" spans="1:9" s="21" customFormat="1" ht="15" customHeight="1">
      <c r="A55" s="11"/>
      <c r="B55" s="19" t="s">
        <v>94</v>
      </c>
      <c r="C55" s="11" t="s">
        <v>96</v>
      </c>
      <c r="D55" s="12">
        <f>SUM(D52:D54)</f>
        <v>2271589</v>
      </c>
      <c r="E55" s="12"/>
      <c r="F55" s="12">
        <f t="shared" si="4"/>
        <v>2271589</v>
      </c>
      <c r="G55" s="12">
        <f>SUM(G52:G54)</f>
        <v>2009459</v>
      </c>
      <c r="H55" s="20"/>
      <c r="I55" s="20">
        <f t="shared" si="5"/>
        <v>2009459</v>
      </c>
    </row>
    <row r="56" spans="1:9" ht="15" customHeight="1">
      <c r="A56" s="5"/>
      <c r="B56" s="15" t="s">
        <v>97</v>
      </c>
      <c r="C56" s="5" t="s">
        <v>98</v>
      </c>
      <c r="D56" s="6">
        <v>932282</v>
      </c>
      <c r="E56" s="6"/>
      <c r="F56" s="6">
        <f t="shared" si="4"/>
        <v>932282</v>
      </c>
      <c r="G56" s="6">
        <v>534073</v>
      </c>
      <c r="H56" s="8"/>
      <c r="I56" s="18">
        <f t="shared" si="5"/>
        <v>534073</v>
      </c>
    </row>
    <row r="57" spans="1:9" ht="15" customHeight="1">
      <c r="A57" s="5"/>
      <c r="B57" s="15" t="s">
        <v>114</v>
      </c>
      <c r="C57" s="5" t="s">
        <v>115</v>
      </c>
      <c r="D57" s="6">
        <v>19703</v>
      </c>
      <c r="E57" s="6"/>
      <c r="F57" s="6">
        <f t="shared" si="4"/>
        <v>19703</v>
      </c>
      <c r="G57" s="6">
        <v>58624</v>
      </c>
      <c r="H57" s="8"/>
      <c r="I57" s="18">
        <f t="shared" si="5"/>
        <v>58624</v>
      </c>
    </row>
    <row r="58" spans="1:9" s="21" customFormat="1" ht="15" customHeight="1">
      <c r="A58" s="11"/>
      <c r="B58" s="19" t="s">
        <v>99</v>
      </c>
      <c r="C58" s="11" t="s">
        <v>100</v>
      </c>
      <c r="D58" s="12">
        <f>SUM(D56:D57)</f>
        <v>951985</v>
      </c>
      <c r="E58" s="12"/>
      <c r="F58" s="12">
        <f t="shared" si="4"/>
        <v>951985</v>
      </c>
      <c r="G58" s="12">
        <f>SUM(G56:G57)</f>
        <v>592697</v>
      </c>
      <c r="H58" s="20"/>
      <c r="I58" s="20">
        <f t="shared" si="5"/>
        <v>592697</v>
      </c>
    </row>
    <row r="59" spans="1:9" s="21" customFormat="1" ht="15" customHeight="1">
      <c r="A59" s="11"/>
      <c r="B59" s="19" t="s">
        <v>86</v>
      </c>
      <c r="C59" s="11" t="s">
        <v>101</v>
      </c>
      <c r="D59" s="12">
        <f>D51+D55+D58</f>
        <v>3750602</v>
      </c>
      <c r="E59" s="12">
        <v>21</v>
      </c>
      <c r="F59" s="12">
        <f t="shared" si="4"/>
        <v>3750623</v>
      </c>
      <c r="G59" s="12">
        <f>G51+G55+G58</f>
        <v>4167917</v>
      </c>
      <c r="H59" s="20">
        <f>SUM(H51:H58)</f>
        <v>20574</v>
      </c>
      <c r="I59" s="20">
        <f t="shared" si="5"/>
        <v>4188491</v>
      </c>
    </row>
    <row r="60" spans="1:9" s="21" customFormat="1" ht="15" customHeight="1">
      <c r="A60" s="11"/>
      <c r="B60" s="19" t="s">
        <v>102</v>
      </c>
      <c r="C60" s="11" t="s">
        <v>103</v>
      </c>
      <c r="D60" s="12">
        <v>0</v>
      </c>
      <c r="E60" s="12"/>
      <c r="F60" s="12">
        <f t="shared" si="4"/>
        <v>0</v>
      </c>
      <c r="G60" s="12"/>
      <c r="H60" s="20"/>
      <c r="I60" s="20">
        <f t="shared" si="5"/>
        <v>0</v>
      </c>
    </row>
    <row r="61" spans="1:9" s="21" customFormat="1" ht="15" customHeight="1">
      <c r="A61" s="11"/>
      <c r="B61" s="19" t="s">
        <v>104</v>
      </c>
      <c r="C61" s="11" t="s">
        <v>105</v>
      </c>
      <c r="D61" s="12"/>
      <c r="E61" s="12"/>
      <c r="F61" s="12">
        <f t="shared" si="4"/>
        <v>0</v>
      </c>
      <c r="G61" s="12">
        <v>0</v>
      </c>
      <c r="H61" s="20"/>
      <c r="I61" s="20">
        <f t="shared" si="5"/>
        <v>0</v>
      </c>
    </row>
    <row r="62" spans="1:9" ht="15" customHeight="1">
      <c r="A62" s="5"/>
      <c r="B62" s="15" t="s">
        <v>117</v>
      </c>
      <c r="C62" s="5" t="s">
        <v>106</v>
      </c>
      <c r="D62" s="6">
        <v>0</v>
      </c>
      <c r="E62" s="6"/>
      <c r="F62" s="6">
        <f t="shared" si="4"/>
        <v>0</v>
      </c>
      <c r="G62" s="6">
        <v>5999393</v>
      </c>
      <c r="H62" s="17"/>
      <c r="I62" s="18">
        <f t="shared" si="5"/>
        <v>5999393</v>
      </c>
    </row>
    <row r="63" spans="1:9" ht="15" customHeight="1">
      <c r="A63" s="5"/>
      <c r="B63" s="15" t="s">
        <v>118</v>
      </c>
      <c r="C63" s="5" t="s">
        <v>107</v>
      </c>
      <c r="D63" s="6">
        <v>4535662</v>
      </c>
      <c r="E63" s="6">
        <v>2462023</v>
      </c>
      <c r="F63" s="6">
        <f t="shared" si="4"/>
        <v>6997685</v>
      </c>
      <c r="G63" s="6">
        <v>3889369</v>
      </c>
      <c r="H63" s="18">
        <v>2515224</v>
      </c>
      <c r="I63" s="18">
        <f t="shared" si="5"/>
        <v>6404593</v>
      </c>
    </row>
    <row r="64" spans="1:9" ht="15" customHeight="1">
      <c r="A64" s="5"/>
      <c r="B64" s="15" t="s">
        <v>119</v>
      </c>
      <c r="C64" s="5" t="s">
        <v>120</v>
      </c>
      <c r="D64" s="6">
        <v>117490806</v>
      </c>
      <c r="E64" s="6"/>
      <c r="F64" s="6">
        <f t="shared" si="4"/>
        <v>117490806</v>
      </c>
      <c r="G64" s="6">
        <v>149039102</v>
      </c>
      <c r="H64" s="18"/>
      <c r="I64" s="18">
        <f t="shared" si="5"/>
        <v>149039102</v>
      </c>
    </row>
    <row r="65" spans="1:9" s="21" customFormat="1" ht="15" customHeight="1">
      <c r="A65" s="11"/>
      <c r="B65" s="19" t="s">
        <v>104</v>
      </c>
      <c r="C65" s="11" t="s">
        <v>108</v>
      </c>
      <c r="D65" s="12">
        <f>SUM(D62:D64)</f>
        <v>122026468</v>
      </c>
      <c r="E65" s="12">
        <f>SUM(E62:E63)</f>
        <v>2462023</v>
      </c>
      <c r="F65" s="12">
        <f t="shared" si="4"/>
        <v>124488491</v>
      </c>
      <c r="G65" s="12">
        <f>SUM(G62:G64)</f>
        <v>158927864</v>
      </c>
      <c r="H65" s="20">
        <f>SUM(H63)</f>
        <v>2515224</v>
      </c>
      <c r="I65" s="20">
        <f t="shared" si="5"/>
        <v>161443088</v>
      </c>
    </row>
    <row r="66" spans="1:9" s="21" customFormat="1" ht="15" customHeight="1">
      <c r="A66" s="11"/>
      <c r="B66" s="25" t="s">
        <v>9</v>
      </c>
      <c r="C66" s="25"/>
      <c r="D66" s="12">
        <f>D44+D59+D60+D65</f>
        <v>806300137</v>
      </c>
      <c r="E66" s="12">
        <f>E44+E65+E51</f>
        <v>4148280</v>
      </c>
      <c r="F66" s="12">
        <f>D66+E66</f>
        <v>810448417</v>
      </c>
      <c r="G66" s="12">
        <f>G44+G59+G60+G65</f>
        <v>1177166816</v>
      </c>
      <c r="H66" s="20">
        <f>H44+H51+H65</f>
        <v>560427</v>
      </c>
      <c r="I66" s="20">
        <f t="shared" si="5"/>
        <v>1177727243</v>
      </c>
    </row>
  </sheetData>
  <mergeCells count="18">
    <mergeCell ref="A36:A37"/>
    <mergeCell ref="A6:A7"/>
    <mergeCell ref="F6:F7"/>
    <mergeCell ref="D6:D7"/>
    <mergeCell ref="B35:C35"/>
    <mergeCell ref="B36:I37"/>
    <mergeCell ref="C1:I1"/>
    <mergeCell ref="D5:F5"/>
    <mergeCell ref="G5:I5"/>
    <mergeCell ref="I6:I7"/>
    <mergeCell ref="B66:C66"/>
    <mergeCell ref="B6:C7"/>
    <mergeCell ref="B2:I2"/>
    <mergeCell ref="B3:I3"/>
    <mergeCell ref="E6:E7"/>
    <mergeCell ref="G6:G7"/>
    <mergeCell ref="H6:H7"/>
    <mergeCell ref="B5:C5"/>
  </mergeCells>
  <phoneticPr fontId="2" type="noConversion"/>
  <printOptions horizontalCentered="1"/>
  <pageMargins left="0.19685039370078741" right="0.15748031496062992" top="0.59055118110236227" bottom="0.59055118110236227" header="0.51181102362204722" footer="0.51181102362204722"/>
  <pageSetup paperSize="9" orientation="landscape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Kissebbségi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Bregócs Lászlóné</dc:creator>
  <cp:lastModifiedBy>Jegyzo</cp:lastModifiedBy>
  <cp:lastPrinted>2017-04-12T11:39:43Z</cp:lastPrinted>
  <dcterms:created xsi:type="dcterms:W3CDTF">2005-04-14T11:16:52Z</dcterms:created>
  <dcterms:modified xsi:type="dcterms:W3CDTF">2017-05-02T09:46:58Z</dcterms:modified>
</cp:coreProperties>
</file>