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1. sz tájékoztató t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1" l="1"/>
  <c r="D145" i="1"/>
  <c r="C145" i="1"/>
  <c r="E142" i="1"/>
  <c r="E140" i="1" s="1"/>
  <c r="D140" i="1"/>
  <c r="C140" i="1"/>
  <c r="E133" i="1"/>
  <c r="D133" i="1"/>
  <c r="C133" i="1"/>
  <c r="E130" i="1"/>
  <c r="E129" i="1"/>
  <c r="E153" i="1" s="1"/>
  <c r="D129" i="1"/>
  <c r="D153" i="1" s="1"/>
  <c r="C129" i="1"/>
  <c r="C153" i="1" s="1"/>
  <c r="E119" i="1"/>
  <c r="D119" i="1"/>
  <c r="C119" i="1"/>
  <c r="E117" i="1"/>
  <c r="E116" i="1"/>
  <c r="E115" i="1"/>
  <c r="E114" i="1"/>
  <c r="D114" i="1"/>
  <c r="C114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 s="1"/>
  <c r="E128" i="1" s="1"/>
  <c r="E154" i="1" s="1"/>
  <c r="D93" i="1"/>
  <c r="D128" i="1" s="1"/>
  <c r="D154" i="1" s="1"/>
  <c r="C93" i="1"/>
  <c r="C128" i="1" s="1"/>
  <c r="C154" i="1" s="1"/>
  <c r="E91" i="1"/>
  <c r="D91" i="1"/>
  <c r="C91" i="1"/>
  <c r="E79" i="1"/>
  <c r="D79" i="1"/>
  <c r="C79" i="1"/>
  <c r="E75" i="1"/>
  <c r="D75" i="1"/>
  <c r="C75" i="1"/>
  <c r="E73" i="1"/>
  <c r="E72" i="1"/>
  <c r="D72" i="1"/>
  <c r="C72" i="1"/>
  <c r="E67" i="1"/>
  <c r="D67" i="1"/>
  <c r="C67" i="1"/>
  <c r="E63" i="1"/>
  <c r="E86" i="1" s="1"/>
  <c r="D63" i="1"/>
  <c r="D86" i="1" s="1"/>
  <c r="C63" i="1"/>
  <c r="C86" i="1" s="1"/>
  <c r="E57" i="1"/>
  <c r="D57" i="1"/>
  <c r="C57" i="1"/>
  <c r="E52" i="1"/>
  <c r="D52" i="1"/>
  <c r="C52" i="1"/>
  <c r="E49" i="1"/>
  <c r="E46" i="1" s="1"/>
  <c r="D46" i="1"/>
  <c r="C46" i="1"/>
  <c r="E45" i="1"/>
  <c r="E44" i="1"/>
  <c r="E43" i="1"/>
  <c r="E42" i="1"/>
  <c r="E41" i="1"/>
  <c r="E40" i="1"/>
  <c r="E39" i="1"/>
  <c r="E38" i="1"/>
  <c r="E37" i="1"/>
  <c r="E36" i="1"/>
  <c r="E35" i="1"/>
  <c r="E34" i="1" s="1"/>
  <c r="D34" i="1"/>
  <c r="C34" i="1"/>
  <c r="E33" i="1"/>
  <c r="E32" i="1"/>
  <c r="E31" i="1"/>
  <c r="E30" i="1"/>
  <c r="E29" i="1"/>
  <c r="D29" i="1"/>
  <c r="E28" i="1"/>
  <c r="E27" i="1" s="1"/>
  <c r="E26" i="1" s="1"/>
  <c r="D27" i="1"/>
  <c r="D26" i="1" s="1"/>
  <c r="C27" i="1"/>
  <c r="C26" i="1"/>
  <c r="E25" i="1"/>
  <c r="E24" i="1"/>
  <c r="E19" i="1" s="1"/>
  <c r="D19" i="1"/>
  <c r="C19" i="1"/>
  <c r="E17" i="1"/>
  <c r="E12" i="1" s="1"/>
  <c r="D12" i="1"/>
  <c r="C12" i="1"/>
  <c r="E11" i="1"/>
  <c r="E10" i="1"/>
  <c r="E9" i="1"/>
  <c r="E8" i="1"/>
  <c r="E7" i="1"/>
  <c r="E6" i="1"/>
  <c r="E5" i="1" s="1"/>
  <c r="E62" i="1" s="1"/>
  <c r="E87" i="1" s="1"/>
  <c r="D5" i="1"/>
  <c r="D62" i="1" s="1"/>
  <c r="D87" i="1" s="1"/>
  <c r="C5" i="1"/>
  <c r="C62" i="1" s="1"/>
  <c r="C87" i="1" s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<sst xmlns="http://schemas.openxmlformats.org/spreadsheetml/2006/main" count="313" uniqueCount="271">
  <si>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</si>
  <si>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</si>
  <si>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Ezer forintban</t>
  </si>
  <si>
    <t>Sor-
szám</t>
  </si>
  <si>
    <t>Bevételi jogcím</t>
  </si>
  <si>
    <t>2014. évi tény</t>
  </si>
  <si>
    <t>2015. évi várható</t>
  </si>
  <si>
    <t>2016.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</si>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</sst>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/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49" fontId="7" fillId="0" borderId="6" xfId="1" applyNumberFormat="1" applyFont="1" applyFill="1" applyBorder="1" applyAlignment="1" applyProtection="1">
      <alignment horizontal="left" vertical="center" wrapText="1" indent="1"/>
    </xf>
    <xf numFmtId="0" fontId="9" fillId="0" borderId="7" xfId="0" applyFont="1" applyBorder="1" applyAlignment="1" applyProtection="1">
      <alignment horizontal="left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8" xfId="0" applyNumberFormat="1" applyFont="1" applyBorder="1" applyAlignment="1" applyProtection="1">
      <alignment horizontal="right" wrapText="1" indent="1"/>
    </xf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1" xfId="0" applyNumberFormat="1" applyFont="1" applyBorder="1" applyAlignment="1" applyProtection="1">
      <alignment horizontal="right" wrapText="1" indent="1"/>
    </xf>
    <xf numFmtId="0" fontId="9" fillId="0" borderId="10" xfId="0" applyFont="1" applyBorder="1" applyAlignment="1" applyProtection="1">
      <alignment horizontal="left" vertical="center" wrapText="1" indent="1"/>
    </xf>
    <xf numFmtId="164" fontId="7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2" xfId="1" applyNumberFormat="1" applyFont="1" applyFill="1" applyBorder="1" applyAlignment="1" applyProtection="1">
      <alignment horizontal="left" vertical="center" wrapText="1" indent="1"/>
    </xf>
    <xf numFmtId="0" fontId="9" fillId="0" borderId="13" xfId="0" applyFont="1" applyBorder="1" applyAlignment="1" applyProtection="1">
      <alignment horizontal="left" vertical="center" wrapText="1" indent="1"/>
    </xf>
    <xf numFmtId="164" fontId="7" fillId="2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Border="1" applyAlignment="1" applyProtection="1">
      <alignment horizontal="left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3" fontId="9" fillId="0" borderId="18" xfId="0" applyNumberFormat="1" applyFont="1" applyBorder="1" applyAlignment="1" applyProtection="1">
      <alignment horizontal="right" wrapText="1" indent="1"/>
    </xf>
    <xf numFmtId="0" fontId="9" fillId="0" borderId="10" xfId="0" quotePrefix="1" applyFont="1" applyBorder="1" applyAlignment="1" applyProtection="1">
      <alignment horizontal="left" wrapText="1" indent="1"/>
    </xf>
    <xf numFmtId="0" fontId="8" fillId="0" borderId="0" xfId="1" applyFont="1" applyFill="1" applyAlignment="1">
      <alignment horizontal="right" indent="1"/>
    </xf>
    <xf numFmtId="164" fontId="6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164" fontId="11" fillId="0" borderId="5" xfId="1" applyNumberFormat="1" applyFont="1" applyFill="1" applyBorder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wrapText="1"/>
    </xf>
    <xf numFmtId="0" fontId="9" fillId="0" borderId="9" xfId="0" applyFont="1" applyBorder="1" applyAlignment="1" applyProtection="1">
      <alignment wrapText="1"/>
    </xf>
    <xf numFmtId="0" fontId="9" fillId="0" borderId="12" xfId="0" applyFont="1" applyBorder="1" applyAlignment="1" applyProtection="1">
      <alignment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wrapText="1"/>
    </xf>
    <xf numFmtId="0" fontId="2" fillId="0" borderId="22" xfId="1" applyFont="1" applyFill="1" applyBorder="1" applyAlignment="1" applyProtection="1">
      <alignment horizontal="center" vertical="center" wrapText="1"/>
    </xf>
    <xf numFmtId="0" fontId="2" fillId="0" borderId="22" xfId="1" applyFont="1" applyFill="1" applyBorder="1" applyAlignment="1" applyProtection="1">
      <alignment vertical="center" wrapText="1"/>
    </xf>
    <xf numFmtId="164" fontId="2" fillId="0" borderId="22" xfId="1" applyNumberFormat="1" applyFont="1" applyFill="1" applyBorder="1" applyAlignment="1" applyProtection="1">
      <alignment horizontal="right" vertical="center" wrapText="1" indent="1"/>
    </xf>
    <xf numFmtId="0" fontId="7" fillId="0" borderId="22" xfId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1" applyNumberFormat="1" applyFont="1" applyFill="1" applyBorder="1" applyAlignment="1" applyProtection="1">
      <alignment horizontal="left"/>
    </xf>
    <xf numFmtId="0" fontId="8" fillId="0" borderId="0" xfId="1" applyFont="1" applyFill="1" applyBorder="1"/>
    <xf numFmtId="0" fontId="6" fillId="0" borderId="23" xfId="1" applyFont="1" applyFill="1" applyBorder="1" applyAlignment="1" applyProtection="1">
      <alignment horizontal="left" vertical="center" wrapText="1" indent="1"/>
    </xf>
    <xf numFmtId="0" fontId="6" fillId="0" borderId="24" xfId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7" fillId="0" borderId="27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7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3" xfId="1" applyFont="1" applyFill="1" applyBorder="1" applyAlignment="1" applyProtection="1">
      <alignment horizontal="left" vertical="center" wrapText="1" indent="6"/>
    </xf>
    <xf numFmtId="0" fontId="7" fillId="0" borderId="10" xfId="1" applyFont="1" applyFill="1" applyBorder="1" applyAlignment="1" applyProtection="1">
      <alignment horizontal="left" indent="6"/>
    </xf>
    <xf numFmtId="0" fontId="7" fillId="0" borderId="10" xfId="1" applyFont="1" applyFill="1" applyBorder="1" applyAlignment="1" applyProtection="1">
      <alignment horizontal="left" vertical="center" wrapText="1" indent="6"/>
    </xf>
    <xf numFmtId="49" fontId="7" fillId="0" borderId="33" xfId="1" applyNumberFormat="1" applyFont="1" applyFill="1" applyBorder="1" applyAlignment="1" applyProtection="1">
      <alignment horizontal="left" vertical="center" wrapText="1" indent="1"/>
    </xf>
    <xf numFmtId="49" fontId="7" fillId="0" borderId="34" xfId="1" applyNumberFormat="1" applyFont="1" applyFill="1" applyBorder="1" applyAlignment="1" applyProtection="1">
      <alignment horizontal="left" vertical="center" wrapText="1" indent="1"/>
    </xf>
    <xf numFmtId="0" fontId="7" fillId="0" borderId="35" xfId="1" applyFont="1" applyFill="1" applyBorder="1" applyAlignment="1" applyProtection="1">
      <alignment horizontal="left" vertical="center" wrapText="1" indent="7"/>
    </xf>
    <xf numFmtId="164" fontId="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vertical="center" wrapText="1"/>
    </xf>
    <xf numFmtId="164" fontId="6" fillId="0" borderId="21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3" xfId="1" applyFont="1" applyFill="1" applyBorder="1" applyAlignment="1" applyProtection="1">
      <alignment horizontal="left" vertical="center" wrapText="1" indent="1"/>
    </xf>
    <xf numFmtId="164" fontId="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1" applyFont="1" applyFill="1" applyBorder="1" applyAlignment="1" applyProtection="1">
      <alignment horizontal="left" vertical="center" wrapText="1" indent="6"/>
    </xf>
    <xf numFmtId="164" fontId="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40" xfId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</xf>
    <xf numFmtId="164" fontId="10" fillId="0" borderId="5" xfId="0" applyNumberFormat="1" applyFont="1" applyBorder="1" applyAlignment="1" applyProtection="1">
      <alignment horizontal="righ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" xfId="0" quotePrefix="1" applyNumberFormat="1" applyFont="1" applyBorder="1" applyAlignment="1" applyProtection="1">
      <alignment horizontal="right" vertical="center" wrapText="1" indent="1"/>
    </xf>
    <xf numFmtId="164" fontId="13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/>
    <xf numFmtId="0" fontId="10" fillId="0" borderId="20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kv.%20t&#225;bl&#225;i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>
        <row r="6">
          <cell r="C6">
            <v>117298</v>
          </cell>
        </row>
        <row r="7">
          <cell r="C7">
            <v>137285</v>
          </cell>
        </row>
        <row r="8">
          <cell r="C8">
            <v>103576</v>
          </cell>
        </row>
        <row r="9">
          <cell r="C9">
            <v>7406</v>
          </cell>
        </row>
        <row r="17">
          <cell r="C17">
            <v>91120</v>
          </cell>
        </row>
        <row r="24">
          <cell r="C24">
            <v>35474</v>
          </cell>
        </row>
        <row r="25">
          <cell r="C25">
            <v>35474</v>
          </cell>
        </row>
        <row r="28">
          <cell r="C28">
            <v>44000</v>
          </cell>
        </row>
        <row r="29">
          <cell r="C29">
            <v>0</v>
          </cell>
        </row>
        <row r="30">
          <cell r="C30">
            <v>135000</v>
          </cell>
        </row>
        <row r="31">
          <cell r="C31">
            <v>11000</v>
          </cell>
        </row>
        <row r="32">
          <cell r="C32">
            <v>500</v>
          </cell>
        </row>
        <row r="33">
          <cell r="C33">
            <v>1070</v>
          </cell>
        </row>
        <row r="35">
          <cell r="C35">
            <v>300</v>
          </cell>
        </row>
        <row r="36">
          <cell r="C36">
            <v>37584</v>
          </cell>
        </row>
        <row r="37">
          <cell r="C37">
            <v>9849</v>
          </cell>
        </row>
        <row r="38">
          <cell r="C38">
            <v>3626</v>
          </cell>
        </row>
        <row r="39">
          <cell r="C39">
            <v>8488</v>
          </cell>
        </row>
        <row r="40">
          <cell r="C40">
            <v>13273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9">
          <cell r="C49">
            <v>350</v>
          </cell>
        </row>
        <row r="73">
          <cell r="C73">
            <v>37591</v>
          </cell>
        </row>
        <row r="94">
          <cell r="C94">
            <v>368052</v>
          </cell>
        </row>
        <row r="95">
          <cell r="C95">
            <v>96666</v>
          </cell>
        </row>
        <row r="96">
          <cell r="C96">
            <v>222308</v>
          </cell>
        </row>
        <row r="97">
          <cell r="C97">
            <v>20000</v>
          </cell>
        </row>
        <row r="98">
          <cell r="C98">
            <v>59963</v>
          </cell>
        </row>
        <row r="105">
          <cell r="C105">
            <v>31533</v>
          </cell>
        </row>
        <row r="110">
          <cell r="C110">
            <v>10000</v>
          </cell>
        </row>
        <row r="111">
          <cell r="C111">
            <v>18430</v>
          </cell>
        </row>
        <row r="112">
          <cell r="C112">
            <v>0</v>
          </cell>
        </row>
        <row r="115">
          <cell r="C115">
            <v>6244</v>
          </cell>
        </row>
        <row r="116">
          <cell r="C116">
            <v>0</v>
          </cell>
        </row>
        <row r="117">
          <cell r="C117">
            <v>5800</v>
          </cell>
        </row>
        <row r="130">
          <cell r="C130">
            <v>3333</v>
          </cell>
        </row>
        <row r="142">
          <cell r="C142">
            <v>12424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67"/>
  <sheetViews>
    <sheetView tabSelected="1" zoomScaleNormal="100" workbookViewId="0">
      <selection activeCell="L7" sqref="L7"/>
    </sheetView>
  </sheetViews>
  <sheetFormatPr defaultRowHeight="15.75" x14ac:dyDescent="0.25"/>
  <cols>
    <col min="1" max="1" width="9" style="114" customWidth="1"/>
    <col min="2" max="2" width="75.83203125" style="114" customWidth="1"/>
    <col min="3" max="3" width="15.5" style="4" customWidth="1"/>
    <col min="4" max="5" width="15.5" style="114" customWidth="1"/>
    <col min="6" max="6" width="9" style="2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  <c r="D1" s="1"/>
      <c r="E1" s="1"/>
    </row>
    <row r="2" spans="1:6" ht="15.95" customHeight="1" thickBot="1" x14ac:dyDescent="0.3">
      <c r="A2" s="3" t="s">
        <v>1</v>
      </c>
      <c r="B2" s="3"/>
      <c r="D2" s="5"/>
      <c r="E2" s="6" t="s">
        <v>2</v>
      </c>
    </row>
    <row r="3" spans="1:6" ht="38.1" customHeight="1" thickBot="1" x14ac:dyDescent="0.3">
      <c r="A3" s="7" t="s">
        <v>3</v>
      </c>
      <c r="B3" s="8" t="s">
        <v>4</v>
      </c>
      <c r="C3" s="8" t="s">
        <v>5</v>
      </c>
      <c r="D3" s="9" t="s">
        <v>6</v>
      </c>
      <c r="E3" s="10" t="s">
        <v>7</v>
      </c>
    </row>
    <row r="4" spans="1:6" s="14" customFormat="1" ht="12" customHeight="1" thickBot="1" x14ac:dyDescent="0.25">
      <c r="A4" s="11" t="s">
        <v>8</v>
      </c>
      <c r="B4" s="12" t="s">
        <v>9</v>
      </c>
      <c r="C4" s="12" t="s">
        <v>10</v>
      </c>
      <c r="D4" s="12" t="s">
        <v>11</v>
      </c>
      <c r="E4" s="13" t="s">
        <v>12</v>
      </c>
    </row>
    <row r="5" spans="1:6" s="19" customFormat="1" ht="12" customHeight="1" thickBot="1" x14ac:dyDescent="0.25">
      <c r="A5" s="15" t="s">
        <v>13</v>
      </c>
      <c r="B5" s="16" t="s">
        <v>14</v>
      </c>
      <c r="C5" s="17">
        <f>+C6+C7+C8+C9+C10+C11</f>
        <v>462342</v>
      </c>
      <c r="D5" s="17">
        <f>+D6+D7+D8+D9+D10+D11</f>
        <v>401308</v>
      </c>
      <c r="E5" s="18">
        <f>+E6+E7+E8+E9+E10+E11</f>
        <v>365565</v>
      </c>
    </row>
    <row r="6" spans="1:6" s="19" customFormat="1" ht="12" customHeight="1" x14ac:dyDescent="0.25">
      <c r="A6" s="20" t="s">
        <v>15</v>
      </c>
      <c r="B6" s="21" t="s">
        <v>16</v>
      </c>
      <c r="C6" s="22">
        <v>167640</v>
      </c>
      <c r="D6" s="22">
        <v>129093</v>
      </c>
      <c r="E6" s="23">
        <f>+'[1]1.1.sz.mell.'!C6</f>
        <v>117298</v>
      </c>
      <c r="F6" s="2"/>
    </row>
    <row r="7" spans="1:6" s="19" customFormat="1" ht="12" customHeight="1" x14ac:dyDescent="0.25">
      <c r="A7" s="24" t="s">
        <v>17</v>
      </c>
      <c r="B7" s="25" t="s">
        <v>18</v>
      </c>
      <c r="C7" s="26">
        <v>131933</v>
      </c>
      <c r="D7" s="26">
        <v>132444</v>
      </c>
      <c r="E7" s="27">
        <f>+'[1]1.1.sz.mell.'!C7</f>
        <v>137285</v>
      </c>
      <c r="F7" s="2"/>
    </row>
    <row r="8" spans="1:6" s="19" customFormat="1" ht="12" customHeight="1" x14ac:dyDescent="0.25">
      <c r="A8" s="24" t="s">
        <v>19</v>
      </c>
      <c r="B8" s="25" t="s">
        <v>20</v>
      </c>
      <c r="C8" s="26">
        <v>131311</v>
      </c>
      <c r="D8" s="26">
        <v>131957</v>
      </c>
      <c r="E8" s="27">
        <f>+'[1]1.1.sz.mell.'!C8</f>
        <v>103576</v>
      </c>
      <c r="F8" s="2"/>
    </row>
    <row r="9" spans="1:6" s="19" customFormat="1" ht="12" customHeight="1" x14ac:dyDescent="0.25">
      <c r="A9" s="24" t="s">
        <v>21</v>
      </c>
      <c r="B9" s="25" t="s">
        <v>22</v>
      </c>
      <c r="C9" s="26">
        <v>7470</v>
      </c>
      <c r="D9" s="26">
        <v>7814</v>
      </c>
      <c r="E9" s="27">
        <f>+'[1]1.1.sz.mell.'!C9</f>
        <v>7406</v>
      </c>
      <c r="F9" s="2"/>
    </row>
    <row r="10" spans="1:6" s="19" customFormat="1" ht="12" customHeight="1" x14ac:dyDescent="0.25">
      <c r="A10" s="24" t="s">
        <v>23</v>
      </c>
      <c r="B10" s="28" t="s">
        <v>24</v>
      </c>
      <c r="C10" s="29">
        <v>11062</v>
      </c>
      <c r="D10" s="29"/>
      <c r="E10" s="27">
        <f>+'[1]1.1.sz.mell.'!C10</f>
        <v>0</v>
      </c>
      <c r="F10" s="2"/>
    </row>
    <row r="11" spans="1:6" s="19" customFormat="1" ht="12" customHeight="1" thickBot="1" x14ac:dyDescent="0.3">
      <c r="A11" s="30" t="s">
        <v>25</v>
      </c>
      <c r="B11" s="31" t="s">
        <v>26</v>
      </c>
      <c r="C11" s="32">
        <v>12926</v>
      </c>
      <c r="D11" s="32"/>
      <c r="E11" s="27">
        <f>+'[1]1.1.sz.mell.'!C11</f>
        <v>0</v>
      </c>
      <c r="F11" s="2"/>
    </row>
    <row r="12" spans="1:6" s="19" customFormat="1" ht="12" customHeight="1" thickBot="1" x14ac:dyDescent="0.25">
      <c r="A12" s="15" t="s">
        <v>27</v>
      </c>
      <c r="B12" s="33" t="s">
        <v>28</v>
      </c>
      <c r="C12" s="17">
        <f>+C13+C14+C15+C16+C17</f>
        <v>227396</v>
      </c>
      <c r="D12" s="17">
        <f>+D13+D14+D15+D16+D17</f>
        <v>235352</v>
      </c>
      <c r="E12" s="18">
        <f>+E13+E14+E15+E16+E17</f>
        <v>91120</v>
      </c>
    </row>
    <row r="13" spans="1:6" s="19" customFormat="1" ht="12" customHeight="1" x14ac:dyDescent="0.2">
      <c r="A13" s="20" t="s">
        <v>29</v>
      </c>
      <c r="B13" s="21" t="s">
        <v>30</v>
      </c>
      <c r="C13" s="22"/>
      <c r="D13" s="22"/>
      <c r="E13" s="34"/>
    </row>
    <row r="14" spans="1:6" s="19" customFormat="1" ht="12" customHeight="1" x14ac:dyDescent="0.2">
      <c r="A14" s="24" t="s">
        <v>31</v>
      </c>
      <c r="B14" s="25" t="s">
        <v>32</v>
      </c>
      <c r="C14" s="26"/>
      <c r="D14" s="26"/>
      <c r="E14" s="35"/>
    </row>
    <row r="15" spans="1:6" s="19" customFormat="1" ht="12" customHeight="1" x14ac:dyDescent="0.2">
      <c r="A15" s="24" t="s">
        <v>33</v>
      </c>
      <c r="B15" s="25" t="s">
        <v>34</v>
      </c>
      <c r="C15" s="26"/>
      <c r="D15" s="26"/>
      <c r="E15" s="35"/>
    </row>
    <row r="16" spans="1:6" s="19" customFormat="1" ht="12" customHeight="1" x14ac:dyDescent="0.2">
      <c r="A16" s="24" t="s">
        <v>35</v>
      </c>
      <c r="B16" s="25" t="s">
        <v>36</v>
      </c>
      <c r="C16" s="26"/>
      <c r="D16" s="26"/>
      <c r="E16" s="35"/>
    </row>
    <row r="17" spans="1:5" s="19" customFormat="1" ht="12" customHeight="1" x14ac:dyDescent="0.2">
      <c r="A17" s="24" t="s">
        <v>37</v>
      </c>
      <c r="B17" s="25" t="s">
        <v>38</v>
      </c>
      <c r="C17" s="26">
        <v>227396</v>
      </c>
      <c r="D17" s="26">
        <v>235352</v>
      </c>
      <c r="E17" s="35">
        <f>+'[1]1.1.sz.mell.'!C17</f>
        <v>91120</v>
      </c>
    </row>
    <row r="18" spans="1:5" s="19" customFormat="1" ht="12" customHeight="1" thickBot="1" x14ac:dyDescent="0.25">
      <c r="A18" s="30" t="s">
        <v>39</v>
      </c>
      <c r="B18" s="31" t="s">
        <v>40</v>
      </c>
      <c r="C18" s="36">
        <v>2385</v>
      </c>
      <c r="D18" s="36">
        <v>5710</v>
      </c>
      <c r="E18" s="37"/>
    </row>
    <row r="19" spans="1:5" s="19" customFormat="1" ht="12" customHeight="1" thickBot="1" x14ac:dyDescent="0.25">
      <c r="A19" s="15" t="s">
        <v>41</v>
      </c>
      <c r="B19" s="16" t="s">
        <v>42</v>
      </c>
      <c r="C19" s="17">
        <f>+C20+C21+C22+C23+C24</f>
        <v>421713</v>
      </c>
      <c r="D19" s="17">
        <f>+D20+D21+D22+D23+D24</f>
        <v>98514</v>
      </c>
      <c r="E19" s="18">
        <f>+E20+E21+E22+E23+E24</f>
        <v>35474</v>
      </c>
    </row>
    <row r="20" spans="1:5" s="19" customFormat="1" ht="12" customHeight="1" x14ac:dyDescent="0.2">
      <c r="A20" s="20" t="s">
        <v>43</v>
      </c>
      <c r="B20" s="21" t="s">
        <v>44</v>
      </c>
      <c r="C20" s="22">
        <v>146384</v>
      </c>
      <c r="D20" s="22">
        <v>704</v>
      </c>
      <c r="E20" s="34"/>
    </row>
    <row r="21" spans="1:5" s="19" customFormat="1" ht="12" customHeight="1" x14ac:dyDescent="0.2">
      <c r="A21" s="24" t="s">
        <v>45</v>
      </c>
      <c r="B21" s="25" t="s">
        <v>46</v>
      </c>
      <c r="C21" s="26"/>
      <c r="D21" s="26"/>
      <c r="E21" s="35"/>
    </row>
    <row r="22" spans="1:5" s="19" customFormat="1" ht="12" customHeight="1" x14ac:dyDescent="0.2">
      <c r="A22" s="24" t="s">
        <v>47</v>
      </c>
      <c r="B22" s="25" t="s">
        <v>48</v>
      </c>
      <c r="C22" s="26"/>
      <c r="D22" s="26"/>
      <c r="E22" s="35"/>
    </row>
    <row r="23" spans="1:5" s="19" customFormat="1" ht="12" customHeight="1" x14ac:dyDescent="0.2">
      <c r="A23" s="24" t="s">
        <v>49</v>
      </c>
      <c r="B23" s="25" t="s">
        <v>50</v>
      </c>
      <c r="C23" s="26"/>
      <c r="D23" s="26"/>
      <c r="E23" s="35"/>
    </row>
    <row r="24" spans="1:5" s="19" customFormat="1" ht="12" customHeight="1" x14ac:dyDescent="0.2">
      <c r="A24" s="24" t="s">
        <v>51</v>
      </c>
      <c r="B24" s="25" t="s">
        <v>52</v>
      </c>
      <c r="C24" s="26">
        <v>275329</v>
      </c>
      <c r="D24" s="26">
        <v>97810</v>
      </c>
      <c r="E24" s="35">
        <f>+'[1]1.1.sz.mell.'!C24</f>
        <v>35474</v>
      </c>
    </row>
    <row r="25" spans="1:5" s="19" customFormat="1" ht="12" customHeight="1" thickBot="1" x14ac:dyDescent="0.25">
      <c r="A25" s="30" t="s">
        <v>53</v>
      </c>
      <c r="B25" s="38" t="s">
        <v>54</v>
      </c>
      <c r="C25" s="36">
        <v>275329</v>
      </c>
      <c r="D25" s="36">
        <v>97810</v>
      </c>
      <c r="E25" s="35">
        <f>+'[1]1.1.sz.mell.'!C25</f>
        <v>35474</v>
      </c>
    </row>
    <row r="26" spans="1:5" s="19" customFormat="1" ht="12" customHeight="1" thickBot="1" x14ac:dyDescent="0.25">
      <c r="A26" s="15" t="s">
        <v>55</v>
      </c>
      <c r="B26" s="16" t="s">
        <v>56</v>
      </c>
      <c r="C26" s="39">
        <f>+C27+C31+C32+C33</f>
        <v>200202</v>
      </c>
      <c r="D26" s="39">
        <f>+D27+D31+D32+D33</f>
        <v>211348</v>
      </c>
      <c r="E26" s="40">
        <f>+E27+E31+E32+E33</f>
        <v>191570</v>
      </c>
    </row>
    <row r="27" spans="1:5" s="19" customFormat="1" ht="12" customHeight="1" x14ac:dyDescent="0.2">
      <c r="A27" s="20" t="s">
        <v>57</v>
      </c>
      <c r="B27" s="21" t="s">
        <v>58</v>
      </c>
      <c r="C27" s="41">
        <f>+C28+C29+C30</f>
        <v>185019</v>
      </c>
      <c r="D27" s="41">
        <f>+D28+D29+D30</f>
        <v>197348</v>
      </c>
      <c r="E27" s="41">
        <f>+E28+E29+E30</f>
        <v>179000</v>
      </c>
    </row>
    <row r="28" spans="1:5" s="19" customFormat="1" ht="12" customHeight="1" x14ac:dyDescent="0.2">
      <c r="A28" s="24" t="s">
        <v>59</v>
      </c>
      <c r="B28" s="25" t="s">
        <v>60</v>
      </c>
      <c r="C28" s="26">
        <v>46448</v>
      </c>
      <c r="D28" s="26"/>
      <c r="E28" s="42">
        <f>+'[1]1.1.sz.mell.'!C28</f>
        <v>44000</v>
      </c>
    </row>
    <row r="29" spans="1:5" s="19" customFormat="1" ht="12" customHeight="1" x14ac:dyDescent="0.2">
      <c r="A29" s="24" t="s">
        <v>61</v>
      </c>
      <c r="B29" s="25" t="s">
        <v>62</v>
      </c>
      <c r="C29" s="26"/>
      <c r="D29" s="26">
        <f>28385+17451</f>
        <v>45836</v>
      </c>
      <c r="E29" s="42">
        <f>+'[1]1.1.sz.mell.'!C29</f>
        <v>0</v>
      </c>
    </row>
    <row r="30" spans="1:5" s="19" customFormat="1" ht="12" customHeight="1" x14ac:dyDescent="0.2">
      <c r="A30" s="24" t="s">
        <v>63</v>
      </c>
      <c r="B30" s="43" t="s">
        <v>64</v>
      </c>
      <c r="C30" s="26">
        <v>138571</v>
      </c>
      <c r="D30" s="26">
        <v>151512</v>
      </c>
      <c r="E30" s="42">
        <f>+'[1]1.1.sz.mell.'!C30</f>
        <v>135000</v>
      </c>
    </row>
    <row r="31" spans="1:5" s="19" customFormat="1" ht="12" customHeight="1" x14ac:dyDescent="0.2">
      <c r="A31" s="24" t="s">
        <v>65</v>
      </c>
      <c r="B31" s="25" t="s">
        <v>66</v>
      </c>
      <c r="C31" s="26">
        <v>12409</v>
      </c>
      <c r="D31" s="26">
        <v>12000</v>
      </c>
      <c r="E31" s="42">
        <f>+'[1]1.1.sz.mell.'!C31</f>
        <v>11000</v>
      </c>
    </row>
    <row r="32" spans="1:5" s="19" customFormat="1" ht="12" customHeight="1" x14ac:dyDescent="0.2">
      <c r="A32" s="24" t="s">
        <v>67</v>
      </c>
      <c r="B32" s="25" t="s">
        <v>68</v>
      </c>
      <c r="C32" s="44">
        <v>1304</v>
      </c>
      <c r="D32" s="36">
        <v>1000</v>
      </c>
      <c r="E32" s="42">
        <f>+'[1]1.1.sz.mell.'!C32</f>
        <v>500</v>
      </c>
    </row>
    <row r="33" spans="1:5" s="19" customFormat="1" ht="12" customHeight="1" thickBot="1" x14ac:dyDescent="0.25">
      <c r="A33" s="30" t="s">
        <v>69</v>
      </c>
      <c r="B33" s="38" t="s">
        <v>70</v>
      </c>
      <c r="C33" s="36">
        <v>1470</v>
      </c>
      <c r="D33" s="36">
        <v>1000</v>
      </c>
      <c r="E33" s="42">
        <f>+'[1]1.1.sz.mell.'!C33</f>
        <v>1070</v>
      </c>
    </row>
    <row r="34" spans="1:5" s="19" customFormat="1" ht="12" customHeight="1" thickBot="1" x14ac:dyDescent="0.25">
      <c r="A34" s="15" t="s">
        <v>71</v>
      </c>
      <c r="B34" s="16" t="s">
        <v>72</v>
      </c>
      <c r="C34" s="17">
        <f>SUM(C35:C45)</f>
        <v>138381</v>
      </c>
      <c r="D34" s="17">
        <f>SUM(D35:D45)</f>
        <v>114760</v>
      </c>
      <c r="E34" s="45">
        <f>SUM(E35:E45)</f>
        <v>73120</v>
      </c>
    </row>
    <row r="35" spans="1:5" s="19" customFormat="1" ht="12" customHeight="1" x14ac:dyDescent="0.2">
      <c r="A35" s="20" t="s">
        <v>73</v>
      </c>
      <c r="B35" s="21" t="s">
        <v>74</v>
      </c>
      <c r="C35" s="22">
        <v>642</v>
      </c>
      <c r="D35" s="22">
        <v>279</v>
      </c>
      <c r="E35" s="34">
        <f>+'[1]1.1.sz.mell.'!C35</f>
        <v>300</v>
      </c>
    </row>
    <row r="36" spans="1:5" s="19" customFormat="1" ht="12" customHeight="1" x14ac:dyDescent="0.2">
      <c r="A36" s="24" t="s">
        <v>75</v>
      </c>
      <c r="B36" s="25" t="s">
        <v>76</v>
      </c>
      <c r="C36" s="26">
        <v>16467</v>
      </c>
      <c r="D36" s="26">
        <v>26361</v>
      </c>
      <c r="E36" s="35">
        <f>+'[1]1.1.sz.mell.'!C36</f>
        <v>37584</v>
      </c>
    </row>
    <row r="37" spans="1:5" s="19" customFormat="1" ht="12" customHeight="1" x14ac:dyDescent="0.2">
      <c r="A37" s="24" t="s">
        <v>77</v>
      </c>
      <c r="B37" s="25" t="s">
        <v>78</v>
      </c>
      <c r="C37" s="26">
        <v>14018</v>
      </c>
      <c r="D37" s="26">
        <v>9544</v>
      </c>
      <c r="E37" s="35">
        <f>+'[1]1.1.sz.mell.'!C37</f>
        <v>9849</v>
      </c>
    </row>
    <row r="38" spans="1:5" s="19" customFormat="1" ht="12" customHeight="1" x14ac:dyDescent="0.2">
      <c r="A38" s="24" t="s">
        <v>79</v>
      </c>
      <c r="B38" s="25" t="s">
        <v>80</v>
      </c>
      <c r="C38" s="26">
        <v>1039</v>
      </c>
      <c r="D38" s="26">
        <v>4647</v>
      </c>
      <c r="E38" s="35">
        <f>+'[1]1.1.sz.mell.'!C38</f>
        <v>3626</v>
      </c>
    </row>
    <row r="39" spans="1:5" s="19" customFormat="1" ht="12" customHeight="1" x14ac:dyDescent="0.2">
      <c r="A39" s="24" t="s">
        <v>81</v>
      </c>
      <c r="B39" s="25" t="s">
        <v>82</v>
      </c>
      <c r="C39" s="26">
        <v>54857</v>
      </c>
      <c r="D39" s="26">
        <v>41296</v>
      </c>
      <c r="E39" s="35">
        <f>+'[1]1.1.sz.mell.'!C39</f>
        <v>8488</v>
      </c>
    </row>
    <row r="40" spans="1:5" s="19" customFormat="1" ht="12" customHeight="1" x14ac:dyDescent="0.2">
      <c r="A40" s="24" t="s">
        <v>83</v>
      </c>
      <c r="B40" s="25" t="s">
        <v>84</v>
      </c>
      <c r="C40" s="26">
        <v>21638</v>
      </c>
      <c r="D40" s="26">
        <v>20755</v>
      </c>
      <c r="E40" s="35">
        <f>+'[1]1.1.sz.mell.'!C40</f>
        <v>13273</v>
      </c>
    </row>
    <row r="41" spans="1:5" s="19" customFormat="1" ht="12" customHeight="1" x14ac:dyDescent="0.2">
      <c r="A41" s="24" t="s">
        <v>85</v>
      </c>
      <c r="B41" s="25" t="s">
        <v>86</v>
      </c>
      <c r="C41" s="26">
        <v>23624</v>
      </c>
      <c r="D41" s="26">
        <v>10673</v>
      </c>
      <c r="E41" s="35">
        <f>+'[1]1.1.sz.mell.'!C41</f>
        <v>0</v>
      </c>
    </row>
    <row r="42" spans="1:5" s="19" customFormat="1" ht="12" customHeight="1" x14ac:dyDescent="0.2">
      <c r="A42" s="24" t="s">
        <v>87</v>
      </c>
      <c r="B42" s="25" t="s">
        <v>88</v>
      </c>
      <c r="C42" s="26">
        <v>654</v>
      </c>
      <c r="D42" s="26">
        <v>294</v>
      </c>
      <c r="E42" s="35">
        <f>+'[1]1.1.sz.mell.'!C42</f>
        <v>0</v>
      </c>
    </row>
    <row r="43" spans="1:5" s="19" customFormat="1" ht="12" customHeight="1" x14ac:dyDescent="0.2">
      <c r="A43" s="24" t="s">
        <v>89</v>
      </c>
      <c r="B43" s="25" t="s">
        <v>90</v>
      </c>
      <c r="C43" s="46"/>
      <c r="D43" s="46"/>
      <c r="E43" s="35">
        <f>+'[1]1.1.sz.mell.'!C43</f>
        <v>0</v>
      </c>
    </row>
    <row r="44" spans="1:5" s="19" customFormat="1" ht="12" customHeight="1" x14ac:dyDescent="0.2">
      <c r="A44" s="30" t="s">
        <v>91</v>
      </c>
      <c r="B44" s="38" t="s">
        <v>92</v>
      </c>
      <c r="C44" s="47"/>
      <c r="D44" s="47">
        <v>46</v>
      </c>
      <c r="E44" s="35">
        <f>+'[1]1.1.sz.mell.'!C44</f>
        <v>0</v>
      </c>
    </row>
    <row r="45" spans="1:5" s="19" customFormat="1" ht="12" customHeight="1" thickBot="1" x14ac:dyDescent="0.25">
      <c r="A45" s="30" t="s">
        <v>93</v>
      </c>
      <c r="B45" s="31" t="s">
        <v>94</v>
      </c>
      <c r="C45" s="47">
        <v>5442</v>
      </c>
      <c r="D45" s="47">
        <v>865</v>
      </c>
      <c r="E45" s="35">
        <f>+'[1]1.1.sz.mell.'!C45</f>
        <v>0</v>
      </c>
    </row>
    <row r="46" spans="1:5" s="19" customFormat="1" ht="12" customHeight="1" thickBot="1" x14ac:dyDescent="0.25">
      <c r="A46" s="15" t="s">
        <v>95</v>
      </c>
      <c r="B46" s="16" t="s">
        <v>96</v>
      </c>
      <c r="C46" s="17">
        <f>SUM(C47:C51)</f>
        <v>0</v>
      </c>
      <c r="D46" s="17">
        <f>SUM(D47:D51)</f>
        <v>0</v>
      </c>
      <c r="E46" s="18">
        <f>SUM(E47:E51)</f>
        <v>350</v>
      </c>
    </row>
    <row r="47" spans="1:5" s="19" customFormat="1" ht="12" customHeight="1" x14ac:dyDescent="0.2">
      <c r="A47" s="20" t="s">
        <v>97</v>
      </c>
      <c r="B47" s="21" t="s">
        <v>98</v>
      </c>
      <c r="C47" s="48"/>
      <c r="D47" s="48"/>
      <c r="E47" s="49"/>
    </row>
    <row r="48" spans="1:5" s="19" customFormat="1" ht="12" customHeight="1" x14ac:dyDescent="0.2">
      <c r="A48" s="24" t="s">
        <v>99</v>
      </c>
      <c r="B48" s="25" t="s">
        <v>100</v>
      </c>
      <c r="C48" s="46"/>
      <c r="D48" s="46"/>
      <c r="E48" s="50"/>
    </row>
    <row r="49" spans="1:5" s="19" customFormat="1" ht="12" customHeight="1" x14ac:dyDescent="0.2">
      <c r="A49" s="24" t="s">
        <v>101</v>
      </c>
      <c r="B49" s="25" t="s">
        <v>102</v>
      </c>
      <c r="C49" s="46"/>
      <c r="D49" s="46"/>
      <c r="E49" s="50">
        <f>+'[1]1.1.sz.mell.'!C49</f>
        <v>350</v>
      </c>
    </row>
    <row r="50" spans="1:5" s="19" customFormat="1" ht="12" customHeight="1" x14ac:dyDescent="0.2">
      <c r="A50" s="24" t="s">
        <v>103</v>
      </c>
      <c r="B50" s="25" t="s">
        <v>104</v>
      </c>
      <c r="C50" s="46"/>
      <c r="D50" s="46"/>
      <c r="E50" s="50"/>
    </row>
    <row r="51" spans="1:5" s="19" customFormat="1" ht="12" customHeight="1" thickBot="1" x14ac:dyDescent="0.25">
      <c r="A51" s="30" t="s">
        <v>105</v>
      </c>
      <c r="B51" s="31" t="s">
        <v>106</v>
      </c>
      <c r="C51" s="47"/>
      <c r="D51" s="47"/>
      <c r="E51" s="51"/>
    </row>
    <row r="52" spans="1:5" s="19" customFormat="1" ht="12" customHeight="1" thickBot="1" x14ac:dyDescent="0.25">
      <c r="A52" s="15" t="s">
        <v>107</v>
      </c>
      <c r="B52" s="16" t="s">
        <v>108</v>
      </c>
      <c r="C52" s="17">
        <f>SUM(C53:C55)</f>
        <v>1667</v>
      </c>
      <c r="D52" s="17">
        <f>SUM(D53:D55)</f>
        <v>614</v>
      </c>
      <c r="E52" s="18">
        <f>SUM(E53:E55)</f>
        <v>0</v>
      </c>
    </row>
    <row r="53" spans="1:5" s="19" customFormat="1" ht="12" customHeight="1" x14ac:dyDescent="0.2">
      <c r="A53" s="20" t="s">
        <v>109</v>
      </c>
      <c r="B53" s="21" t="s">
        <v>110</v>
      </c>
      <c r="C53" s="22"/>
      <c r="D53" s="22"/>
      <c r="E53" s="34"/>
    </row>
    <row r="54" spans="1:5" s="19" customFormat="1" ht="12" customHeight="1" x14ac:dyDescent="0.2">
      <c r="A54" s="24" t="s">
        <v>111</v>
      </c>
      <c r="B54" s="25" t="s">
        <v>112</v>
      </c>
      <c r="C54" s="26"/>
      <c r="D54" s="26"/>
      <c r="E54" s="35"/>
    </row>
    <row r="55" spans="1:5" s="19" customFormat="1" ht="12" customHeight="1" x14ac:dyDescent="0.2">
      <c r="A55" s="24" t="s">
        <v>113</v>
      </c>
      <c r="B55" s="25" t="s">
        <v>114</v>
      </c>
      <c r="C55" s="26">
        <v>1667</v>
      </c>
      <c r="D55" s="26">
        <v>614</v>
      </c>
      <c r="E55" s="35"/>
    </row>
    <row r="56" spans="1:5" s="19" customFormat="1" ht="12" customHeight="1" thickBot="1" x14ac:dyDescent="0.25">
      <c r="A56" s="30" t="s">
        <v>115</v>
      </c>
      <c r="B56" s="31" t="s">
        <v>116</v>
      </c>
      <c r="C56" s="36"/>
      <c r="D56" s="36"/>
      <c r="E56" s="37"/>
    </row>
    <row r="57" spans="1:5" s="19" customFormat="1" ht="12" customHeight="1" thickBot="1" x14ac:dyDescent="0.25">
      <c r="A57" s="15" t="s">
        <v>117</v>
      </c>
      <c r="B57" s="33" t="s">
        <v>118</v>
      </c>
      <c r="C57" s="17">
        <f>SUM(C58:C60)</f>
        <v>88</v>
      </c>
      <c r="D57" s="17">
        <f>SUM(D58:D60)</f>
        <v>0</v>
      </c>
      <c r="E57" s="18">
        <f>SUM(E58:E60)</f>
        <v>0</v>
      </c>
    </row>
    <row r="58" spans="1:5" s="19" customFormat="1" ht="12" customHeight="1" x14ac:dyDescent="0.2">
      <c r="A58" s="20" t="s">
        <v>119</v>
      </c>
      <c r="B58" s="21" t="s">
        <v>120</v>
      </c>
      <c r="C58" s="46"/>
      <c r="D58" s="46"/>
      <c r="E58" s="50"/>
    </row>
    <row r="59" spans="1:5" s="19" customFormat="1" ht="12" customHeight="1" x14ac:dyDescent="0.2">
      <c r="A59" s="24" t="s">
        <v>121</v>
      </c>
      <c r="B59" s="25" t="s">
        <v>122</v>
      </c>
      <c r="C59" s="46">
        <v>88</v>
      </c>
      <c r="D59" s="46"/>
      <c r="E59" s="50"/>
    </row>
    <row r="60" spans="1:5" s="19" customFormat="1" ht="12" customHeight="1" x14ac:dyDescent="0.2">
      <c r="A60" s="24" t="s">
        <v>123</v>
      </c>
      <c r="B60" s="25" t="s">
        <v>124</v>
      </c>
      <c r="C60" s="46"/>
      <c r="D60" s="46"/>
      <c r="E60" s="50"/>
    </row>
    <row r="61" spans="1:5" s="19" customFormat="1" ht="12" customHeight="1" thickBot="1" x14ac:dyDescent="0.25">
      <c r="A61" s="30" t="s">
        <v>125</v>
      </c>
      <c r="B61" s="31" t="s">
        <v>126</v>
      </c>
      <c r="C61" s="46"/>
      <c r="D61" s="46"/>
      <c r="E61" s="50"/>
    </row>
    <row r="62" spans="1:5" s="19" customFormat="1" ht="12" customHeight="1" thickBot="1" x14ac:dyDescent="0.25">
      <c r="A62" s="52" t="s">
        <v>127</v>
      </c>
      <c r="B62" s="16" t="s">
        <v>128</v>
      </c>
      <c r="C62" s="39">
        <f>+C5+C12+C19+C26+C34+C46+C52+C57</f>
        <v>1451789</v>
      </c>
      <c r="D62" s="39">
        <f>+D5+D12+D19+D26+D34+D46+D52+D57</f>
        <v>1061896</v>
      </c>
      <c r="E62" s="53">
        <f>+E5+E12+E19+E26+E34+E46+E52+E57</f>
        <v>757199</v>
      </c>
    </row>
    <row r="63" spans="1:5" s="19" customFormat="1" ht="12" customHeight="1" thickBot="1" x14ac:dyDescent="0.25">
      <c r="A63" s="54" t="s">
        <v>129</v>
      </c>
      <c r="B63" s="33" t="s">
        <v>130</v>
      </c>
      <c r="C63" s="17">
        <f>SUM(C64:C66)</f>
        <v>10000</v>
      </c>
      <c r="D63" s="17">
        <f>SUM(D64:D66)</f>
        <v>0</v>
      </c>
      <c r="E63" s="18">
        <f>SUM(E64:E66)</f>
        <v>0</v>
      </c>
    </row>
    <row r="64" spans="1:5" s="19" customFormat="1" ht="12" customHeight="1" x14ac:dyDescent="0.2">
      <c r="A64" s="20" t="s">
        <v>131</v>
      </c>
      <c r="B64" s="21" t="s">
        <v>132</v>
      </c>
      <c r="C64" s="46">
        <v>10000</v>
      </c>
      <c r="D64" s="46"/>
      <c r="E64" s="50"/>
    </row>
    <row r="65" spans="1:5" s="19" customFormat="1" ht="12" customHeight="1" x14ac:dyDescent="0.2">
      <c r="A65" s="24" t="s">
        <v>133</v>
      </c>
      <c r="B65" s="25" t="s">
        <v>134</v>
      </c>
      <c r="C65" s="46"/>
      <c r="D65" s="46"/>
      <c r="E65" s="50"/>
    </row>
    <row r="66" spans="1:5" s="19" customFormat="1" ht="12" customHeight="1" thickBot="1" x14ac:dyDescent="0.25">
      <c r="A66" s="30" t="s">
        <v>135</v>
      </c>
      <c r="B66" s="55" t="s">
        <v>136</v>
      </c>
      <c r="C66" s="46"/>
      <c r="D66" s="46"/>
      <c r="E66" s="50"/>
    </row>
    <row r="67" spans="1:5" s="19" customFormat="1" ht="12" customHeight="1" thickBot="1" x14ac:dyDescent="0.25">
      <c r="A67" s="54" t="s">
        <v>137</v>
      </c>
      <c r="B67" s="33" t="s">
        <v>138</v>
      </c>
      <c r="C67" s="17">
        <f>SUM(C68:C71)</f>
        <v>0</v>
      </c>
      <c r="D67" s="17">
        <f>SUM(D68:D71)</f>
        <v>0</v>
      </c>
      <c r="E67" s="18">
        <f>SUM(E68:E71)</f>
        <v>0</v>
      </c>
    </row>
    <row r="68" spans="1:5" s="19" customFormat="1" ht="12" customHeight="1" x14ac:dyDescent="0.2">
      <c r="A68" s="20" t="s">
        <v>139</v>
      </c>
      <c r="B68" s="21" t="s">
        <v>140</v>
      </c>
      <c r="C68" s="46"/>
      <c r="D68" s="46"/>
      <c r="E68" s="50"/>
    </row>
    <row r="69" spans="1:5" s="19" customFormat="1" ht="17.25" customHeight="1" x14ac:dyDescent="0.2">
      <c r="A69" s="24" t="s">
        <v>141</v>
      </c>
      <c r="B69" s="25" t="s">
        <v>142</v>
      </c>
      <c r="C69" s="46"/>
      <c r="D69" s="46"/>
      <c r="E69" s="50"/>
    </row>
    <row r="70" spans="1:5" s="19" customFormat="1" ht="12" customHeight="1" x14ac:dyDescent="0.2">
      <c r="A70" s="24" t="s">
        <v>143</v>
      </c>
      <c r="B70" s="25" t="s">
        <v>144</v>
      </c>
      <c r="C70" s="46"/>
      <c r="D70" s="46"/>
      <c r="E70" s="50"/>
    </row>
    <row r="71" spans="1:5" s="19" customFormat="1" ht="12" customHeight="1" thickBot="1" x14ac:dyDescent="0.25">
      <c r="A71" s="30" t="s">
        <v>145</v>
      </c>
      <c r="B71" s="31" t="s">
        <v>146</v>
      </c>
      <c r="C71" s="46"/>
      <c r="D71" s="46"/>
      <c r="E71" s="50"/>
    </row>
    <row r="72" spans="1:5" s="19" customFormat="1" ht="12" customHeight="1" thickBot="1" x14ac:dyDescent="0.25">
      <c r="A72" s="54" t="s">
        <v>147</v>
      </c>
      <c r="B72" s="33" t="s">
        <v>148</v>
      </c>
      <c r="C72" s="17">
        <f>SUM(C73:C74)</f>
        <v>89471</v>
      </c>
      <c r="D72" s="17">
        <f>SUM(D73:D74)</f>
        <v>97376</v>
      </c>
      <c r="E72" s="18">
        <f>SUM(E73:E74)</f>
        <v>37591</v>
      </c>
    </row>
    <row r="73" spans="1:5" s="19" customFormat="1" ht="12" customHeight="1" x14ac:dyDescent="0.2">
      <c r="A73" s="20" t="s">
        <v>149</v>
      </c>
      <c r="B73" s="21" t="s">
        <v>150</v>
      </c>
      <c r="C73" s="46">
        <v>89471</v>
      </c>
      <c r="D73" s="46">
        <v>97376</v>
      </c>
      <c r="E73" s="50">
        <f>+'[1]1.1.sz.mell.'!C73</f>
        <v>37591</v>
      </c>
    </row>
    <row r="74" spans="1:5" s="19" customFormat="1" ht="12" customHeight="1" thickBot="1" x14ac:dyDescent="0.25">
      <c r="A74" s="30" t="s">
        <v>151</v>
      </c>
      <c r="B74" s="31" t="s">
        <v>152</v>
      </c>
      <c r="C74" s="46"/>
      <c r="D74" s="46"/>
      <c r="E74" s="50"/>
    </row>
    <row r="75" spans="1:5" s="19" customFormat="1" ht="12" customHeight="1" thickBot="1" x14ac:dyDescent="0.25">
      <c r="A75" s="54" t="s">
        <v>153</v>
      </c>
      <c r="B75" s="33" t="s">
        <v>154</v>
      </c>
      <c r="C75" s="17">
        <f>SUM(C76:C78)</f>
        <v>12565</v>
      </c>
      <c r="D75" s="17">
        <f>SUM(D76:D78)</f>
        <v>12424</v>
      </c>
      <c r="E75" s="18">
        <f>SUM(E76:E78)</f>
        <v>0</v>
      </c>
    </row>
    <row r="76" spans="1:5" s="19" customFormat="1" ht="12" customHeight="1" x14ac:dyDescent="0.2">
      <c r="A76" s="20" t="s">
        <v>155</v>
      </c>
      <c r="B76" s="21" t="s">
        <v>156</v>
      </c>
      <c r="C76" s="46">
        <v>12565</v>
      </c>
      <c r="D76" s="46">
        <v>12424</v>
      </c>
      <c r="E76" s="50"/>
    </row>
    <row r="77" spans="1:5" s="19" customFormat="1" ht="12" customHeight="1" x14ac:dyDescent="0.2">
      <c r="A77" s="24" t="s">
        <v>157</v>
      </c>
      <c r="B77" s="25" t="s">
        <v>158</v>
      </c>
      <c r="C77" s="46"/>
      <c r="D77" s="46"/>
      <c r="E77" s="50"/>
    </row>
    <row r="78" spans="1:5" s="19" customFormat="1" ht="12" customHeight="1" thickBot="1" x14ac:dyDescent="0.25">
      <c r="A78" s="30" t="s">
        <v>159</v>
      </c>
      <c r="B78" s="31" t="s">
        <v>160</v>
      </c>
      <c r="C78" s="46"/>
      <c r="D78" s="46"/>
      <c r="E78" s="50"/>
    </row>
    <row r="79" spans="1:5" s="19" customFormat="1" ht="12" customHeight="1" thickBot="1" x14ac:dyDescent="0.25">
      <c r="A79" s="54" t="s">
        <v>161</v>
      </c>
      <c r="B79" s="33" t="s">
        <v>162</v>
      </c>
      <c r="C79" s="17">
        <f>SUM(C80:C83)</f>
        <v>0</v>
      </c>
      <c r="D79" s="17">
        <f>SUM(D80:D83)</f>
        <v>0</v>
      </c>
      <c r="E79" s="18">
        <f>SUM(E80:E83)</f>
        <v>0</v>
      </c>
    </row>
    <row r="80" spans="1:5" s="19" customFormat="1" ht="12" customHeight="1" x14ac:dyDescent="0.2">
      <c r="A80" s="56" t="s">
        <v>163</v>
      </c>
      <c r="B80" s="21" t="s">
        <v>164</v>
      </c>
      <c r="C80" s="46"/>
      <c r="D80" s="46"/>
      <c r="E80" s="50"/>
    </row>
    <row r="81" spans="1:6" s="19" customFormat="1" ht="12" customHeight="1" x14ac:dyDescent="0.2">
      <c r="A81" s="57" t="s">
        <v>165</v>
      </c>
      <c r="B81" s="25" t="s">
        <v>166</v>
      </c>
      <c r="C81" s="46"/>
      <c r="D81" s="46"/>
      <c r="E81" s="50"/>
    </row>
    <row r="82" spans="1:6" s="19" customFormat="1" ht="12" customHeight="1" x14ac:dyDescent="0.2">
      <c r="A82" s="57" t="s">
        <v>167</v>
      </c>
      <c r="B82" s="25" t="s">
        <v>168</v>
      </c>
      <c r="C82" s="46"/>
      <c r="D82" s="46"/>
      <c r="E82" s="50"/>
    </row>
    <row r="83" spans="1:6" s="19" customFormat="1" ht="12" customHeight="1" thickBot="1" x14ac:dyDescent="0.25">
      <c r="A83" s="58" t="s">
        <v>169</v>
      </c>
      <c r="B83" s="31" t="s">
        <v>170</v>
      </c>
      <c r="C83" s="46"/>
      <c r="D83" s="46"/>
      <c r="E83" s="50"/>
    </row>
    <row r="84" spans="1:6" s="19" customFormat="1" ht="12" customHeight="1" thickBot="1" x14ac:dyDescent="0.25">
      <c r="A84" s="54" t="s">
        <v>171</v>
      </c>
      <c r="B84" s="33" t="s">
        <v>172</v>
      </c>
      <c r="C84" s="59"/>
      <c r="D84" s="59"/>
      <c r="E84" s="60"/>
    </row>
    <row r="85" spans="1:6" s="19" customFormat="1" ht="12" customHeight="1" thickBot="1" x14ac:dyDescent="0.25">
      <c r="A85" s="54" t="s">
        <v>173</v>
      </c>
      <c r="B85" s="33" t="s">
        <v>174</v>
      </c>
      <c r="C85" s="59"/>
      <c r="D85" s="59"/>
      <c r="E85" s="60"/>
    </row>
    <row r="86" spans="1:6" s="19" customFormat="1" ht="12" customHeight="1" thickBot="1" x14ac:dyDescent="0.25">
      <c r="A86" s="54" t="s">
        <v>175</v>
      </c>
      <c r="B86" s="61" t="s">
        <v>176</v>
      </c>
      <c r="C86" s="39">
        <f>+C63+C67+C72+C75+C79+C85+C84</f>
        <v>112036</v>
      </c>
      <c r="D86" s="39">
        <f>+D63+D67+D72+D75+D79+D85+D84</f>
        <v>109800</v>
      </c>
      <c r="E86" s="53">
        <f>+E63+E67+E72+E75+E79+E85+E84</f>
        <v>37591</v>
      </c>
    </row>
    <row r="87" spans="1:6" s="19" customFormat="1" ht="12" customHeight="1" thickBot="1" x14ac:dyDescent="0.25">
      <c r="A87" s="62" t="s">
        <v>177</v>
      </c>
      <c r="B87" s="63" t="s">
        <v>178</v>
      </c>
      <c r="C87" s="39">
        <f>+C62+C86</f>
        <v>1563825</v>
      </c>
      <c r="D87" s="39">
        <f>+D62+D86</f>
        <v>1171696</v>
      </c>
      <c r="E87" s="53">
        <f>+E62+E86</f>
        <v>794790</v>
      </c>
    </row>
    <row r="88" spans="1:6" s="19" customFormat="1" ht="12" customHeight="1" x14ac:dyDescent="0.2">
      <c r="A88" s="64"/>
      <c r="B88" s="65"/>
      <c r="C88" s="66"/>
      <c r="D88" s="67"/>
      <c r="E88" s="68"/>
    </row>
    <row r="89" spans="1:6" s="19" customFormat="1" ht="12" customHeight="1" x14ac:dyDescent="0.2">
      <c r="A89" s="1" t="s">
        <v>179</v>
      </c>
      <c r="B89" s="1"/>
      <c r="C89" s="1"/>
      <c r="D89" s="1"/>
      <c r="E89" s="1"/>
    </row>
    <row r="90" spans="1:6" s="19" customFormat="1" ht="12" customHeight="1" thickBot="1" x14ac:dyDescent="0.25">
      <c r="A90" s="69" t="s">
        <v>180</v>
      </c>
      <c r="B90" s="69"/>
      <c r="C90" s="4"/>
      <c r="D90" s="5"/>
      <c r="E90" s="6" t="s">
        <v>2</v>
      </c>
    </row>
    <row r="91" spans="1:6" s="19" customFormat="1" ht="24" customHeight="1" thickBot="1" x14ac:dyDescent="0.25">
      <c r="A91" s="7" t="s">
        <v>181</v>
      </c>
      <c r="B91" s="8" t="s">
        <v>182</v>
      </c>
      <c r="C91" s="8" t="str">
        <f>+C3</f>
        <v>2014. évi tény</v>
      </c>
      <c r="D91" s="8" t="str">
        <f>+D3</f>
        <v>2015. évi várható</v>
      </c>
      <c r="E91" s="10" t="str">
        <f>+E3</f>
        <v>2016. évi előirányzat</v>
      </c>
      <c r="F91" s="70"/>
    </row>
    <row r="92" spans="1:6" s="19" customFormat="1" ht="12" customHeight="1" thickBot="1" x14ac:dyDescent="0.25">
      <c r="A92" s="11" t="s">
        <v>8</v>
      </c>
      <c r="B92" s="12" t="s">
        <v>9</v>
      </c>
      <c r="C92" s="12" t="s">
        <v>10</v>
      </c>
      <c r="D92" s="12" t="s">
        <v>11</v>
      </c>
      <c r="E92" s="13" t="s">
        <v>12</v>
      </c>
      <c r="F92" s="70"/>
    </row>
    <row r="93" spans="1:6" s="19" customFormat="1" ht="15" customHeight="1" thickBot="1" x14ac:dyDescent="0.25">
      <c r="A93" s="71" t="s">
        <v>13</v>
      </c>
      <c r="B93" s="72" t="s">
        <v>183</v>
      </c>
      <c r="C93" s="73">
        <f>C94+C95+C96+C97+C98+C111</f>
        <v>981246</v>
      </c>
      <c r="D93" s="73">
        <f>D94+D95+D96+D97+D98+D111</f>
        <v>977113</v>
      </c>
      <c r="E93" s="74">
        <f>E94+E95+E96+E97+E98</f>
        <v>766989</v>
      </c>
      <c r="F93" s="70"/>
    </row>
    <row r="94" spans="1:6" s="19" customFormat="1" ht="12.95" customHeight="1" x14ac:dyDescent="0.2">
      <c r="A94" s="75" t="s">
        <v>15</v>
      </c>
      <c r="B94" s="76" t="s">
        <v>184</v>
      </c>
      <c r="C94" s="77">
        <v>419275</v>
      </c>
      <c r="D94" s="78">
        <v>435805</v>
      </c>
      <c r="E94" s="79">
        <f>+'[1]1.1.sz.mell.'!C94</f>
        <v>368052</v>
      </c>
    </row>
    <row r="95" spans="1:6" ht="16.5" customHeight="1" x14ac:dyDescent="0.25">
      <c r="A95" s="24" t="s">
        <v>17</v>
      </c>
      <c r="B95" s="80" t="s">
        <v>185</v>
      </c>
      <c r="C95" s="81">
        <v>100444</v>
      </c>
      <c r="D95" s="26">
        <v>107735</v>
      </c>
      <c r="E95" s="35">
        <f>+'[1]1.1.sz.mell.'!C95</f>
        <v>96666</v>
      </c>
    </row>
    <row r="96" spans="1:6" x14ac:dyDescent="0.25">
      <c r="A96" s="24" t="s">
        <v>19</v>
      </c>
      <c r="B96" s="80" t="s">
        <v>186</v>
      </c>
      <c r="C96" s="82">
        <v>248702</v>
      </c>
      <c r="D96" s="36">
        <v>267008</v>
      </c>
      <c r="E96" s="35">
        <f>+'[1]1.1.sz.mell.'!C96</f>
        <v>222308</v>
      </c>
    </row>
    <row r="97" spans="1:5" s="14" customFormat="1" ht="12" customHeight="1" x14ac:dyDescent="0.2">
      <c r="A97" s="24" t="s">
        <v>21</v>
      </c>
      <c r="B97" s="83" t="s">
        <v>187</v>
      </c>
      <c r="C97" s="82">
        <v>110473</v>
      </c>
      <c r="D97" s="36">
        <v>52414</v>
      </c>
      <c r="E97" s="35">
        <f>+'[1]1.1.sz.mell.'!C97</f>
        <v>20000</v>
      </c>
    </row>
    <row r="98" spans="1:5" ht="12" customHeight="1" x14ac:dyDescent="0.25">
      <c r="A98" s="24" t="s">
        <v>188</v>
      </c>
      <c r="B98" s="84" t="s">
        <v>189</v>
      </c>
      <c r="C98" s="82">
        <v>102352</v>
      </c>
      <c r="D98" s="26">
        <v>114151</v>
      </c>
      <c r="E98" s="35">
        <f>+'[1]1.1.sz.mell.'!C98</f>
        <v>59963</v>
      </c>
    </row>
    <row r="99" spans="1:5" ht="12" customHeight="1" x14ac:dyDescent="0.25">
      <c r="A99" s="24" t="s">
        <v>25</v>
      </c>
      <c r="B99" s="80" t="s">
        <v>190</v>
      </c>
      <c r="C99" s="36">
        <v>5301</v>
      </c>
      <c r="D99" s="36">
        <v>1490</v>
      </c>
      <c r="E99" s="35">
        <f>+'[1]1.1.sz.mell.'!C99</f>
        <v>0</v>
      </c>
    </row>
    <row r="100" spans="1:5" ht="12" customHeight="1" x14ac:dyDescent="0.25">
      <c r="A100" s="24" t="s">
        <v>191</v>
      </c>
      <c r="B100" s="85" t="s">
        <v>192</v>
      </c>
      <c r="C100" s="36"/>
      <c r="D100" s="36"/>
      <c r="E100" s="35">
        <f>+'[1]1.1.sz.mell.'!C100</f>
        <v>0</v>
      </c>
    </row>
    <row r="101" spans="1:5" ht="12" customHeight="1" x14ac:dyDescent="0.25">
      <c r="A101" s="24" t="s">
        <v>193</v>
      </c>
      <c r="B101" s="85" t="s">
        <v>194</v>
      </c>
      <c r="C101" s="36"/>
      <c r="D101" s="36"/>
      <c r="E101" s="35">
        <f>+'[1]1.1.sz.mell.'!C101</f>
        <v>0</v>
      </c>
    </row>
    <row r="102" spans="1:5" ht="12" customHeight="1" x14ac:dyDescent="0.25">
      <c r="A102" s="24" t="s">
        <v>195</v>
      </c>
      <c r="B102" s="86" t="s">
        <v>196</v>
      </c>
      <c r="C102" s="36"/>
      <c r="D102" s="36"/>
      <c r="E102" s="35">
        <f>+'[1]1.1.sz.mell.'!C102</f>
        <v>0</v>
      </c>
    </row>
    <row r="103" spans="1:5" ht="12" customHeight="1" x14ac:dyDescent="0.25">
      <c r="A103" s="24" t="s">
        <v>197</v>
      </c>
      <c r="B103" s="87" t="s">
        <v>198</v>
      </c>
      <c r="C103" s="36"/>
      <c r="D103" s="36"/>
      <c r="E103" s="35">
        <f>+'[1]1.1.sz.mell.'!C103</f>
        <v>0</v>
      </c>
    </row>
    <row r="104" spans="1:5" ht="12" customHeight="1" x14ac:dyDescent="0.25">
      <c r="A104" s="24" t="s">
        <v>199</v>
      </c>
      <c r="B104" s="87" t="s">
        <v>200</v>
      </c>
      <c r="C104" s="36"/>
      <c r="D104" s="36"/>
      <c r="E104" s="35">
        <f>+'[1]1.1.sz.mell.'!C104</f>
        <v>0</v>
      </c>
    </row>
    <row r="105" spans="1:5" ht="12" customHeight="1" x14ac:dyDescent="0.25">
      <c r="A105" s="24" t="s">
        <v>201</v>
      </c>
      <c r="B105" s="86" t="s">
        <v>202</v>
      </c>
      <c r="C105" s="36">
        <v>91604</v>
      </c>
      <c r="D105" s="36">
        <v>104711</v>
      </c>
      <c r="E105" s="35">
        <f>+'[1]1.1.sz.mell.'!C105</f>
        <v>31533</v>
      </c>
    </row>
    <row r="106" spans="1:5" ht="12" customHeight="1" x14ac:dyDescent="0.25">
      <c r="A106" s="24" t="s">
        <v>203</v>
      </c>
      <c r="B106" s="86" t="s">
        <v>204</v>
      </c>
      <c r="C106" s="36"/>
      <c r="D106" s="36"/>
      <c r="E106" s="35">
        <f>+'[1]1.1.sz.mell.'!C106</f>
        <v>0</v>
      </c>
    </row>
    <row r="107" spans="1:5" ht="12" customHeight="1" x14ac:dyDescent="0.25">
      <c r="A107" s="24" t="s">
        <v>205</v>
      </c>
      <c r="B107" s="87" t="s">
        <v>206</v>
      </c>
      <c r="C107" s="36"/>
      <c r="D107" s="36"/>
      <c r="E107" s="35">
        <f>+'[1]1.1.sz.mell.'!C107</f>
        <v>0</v>
      </c>
    </row>
    <row r="108" spans="1:5" ht="12" customHeight="1" x14ac:dyDescent="0.25">
      <c r="A108" s="88" t="s">
        <v>207</v>
      </c>
      <c r="B108" s="85" t="s">
        <v>208</v>
      </c>
      <c r="C108" s="36"/>
      <c r="D108" s="36"/>
      <c r="E108" s="35">
        <f>+'[1]1.1.sz.mell.'!C108</f>
        <v>0</v>
      </c>
    </row>
    <row r="109" spans="1:5" ht="12" customHeight="1" x14ac:dyDescent="0.25">
      <c r="A109" s="24" t="s">
        <v>209</v>
      </c>
      <c r="B109" s="85" t="s">
        <v>210</v>
      </c>
      <c r="C109" s="36"/>
      <c r="D109" s="36"/>
      <c r="E109" s="35">
        <f>+'[1]1.1.sz.mell.'!C109</f>
        <v>0</v>
      </c>
    </row>
    <row r="110" spans="1:5" ht="12" customHeight="1" x14ac:dyDescent="0.25">
      <c r="A110" s="30" t="s">
        <v>211</v>
      </c>
      <c r="B110" s="85" t="s">
        <v>212</v>
      </c>
      <c r="C110" s="36">
        <v>4957</v>
      </c>
      <c r="D110" s="36">
        <v>7950</v>
      </c>
      <c r="E110" s="35">
        <f>+'[1]1.1.sz.mell.'!C110</f>
        <v>10000</v>
      </c>
    </row>
    <row r="111" spans="1:5" ht="12" customHeight="1" x14ac:dyDescent="0.25">
      <c r="A111" s="24" t="s">
        <v>213</v>
      </c>
      <c r="B111" s="83" t="s">
        <v>214</v>
      </c>
      <c r="C111" s="26"/>
      <c r="D111" s="26"/>
      <c r="E111" s="35">
        <f>+'[1]1.1.sz.mell.'!C111</f>
        <v>18430</v>
      </c>
    </row>
    <row r="112" spans="1:5" ht="12" customHeight="1" x14ac:dyDescent="0.25">
      <c r="A112" s="24" t="s">
        <v>215</v>
      </c>
      <c r="B112" s="80" t="s">
        <v>216</v>
      </c>
      <c r="C112" s="26"/>
      <c r="D112" s="26"/>
      <c r="E112" s="35">
        <f>+'[1]1.1.sz.mell.'!C112</f>
        <v>0</v>
      </c>
    </row>
    <row r="113" spans="1:5" ht="12" customHeight="1" thickBot="1" x14ac:dyDescent="0.3">
      <c r="A113" s="89" t="s">
        <v>217</v>
      </c>
      <c r="B113" s="90" t="s">
        <v>218</v>
      </c>
      <c r="C113" s="91"/>
      <c r="D113" s="91"/>
      <c r="E113" s="92"/>
    </row>
    <row r="114" spans="1:5" ht="12" customHeight="1" thickBot="1" x14ac:dyDescent="0.3">
      <c r="A114" s="93" t="s">
        <v>27</v>
      </c>
      <c r="B114" s="94" t="s">
        <v>219</v>
      </c>
      <c r="C114" s="95">
        <f>+C115+C117+C119</f>
        <v>343754</v>
      </c>
      <c r="D114" s="95">
        <f>+D115+D117+D119</f>
        <v>141945</v>
      </c>
      <c r="E114" s="45">
        <f>+E115+E117+E119</f>
        <v>12044</v>
      </c>
    </row>
    <row r="115" spans="1:5" ht="12" customHeight="1" x14ac:dyDescent="0.25">
      <c r="A115" s="20" t="s">
        <v>29</v>
      </c>
      <c r="B115" s="80" t="s">
        <v>220</v>
      </c>
      <c r="C115" s="96">
        <v>33099</v>
      </c>
      <c r="D115" s="22">
        <v>79248</v>
      </c>
      <c r="E115" s="34">
        <f>+'[1]1.1.sz.mell.'!C115</f>
        <v>6244</v>
      </c>
    </row>
    <row r="116" spans="1:5" x14ac:dyDescent="0.25">
      <c r="A116" s="20" t="s">
        <v>31</v>
      </c>
      <c r="B116" s="97" t="s">
        <v>221</v>
      </c>
      <c r="C116" s="96"/>
      <c r="D116" s="22">
        <v>35474</v>
      </c>
      <c r="E116" s="34">
        <f>+'[1]1.1.sz.mell.'!C116</f>
        <v>0</v>
      </c>
    </row>
    <row r="117" spans="1:5" ht="12" customHeight="1" x14ac:dyDescent="0.25">
      <c r="A117" s="20" t="s">
        <v>33</v>
      </c>
      <c r="B117" s="97" t="s">
        <v>222</v>
      </c>
      <c r="C117" s="81">
        <v>33241</v>
      </c>
      <c r="D117" s="26"/>
      <c r="E117" s="34">
        <f>+'[1]1.1.sz.mell.'!C117</f>
        <v>5800</v>
      </c>
    </row>
    <row r="118" spans="1:5" ht="12" customHeight="1" x14ac:dyDescent="0.25">
      <c r="A118" s="20" t="s">
        <v>35</v>
      </c>
      <c r="B118" s="97" t="s">
        <v>223</v>
      </c>
      <c r="C118" s="98"/>
      <c r="D118" s="26"/>
      <c r="E118" s="35"/>
    </row>
    <row r="119" spans="1:5" ht="12" customHeight="1" x14ac:dyDescent="0.25">
      <c r="A119" s="20" t="s">
        <v>37</v>
      </c>
      <c r="B119" s="31" t="s">
        <v>224</v>
      </c>
      <c r="C119" s="26">
        <f>SUM(C120:C127)</f>
        <v>277414</v>
      </c>
      <c r="D119" s="98">
        <f>SUM(D120:D127)</f>
        <v>62697</v>
      </c>
      <c r="E119" s="99">
        <f>SUM(E120:E127)</f>
        <v>0</v>
      </c>
    </row>
    <row r="120" spans="1:5" ht="12" customHeight="1" x14ac:dyDescent="0.25">
      <c r="A120" s="20" t="s">
        <v>39</v>
      </c>
      <c r="B120" s="28" t="s">
        <v>225</v>
      </c>
      <c r="C120" s="98"/>
      <c r="D120" s="26"/>
      <c r="E120" s="35"/>
    </row>
    <row r="121" spans="1:5" ht="12" customHeight="1" x14ac:dyDescent="0.25">
      <c r="A121" s="20" t="s">
        <v>226</v>
      </c>
      <c r="B121" s="100" t="s">
        <v>227</v>
      </c>
      <c r="C121" s="98"/>
      <c r="D121" s="26"/>
      <c r="E121" s="35"/>
    </row>
    <row r="122" spans="1:5" ht="12" customHeight="1" x14ac:dyDescent="0.25">
      <c r="A122" s="20" t="s">
        <v>228</v>
      </c>
      <c r="B122" s="87" t="s">
        <v>200</v>
      </c>
      <c r="C122" s="98"/>
      <c r="D122" s="26"/>
      <c r="E122" s="35"/>
    </row>
    <row r="123" spans="1:5" ht="12" customHeight="1" x14ac:dyDescent="0.25">
      <c r="A123" s="20" t="s">
        <v>229</v>
      </c>
      <c r="B123" s="87" t="s">
        <v>230</v>
      </c>
      <c r="C123" s="98"/>
      <c r="D123" s="26"/>
      <c r="E123" s="35"/>
    </row>
    <row r="124" spans="1:5" ht="12" customHeight="1" x14ac:dyDescent="0.25">
      <c r="A124" s="20" t="s">
        <v>231</v>
      </c>
      <c r="B124" s="87" t="s">
        <v>232</v>
      </c>
      <c r="C124" s="98"/>
      <c r="D124" s="26"/>
      <c r="E124" s="35"/>
    </row>
    <row r="125" spans="1:5" ht="12" customHeight="1" x14ac:dyDescent="0.25">
      <c r="A125" s="20" t="s">
        <v>233</v>
      </c>
      <c r="B125" s="87" t="s">
        <v>206</v>
      </c>
      <c r="C125" s="98"/>
      <c r="D125" s="26"/>
      <c r="E125" s="35"/>
    </row>
    <row r="126" spans="1:5" ht="12" customHeight="1" x14ac:dyDescent="0.25">
      <c r="A126" s="20" t="s">
        <v>234</v>
      </c>
      <c r="B126" s="87" t="s">
        <v>235</v>
      </c>
      <c r="C126" s="98"/>
      <c r="D126" s="26"/>
      <c r="E126" s="35"/>
    </row>
    <row r="127" spans="1:5" ht="12" customHeight="1" thickBot="1" x14ac:dyDescent="0.3">
      <c r="A127" s="88" t="s">
        <v>236</v>
      </c>
      <c r="B127" s="87" t="s">
        <v>237</v>
      </c>
      <c r="C127" s="101">
        <v>277414</v>
      </c>
      <c r="D127" s="36">
        <v>62697</v>
      </c>
      <c r="E127" s="37"/>
    </row>
    <row r="128" spans="1:5" ht="12" customHeight="1" thickBot="1" x14ac:dyDescent="0.3">
      <c r="A128" s="15" t="s">
        <v>41</v>
      </c>
      <c r="B128" s="102" t="s">
        <v>238</v>
      </c>
      <c r="C128" s="17">
        <f>+C93+C114</f>
        <v>1325000</v>
      </c>
      <c r="D128" s="17">
        <f>+D93+D114</f>
        <v>1119058</v>
      </c>
      <c r="E128" s="18">
        <f>+E93+E114</f>
        <v>779033</v>
      </c>
    </row>
    <row r="129" spans="1:5" ht="12" customHeight="1" thickBot="1" x14ac:dyDescent="0.3">
      <c r="A129" s="15" t="s">
        <v>239</v>
      </c>
      <c r="B129" s="102" t="s">
        <v>240</v>
      </c>
      <c r="C129" s="17">
        <f>+C130+C131+C132</f>
        <v>140403</v>
      </c>
      <c r="D129" s="17">
        <f>+D130+D131+D132</f>
        <v>3333</v>
      </c>
      <c r="E129" s="18">
        <f>+E130+E131+E132</f>
        <v>3333</v>
      </c>
    </row>
    <row r="130" spans="1:5" ht="12" customHeight="1" x14ac:dyDescent="0.25">
      <c r="A130" s="20" t="s">
        <v>57</v>
      </c>
      <c r="B130" s="97" t="s">
        <v>241</v>
      </c>
      <c r="C130" s="26">
        <v>140403</v>
      </c>
      <c r="D130" s="26">
        <v>3333</v>
      </c>
      <c r="E130" s="35">
        <f>+'[1]1.1.sz.mell.'!C130</f>
        <v>3333</v>
      </c>
    </row>
    <row r="131" spans="1:5" ht="12" customHeight="1" x14ac:dyDescent="0.25">
      <c r="A131" s="20" t="s">
        <v>65</v>
      </c>
      <c r="B131" s="97" t="s">
        <v>242</v>
      </c>
      <c r="C131" s="26"/>
      <c r="D131" s="26"/>
      <c r="E131" s="35"/>
    </row>
    <row r="132" spans="1:5" ht="12" customHeight="1" thickBot="1" x14ac:dyDescent="0.3">
      <c r="A132" s="88" t="s">
        <v>67</v>
      </c>
      <c r="B132" s="97" t="s">
        <v>243</v>
      </c>
      <c r="C132" s="26"/>
      <c r="D132" s="26"/>
      <c r="E132" s="35"/>
    </row>
    <row r="133" spans="1:5" ht="12" customHeight="1" thickBot="1" x14ac:dyDescent="0.3">
      <c r="A133" s="15" t="s">
        <v>71</v>
      </c>
      <c r="B133" s="102" t="s">
        <v>244</v>
      </c>
      <c r="C133" s="17">
        <f>SUM(C134:C139)</f>
        <v>0</v>
      </c>
      <c r="D133" s="17">
        <f>SUM(D134:D139)</f>
        <v>0</v>
      </c>
      <c r="E133" s="18">
        <f>SUM(E134:E139)</f>
        <v>0</v>
      </c>
    </row>
    <row r="134" spans="1:5" ht="12" customHeight="1" x14ac:dyDescent="0.25">
      <c r="A134" s="20" t="s">
        <v>73</v>
      </c>
      <c r="B134" s="103" t="s">
        <v>245</v>
      </c>
      <c r="C134" s="26"/>
      <c r="D134" s="26"/>
      <c r="E134" s="35"/>
    </row>
    <row r="135" spans="1:5" ht="12" customHeight="1" x14ac:dyDescent="0.25">
      <c r="A135" s="20" t="s">
        <v>75</v>
      </c>
      <c r="B135" s="103" t="s">
        <v>246</v>
      </c>
      <c r="C135" s="26"/>
      <c r="D135" s="26"/>
      <c r="E135" s="35"/>
    </row>
    <row r="136" spans="1:5" ht="12" customHeight="1" x14ac:dyDescent="0.25">
      <c r="A136" s="20" t="s">
        <v>77</v>
      </c>
      <c r="B136" s="103" t="s">
        <v>247</v>
      </c>
      <c r="C136" s="26"/>
      <c r="D136" s="26"/>
      <c r="E136" s="35"/>
    </row>
    <row r="137" spans="1:5" ht="12" customHeight="1" x14ac:dyDescent="0.25">
      <c r="A137" s="20" t="s">
        <v>79</v>
      </c>
      <c r="B137" s="103" t="s">
        <v>248</v>
      </c>
      <c r="C137" s="26"/>
      <c r="D137" s="26"/>
      <c r="E137" s="35"/>
    </row>
    <row r="138" spans="1:5" ht="12" customHeight="1" x14ac:dyDescent="0.25">
      <c r="A138" s="20" t="s">
        <v>81</v>
      </c>
      <c r="B138" s="103" t="s">
        <v>249</v>
      </c>
      <c r="C138" s="26"/>
      <c r="D138" s="26"/>
      <c r="E138" s="35"/>
    </row>
    <row r="139" spans="1:5" ht="12" customHeight="1" thickBot="1" x14ac:dyDescent="0.3">
      <c r="A139" s="88" t="s">
        <v>83</v>
      </c>
      <c r="B139" s="103" t="s">
        <v>250</v>
      </c>
      <c r="C139" s="26"/>
      <c r="D139" s="26"/>
      <c r="E139" s="35"/>
    </row>
    <row r="140" spans="1:5" ht="12" customHeight="1" thickBot="1" x14ac:dyDescent="0.3">
      <c r="A140" s="15" t="s">
        <v>95</v>
      </c>
      <c r="B140" s="102" t="s">
        <v>251</v>
      </c>
      <c r="C140" s="39">
        <f>+C141+C142+C143+C144</f>
        <v>0</v>
      </c>
      <c r="D140" s="39">
        <f>+D141+D142+D143+D144</f>
        <v>12565</v>
      </c>
      <c r="E140" s="53">
        <f>+E141+E142+E143+E144</f>
        <v>12424</v>
      </c>
    </row>
    <row r="141" spans="1:5" ht="12" customHeight="1" x14ac:dyDescent="0.25">
      <c r="A141" s="20" t="s">
        <v>97</v>
      </c>
      <c r="B141" s="103" t="s">
        <v>252</v>
      </c>
      <c r="C141" s="26"/>
      <c r="D141" s="26"/>
      <c r="E141" s="35"/>
    </row>
    <row r="142" spans="1:5" ht="12" customHeight="1" x14ac:dyDescent="0.25">
      <c r="A142" s="20" t="s">
        <v>99</v>
      </c>
      <c r="B142" s="103" t="s">
        <v>253</v>
      </c>
      <c r="C142" s="26"/>
      <c r="D142" s="26">
        <v>12565</v>
      </c>
      <c r="E142" s="35">
        <f>+'[1]1.1.sz.mell.'!C142</f>
        <v>12424</v>
      </c>
    </row>
    <row r="143" spans="1:5" ht="12" customHeight="1" x14ac:dyDescent="0.25">
      <c r="A143" s="20" t="s">
        <v>101</v>
      </c>
      <c r="B143" s="103" t="s">
        <v>254</v>
      </c>
      <c r="C143" s="26"/>
      <c r="D143" s="26"/>
      <c r="E143" s="35"/>
    </row>
    <row r="144" spans="1:5" ht="12" customHeight="1" thickBot="1" x14ac:dyDescent="0.3">
      <c r="A144" s="88" t="s">
        <v>103</v>
      </c>
      <c r="B144" s="104" t="s">
        <v>255</v>
      </c>
      <c r="C144" s="26"/>
      <c r="D144" s="26"/>
      <c r="E144" s="35"/>
    </row>
    <row r="145" spans="1:6" ht="12" customHeight="1" thickBot="1" x14ac:dyDescent="0.3">
      <c r="A145" s="15" t="s">
        <v>256</v>
      </c>
      <c r="B145" s="102" t="s">
        <v>257</v>
      </c>
      <c r="C145" s="105">
        <f>SUM(C146:C150)</f>
        <v>0</v>
      </c>
      <c r="D145" s="105">
        <f>SUM(D146:D150)</f>
        <v>0</v>
      </c>
      <c r="E145" s="106">
        <f>SUM(E146:E150)</f>
        <v>0</v>
      </c>
    </row>
    <row r="146" spans="1:6" ht="12" customHeight="1" x14ac:dyDescent="0.25">
      <c r="A146" s="20" t="s">
        <v>109</v>
      </c>
      <c r="B146" s="103" t="s">
        <v>258</v>
      </c>
      <c r="C146" s="26"/>
      <c r="D146" s="26"/>
      <c r="E146" s="35"/>
    </row>
    <row r="147" spans="1:6" ht="12" customHeight="1" x14ac:dyDescent="0.25">
      <c r="A147" s="20" t="s">
        <v>111</v>
      </c>
      <c r="B147" s="103" t="s">
        <v>259</v>
      </c>
      <c r="C147" s="26"/>
      <c r="D147" s="26"/>
      <c r="E147" s="35"/>
    </row>
    <row r="148" spans="1:6" ht="12" customHeight="1" x14ac:dyDescent="0.25">
      <c r="A148" s="20" t="s">
        <v>113</v>
      </c>
      <c r="B148" s="103" t="s">
        <v>260</v>
      </c>
      <c r="C148" s="26"/>
      <c r="D148" s="26"/>
      <c r="E148" s="35"/>
    </row>
    <row r="149" spans="1:6" ht="12" customHeight="1" x14ac:dyDescent="0.25">
      <c r="A149" s="20" t="s">
        <v>115</v>
      </c>
      <c r="B149" s="103" t="s">
        <v>261</v>
      </c>
      <c r="C149" s="26"/>
      <c r="D149" s="26"/>
      <c r="E149" s="35"/>
    </row>
    <row r="150" spans="1:6" ht="12" customHeight="1" thickBot="1" x14ac:dyDescent="0.3">
      <c r="A150" s="20" t="s">
        <v>262</v>
      </c>
      <c r="B150" s="103" t="s">
        <v>263</v>
      </c>
      <c r="C150" s="26"/>
      <c r="D150" s="26"/>
      <c r="E150" s="35"/>
    </row>
    <row r="151" spans="1:6" ht="12" customHeight="1" thickBot="1" x14ac:dyDescent="0.3">
      <c r="A151" s="15" t="s">
        <v>117</v>
      </c>
      <c r="B151" s="102" t="s">
        <v>264</v>
      </c>
      <c r="C151" s="107"/>
      <c r="D151" s="107"/>
      <c r="E151" s="108"/>
    </row>
    <row r="152" spans="1:6" ht="12" customHeight="1" thickBot="1" x14ac:dyDescent="0.3">
      <c r="A152" s="15" t="s">
        <v>265</v>
      </c>
      <c r="B152" s="102" t="s">
        <v>266</v>
      </c>
      <c r="C152" s="107"/>
      <c r="D152" s="107"/>
      <c r="E152" s="108"/>
    </row>
    <row r="153" spans="1:6" ht="15" customHeight="1" thickBot="1" x14ac:dyDescent="0.3">
      <c r="A153" s="15" t="s">
        <v>267</v>
      </c>
      <c r="B153" s="102" t="s">
        <v>268</v>
      </c>
      <c r="C153" s="109">
        <f>+C129+C133+C140+C145+C151+C152</f>
        <v>140403</v>
      </c>
      <c r="D153" s="109">
        <f>+D129+D133+D140+D145+D151+D152</f>
        <v>15898</v>
      </c>
      <c r="E153" s="110">
        <f>+E129+E133+E140+E145+E151+E152</f>
        <v>15757</v>
      </c>
      <c r="F153" s="111"/>
    </row>
    <row r="154" spans="1:6" s="19" customFormat="1" ht="12.95" customHeight="1" thickBot="1" x14ac:dyDescent="0.25">
      <c r="A154" s="112" t="s">
        <v>269</v>
      </c>
      <c r="B154" s="113" t="s">
        <v>270</v>
      </c>
      <c r="C154" s="109">
        <f>+C128+C153</f>
        <v>1465403</v>
      </c>
      <c r="D154" s="109">
        <f>+D128+D153</f>
        <v>1134956</v>
      </c>
      <c r="E154" s="110">
        <f>+E128+E153</f>
        <v>794790</v>
      </c>
    </row>
    <row r="155" spans="1:6" x14ac:dyDescent="0.25">
      <c r="C155" s="114"/>
    </row>
    <row r="156" spans="1:6" x14ac:dyDescent="0.25">
      <c r="C156" s="114"/>
    </row>
    <row r="157" spans="1:6" x14ac:dyDescent="0.25">
      <c r="C157" s="114"/>
    </row>
    <row r="158" spans="1:6" ht="16.5" customHeight="1" x14ac:dyDescent="0.25">
      <c r="C158" s="114"/>
    </row>
    <row r="159" spans="1:6" x14ac:dyDescent="0.25">
      <c r="C159" s="114"/>
    </row>
    <row r="160" spans="1:6" x14ac:dyDescent="0.25">
      <c r="C160" s="114"/>
    </row>
    <row r="161" spans="3:3" x14ac:dyDescent="0.25">
      <c r="C161" s="114"/>
    </row>
    <row r="162" spans="3:3" x14ac:dyDescent="0.25">
      <c r="C162" s="114"/>
    </row>
    <row r="163" spans="3:3" x14ac:dyDescent="0.25">
      <c r="C163" s="114"/>
    </row>
    <row r="164" spans="3:3" x14ac:dyDescent="0.25">
      <c r="C164" s="114"/>
    </row>
    <row r="165" spans="3:3" x14ac:dyDescent="0.25">
      <c r="C165" s="114"/>
    </row>
    <row r="166" spans="3:3" x14ac:dyDescent="0.25">
      <c r="C166" s="114"/>
    </row>
    <row r="167" spans="3:3" x14ac:dyDescent="0.25">
      <c r="C167" s="114"/>
    </row>
  </sheetData>
  <mergeCells count="4">
    <mergeCell ref="A1:E1"/>
    <mergeCell ref="A2:B2"/>
    <mergeCell ref="A89:E89"/>
    <mergeCell ref="A90:B90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&amp;R&amp;"Times New Roman CE,Félkövér"1. számú tájékoztató tábla</oddHeader>
  </headerFooter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sz tájékoztató 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2016-01-29T10:46:19Z</dcterms:created>
  <dcterms:modified xsi:type="dcterms:W3CDTF">2016-01-29T10:46:34Z</dcterms:modified>
</cp:coreProperties>
</file>