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Munka1!$A$1:$D$125</definedName>
  </definedNames>
  <calcPr calcId="125725"/>
</workbook>
</file>

<file path=xl/calcChain.xml><?xml version="1.0" encoding="utf-8"?>
<calcChain xmlns="http://schemas.openxmlformats.org/spreadsheetml/2006/main">
  <c r="D99" i="1"/>
  <c r="D89"/>
  <c r="D84"/>
  <c r="D79" s="1"/>
  <c r="D108"/>
  <c r="D32"/>
  <c r="D8"/>
  <c r="D29"/>
  <c r="D26"/>
  <c r="D18" s="1"/>
  <c r="D21"/>
  <c r="D110"/>
  <c r="D62"/>
  <c r="D68" s="1"/>
  <c r="D55"/>
  <c r="D52"/>
  <c r="D48"/>
  <c r="D39"/>
  <c r="D31"/>
  <c r="C55"/>
  <c r="C26"/>
  <c r="C21"/>
  <c r="C18" s="1"/>
  <c r="C16" s="1"/>
  <c r="C8"/>
  <c r="C32"/>
  <c r="C31" s="1"/>
  <c r="C39"/>
  <c r="C48"/>
  <c r="C52"/>
  <c r="C108"/>
  <c r="C96" s="1"/>
  <c r="C110"/>
  <c r="C84"/>
  <c r="C79" s="1"/>
  <c r="C119"/>
  <c r="C62"/>
  <c r="C68" s="1"/>
  <c r="D96" l="1"/>
  <c r="D114" s="1"/>
  <c r="D120" s="1"/>
  <c r="D16"/>
  <c r="C59"/>
  <c r="C69" s="1"/>
  <c r="C114"/>
  <c r="C120" s="1"/>
  <c r="D59"/>
  <c r="D69" s="1"/>
  <c r="C60"/>
</calcChain>
</file>

<file path=xl/sharedStrings.xml><?xml version="1.0" encoding="utf-8"?>
<sst xmlns="http://schemas.openxmlformats.org/spreadsheetml/2006/main" count="232" uniqueCount="211">
  <si>
    <t>B E V É T E L E K</t>
  </si>
  <si>
    <t>Sor-
szám</t>
  </si>
  <si>
    <t>Bevételi jogcím</t>
  </si>
  <si>
    <t>2014. évi előirányzat</t>
  </si>
  <si>
    <t>1.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</si>
  <si>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</si>
  <si>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</si>
  <si>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</si>
  <si>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</si>
  <si>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</si>
  <si>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</si>
  <si>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</si>
  <si>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</si>
  <si>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</si>
  <si>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</si>
  <si>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</si>
  <si>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</si>
  <si>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</si>
  <si>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</si>
  <si>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</si>
  <si>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</si>
  <si>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>2.3.</t>
  </si>
  <si>
    <t>2.4.</t>
  </si>
  <si>
    <t>2.5.</t>
  </si>
  <si>
    <t xml:space="preserve">Egyéb működési célú támogatások bevételei </t>
  </si>
  <si>
    <t>2.6.</t>
  </si>
  <si>
    <t>3.</t>
  </si>
  <si>
    <t>3.1.</t>
  </si>
  <si>
    <t>3.2.</t>
  </si>
  <si>
    <t xml:space="preserve">4. </t>
  </si>
  <si>
    <t>4.1.</t>
  </si>
  <si>
    <t>4.1.1.</t>
  </si>
  <si>
    <t>Gépjárműadó</t>
  </si>
  <si>
    <t>Egyéb közhatalmi bevételek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</si>
  <si>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</si>
  <si>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</si>
  <si>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</si>
  <si>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</si>
  <si>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</si>
  <si>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</si>
  <si>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</si>
  <si>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</si>
  <si>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</si>
  <si>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</si>
  <si>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</si>
  <si>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</si>
  <si>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</si>
  <si>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</si>
  <si>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</si>
  <si>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</si>
  <si>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</si>
  <si>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6.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</si>
  <si>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</si>
  <si>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</si>
  <si>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</si>
  <si>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</si>
  <si>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</si>
  <si>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</si>
  <si>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 xml:space="preserve">7. </t>
  </si>
  <si>
    <t>8.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</si>
  <si>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</si>
  <si>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</si>
  <si>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</si>
  <si>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</si>
  <si>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9.</t>
  </si>
  <si>
    <t xml:space="preserve">   10.</t>
  </si>
  <si>
    <t xml:space="preserve">   11.</t>
  </si>
  <si>
    <t xml:space="preserve">    12.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</si>
  <si>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</si>
  <si>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</si>
  <si>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</si>
  <si>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</si>
  <si>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</si>
  <si>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</si>
  <si>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</si>
  <si>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</si>
  <si>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</si>
  <si>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 xml:space="preserve">    17.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</si>
  <si>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</si>
  <si>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</si>
  <si>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</si>
  <si>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</si>
  <si>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</si>
  <si>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</si>
  <si>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</si>
  <si>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</si>
  <si>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</si>
  <si>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Egyéb működési célú támogatások ÁH-n belülre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</si>
  <si>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</si>
  <si>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</si>
  <si>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</si>
  <si>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</si>
  <si>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</si>
  <si>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</si>
  <si>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 xml:space="preserve">   - Egyéb felhalmozási célú támogatások államháztartáson kívülre</t>
  </si>
  <si>
    <t>Általános tartalék</t>
  </si>
  <si>
    <t>Céltartalék</t>
  </si>
  <si>
    <t>4.</t>
  </si>
  <si>
    <t>7.</t>
  </si>
  <si>
    <t>10.</t>
  </si>
  <si>
    <t>Ezer forint</t>
  </si>
  <si>
    <t xml:space="preserve">     Építményadó</t>
  </si>
  <si>
    <t xml:space="preserve">     Kommunális adó</t>
  </si>
  <si>
    <t xml:space="preserve">     Idegenforgalmiadó</t>
  </si>
  <si>
    <t xml:space="preserve">Önkormányzat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</si>
  <si>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</si>
  <si>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</si>
  <si>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Közhatalmi bevételek </t>
  </si>
  <si>
    <t xml:space="preserve">Helyi adók 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</si>
  <si>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</si>
  <si>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</si>
  <si>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</si>
  <si>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</si>
  <si>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ÖSSZESEN: </t>
  </si>
  <si>
    <t xml:space="preserve">Hitel-, kölcsönfelvétel államháztartáson kívülről 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</si>
  <si>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</si>
  <si>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</si>
  <si>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</si>
  <si>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</si>
  <si>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ÖSSZESEN: </t>
  </si>
  <si>
    <t xml:space="preserve">KÖLTSÉGVETÉSI ÉS FINANSZÍROZÁSI BEVÉTELEK ÖSSZESEN: </t>
  </si>
  <si>
    <t>B</t>
  </si>
  <si>
    <t>A</t>
  </si>
  <si>
    <t>4.1.2</t>
  </si>
  <si>
    <t>4.1.3</t>
  </si>
  <si>
    <t>4.2</t>
  </si>
  <si>
    <t>4.3</t>
  </si>
  <si>
    <t xml:space="preserve">         Közös Önkormányzati Hivatal finanszírozás</t>
  </si>
  <si>
    <t xml:space="preserve">         Hétszínvirág Óvoda  finanszírozás</t>
  </si>
  <si>
    <t>7.1</t>
  </si>
  <si>
    <t>7.2</t>
  </si>
  <si>
    <t>Tardos Község Önkormányzata 2014. ÉVI KÖLTSÉGVETÉSÉNEK PÉNZÜGYI MÉRLEGE</t>
  </si>
  <si>
    <t>1/2 oldal</t>
  </si>
  <si>
    <t>2/2 oldal</t>
  </si>
  <si>
    <t xml:space="preserve">                 Csabán Béla polgármester                       Szakmáry Lászlóné jegyző</t>
  </si>
  <si>
    <t xml:space="preserve">     Iparűzési adó</t>
  </si>
  <si>
    <t>4.1.4</t>
  </si>
  <si>
    <t>1.7.</t>
  </si>
  <si>
    <t>1.7.1</t>
  </si>
  <si>
    <t>1.7.2</t>
  </si>
  <si>
    <t>1.8.</t>
  </si>
  <si>
    <t xml:space="preserve">   Működési költségvetés kiadásai </t>
  </si>
  <si>
    <t xml:space="preserve">   Felhalmozási költségvetés kiadásai </t>
  </si>
  <si>
    <t xml:space="preserve">Tartalékok </t>
  </si>
  <si>
    <t xml:space="preserve">KÖLTSÉGVETÉSI KIADÁSOK ÖSSZESEN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</si>
  <si>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</si>
  <si>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</si>
  <si>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</si>
  <si>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Külföldi finanszírozás kiadásai</t>
  </si>
  <si>
    <t xml:space="preserve">FINANSZÍROZÁSI KIADÁSOK ÖSSZESEN: </t>
  </si>
  <si>
    <t xml:space="preserve">KIADÁSOK ÖSSZESEN: </t>
  </si>
  <si>
    <t xml:space="preserve">                 Csabán Béla polgármester                                Szakmáry Lászlóné jegyző</t>
  </si>
  <si>
    <t xml:space="preserve">      Társadalom pénzügyi alapjaitól átvett </t>
  </si>
  <si>
    <t xml:space="preserve">      Elkülönített állami pénzalakpoktól átvett</t>
  </si>
  <si>
    <t xml:space="preserve">      Intézményfinanszírozás</t>
  </si>
  <si>
    <t xml:space="preserve">     EU-s támogatás </t>
  </si>
  <si>
    <t xml:space="preserve">      ebből Hétszínvirág óvoda finanszírozása</t>
  </si>
  <si>
    <t xml:space="preserve">           IKSZT működési támogatása</t>
  </si>
  <si>
    <t xml:space="preserve">           Könyvkiadás (egy védőnő vallomásai)</t>
  </si>
  <si>
    <t>2.2.1</t>
  </si>
  <si>
    <t>2.2.2</t>
  </si>
  <si>
    <t>2.2.3</t>
  </si>
  <si>
    <t>2.2.3.1</t>
  </si>
  <si>
    <t>2.2.3.2</t>
  </si>
  <si>
    <t>2.4.1</t>
  </si>
  <si>
    <t>2.4.2</t>
  </si>
  <si>
    <t xml:space="preserve">               Közös Önkormányzati Hivatal fiananszírozása</t>
  </si>
  <si>
    <t>7.1.-ból EU-s támogatás (közvetlen)</t>
  </si>
  <si>
    <t>8.3</t>
  </si>
  <si>
    <t>Egyéb felhalmozási célú átvett pénzeszköz</t>
  </si>
  <si>
    <t>2.3.1</t>
  </si>
  <si>
    <t xml:space="preserve">   Óvoda nyilászárók  cseréje (önerő összege: 1.133 E Ft)</t>
  </si>
  <si>
    <t>2014. évi eredeti előirányzat</t>
  </si>
  <si>
    <t>Módosított előirányzat</t>
  </si>
  <si>
    <t>1.7</t>
  </si>
  <si>
    <t>Egyes jövedelempótló támogatások kiegészítése</t>
  </si>
  <si>
    <t>Adósságkonszolidációban nem részesült települések támogatása</t>
  </si>
  <si>
    <t xml:space="preserve">   Művelődési ház felújítása</t>
  </si>
  <si>
    <t xml:space="preserve">   Malomvölgyi ház felújítás</t>
  </si>
  <si>
    <t xml:space="preserve">   Dózsa Gy.úti buszmegálló</t>
  </si>
  <si>
    <t xml:space="preserve">   Útfelújítás  (adósságkonszolidációban nem részesült önk.támogatásából)</t>
  </si>
  <si>
    <t xml:space="preserve">          Tardos Futball Klub</t>
  </si>
  <si>
    <t xml:space="preserve">           Hárziorvosi szolgálat</t>
  </si>
  <si>
    <t xml:space="preserve">           Menner Bernát Zeneiskola </t>
  </si>
  <si>
    <t xml:space="preserve">           Vörösmárvány Alapítvány</t>
  </si>
  <si>
    <t xml:space="preserve"> -Pénzeszköz átadás Vízműnek (lakossági víz- és csatornatámog.hoz)</t>
  </si>
  <si>
    <t>C</t>
  </si>
  <si>
    <t>1.8.1</t>
  </si>
  <si>
    <t>1.8.2</t>
  </si>
  <si>
    <t>1.8.3</t>
  </si>
  <si>
    <t>1.8.4</t>
  </si>
  <si>
    <t>1.9</t>
  </si>
  <si>
    <t>2.3.2</t>
  </si>
  <si>
    <t>2.3.3</t>
  </si>
  <si>
    <t>2.3.4</t>
  </si>
  <si>
    <t>2.3.5</t>
  </si>
  <si>
    <t>2.3.6</t>
  </si>
  <si>
    <t>3.2.1</t>
  </si>
  <si>
    <t>2.2.4</t>
  </si>
  <si>
    <t xml:space="preserve">      OGY és EU Parlamenti választásra átvett</t>
  </si>
  <si>
    <t>2.25</t>
  </si>
  <si>
    <t xml:space="preserve">      Helyi nemzetiségi önkormányzattól átvett (óvodának)</t>
  </si>
  <si>
    <t>1.8.5</t>
  </si>
  <si>
    <t xml:space="preserve">          Srint Futóklub</t>
  </si>
  <si>
    <t>2.3.7</t>
  </si>
  <si>
    <t xml:space="preserve">   Óvoda épületénél melegítőkonyha hátsóbejáratánál korlát készítés</t>
  </si>
  <si>
    <t xml:space="preserve">   Temető (térkövezés, előtetőkészítése, nyílászáró beépítése,padok beszerz.)</t>
  </si>
  <si>
    <t>Egyéb működési célú átvett pénzeszköz (óvoda)</t>
  </si>
  <si>
    <t xml:space="preserve">   Elbírásál alatt lévő pályázatokra. Információbiztonsági feladatra</t>
  </si>
  <si>
    <t xml:space="preserve"> 1. melléklet   9/2014. (IX.29.) önkormányzati rendelethez</t>
  </si>
  <si>
    <t>1.  melléklet    9/2014. (IX.29.)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</si>
</sst>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49" fontId="6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29" xfId="0" applyFont="1" applyBorder="1" applyAlignment="1" applyProtection="1">
      <alignment horizontal="left" wrapText="1" indent="1"/>
    </xf>
    <xf numFmtId="164" fontId="7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1" xfId="1" applyFont="1" applyFill="1" applyBorder="1" applyAlignment="1" applyProtection="1">
      <alignment vertical="center" wrapText="1"/>
    </xf>
    <xf numFmtId="0" fontId="8" fillId="0" borderId="32" xfId="1" applyFont="1" applyFill="1" applyBorder="1" applyProtection="1"/>
    <xf numFmtId="0" fontId="8" fillId="0" borderId="33" xfId="1" applyFont="1" applyFill="1" applyBorder="1" applyProtection="1"/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35" xfId="1" applyFont="1" applyFill="1" applyBorder="1" applyProtection="1"/>
    <xf numFmtId="0" fontId="8" fillId="0" borderId="34" xfId="1" applyFont="1" applyFill="1" applyBorder="1" applyProtection="1"/>
    <xf numFmtId="164" fontId="11" fillId="0" borderId="34" xfId="1" applyNumberFormat="1" applyFont="1" applyFill="1" applyBorder="1" applyAlignment="1" applyProtection="1">
      <alignment horizontal="right" vertical="center" wrapText="1" indent="1"/>
    </xf>
    <xf numFmtId="164" fontId="11" fillId="0" borderId="36" xfId="1" applyNumberFormat="1" applyFont="1" applyFill="1" applyBorder="1" applyAlignment="1" applyProtection="1">
      <alignment horizontal="right" vertical="center" wrapText="1" indent="1"/>
    </xf>
    <xf numFmtId="0" fontId="1" fillId="0" borderId="37" xfId="1" applyFill="1" applyBorder="1" applyProtection="1"/>
    <xf numFmtId="164" fontId="13" fillId="0" borderId="34" xfId="0" quotePrefix="1" applyNumberFormat="1" applyFont="1" applyBorder="1" applyAlignment="1" applyProtection="1">
      <alignment horizontal="right" vertical="center" wrapText="1" indent="1"/>
    </xf>
    <xf numFmtId="0" fontId="1" fillId="0" borderId="31" xfId="1" applyFill="1" applyBorder="1" applyProtection="1"/>
    <xf numFmtId="0" fontId="1" fillId="0" borderId="32" xfId="1" applyFill="1" applyBorder="1" applyProtection="1"/>
    <xf numFmtId="0" fontId="1" fillId="0" borderId="38" xfId="1" applyFill="1" applyBorder="1" applyProtection="1"/>
    <xf numFmtId="0" fontId="1" fillId="0" borderId="34" xfId="1" applyFill="1" applyBorder="1" applyProtection="1"/>
    <xf numFmtId="0" fontId="8" fillId="0" borderId="39" xfId="1" applyFont="1" applyFill="1" applyBorder="1" applyProtection="1"/>
    <xf numFmtId="0" fontId="12" fillId="0" borderId="3" xfId="1" applyFont="1" applyFill="1" applyBorder="1" applyAlignment="1" applyProtection="1">
      <alignment horizontal="left" vertical="center" wrapText="1" indent="1"/>
    </xf>
    <xf numFmtId="0" fontId="12" fillId="0" borderId="31" xfId="1" applyFont="1" applyFill="1" applyBorder="1" applyProtection="1"/>
    <xf numFmtId="0" fontId="12" fillId="0" borderId="32" xfId="1" applyFont="1" applyFill="1" applyBorder="1" applyProtection="1"/>
    <xf numFmtId="0" fontId="12" fillId="0" borderId="39" xfId="1" applyFont="1" applyFill="1" applyBorder="1" applyProtection="1"/>
    <xf numFmtId="0" fontId="7" fillId="0" borderId="35" xfId="1" applyFont="1" applyFill="1" applyBorder="1" applyAlignment="1" applyProtection="1">
      <alignment horizontal="center"/>
    </xf>
    <xf numFmtId="0" fontId="11" fillId="0" borderId="34" xfId="1" applyFont="1" applyFill="1" applyBorder="1" applyAlignment="1" applyProtection="1">
      <alignment horizontal="center"/>
    </xf>
    <xf numFmtId="164" fontId="1" fillId="0" borderId="0" xfId="1" applyNumberFormat="1" applyFont="1" applyFill="1" applyBorder="1" applyAlignment="1" applyProtection="1">
      <alignment vertical="center"/>
    </xf>
    <xf numFmtId="0" fontId="9" fillId="0" borderId="25" xfId="0" applyFont="1" applyBorder="1" applyAlignment="1" applyProtection="1">
      <alignment horizontal="left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8" fillId="0" borderId="28" xfId="1" applyFont="1" applyFill="1" applyBorder="1" applyProtection="1"/>
    <xf numFmtId="0" fontId="7" fillId="0" borderId="29" xfId="1" applyFont="1" applyFill="1" applyBorder="1" applyAlignment="1" applyProtection="1">
      <alignment horizontal="left" vertical="center" wrapText="1" indent="6"/>
    </xf>
    <xf numFmtId="0" fontId="12" fillId="0" borderId="35" xfId="1" applyFont="1" applyFill="1" applyBorder="1" applyProtection="1"/>
    <xf numFmtId="0" fontId="12" fillId="0" borderId="28" xfId="1" applyFont="1" applyFill="1" applyBorder="1" applyProtection="1"/>
    <xf numFmtId="1" fontId="12" fillId="0" borderId="40" xfId="1" applyNumberFormat="1" applyFont="1" applyFill="1" applyBorder="1" applyProtection="1"/>
    <xf numFmtId="0" fontId="7" fillId="0" borderId="25" xfId="1" applyFont="1" applyFill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left" vertical="center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2"/>
  <sheetViews>
    <sheetView tabSelected="1" zoomScaleNormal="100" workbookViewId="0">
      <selection activeCell="A72" sqref="A72:C72"/>
    </sheetView>
  </sheetViews>
  <sheetFormatPr defaultRowHeight="15.75"/>
  <cols>
    <col min="1" max="1" width="8.140625" style="69" customWidth="1"/>
    <col min="2" max="2" width="53.140625" style="69" customWidth="1"/>
    <col min="3" max="3" width="13.140625" style="70" customWidth="1"/>
    <col min="4" max="4" width="11" style="1" customWidth="1"/>
    <col min="5" max="16384" width="9.140625" style="1"/>
  </cols>
  <sheetData>
    <row r="1" spans="1:4" ht="15.95" customHeight="1">
      <c r="A1" s="110" t="s">
        <v>209</v>
      </c>
      <c r="B1" s="110"/>
      <c r="C1" s="110"/>
    </row>
    <row r="2" spans="1:4" ht="15.95" customHeight="1">
      <c r="A2" s="99" t="s">
        <v>131</v>
      </c>
      <c r="B2" s="99"/>
      <c r="C2" s="99"/>
    </row>
    <row r="3" spans="1:4" ht="15.95" customHeight="1">
      <c r="A3" s="109" t="s">
        <v>0</v>
      </c>
      <c r="B3" s="109"/>
      <c r="C3" s="109"/>
      <c r="D3" s="71"/>
    </row>
    <row r="4" spans="1:4" ht="15.95" customHeight="1">
      <c r="A4" s="71"/>
      <c r="B4" s="71"/>
      <c r="C4" s="72" t="s">
        <v>132</v>
      </c>
      <c r="D4" s="71"/>
    </row>
    <row r="5" spans="1:4" ht="15.95" customHeight="1" thickBot="1">
      <c r="A5" s="111"/>
      <c r="B5" s="111"/>
      <c r="C5" s="2" t="s">
        <v>100</v>
      </c>
    </row>
    <row r="6" spans="1:4" ht="38.1" customHeight="1" thickBot="1">
      <c r="A6" s="3" t="s">
        <v>1</v>
      </c>
      <c r="B6" s="4" t="s">
        <v>2</v>
      </c>
      <c r="C6" s="5" t="s">
        <v>172</v>
      </c>
      <c r="D6" s="78" t="s">
        <v>173</v>
      </c>
    </row>
    <row r="7" spans="1:4" s="9" customFormat="1" ht="12" customHeight="1" thickBot="1">
      <c r="A7" s="6"/>
      <c r="B7" s="7" t="s">
        <v>122</v>
      </c>
      <c r="C7" s="8" t="s">
        <v>121</v>
      </c>
      <c r="D7" s="97" t="s">
        <v>186</v>
      </c>
    </row>
    <row r="8" spans="1:4" s="13" customFormat="1" ht="12" customHeight="1" thickBot="1">
      <c r="A8" s="10" t="s">
        <v>4</v>
      </c>
      <c r="B8" s="11" t="s">
        <v>104</v>
      </c>
      <c r="C8" s="12">
        <f>+C9+C10+C11+C12+C13+C14</f>
        <v>85916</v>
      </c>
      <c r="D8" s="81">
        <f>+D9+D10+D11+D12+D13+D14+D15</f>
        <v>91067</v>
      </c>
    </row>
    <row r="9" spans="1:4" s="13" customFormat="1" ht="12" customHeight="1">
      <c r="A9" s="14" t="s">
        <v>5</v>
      </c>
      <c r="B9" s="15" t="s">
        <v>6</v>
      </c>
      <c r="C9" s="16">
        <v>47804</v>
      </c>
      <c r="D9" s="80">
        <v>47804</v>
      </c>
    </row>
    <row r="10" spans="1:4" s="13" customFormat="1" ht="12" customHeight="1">
      <c r="A10" s="17" t="s">
        <v>7</v>
      </c>
      <c r="B10" s="18" t="s">
        <v>8</v>
      </c>
      <c r="C10" s="19">
        <v>24348</v>
      </c>
      <c r="D10" s="79">
        <v>24348</v>
      </c>
    </row>
    <row r="11" spans="1:4" s="13" customFormat="1" ht="12" customHeight="1">
      <c r="A11" s="17" t="s">
        <v>9</v>
      </c>
      <c r="B11" s="18" t="s">
        <v>10</v>
      </c>
      <c r="C11" s="19">
        <v>11835</v>
      </c>
      <c r="D11" s="79">
        <v>11835</v>
      </c>
    </row>
    <row r="12" spans="1:4" s="13" customFormat="1" ht="12" customHeight="1">
      <c r="A12" s="17" t="s">
        <v>11</v>
      </c>
      <c r="B12" s="18" t="s">
        <v>12</v>
      </c>
      <c r="C12" s="19">
        <v>1826</v>
      </c>
      <c r="D12" s="79">
        <v>1826</v>
      </c>
    </row>
    <row r="13" spans="1:4" s="13" customFormat="1" ht="12" customHeight="1">
      <c r="A13" s="17" t="s">
        <v>13</v>
      </c>
      <c r="B13" s="18" t="s">
        <v>14</v>
      </c>
      <c r="C13" s="19">
        <v>103</v>
      </c>
      <c r="D13" s="79">
        <v>241</v>
      </c>
    </row>
    <row r="14" spans="1:4" s="13" customFormat="1" ht="12" customHeight="1">
      <c r="A14" s="17" t="s">
        <v>15</v>
      </c>
      <c r="B14" s="18" t="s">
        <v>16</v>
      </c>
      <c r="C14" s="19"/>
      <c r="D14" s="79">
        <v>2856</v>
      </c>
    </row>
    <row r="15" spans="1:4" s="13" customFormat="1" ht="12" customHeight="1" thickBot="1">
      <c r="A15" s="52" t="s">
        <v>174</v>
      </c>
      <c r="B15" s="75" t="s">
        <v>175</v>
      </c>
      <c r="C15" s="76"/>
      <c r="D15" s="92">
        <v>2157</v>
      </c>
    </row>
    <row r="16" spans="1:4" s="13" customFormat="1" ht="12" customHeight="1" thickBot="1">
      <c r="A16" s="10" t="s">
        <v>17</v>
      </c>
      <c r="B16" s="22" t="s">
        <v>105</v>
      </c>
      <c r="C16" s="12">
        <f>+C18</f>
        <v>79855</v>
      </c>
      <c r="D16" s="81">
        <f>+D18</f>
        <v>82304</v>
      </c>
    </row>
    <row r="17" spans="1:4" s="13" customFormat="1" ht="12" customHeight="1">
      <c r="A17" s="14" t="s">
        <v>18</v>
      </c>
      <c r="B17" s="15" t="s">
        <v>19</v>
      </c>
      <c r="C17" s="16"/>
      <c r="D17" s="80"/>
    </row>
    <row r="18" spans="1:4" s="13" customFormat="1" ht="12" customHeight="1">
      <c r="A18" s="17" t="s">
        <v>20</v>
      </c>
      <c r="B18" s="18" t="s">
        <v>24</v>
      </c>
      <c r="C18" s="19">
        <f>SUM(C26+C21+C20+C19)</f>
        <v>79855</v>
      </c>
      <c r="D18" s="19">
        <f>SUM(D26+D24+D25+D21+D20+D19)</f>
        <v>82304</v>
      </c>
    </row>
    <row r="19" spans="1:4" s="13" customFormat="1" ht="12" customHeight="1">
      <c r="A19" s="20" t="s">
        <v>159</v>
      </c>
      <c r="B19" s="21" t="s">
        <v>152</v>
      </c>
      <c r="C19" s="23">
        <v>3813</v>
      </c>
      <c r="D19" s="79">
        <v>3813</v>
      </c>
    </row>
    <row r="20" spans="1:4" s="13" customFormat="1" ht="12" customHeight="1">
      <c r="A20" s="20" t="s">
        <v>160</v>
      </c>
      <c r="B20" s="21" t="s">
        <v>153</v>
      </c>
      <c r="C20" s="23">
        <v>6769</v>
      </c>
      <c r="D20" s="79">
        <v>13007</v>
      </c>
    </row>
    <row r="21" spans="1:4" s="13" customFormat="1" ht="12" customHeight="1">
      <c r="A21" s="20" t="s">
        <v>161</v>
      </c>
      <c r="B21" s="21" t="s">
        <v>154</v>
      </c>
      <c r="C21" s="23">
        <f>SUM(C22:C23)</f>
        <v>68037</v>
      </c>
      <c r="D21" s="23">
        <f>SUM(D22:D23)</f>
        <v>63031</v>
      </c>
    </row>
    <row r="22" spans="1:4" s="13" customFormat="1" ht="12" customHeight="1">
      <c r="A22" s="20" t="s">
        <v>162</v>
      </c>
      <c r="B22" s="21" t="s">
        <v>156</v>
      </c>
      <c r="C22" s="23">
        <v>34603</v>
      </c>
      <c r="D22" s="79">
        <v>33309</v>
      </c>
    </row>
    <row r="23" spans="1:4" s="13" customFormat="1" ht="12" customHeight="1">
      <c r="A23" s="20" t="s">
        <v>163</v>
      </c>
      <c r="B23" s="21" t="s">
        <v>166</v>
      </c>
      <c r="C23" s="23">
        <v>33434</v>
      </c>
      <c r="D23" s="79">
        <v>29722</v>
      </c>
    </row>
    <row r="24" spans="1:4" s="13" customFormat="1" ht="12" customHeight="1">
      <c r="A24" s="20" t="s">
        <v>198</v>
      </c>
      <c r="B24" s="21" t="s">
        <v>199</v>
      </c>
      <c r="C24" s="23"/>
      <c r="D24" s="102">
        <v>1167</v>
      </c>
    </row>
    <row r="25" spans="1:4" s="13" customFormat="1" ht="12" customHeight="1">
      <c r="A25" s="20" t="s">
        <v>200</v>
      </c>
      <c r="B25" s="21" t="s">
        <v>201</v>
      </c>
      <c r="C25" s="23"/>
      <c r="D25" s="102">
        <v>50</v>
      </c>
    </row>
    <row r="26" spans="1:4" s="13" customFormat="1" ht="12" customHeight="1">
      <c r="A26" s="17" t="s">
        <v>22</v>
      </c>
      <c r="B26" s="18" t="s">
        <v>155</v>
      </c>
      <c r="C26" s="19">
        <f>SUM(C27:C28)</f>
        <v>1236</v>
      </c>
      <c r="D26" s="23">
        <f>SUM(D27:D28)</f>
        <v>1236</v>
      </c>
    </row>
    <row r="27" spans="1:4" s="13" customFormat="1" ht="12" customHeight="1">
      <c r="A27" s="17" t="s">
        <v>164</v>
      </c>
      <c r="B27" s="18" t="s">
        <v>157</v>
      </c>
      <c r="C27" s="19">
        <v>825</v>
      </c>
      <c r="D27" s="79">
        <v>825</v>
      </c>
    </row>
    <row r="28" spans="1:4" s="13" customFormat="1" ht="12" customHeight="1" thickBot="1">
      <c r="A28" s="53" t="s">
        <v>165</v>
      </c>
      <c r="B28" s="100" t="s">
        <v>158</v>
      </c>
      <c r="C28" s="55">
        <v>411</v>
      </c>
      <c r="D28" s="82">
        <v>411</v>
      </c>
    </row>
    <row r="29" spans="1:4" s="13" customFormat="1" ht="12" customHeight="1" thickBot="1">
      <c r="A29" s="10" t="s">
        <v>26</v>
      </c>
      <c r="B29" s="11" t="s">
        <v>106</v>
      </c>
      <c r="C29" s="12"/>
      <c r="D29" s="83">
        <f>SUM(D30)</f>
        <v>20000</v>
      </c>
    </row>
    <row r="30" spans="1:4" s="13" customFormat="1" ht="12" customHeight="1" thickBot="1">
      <c r="A30" s="10">
        <v>3.1</v>
      </c>
      <c r="B30" s="93" t="s">
        <v>176</v>
      </c>
      <c r="C30" s="12"/>
      <c r="D30" s="83">
        <v>20000</v>
      </c>
    </row>
    <row r="31" spans="1:4" s="13" customFormat="1" ht="12" customHeight="1" thickBot="1">
      <c r="A31" s="10" t="s">
        <v>29</v>
      </c>
      <c r="B31" s="11" t="s">
        <v>107</v>
      </c>
      <c r="C31" s="24">
        <f>SUM(C32+C37+C38)</f>
        <v>29840</v>
      </c>
      <c r="D31" s="84">
        <f>SUM(D32+D37+D38)</f>
        <v>29840</v>
      </c>
    </row>
    <row r="32" spans="1:4" s="13" customFormat="1" ht="12" customHeight="1">
      <c r="A32" s="14" t="s">
        <v>30</v>
      </c>
      <c r="B32" s="15" t="s">
        <v>108</v>
      </c>
      <c r="C32" s="25">
        <f>SUM(C33:C36)</f>
        <v>25540</v>
      </c>
      <c r="D32" s="25">
        <f>SUM(D33:D36)</f>
        <v>25540</v>
      </c>
    </row>
    <row r="33" spans="1:4" s="13" customFormat="1" ht="12" customHeight="1">
      <c r="A33" s="17" t="s">
        <v>31</v>
      </c>
      <c r="B33" s="18" t="s">
        <v>101</v>
      </c>
      <c r="C33" s="19">
        <v>3000</v>
      </c>
      <c r="D33" s="79">
        <v>3000</v>
      </c>
    </row>
    <row r="34" spans="1:4" s="13" customFormat="1" ht="12" customHeight="1">
      <c r="A34" s="17" t="s">
        <v>123</v>
      </c>
      <c r="B34" s="18" t="s">
        <v>102</v>
      </c>
      <c r="C34" s="19">
        <v>4500</v>
      </c>
      <c r="D34" s="79">
        <v>4500</v>
      </c>
    </row>
    <row r="35" spans="1:4" s="13" customFormat="1" ht="12" customHeight="1">
      <c r="A35" s="17" t="s">
        <v>124</v>
      </c>
      <c r="B35" s="18" t="s">
        <v>103</v>
      </c>
      <c r="C35" s="19">
        <v>40</v>
      </c>
      <c r="D35" s="79">
        <v>40</v>
      </c>
    </row>
    <row r="36" spans="1:4" s="13" customFormat="1" ht="12" customHeight="1">
      <c r="A36" s="17" t="s">
        <v>136</v>
      </c>
      <c r="B36" s="18" t="s">
        <v>135</v>
      </c>
      <c r="C36" s="19">
        <v>18000</v>
      </c>
      <c r="D36" s="79">
        <v>18000</v>
      </c>
    </row>
    <row r="37" spans="1:4" s="13" customFormat="1" ht="12" customHeight="1">
      <c r="A37" s="17" t="s">
        <v>125</v>
      </c>
      <c r="B37" s="18" t="s">
        <v>32</v>
      </c>
      <c r="C37" s="19">
        <v>4000</v>
      </c>
      <c r="D37" s="79">
        <v>4000</v>
      </c>
    </row>
    <row r="38" spans="1:4" s="13" customFormat="1" ht="12" customHeight="1" thickBot="1">
      <c r="A38" s="20" t="s">
        <v>126</v>
      </c>
      <c r="B38" s="21" t="s">
        <v>33</v>
      </c>
      <c r="C38" s="23">
        <v>300</v>
      </c>
      <c r="D38" s="82">
        <v>300</v>
      </c>
    </row>
    <row r="39" spans="1:4" s="13" customFormat="1" ht="12" customHeight="1" thickBot="1">
      <c r="A39" s="10" t="s">
        <v>34</v>
      </c>
      <c r="B39" s="11" t="s">
        <v>109</v>
      </c>
      <c r="C39" s="12">
        <f>SUM(C40:C47)</f>
        <v>17446</v>
      </c>
      <c r="D39" s="81">
        <f>SUM(D40:D47)</f>
        <v>17446</v>
      </c>
    </row>
    <row r="40" spans="1:4" s="13" customFormat="1" ht="12" customHeight="1">
      <c r="A40" s="14" t="s">
        <v>35</v>
      </c>
      <c r="B40" s="15" t="s">
        <v>36</v>
      </c>
      <c r="C40" s="16"/>
      <c r="D40" s="80"/>
    </row>
    <row r="41" spans="1:4" s="13" customFormat="1" ht="12" customHeight="1">
      <c r="A41" s="17" t="s">
        <v>37</v>
      </c>
      <c r="B41" s="18" t="s">
        <v>38</v>
      </c>
      <c r="C41" s="19">
        <v>675</v>
      </c>
      <c r="D41" s="79">
        <v>675</v>
      </c>
    </row>
    <row r="42" spans="1:4" s="13" customFormat="1" ht="12" customHeight="1">
      <c r="A42" s="17" t="s">
        <v>39</v>
      </c>
      <c r="B42" s="18" t="s">
        <v>40</v>
      </c>
      <c r="C42" s="19">
        <v>300</v>
      </c>
      <c r="D42" s="79">
        <v>300</v>
      </c>
    </row>
    <row r="43" spans="1:4" s="13" customFormat="1" ht="12" customHeight="1">
      <c r="A43" s="17" t="s">
        <v>41</v>
      </c>
      <c r="B43" s="18" t="s">
        <v>42</v>
      </c>
      <c r="C43" s="19">
        <v>7100</v>
      </c>
      <c r="D43" s="79">
        <v>7100</v>
      </c>
    </row>
    <row r="44" spans="1:4" s="13" customFormat="1" ht="12" customHeight="1">
      <c r="A44" s="17" t="s">
        <v>43</v>
      </c>
      <c r="B44" s="18" t="s">
        <v>44</v>
      </c>
      <c r="C44" s="19">
        <v>5610</v>
      </c>
      <c r="D44" s="79">
        <v>5610</v>
      </c>
    </row>
    <row r="45" spans="1:4" s="13" customFormat="1" ht="12" customHeight="1">
      <c r="A45" s="17" t="s">
        <v>45</v>
      </c>
      <c r="B45" s="18" t="s">
        <v>46</v>
      </c>
      <c r="C45" s="19">
        <v>2921</v>
      </c>
      <c r="D45" s="79">
        <v>2921</v>
      </c>
    </row>
    <row r="46" spans="1:4" s="13" customFormat="1" ht="12" customHeight="1">
      <c r="A46" s="17" t="s">
        <v>47</v>
      </c>
      <c r="B46" s="18" t="s">
        <v>48</v>
      </c>
      <c r="C46" s="19">
        <v>640</v>
      </c>
      <c r="D46" s="79">
        <v>640</v>
      </c>
    </row>
    <row r="47" spans="1:4" s="13" customFormat="1" ht="12" customHeight="1" thickBot="1">
      <c r="A47" s="17" t="s">
        <v>49</v>
      </c>
      <c r="B47" s="18" t="s">
        <v>50</v>
      </c>
      <c r="C47" s="19">
        <v>200</v>
      </c>
      <c r="D47" s="82">
        <v>200</v>
      </c>
    </row>
    <row r="48" spans="1:4" s="13" customFormat="1" ht="12" customHeight="1" thickBot="1">
      <c r="A48" s="10" t="s">
        <v>51</v>
      </c>
      <c r="B48" s="11" t="s">
        <v>110</v>
      </c>
      <c r="C48" s="12">
        <f>SUM(C49:C51)</f>
        <v>5616</v>
      </c>
      <c r="D48" s="81">
        <f>SUM(D49:D51)</f>
        <v>6769</v>
      </c>
    </row>
    <row r="49" spans="1:4" s="13" customFormat="1" ht="12" customHeight="1">
      <c r="A49" s="14" t="s">
        <v>52</v>
      </c>
      <c r="B49" s="15" t="s">
        <v>53</v>
      </c>
      <c r="C49" s="27"/>
      <c r="D49" s="80"/>
    </row>
    <row r="50" spans="1:4" s="13" customFormat="1" ht="12" customHeight="1">
      <c r="A50" s="17" t="s">
        <v>54</v>
      </c>
      <c r="B50" s="18" t="s">
        <v>55</v>
      </c>
      <c r="C50" s="26">
        <v>5616</v>
      </c>
      <c r="D50" s="79">
        <v>6769</v>
      </c>
    </row>
    <row r="51" spans="1:4" s="13" customFormat="1" ht="12" customHeight="1" thickBot="1">
      <c r="A51" s="17" t="s">
        <v>56</v>
      </c>
      <c r="B51" s="18" t="s">
        <v>57</v>
      </c>
      <c r="C51" s="26"/>
      <c r="D51" s="82"/>
    </row>
    <row r="52" spans="1:4" s="13" customFormat="1" ht="12" customHeight="1" thickBot="1">
      <c r="A52" s="10" t="s">
        <v>58</v>
      </c>
      <c r="B52" s="11" t="s">
        <v>111</v>
      </c>
      <c r="C52" s="12">
        <f>SUM(C53:C53)</f>
        <v>583</v>
      </c>
      <c r="D52" s="81">
        <f>SUM(D53:D53)</f>
        <v>40</v>
      </c>
    </row>
    <row r="53" spans="1:4" s="13" customFormat="1" ht="12" customHeight="1">
      <c r="A53" s="17" t="s">
        <v>129</v>
      </c>
      <c r="B53" s="18" t="s">
        <v>207</v>
      </c>
      <c r="C53" s="19">
        <v>583</v>
      </c>
      <c r="D53" s="80">
        <v>40</v>
      </c>
    </row>
    <row r="54" spans="1:4" s="13" customFormat="1" ht="12" customHeight="1" thickBot="1">
      <c r="A54" s="20" t="s">
        <v>130</v>
      </c>
      <c r="B54" s="21" t="s">
        <v>167</v>
      </c>
      <c r="C54" s="23"/>
      <c r="D54" s="82"/>
    </row>
    <row r="55" spans="1:4" s="13" customFormat="1" ht="12" customHeight="1" thickBot="1">
      <c r="A55" s="10" t="s">
        <v>59</v>
      </c>
      <c r="B55" s="22" t="s">
        <v>112</v>
      </c>
      <c r="C55" s="12">
        <f>SUM(C56:C58)</f>
        <v>23143</v>
      </c>
      <c r="D55" s="81">
        <f>SUM(D56:D58)</f>
        <v>18607</v>
      </c>
    </row>
    <row r="56" spans="1:4" s="13" customFormat="1" ht="12" customHeight="1">
      <c r="A56" s="14" t="s">
        <v>60</v>
      </c>
      <c r="B56" s="15" t="s">
        <v>61</v>
      </c>
      <c r="C56" s="26"/>
      <c r="D56" s="80"/>
    </row>
    <row r="57" spans="1:4" s="13" customFormat="1" ht="12" customHeight="1">
      <c r="A57" s="17" t="s">
        <v>62</v>
      </c>
      <c r="B57" s="18" t="s">
        <v>63</v>
      </c>
      <c r="C57" s="26">
        <v>18607</v>
      </c>
      <c r="D57" s="79">
        <v>18607</v>
      </c>
    </row>
    <row r="58" spans="1:4" s="13" customFormat="1" ht="12" customHeight="1" thickBot="1">
      <c r="A58" s="52" t="s">
        <v>168</v>
      </c>
      <c r="B58" s="75" t="s">
        <v>169</v>
      </c>
      <c r="C58" s="77">
        <v>4536</v>
      </c>
      <c r="D58" s="82"/>
    </row>
    <row r="59" spans="1:4" s="13" customFormat="1" ht="12" customHeight="1" thickBot="1">
      <c r="A59" s="10" t="s">
        <v>64</v>
      </c>
      <c r="B59" s="11" t="s">
        <v>113</v>
      </c>
      <c r="C59" s="24">
        <f>+C8+C16+C29+C31+C39+C48+C52+C55</f>
        <v>242399</v>
      </c>
      <c r="D59" s="84">
        <f>+D8+D16+D29+D31+D39+D48+D52+D55</f>
        <v>266073</v>
      </c>
    </row>
    <row r="60" spans="1:4" s="13" customFormat="1" ht="12" customHeight="1" thickBot="1">
      <c r="A60" s="28" t="s">
        <v>65</v>
      </c>
      <c r="B60" s="22" t="s">
        <v>114</v>
      </c>
      <c r="C60" s="12">
        <f ca="1">SUM(C60)</f>
        <v>0</v>
      </c>
      <c r="D60" s="80"/>
    </row>
    <row r="61" spans="1:4" s="13" customFormat="1" ht="12" customHeight="1" thickBot="1">
      <c r="A61" s="28" t="s">
        <v>66</v>
      </c>
      <c r="B61" s="22" t="s">
        <v>115</v>
      </c>
      <c r="C61" s="12"/>
      <c r="D61" s="82"/>
    </row>
    <row r="62" spans="1:4" s="13" customFormat="1" ht="12" customHeight="1" thickBot="1">
      <c r="A62" s="28" t="s">
        <v>67</v>
      </c>
      <c r="B62" s="22" t="s">
        <v>116</v>
      </c>
      <c r="C62" s="12">
        <f>SUM(C63:C64)</f>
        <v>29835</v>
      </c>
      <c r="D62" s="81">
        <f>SUM(D63:D64)</f>
        <v>32496</v>
      </c>
    </row>
    <row r="63" spans="1:4" s="13" customFormat="1" ht="12" customHeight="1">
      <c r="A63" s="14" t="s">
        <v>68</v>
      </c>
      <c r="B63" s="15" t="s">
        <v>69</v>
      </c>
      <c r="C63" s="26">
        <v>29835</v>
      </c>
      <c r="D63" s="80">
        <v>32496</v>
      </c>
    </row>
    <row r="64" spans="1:4" s="13" customFormat="1" ht="12" customHeight="1" thickBot="1">
      <c r="A64" s="20" t="s">
        <v>70</v>
      </c>
      <c r="B64" s="21" t="s">
        <v>71</v>
      </c>
      <c r="C64" s="26"/>
      <c r="D64" s="82"/>
    </row>
    <row r="65" spans="1:4" s="13" customFormat="1" ht="12" customHeight="1" thickBot="1">
      <c r="A65" s="28" t="s">
        <v>72</v>
      </c>
      <c r="B65" s="22" t="s">
        <v>117</v>
      </c>
      <c r="C65" s="12"/>
      <c r="D65" s="83"/>
    </row>
    <row r="66" spans="1:4" s="13" customFormat="1" ht="12" customHeight="1" thickBot="1">
      <c r="A66" s="28" t="s">
        <v>73</v>
      </c>
      <c r="B66" s="22" t="s">
        <v>118</v>
      </c>
      <c r="C66" s="12"/>
      <c r="D66" s="83"/>
    </row>
    <row r="67" spans="1:4" s="13" customFormat="1" ht="13.5" customHeight="1" thickBot="1">
      <c r="A67" s="28" t="s">
        <v>74</v>
      </c>
      <c r="B67" s="22" t="s">
        <v>75</v>
      </c>
      <c r="C67" s="29"/>
      <c r="D67" s="83"/>
    </row>
    <row r="68" spans="1:4" s="13" customFormat="1" ht="15.75" customHeight="1" thickBot="1">
      <c r="A68" s="28" t="s">
        <v>76</v>
      </c>
      <c r="B68" s="30" t="s">
        <v>119</v>
      </c>
      <c r="C68" s="24">
        <f>SUM(C61+C62+C65+C67)</f>
        <v>29835</v>
      </c>
      <c r="D68" s="84">
        <f>SUM(D61+D62+D65+D67)</f>
        <v>32496</v>
      </c>
    </row>
    <row r="69" spans="1:4" s="13" customFormat="1" ht="16.5" customHeight="1" thickBot="1">
      <c r="A69" s="31" t="s">
        <v>77</v>
      </c>
      <c r="B69" s="32" t="s">
        <v>120</v>
      </c>
      <c r="C69" s="24">
        <f>SUM(C59+C68)</f>
        <v>272234</v>
      </c>
      <c r="D69" s="85">
        <f>SUM(D59+D68)</f>
        <v>298569</v>
      </c>
    </row>
    <row r="70" spans="1:4" s="13" customFormat="1" ht="23.25" customHeight="1">
      <c r="A70" s="33"/>
      <c r="B70" s="34"/>
      <c r="C70" s="35"/>
    </row>
    <row r="71" spans="1:4" s="13" customFormat="1" ht="22.5" customHeight="1">
      <c r="A71" s="33"/>
      <c r="B71" s="112" t="s">
        <v>134</v>
      </c>
      <c r="C71" s="112"/>
      <c r="D71" s="112"/>
    </row>
    <row r="72" spans="1:4" ht="16.5" customHeight="1">
      <c r="A72" s="110" t="s">
        <v>210</v>
      </c>
      <c r="B72" s="110"/>
      <c r="C72" s="110"/>
    </row>
    <row r="73" spans="1:4" ht="16.5" customHeight="1">
      <c r="A73" s="99" t="s">
        <v>131</v>
      </c>
      <c r="B73" s="99"/>
      <c r="C73" s="99"/>
    </row>
    <row r="74" spans="1:4" ht="16.5" customHeight="1">
      <c r="A74" s="71"/>
      <c r="B74" s="71" t="s">
        <v>78</v>
      </c>
      <c r="C74" s="71"/>
    </row>
    <row r="75" spans="1:4" ht="16.5" customHeight="1">
      <c r="A75" s="71"/>
      <c r="B75" s="71"/>
      <c r="C75" s="72" t="s">
        <v>133</v>
      </c>
    </row>
    <row r="76" spans="1:4" s="37" customFormat="1" ht="16.5" customHeight="1" thickBot="1">
      <c r="A76" s="108"/>
      <c r="B76" s="108"/>
      <c r="C76" s="36" t="s">
        <v>100</v>
      </c>
    </row>
    <row r="77" spans="1:4" ht="38.1" customHeight="1" thickBot="1">
      <c r="A77" s="3" t="s">
        <v>1</v>
      </c>
      <c r="B77" s="4" t="s">
        <v>79</v>
      </c>
      <c r="C77" s="5" t="s">
        <v>3</v>
      </c>
      <c r="D77" s="86"/>
    </row>
    <row r="78" spans="1:4" s="9" customFormat="1" ht="12" customHeight="1" thickBot="1">
      <c r="A78" s="38"/>
      <c r="B78" s="39" t="s">
        <v>122</v>
      </c>
      <c r="C78" s="40" t="s">
        <v>121</v>
      </c>
      <c r="D78" s="98" t="s">
        <v>186</v>
      </c>
    </row>
    <row r="79" spans="1:4" ht="12" customHeight="1" thickBot="1">
      <c r="A79" s="41" t="s">
        <v>4</v>
      </c>
      <c r="B79" s="42" t="s">
        <v>141</v>
      </c>
      <c r="C79" s="43">
        <f>SUM(C80:C84)</f>
        <v>211100</v>
      </c>
      <c r="D79" s="81">
        <f>SUM(D80:D84)</f>
        <v>217877</v>
      </c>
    </row>
    <row r="80" spans="1:4" ht="12" customHeight="1">
      <c r="A80" s="44" t="s">
        <v>5</v>
      </c>
      <c r="B80" s="45" t="s">
        <v>80</v>
      </c>
      <c r="C80" s="46">
        <v>68181</v>
      </c>
      <c r="D80" s="94">
        <v>74299</v>
      </c>
    </row>
    <row r="81" spans="1:4" ht="12" customHeight="1">
      <c r="A81" s="17" t="s">
        <v>7</v>
      </c>
      <c r="B81" s="47" t="s">
        <v>81</v>
      </c>
      <c r="C81" s="19">
        <v>17023</v>
      </c>
      <c r="D81" s="95">
        <v>17972</v>
      </c>
    </row>
    <row r="82" spans="1:4" ht="12" customHeight="1">
      <c r="A82" s="17" t="s">
        <v>9</v>
      </c>
      <c r="B82" s="47" t="s">
        <v>82</v>
      </c>
      <c r="C82" s="23">
        <v>53521</v>
      </c>
      <c r="D82" s="95">
        <v>54508</v>
      </c>
    </row>
    <row r="83" spans="1:4" ht="12" customHeight="1">
      <c r="A83" s="17" t="s">
        <v>11</v>
      </c>
      <c r="B83" s="48" t="s">
        <v>83</v>
      </c>
      <c r="C83" s="23">
        <v>3793</v>
      </c>
      <c r="D83" s="95">
        <v>5950</v>
      </c>
    </row>
    <row r="84" spans="1:4" ht="12" customHeight="1">
      <c r="A84" s="17" t="s">
        <v>84</v>
      </c>
      <c r="B84" s="49" t="s">
        <v>85</v>
      </c>
      <c r="C84" s="23">
        <f>SUM(C85:C89)</f>
        <v>68582</v>
      </c>
      <c r="D84" s="23">
        <f>SUM(D87+D88+D89+D95)</f>
        <v>65148</v>
      </c>
    </row>
    <row r="85" spans="1:4" ht="12" customHeight="1">
      <c r="A85" s="17" t="s">
        <v>15</v>
      </c>
      <c r="B85" s="47" t="s">
        <v>86</v>
      </c>
      <c r="C85" s="23"/>
      <c r="D85" s="95"/>
    </row>
    <row r="86" spans="1:4" ht="12" customHeight="1">
      <c r="A86" s="17" t="s">
        <v>137</v>
      </c>
      <c r="B86" s="50" t="s">
        <v>87</v>
      </c>
      <c r="C86" s="23"/>
      <c r="D86" s="95"/>
    </row>
    <row r="87" spans="1:4" ht="12" customHeight="1">
      <c r="A87" s="17" t="s">
        <v>138</v>
      </c>
      <c r="B87" s="50" t="s">
        <v>128</v>
      </c>
      <c r="C87" s="23">
        <v>34603</v>
      </c>
      <c r="D87" s="95">
        <v>33309</v>
      </c>
    </row>
    <row r="88" spans="1:4" ht="12" customHeight="1">
      <c r="A88" s="17" t="s">
        <v>139</v>
      </c>
      <c r="B88" s="50" t="s">
        <v>127</v>
      </c>
      <c r="C88" s="23">
        <v>33434</v>
      </c>
      <c r="D88" s="95">
        <v>29722</v>
      </c>
    </row>
    <row r="89" spans="1:4" ht="12" customHeight="1">
      <c r="A89" s="20" t="s">
        <v>140</v>
      </c>
      <c r="B89" s="101" t="s">
        <v>88</v>
      </c>
      <c r="C89" s="23">
        <v>545</v>
      </c>
      <c r="D89" s="96">
        <f>SUM(D90:D94)</f>
        <v>705</v>
      </c>
    </row>
    <row r="90" spans="1:4" ht="12" customHeight="1">
      <c r="A90" s="17" t="s">
        <v>187</v>
      </c>
      <c r="B90" s="51" t="s">
        <v>181</v>
      </c>
      <c r="C90" s="19">
        <v>500</v>
      </c>
      <c r="D90" s="95">
        <v>500</v>
      </c>
    </row>
    <row r="91" spans="1:4" ht="12" customHeight="1">
      <c r="A91" s="17" t="s">
        <v>188</v>
      </c>
      <c r="B91" s="51" t="s">
        <v>182</v>
      </c>
      <c r="C91" s="19">
        <v>45</v>
      </c>
      <c r="D91" s="95">
        <v>45</v>
      </c>
    </row>
    <row r="92" spans="1:4" ht="12" customHeight="1">
      <c r="A92" s="17" t="s">
        <v>189</v>
      </c>
      <c r="B92" s="51" t="s">
        <v>183</v>
      </c>
      <c r="C92" s="19"/>
      <c r="D92" s="95">
        <v>30</v>
      </c>
    </row>
    <row r="93" spans="1:4" ht="12" customHeight="1">
      <c r="A93" s="52" t="s">
        <v>190</v>
      </c>
      <c r="B93" s="103" t="s">
        <v>184</v>
      </c>
      <c r="C93" s="76"/>
      <c r="D93" s="104">
        <v>100</v>
      </c>
    </row>
    <row r="94" spans="1:4" ht="12" customHeight="1">
      <c r="A94" s="20" t="s">
        <v>202</v>
      </c>
      <c r="B94" s="101" t="s">
        <v>203</v>
      </c>
      <c r="C94" s="23"/>
      <c r="D94" s="105">
        <v>30</v>
      </c>
    </row>
    <row r="95" spans="1:4" ht="23.25" customHeight="1" thickBot="1">
      <c r="A95" s="53" t="s">
        <v>191</v>
      </c>
      <c r="B95" s="54" t="s">
        <v>185</v>
      </c>
      <c r="C95" s="55"/>
      <c r="D95" s="106">
        <v>1412</v>
      </c>
    </row>
    <row r="96" spans="1:4" ht="12" customHeight="1" thickBot="1">
      <c r="A96" s="74" t="s">
        <v>17</v>
      </c>
      <c r="B96" s="56" t="s">
        <v>142</v>
      </c>
      <c r="C96" s="12">
        <f>+C97+C99+C108</f>
        <v>23195</v>
      </c>
      <c r="D96" s="12">
        <f>+D97+D99+D108</f>
        <v>63907</v>
      </c>
    </row>
    <row r="97" spans="1:4" ht="12" customHeight="1">
      <c r="A97" s="14" t="s">
        <v>18</v>
      </c>
      <c r="B97" s="47" t="s">
        <v>89</v>
      </c>
      <c r="C97" s="16">
        <v>5042</v>
      </c>
      <c r="D97" s="94">
        <v>4470</v>
      </c>
    </row>
    <row r="98" spans="1:4" ht="12" customHeight="1">
      <c r="A98" s="14" t="s">
        <v>20</v>
      </c>
      <c r="B98" s="57" t="s">
        <v>90</v>
      </c>
      <c r="C98" s="16"/>
      <c r="D98" s="89"/>
    </row>
    <row r="99" spans="1:4" ht="12" customHeight="1">
      <c r="A99" s="14" t="s">
        <v>21</v>
      </c>
      <c r="B99" s="57" t="s">
        <v>91</v>
      </c>
      <c r="C99" s="19">
        <v>5669</v>
      </c>
      <c r="D99" s="95">
        <f>SUM(D100:D106)</f>
        <v>43800</v>
      </c>
    </row>
    <row r="100" spans="1:4" ht="12" customHeight="1">
      <c r="A100" s="14" t="s">
        <v>170</v>
      </c>
      <c r="B100" s="57" t="s">
        <v>171</v>
      </c>
      <c r="C100" s="58">
        <v>5669</v>
      </c>
      <c r="D100" s="89"/>
    </row>
    <row r="101" spans="1:4" ht="12" customHeight="1">
      <c r="A101" s="14" t="s">
        <v>192</v>
      </c>
      <c r="B101" s="57" t="s">
        <v>177</v>
      </c>
      <c r="C101" s="58"/>
      <c r="D101" s="95">
        <v>18100</v>
      </c>
    </row>
    <row r="102" spans="1:4" ht="12" customHeight="1">
      <c r="A102" s="14" t="s">
        <v>193</v>
      </c>
      <c r="B102" s="57" t="s">
        <v>206</v>
      </c>
      <c r="C102" s="58"/>
      <c r="D102" s="95">
        <v>3700</v>
      </c>
    </row>
    <row r="103" spans="1:4" ht="12" customHeight="1">
      <c r="A103" s="14" t="s">
        <v>194</v>
      </c>
      <c r="B103" s="57" t="s">
        <v>178</v>
      </c>
      <c r="C103" s="58"/>
      <c r="D103" s="95">
        <v>1500</v>
      </c>
    </row>
    <row r="104" spans="1:4" ht="12" customHeight="1">
      <c r="A104" s="14" t="s">
        <v>195</v>
      </c>
      <c r="B104" s="57" t="s">
        <v>179</v>
      </c>
      <c r="C104" s="58"/>
      <c r="D104" s="95">
        <v>300</v>
      </c>
    </row>
    <row r="105" spans="1:4" ht="12" customHeight="1">
      <c r="A105" s="14" t="s">
        <v>196</v>
      </c>
      <c r="B105" s="57" t="s">
        <v>180</v>
      </c>
      <c r="C105" s="58"/>
      <c r="D105" s="95">
        <v>20000</v>
      </c>
    </row>
    <row r="106" spans="1:4" ht="12" customHeight="1">
      <c r="A106" s="14" t="s">
        <v>204</v>
      </c>
      <c r="B106" s="57" t="s">
        <v>205</v>
      </c>
      <c r="C106" s="58"/>
      <c r="D106" s="95">
        <v>200</v>
      </c>
    </row>
    <row r="107" spans="1:4" ht="12" customHeight="1">
      <c r="A107" s="14" t="s">
        <v>22</v>
      </c>
      <c r="B107" s="57" t="s">
        <v>92</v>
      </c>
      <c r="C107" s="58"/>
      <c r="D107" s="89"/>
    </row>
    <row r="108" spans="1:4" ht="12" customHeight="1">
      <c r="A108" s="14" t="s">
        <v>23</v>
      </c>
      <c r="B108" s="59" t="s">
        <v>93</v>
      </c>
      <c r="C108" s="58">
        <f>SUM(C109:C109)</f>
        <v>12484</v>
      </c>
      <c r="D108" s="58">
        <f>SUM(D109:D109)</f>
        <v>15637</v>
      </c>
    </row>
    <row r="109" spans="1:4" ht="23.25" thickBot="1">
      <c r="A109" s="52" t="s">
        <v>25</v>
      </c>
      <c r="B109" s="51" t="s">
        <v>94</v>
      </c>
      <c r="C109" s="60">
        <v>12484</v>
      </c>
      <c r="D109" s="96">
        <v>15637</v>
      </c>
    </row>
    <row r="110" spans="1:4" ht="12" customHeight="1" thickBot="1">
      <c r="A110" s="10" t="s">
        <v>26</v>
      </c>
      <c r="B110" s="61" t="s">
        <v>143</v>
      </c>
      <c r="C110" s="12">
        <f>+C111+C112</f>
        <v>37939</v>
      </c>
      <c r="D110" s="81">
        <f>+D111+D112</f>
        <v>16785</v>
      </c>
    </row>
    <row r="111" spans="1:4" ht="12" customHeight="1">
      <c r="A111" s="14" t="s">
        <v>27</v>
      </c>
      <c r="B111" s="62" t="s">
        <v>95</v>
      </c>
      <c r="C111" s="16">
        <v>37939</v>
      </c>
      <c r="D111" s="94">
        <v>11465</v>
      </c>
    </row>
    <row r="112" spans="1:4" ht="12" customHeight="1">
      <c r="A112" s="20" t="s">
        <v>28</v>
      </c>
      <c r="B112" s="57" t="s">
        <v>96</v>
      </c>
      <c r="C112" s="19"/>
      <c r="D112" s="95">
        <v>5320</v>
      </c>
    </row>
    <row r="113" spans="1:9" ht="12" customHeight="1" thickBot="1">
      <c r="A113" s="53" t="s">
        <v>197</v>
      </c>
      <c r="B113" s="107" t="s">
        <v>208</v>
      </c>
      <c r="C113" s="76"/>
      <c r="D113" s="96">
        <v>5320</v>
      </c>
    </row>
    <row r="114" spans="1:9" ht="12" customHeight="1" thickBot="1">
      <c r="A114" s="10" t="s">
        <v>97</v>
      </c>
      <c r="B114" s="61" t="s">
        <v>144</v>
      </c>
      <c r="C114" s="12">
        <f>+C79+C96+C110</f>
        <v>272234</v>
      </c>
      <c r="D114" s="81">
        <f>+D79+D96+D110</f>
        <v>298569</v>
      </c>
    </row>
    <row r="115" spans="1:9" ht="12" customHeight="1" thickBot="1">
      <c r="A115" s="10" t="s">
        <v>34</v>
      </c>
      <c r="B115" s="61" t="s">
        <v>145</v>
      </c>
      <c r="C115" s="12"/>
      <c r="D115" s="91"/>
    </row>
    <row r="116" spans="1:9" ht="12" customHeight="1" thickBot="1">
      <c r="A116" s="10" t="s">
        <v>51</v>
      </c>
      <c r="B116" s="61" t="s">
        <v>146</v>
      </c>
      <c r="C116" s="12"/>
      <c r="D116" s="91"/>
    </row>
    <row r="117" spans="1:9" ht="12" customHeight="1" thickBot="1">
      <c r="A117" s="10" t="s">
        <v>98</v>
      </c>
      <c r="B117" s="61" t="s">
        <v>147</v>
      </c>
      <c r="C117" s="24"/>
      <c r="D117" s="91"/>
    </row>
    <row r="118" spans="1:9" ht="12" customHeight="1" thickBot="1">
      <c r="A118" s="10" t="s">
        <v>59</v>
      </c>
      <c r="B118" s="61" t="s">
        <v>148</v>
      </c>
      <c r="C118" s="63"/>
      <c r="D118" s="88"/>
    </row>
    <row r="119" spans="1:9" ht="15" customHeight="1" thickBot="1">
      <c r="A119" s="10" t="s">
        <v>64</v>
      </c>
      <c r="B119" s="61" t="s">
        <v>149</v>
      </c>
      <c r="C119" s="64">
        <f>+C115+C116+C117+C118</f>
        <v>0</v>
      </c>
      <c r="D119" s="90"/>
      <c r="F119" s="65"/>
      <c r="G119" s="66"/>
      <c r="H119" s="66"/>
      <c r="I119" s="66"/>
    </row>
    <row r="120" spans="1:9" s="13" customFormat="1" ht="12.95" customHeight="1" thickBot="1">
      <c r="A120" s="67" t="s">
        <v>99</v>
      </c>
      <c r="B120" s="68" t="s">
        <v>150</v>
      </c>
      <c r="C120" s="64">
        <f>+C114+C119</f>
        <v>272234</v>
      </c>
      <c r="D120" s="87">
        <f>+D114+D119</f>
        <v>298569</v>
      </c>
    </row>
    <row r="121" spans="1:9" ht="7.5" customHeight="1"/>
    <row r="122" spans="1:9">
      <c r="A122" s="113"/>
      <c r="B122" s="113"/>
      <c r="C122" s="113"/>
    </row>
    <row r="123" spans="1:9" ht="15" customHeight="1">
      <c r="A123" s="114"/>
      <c r="B123" s="114"/>
      <c r="C123" s="73"/>
    </row>
    <row r="124" spans="1:9">
      <c r="A124" s="112" t="s">
        <v>151</v>
      </c>
      <c r="B124" s="112"/>
      <c r="C124" s="112"/>
    </row>
    <row r="129" spans="1:3">
      <c r="A129" s="113"/>
      <c r="B129" s="113"/>
      <c r="C129" s="113"/>
    </row>
    <row r="130" spans="1:3" ht="16.5" thickBot="1">
      <c r="A130" s="111"/>
      <c r="B130" s="111"/>
      <c r="C130" s="2"/>
    </row>
    <row r="131" spans="1:3" ht="16.5" thickBot="1">
      <c r="A131" s="10"/>
      <c r="B131" s="56"/>
      <c r="C131" s="12"/>
    </row>
    <row r="132" spans="1:3" ht="16.5" thickBot="1">
      <c r="A132" s="10"/>
      <c r="B132" s="56"/>
      <c r="C132" s="12"/>
    </row>
  </sheetData>
  <mergeCells count="11">
    <mergeCell ref="A122:C122"/>
    <mergeCell ref="A129:C129"/>
    <mergeCell ref="A130:B130"/>
    <mergeCell ref="A123:B123"/>
    <mergeCell ref="A124:C124"/>
    <mergeCell ref="A76:B76"/>
    <mergeCell ref="A3:C3"/>
    <mergeCell ref="A1:C1"/>
    <mergeCell ref="A5:B5"/>
    <mergeCell ref="A72:C72"/>
    <mergeCell ref="B71:D71"/>
  </mergeCells>
  <phoneticPr fontId="0" type="noConversion"/>
  <pageMargins left="0.7" right="0.7" top="0.75" bottom="0.75" header="0.3" footer="0.3"/>
  <pageSetup paperSize="9" scale="81" orientation="portrait" horizontalDpi="200" verticalDpi="200" r:id="rId1"/>
  <headerFooter>
    <oddHeader xml:space="preserve">&amp;C
                                   </oddHeader>
  </headerFooter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2014-05-03T12:53:30Z</cp:lastPrinted>
  <dcterms:created xsi:type="dcterms:W3CDTF">2006-10-17T13:40:18Z</dcterms:created>
  <dcterms:modified xsi:type="dcterms:W3CDTF">2014-09-29T10:01:47Z</dcterms:modified>
</cp:coreProperties>
</file>