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075" windowHeight="8505" activeTab="3"/>
  </bookViews>
  <sheets>
    <sheet name="címrendösszesen" sheetId="1" r:id="rId1"/>
    <sheet name="összesített önk.- köt.-álla (2" sheetId="5" r:id="rId2"/>
    <sheet name="mérleg" sheetId="3" r:id="rId3"/>
    <sheet name="tartalékok" sheetId="4" r:id="rId4"/>
  </sheets>
  <externalReferences>
    <externalReference r:id="rId5"/>
  </externalReferences>
  <definedNames>
    <definedName name="_xlnm.Print_Titles" localSheetId="0">címrendösszesen!$A:$A,címrendösszesen!$1:$5</definedName>
    <definedName name="_xlnm.Print_Titles" localSheetId="2">mérleg!$B:$B,mérleg!$1:$2</definedName>
    <definedName name="_xlnm.Print_Titles" localSheetId="1">'összesített önk.- köt.-álla (2'!$A:$B,'összesített önk.- köt.-álla (2'!$1:$2</definedName>
    <definedName name="_xlnm.Print_Area" localSheetId="0">címrendösszesen!$A$1:$HC$69</definedName>
    <definedName name="_xlnm.Print_Area" localSheetId="2">mérleg!$A$1:$P$74</definedName>
    <definedName name="_xlnm.Print_Area" localSheetId="1">'összesített önk.- köt.-álla (2'!$A$1:$R$66</definedName>
    <definedName name="_xlnm.Print_Area" localSheetId="3">tartalékok!$A$1:$E$26</definedName>
  </definedNames>
  <calcPr calcId="145621"/>
</workbook>
</file>

<file path=xl/calcChain.xml><?xml version="1.0" encoding="utf-8"?>
<calcChain xmlns="http://schemas.openxmlformats.org/spreadsheetml/2006/main">
  <c r="M66" i="5" l="1"/>
  <c r="L66" i="5"/>
  <c r="N66" i="5" s="1"/>
  <c r="K66" i="5"/>
  <c r="I66" i="5"/>
  <c r="H66" i="5"/>
  <c r="J66" i="5" s="1"/>
  <c r="G66" i="5"/>
  <c r="E66" i="5"/>
  <c r="Q66" i="5" s="1"/>
  <c r="D66" i="5"/>
  <c r="P66" i="5" s="1"/>
  <c r="C66" i="5"/>
  <c r="O66" i="5" s="1"/>
  <c r="M65" i="5"/>
  <c r="L65" i="5"/>
  <c r="N65" i="5" s="1"/>
  <c r="K65" i="5"/>
  <c r="I65" i="5"/>
  <c r="H65" i="5"/>
  <c r="J65" i="5" s="1"/>
  <c r="G65" i="5"/>
  <c r="E65" i="5"/>
  <c r="Q65" i="5" s="1"/>
  <c r="D65" i="5"/>
  <c r="P65" i="5" s="1"/>
  <c r="C65" i="5"/>
  <c r="O65" i="5" s="1"/>
  <c r="M64" i="5"/>
  <c r="L64" i="5"/>
  <c r="N64" i="5" s="1"/>
  <c r="K64" i="5"/>
  <c r="I64" i="5"/>
  <c r="H64" i="5"/>
  <c r="J64" i="5" s="1"/>
  <c r="G64" i="5"/>
  <c r="E64" i="5"/>
  <c r="Q64" i="5" s="1"/>
  <c r="D64" i="5"/>
  <c r="P64" i="5" s="1"/>
  <c r="C64" i="5"/>
  <c r="O64" i="5" s="1"/>
  <c r="M63" i="5"/>
  <c r="L63" i="5"/>
  <c r="N63" i="5" s="1"/>
  <c r="K63" i="5"/>
  <c r="I63" i="5"/>
  <c r="H63" i="5"/>
  <c r="J63" i="5" s="1"/>
  <c r="G63" i="5"/>
  <c r="E63" i="5"/>
  <c r="Q63" i="5" s="1"/>
  <c r="D63" i="5"/>
  <c r="P63" i="5" s="1"/>
  <c r="C63" i="5"/>
  <c r="O63" i="5" s="1"/>
  <c r="M62" i="5"/>
  <c r="L62" i="5"/>
  <c r="N62" i="5" s="1"/>
  <c r="K62" i="5"/>
  <c r="I62" i="5"/>
  <c r="H62" i="5"/>
  <c r="J62" i="5" s="1"/>
  <c r="G62" i="5"/>
  <c r="E62" i="5"/>
  <c r="Q62" i="5" s="1"/>
  <c r="D62" i="5"/>
  <c r="P62" i="5" s="1"/>
  <c r="C62" i="5"/>
  <c r="O62" i="5" s="1"/>
  <c r="M61" i="5"/>
  <c r="L61" i="5"/>
  <c r="N61" i="5" s="1"/>
  <c r="K61" i="5"/>
  <c r="I61" i="5"/>
  <c r="H61" i="5"/>
  <c r="J61" i="5" s="1"/>
  <c r="G61" i="5"/>
  <c r="E61" i="5"/>
  <c r="Q61" i="5" s="1"/>
  <c r="D61" i="5"/>
  <c r="P61" i="5" s="1"/>
  <c r="C61" i="5"/>
  <c r="O61" i="5" s="1"/>
  <c r="M60" i="5"/>
  <c r="L60" i="5"/>
  <c r="N60" i="5" s="1"/>
  <c r="K60" i="5"/>
  <c r="I60" i="5"/>
  <c r="H60" i="5"/>
  <c r="J60" i="5" s="1"/>
  <c r="G60" i="5"/>
  <c r="E60" i="5"/>
  <c r="Q60" i="5" s="1"/>
  <c r="D60" i="5"/>
  <c r="P60" i="5" s="1"/>
  <c r="C60" i="5"/>
  <c r="O60" i="5" s="1"/>
  <c r="M59" i="5"/>
  <c r="L59" i="5"/>
  <c r="N59" i="5" s="1"/>
  <c r="K59" i="5"/>
  <c r="I59" i="5"/>
  <c r="H59" i="5"/>
  <c r="J59" i="5" s="1"/>
  <c r="G59" i="5"/>
  <c r="E59" i="5"/>
  <c r="Q59" i="5" s="1"/>
  <c r="D59" i="5"/>
  <c r="P59" i="5" s="1"/>
  <c r="C59" i="5"/>
  <c r="O59" i="5" s="1"/>
  <c r="M58" i="5"/>
  <c r="L58" i="5"/>
  <c r="N58" i="5" s="1"/>
  <c r="K58" i="5"/>
  <c r="I58" i="5"/>
  <c r="H58" i="5"/>
  <c r="J58" i="5" s="1"/>
  <c r="G58" i="5"/>
  <c r="E58" i="5"/>
  <c r="Q58" i="5" s="1"/>
  <c r="D58" i="5"/>
  <c r="P58" i="5" s="1"/>
  <c r="C58" i="5"/>
  <c r="O58" i="5" s="1"/>
  <c r="M57" i="5"/>
  <c r="L57" i="5"/>
  <c r="N57" i="5" s="1"/>
  <c r="K57" i="5"/>
  <c r="I57" i="5"/>
  <c r="H57" i="5"/>
  <c r="J57" i="5" s="1"/>
  <c r="G57" i="5"/>
  <c r="E57" i="5"/>
  <c r="Q57" i="5" s="1"/>
  <c r="D57" i="5"/>
  <c r="P57" i="5" s="1"/>
  <c r="C57" i="5"/>
  <c r="O57" i="5" s="1"/>
  <c r="M56" i="5"/>
  <c r="L56" i="5"/>
  <c r="N56" i="5" s="1"/>
  <c r="K56" i="5"/>
  <c r="I56" i="5"/>
  <c r="H56" i="5"/>
  <c r="J56" i="5" s="1"/>
  <c r="G56" i="5"/>
  <c r="E56" i="5"/>
  <c r="Q56" i="5" s="1"/>
  <c r="D56" i="5"/>
  <c r="P56" i="5" s="1"/>
  <c r="C56" i="5"/>
  <c r="O56" i="5" s="1"/>
  <c r="M55" i="5"/>
  <c r="L55" i="5"/>
  <c r="N55" i="5" s="1"/>
  <c r="K55" i="5"/>
  <c r="I55" i="5"/>
  <c r="H55" i="5"/>
  <c r="J55" i="5" s="1"/>
  <c r="G55" i="5"/>
  <c r="E55" i="5"/>
  <c r="Q55" i="5" s="1"/>
  <c r="D55" i="5"/>
  <c r="P55" i="5" s="1"/>
  <c r="C55" i="5"/>
  <c r="O55" i="5" s="1"/>
  <c r="M54" i="5"/>
  <c r="L54" i="5"/>
  <c r="N54" i="5" s="1"/>
  <c r="K54" i="5"/>
  <c r="I54" i="5"/>
  <c r="H54" i="5"/>
  <c r="J54" i="5" s="1"/>
  <c r="G54" i="5"/>
  <c r="E54" i="5"/>
  <c r="Q54" i="5" s="1"/>
  <c r="D54" i="5"/>
  <c r="P54" i="5" s="1"/>
  <c r="C54" i="5"/>
  <c r="O54" i="5" s="1"/>
  <c r="M53" i="5"/>
  <c r="L53" i="5"/>
  <c r="N53" i="5" s="1"/>
  <c r="K53" i="5"/>
  <c r="I53" i="5"/>
  <c r="H53" i="5"/>
  <c r="J53" i="5" s="1"/>
  <c r="G53" i="5"/>
  <c r="E53" i="5"/>
  <c r="Q53" i="5" s="1"/>
  <c r="D53" i="5"/>
  <c r="P53" i="5" s="1"/>
  <c r="C53" i="5"/>
  <c r="O53" i="5" s="1"/>
  <c r="M52" i="5"/>
  <c r="L52" i="5"/>
  <c r="N52" i="5" s="1"/>
  <c r="K52" i="5"/>
  <c r="I52" i="5"/>
  <c r="H52" i="5"/>
  <c r="J52" i="5" s="1"/>
  <c r="G52" i="5"/>
  <c r="E52" i="5"/>
  <c r="Q52" i="5" s="1"/>
  <c r="D52" i="5"/>
  <c r="P52" i="5" s="1"/>
  <c r="C52" i="5"/>
  <c r="O52" i="5" s="1"/>
  <c r="M51" i="5"/>
  <c r="L51" i="5"/>
  <c r="N51" i="5" s="1"/>
  <c r="K51" i="5"/>
  <c r="I51" i="5"/>
  <c r="H51" i="5"/>
  <c r="J51" i="5" s="1"/>
  <c r="G51" i="5"/>
  <c r="E51" i="5"/>
  <c r="Q51" i="5" s="1"/>
  <c r="D51" i="5"/>
  <c r="P51" i="5" s="1"/>
  <c r="C51" i="5"/>
  <c r="O51" i="5" s="1"/>
  <c r="M50" i="5"/>
  <c r="L50" i="5"/>
  <c r="N50" i="5" s="1"/>
  <c r="K50" i="5"/>
  <c r="I50" i="5"/>
  <c r="H50" i="5"/>
  <c r="J50" i="5" s="1"/>
  <c r="G50" i="5"/>
  <c r="E50" i="5"/>
  <c r="Q50" i="5" s="1"/>
  <c r="D50" i="5"/>
  <c r="C50" i="5"/>
  <c r="O50" i="5" s="1"/>
  <c r="P49" i="5"/>
  <c r="M49" i="5"/>
  <c r="L49" i="5"/>
  <c r="N49" i="5" s="1"/>
  <c r="K49" i="5"/>
  <c r="I49" i="5"/>
  <c r="H49" i="5"/>
  <c r="J49" i="5" s="1"/>
  <c r="G49" i="5"/>
  <c r="E49" i="5"/>
  <c r="Q49" i="5" s="1"/>
  <c r="D49" i="5"/>
  <c r="F49" i="5" s="1"/>
  <c r="C49" i="5"/>
  <c r="O49" i="5" s="1"/>
  <c r="M48" i="5"/>
  <c r="L48" i="5"/>
  <c r="K48" i="5"/>
  <c r="N48" i="5" s="1"/>
  <c r="I48" i="5"/>
  <c r="H48" i="5"/>
  <c r="G48" i="5"/>
  <c r="J48" i="5" s="1"/>
  <c r="E48" i="5"/>
  <c r="Q48" i="5" s="1"/>
  <c r="D48" i="5"/>
  <c r="P48" i="5" s="1"/>
  <c r="C48" i="5"/>
  <c r="M47" i="5"/>
  <c r="L47" i="5"/>
  <c r="K47" i="5"/>
  <c r="N47" i="5" s="1"/>
  <c r="I47" i="5"/>
  <c r="H47" i="5"/>
  <c r="G47" i="5"/>
  <c r="J47" i="5" s="1"/>
  <c r="E47" i="5"/>
  <c r="Q47" i="5" s="1"/>
  <c r="D47" i="5"/>
  <c r="P47" i="5" s="1"/>
  <c r="C47" i="5"/>
  <c r="F47" i="5" s="1"/>
  <c r="R47" i="5" s="1"/>
  <c r="M46" i="5"/>
  <c r="L46" i="5"/>
  <c r="K46" i="5"/>
  <c r="N46" i="5" s="1"/>
  <c r="I46" i="5"/>
  <c r="H46" i="5"/>
  <c r="G46" i="5"/>
  <c r="J46" i="5" s="1"/>
  <c r="E46" i="5"/>
  <c r="Q46" i="5" s="1"/>
  <c r="D46" i="5"/>
  <c r="P46" i="5" s="1"/>
  <c r="C46" i="5"/>
  <c r="F46" i="5" s="1"/>
  <c r="M45" i="5"/>
  <c r="L45" i="5"/>
  <c r="K45" i="5"/>
  <c r="N45" i="5" s="1"/>
  <c r="I45" i="5"/>
  <c r="H45" i="5"/>
  <c r="G45" i="5"/>
  <c r="J45" i="5" s="1"/>
  <c r="E45" i="5"/>
  <c r="Q45" i="5" s="1"/>
  <c r="D45" i="5"/>
  <c r="P45" i="5" s="1"/>
  <c r="C45" i="5"/>
  <c r="F45" i="5" s="1"/>
  <c r="R45" i="5" s="1"/>
  <c r="M44" i="5"/>
  <c r="L44" i="5"/>
  <c r="K44" i="5"/>
  <c r="N44" i="5" s="1"/>
  <c r="I44" i="5"/>
  <c r="H44" i="5"/>
  <c r="G44" i="5"/>
  <c r="J44" i="5" s="1"/>
  <c r="E44" i="5"/>
  <c r="Q44" i="5" s="1"/>
  <c r="D44" i="5"/>
  <c r="P44" i="5" s="1"/>
  <c r="C44" i="5"/>
  <c r="F44" i="5" s="1"/>
  <c r="M43" i="5"/>
  <c r="L43" i="5"/>
  <c r="K43" i="5"/>
  <c r="N43" i="5" s="1"/>
  <c r="I43" i="5"/>
  <c r="H43" i="5"/>
  <c r="G43" i="5"/>
  <c r="J43" i="5" s="1"/>
  <c r="E43" i="5"/>
  <c r="Q43" i="5" s="1"/>
  <c r="D43" i="5"/>
  <c r="P43" i="5" s="1"/>
  <c r="C43" i="5"/>
  <c r="F43" i="5" s="1"/>
  <c r="R43" i="5" s="1"/>
  <c r="M42" i="5"/>
  <c r="L42" i="5"/>
  <c r="K42" i="5"/>
  <c r="N42" i="5" s="1"/>
  <c r="I42" i="5"/>
  <c r="H42" i="5"/>
  <c r="G42" i="5"/>
  <c r="J42" i="5" s="1"/>
  <c r="E42" i="5"/>
  <c r="Q42" i="5" s="1"/>
  <c r="D42" i="5"/>
  <c r="P42" i="5" s="1"/>
  <c r="C42" i="5"/>
  <c r="F42" i="5" s="1"/>
  <c r="M41" i="5"/>
  <c r="L41" i="5"/>
  <c r="K41" i="5"/>
  <c r="N41" i="5" s="1"/>
  <c r="I41" i="5"/>
  <c r="H41" i="5"/>
  <c r="G41" i="5"/>
  <c r="J41" i="5" s="1"/>
  <c r="E41" i="5"/>
  <c r="Q41" i="5" s="1"/>
  <c r="D41" i="5"/>
  <c r="P41" i="5" s="1"/>
  <c r="C41" i="5"/>
  <c r="F41" i="5" s="1"/>
  <c r="R41" i="5" s="1"/>
  <c r="M40" i="5"/>
  <c r="L40" i="5"/>
  <c r="K40" i="5"/>
  <c r="N40" i="5" s="1"/>
  <c r="I40" i="5"/>
  <c r="H40" i="5"/>
  <c r="G40" i="5"/>
  <c r="J40" i="5" s="1"/>
  <c r="E40" i="5"/>
  <c r="Q40" i="5" s="1"/>
  <c r="D40" i="5"/>
  <c r="P40" i="5" s="1"/>
  <c r="C40" i="5"/>
  <c r="F40" i="5" s="1"/>
  <c r="M39" i="5"/>
  <c r="L39" i="5"/>
  <c r="K39" i="5"/>
  <c r="N39" i="5" s="1"/>
  <c r="I39" i="5"/>
  <c r="H39" i="5"/>
  <c r="G39" i="5"/>
  <c r="J39" i="5" s="1"/>
  <c r="E39" i="5"/>
  <c r="Q39" i="5" s="1"/>
  <c r="D39" i="5"/>
  <c r="P39" i="5" s="1"/>
  <c r="C39" i="5"/>
  <c r="F39" i="5" s="1"/>
  <c r="R39" i="5" s="1"/>
  <c r="M38" i="5"/>
  <c r="L38" i="5"/>
  <c r="K38" i="5"/>
  <c r="N38" i="5" s="1"/>
  <c r="I38" i="5"/>
  <c r="H38" i="5"/>
  <c r="G38" i="5"/>
  <c r="J38" i="5" s="1"/>
  <c r="E38" i="5"/>
  <c r="Q38" i="5" s="1"/>
  <c r="D38" i="5"/>
  <c r="P38" i="5" s="1"/>
  <c r="C38" i="5"/>
  <c r="F38" i="5" s="1"/>
  <c r="M37" i="5"/>
  <c r="L37" i="5"/>
  <c r="K37" i="5"/>
  <c r="N37" i="5" s="1"/>
  <c r="I37" i="5"/>
  <c r="H37" i="5"/>
  <c r="G37" i="5"/>
  <c r="J37" i="5" s="1"/>
  <c r="E37" i="5"/>
  <c r="Q37" i="5" s="1"/>
  <c r="D37" i="5"/>
  <c r="P37" i="5" s="1"/>
  <c r="C37" i="5"/>
  <c r="F37" i="5" s="1"/>
  <c r="R37" i="5" s="1"/>
  <c r="M36" i="5"/>
  <c r="L36" i="5"/>
  <c r="K36" i="5"/>
  <c r="N36" i="5" s="1"/>
  <c r="I36" i="5"/>
  <c r="H36" i="5"/>
  <c r="G36" i="5"/>
  <c r="J36" i="5" s="1"/>
  <c r="E36" i="5"/>
  <c r="Q36" i="5" s="1"/>
  <c r="D36" i="5"/>
  <c r="P36" i="5" s="1"/>
  <c r="C36" i="5"/>
  <c r="F36" i="5" s="1"/>
  <c r="M35" i="5"/>
  <c r="L35" i="5"/>
  <c r="K35" i="5"/>
  <c r="N35" i="5" s="1"/>
  <c r="I35" i="5"/>
  <c r="H35" i="5"/>
  <c r="G35" i="5"/>
  <c r="J35" i="5" s="1"/>
  <c r="E35" i="5"/>
  <c r="Q35" i="5" s="1"/>
  <c r="D35" i="5"/>
  <c r="P35" i="5" s="1"/>
  <c r="C35" i="5"/>
  <c r="F35" i="5" s="1"/>
  <c r="R35" i="5" s="1"/>
  <c r="M34" i="5"/>
  <c r="L34" i="5"/>
  <c r="K34" i="5"/>
  <c r="N34" i="5" s="1"/>
  <c r="I34" i="5"/>
  <c r="H34" i="5"/>
  <c r="G34" i="5"/>
  <c r="J34" i="5" s="1"/>
  <c r="E34" i="5"/>
  <c r="Q34" i="5" s="1"/>
  <c r="D34" i="5"/>
  <c r="P34" i="5" s="1"/>
  <c r="C34" i="5"/>
  <c r="F34" i="5" s="1"/>
  <c r="M33" i="5"/>
  <c r="L33" i="5"/>
  <c r="K33" i="5"/>
  <c r="N33" i="5" s="1"/>
  <c r="I33" i="5"/>
  <c r="H33" i="5"/>
  <c r="G33" i="5"/>
  <c r="J33" i="5" s="1"/>
  <c r="E33" i="5"/>
  <c r="Q33" i="5" s="1"/>
  <c r="D33" i="5"/>
  <c r="P33" i="5" s="1"/>
  <c r="C33" i="5"/>
  <c r="F33" i="5" s="1"/>
  <c r="R33" i="5" s="1"/>
  <c r="M32" i="5"/>
  <c r="L32" i="5"/>
  <c r="N32" i="5" s="1"/>
  <c r="K32" i="5"/>
  <c r="I32" i="5"/>
  <c r="H32" i="5"/>
  <c r="J32" i="5" s="1"/>
  <c r="G32" i="5"/>
  <c r="E32" i="5"/>
  <c r="Q32" i="5" s="1"/>
  <c r="D32" i="5"/>
  <c r="P32" i="5" s="1"/>
  <c r="C32" i="5"/>
  <c r="O32" i="5" s="1"/>
  <c r="M31" i="5"/>
  <c r="L31" i="5"/>
  <c r="N31" i="5" s="1"/>
  <c r="K31" i="5"/>
  <c r="I31" i="5"/>
  <c r="H31" i="5"/>
  <c r="J31" i="5" s="1"/>
  <c r="G31" i="5"/>
  <c r="E31" i="5"/>
  <c r="Q31" i="5" s="1"/>
  <c r="D31" i="5"/>
  <c r="P31" i="5" s="1"/>
  <c r="C31" i="5"/>
  <c r="O31" i="5" s="1"/>
  <c r="M30" i="5"/>
  <c r="L30" i="5"/>
  <c r="N30" i="5" s="1"/>
  <c r="K30" i="5"/>
  <c r="I30" i="5"/>
  <c r="H30" i="5"/>
  <c r="J30" i="5" s="1"/>
  <c r="G30" i="5"/>
  <c r="E30" i="5"/>
  <c r="Q30" i="5" s="1"/>
  <c r="D30" i="5"/>
  <c r="P30" i="5" s="1"/>
  <c r="C30" i="5"/>
  <c r="O30" i="5" s="1"/>
  <c r="M29" i="5"/>
  <c r="L29" i="5"/>
  <c r="N29" i="5" s="1"/>
  <c r="K29" i="5"/>
  <c r="I29" i="5"/>
  <c r="H29" i="5"/>
  <c r="J29" i="5" s="1"/>
  <c r="G29" i="5"/>
  <c r="E29" i="5"/>
  <c r="Q29" i="5" s="1"/>
  <c r="D29" i="5"/>
  <c r="P29" i="5" s="1"/>
  <c r="C29" i="5"/>
  <c r="O29" i="5" s="1"/>
  <c r="M28" i="5"/>
  <c r="L28" i="5"/>
  <c r="N28" i="5" s="1"/>
  <c r="K28" i="5"/>
  <c r="I28" i="5"/>
  <c r="H28" i="5"/>
  <c r="J28" i="5" s="1"/>
  <c r="G28" i="5"/>
  <c r="E28" i="5"/>
  <c r="Q28" i="5" s="1"/>
  <c r="D28" i="5"/>
  <c r="P28" i="5" s="1"/>
  <c r="C28" i="5"/>
  <c r="O28" i="5" s="1"/>
  <c r="M27" i="5"/>
  <c r="L27" i="5"/>
  <c r="N27" i="5" s="1"/>
  <c r="K27" i="5"/>
  <c r="I27" i="5"/>
  <c r="H27" i="5"/>
  <c r="J27" i="5" s="1"/>
  <c r="G27" i="5"/>
  <c r="E27" i="5"/>
  <c r="Q27" i="5" s="1"/>
  <c r="D27" i="5"/>
  <c r="P27" i="5" s="1"/>
  <c r="C27" i="5"/>
  <c r="O27" i="5" s="1"/>
  <c r="M26" i="5"/>
  <c r="L26" i="5"/>
  <c r="N26" i="5" s="1"/>
  <c r="K26" i="5"/>
  <c r="I26" i="5"/>
  <c r="H26" i="5"/>
  <c r="J26" i="5" s="1"/>
  <c r="G26" i="5"/>
  <c r="E26" i="5"/>
  <c r="Q26" i="5" s="1"/>
  <c r="D26" i="5"/>
  <c r="P26" i="5" s="1"/>
  <c r="C26" i="5"/>
  <c r="O26" i="5" s="1"/>
  <c r="M25" i="5"/>
  <c r="L25" i="5"/>
  <c r="N25" i="5" s="1"/>
  <c r="K25" i="5"/>
  <c r="I25" i="5"/>
  <c r="H25" i="5"/>
  <c r="J25" i="5" s="1"/>
  <c r="G25" i="5"/>
  <c r="E25" i="5"/>
  <c r="Q25" i="5" s="1"/>
  <c r="D25" i="5"/>
  <c r="P25" i="5" s="1"/>
  <c r="C25" i="5"/>
  <c r="O25" i="5" s="1"/>
  <c r="M24" i="5"/>
  <c r="L24" i="5"/>
  <c r="N24" i="5" s="1"/>
  <c r="K24" i="5"/>
  <c r="I24" i="5"/>
  <c r="H24" i="5"/>
  <c r="J24" i="5" s="1"/>
  <c r="G24" i="5"/>
  <c r="E24" i="5"/>
  <c r="Q24" i="5" s="1"/>
  <c r="D24" i="5"/>
  <c r="P24" i="5" s="1"/>
  <c r="C24" i="5"/>
  <c r="O24" i="5" s="1"/>
  <c r="M23" i="5"/>
  <c r="L23" i="5"/>
  <c r="N23" i="5" s="1"/>
  <c r="K23" i="5"/>
  <c r="I23" i="5"/>
  <c r="H23" i="5"/>
  <c r="J23" i="5" s="1"/>
  <c r="G23" i="5"/>
  <c r="E23" i="5"/>
  <c r="Q23" i="5" s="1"/>
  <c r="D23" i="5"/>
  <c r="P23" i="5" s="1"/>
  <c r="C23" i="5"/>
  <c r="O23" i="5" s="1"/>
  <c r="M22" i="5"/>
  <c r="L22" i="5"/>
  <c r="N22" i="5" s="1"/>
  <c r="K22" i="5"/>
  <c r="I22" i="5"/>
  <c r="H22" i="5"/>
  <c r="J22" i="5" s="1"/>
  <c r="G22" i="5"/>
  <c r="E22" i="5"/>
  <c r="Q22" i="5" s="1"/>
  <c r="D22" i="5"/>
  <c r="P22" i="5" s="1"/>
  <c r="C22" i="5"/>
  <c r="O22" i="5" s="1"/>
  <c r="M21" i="5"/>
  <c r="L21" i="5"/>
  <c r="N21" i="5" s="1"/>
  <c r="K21" i="5"/>
  <c r="I21" i="5"/>
  <c r="H21" i="5"/>
  <c r="J21" i="5" s="1"/>
  <c r="G21" i="5"/>
  <c r="E21" i="5"/>
  <c r="Q21" i="5" s="1"/>
  <c r="D21" i="5"/>
  <c r="P21" i="5" s="1"/>
  <c r="C21" i="5"/>
  <c r="O21" i="5" s="1"/>
  <c r="M20" i="5"/>
  <c r="L20" i="5"/>
  <c r="N20" i="5" s="1"/>
  <c r="K20" i="5"/>
  <c r="I20" i="5"/>
  <c r="H20" i="5"/>
  <c r="J20" i="5" s="1"/>
  <c r="G20" i="5"/>
  <c r="E20" i="5"/>
  <c r="Q20" i="5" s="1"/>
  <c r="D20" i="5"/>
  <c r="P20" i="5" s="1"/>
  <c r="C20" i="5"/>
  <c r="O20" i="5" s="1"/>
  <c r="M19" i="5"/>
  <c r="L19" i="5"/>
  <c r="N19" i="5" s="1"/>
  <c r="K19" i="5"/>
  <c r="I19" i="5"/>
  <c r="H19" i="5"/>
  <c r="J19" i="5" s="1"/>
  <c r="G19" i="5"/>
  <c r="E19" i="5"/>
  <c r="Q19" i="5" s="1"/>
  <c r="D19" i="5"/>
  <c r="P19" i="5" s="1"/>
  <c r="C19" i="5"/>
  <c r="O19" i="5" s="1"/>
  <c r="M18" i="5"/>
  <c r="L18" i="5"/>
  <c r="N18" i="5" s="1"/>
  <c r="K18" i="5"/>
  <c r="I18" i="5"/>
  <c r="H18" i="5"/>
  <c r="J18" i="5" s="1"/>
  <c r="G18" i="5"/>
  <c r="E18" i="5"/>
  <c r="Q18" i="5" s="1"/>
  <c r="D18" i="5"/>
  <c r="P18" i="5" s="1"/>
  <c r="C18" i="5"/>
  <c r="O18" i="5" s="1"/>
  <c r="M17" i="5"/>
  <c r="L17" i="5"/>
  <c r="N17" i="5" s="1"/>
  <c r="K17" i="5"/>
  <c r="I17" i="5"/>
  <c r="H17" i="5"/>
  <c r="J17" i="5" s="1"/>
  <c r="G17" i="5"/>
  <c r="E17" i="5"/>
  <c r="Q17" i="5" s="1"/>
  <c r="D17" i="5"/>
  <c r="P17" i="5" s="1"/>
  <c r="C17" i="5"/>
  <c r="O17" i="5" s="1"/>
  <c r="M16" i="5"/>
  <c r="L16" i="5"/>
  <c r="N16" i="5" s="1"/>
  <c r="K16" i="5"/>
  <c r="I16" i="5"/>
  <c r="H16" i="5"/>
  <c r="J16" i="5" s="1"/>
  <c r="G16" i="5"/>
  <c r="E16" i="5"/>
  <c r="Q16" i="5" s="1"/>
  <c r="D16" i="5"/>
  <c r="P16" i="5" s="1"/>
  <c r="C16" i="5"/>
  <c r="O16" i="5" s="1"/>
  <c r="M15" i="5"/>
  <c r="L15" i="5"/>
  <c r="N15" i="5" s="1"/>
  <c r="K15" i="5"/>
  <c r="I15" i="5"/>
  <c r="H15" i="5"/>
  <c r="J15" i="5" s="1"/>
  <c r="G15" i="5"/>
  <c r="E15" i="5"/>
  <c r="Q15" i="5" s="1"/>
  <c r="D15" i="5"/>
  <c r="P15" i="5" s="1"/>
  <c r="C15" i="5"/>
  <c r="O15" i="5" s="1"/>
  <c r="M14" i="5"/>
  <c r="L14" i="5"/>
  <c r="N14" i="5" s="1"/>
  <c r="K14" i="5"/>
  <c r="I14" i="5"/>
  <c r="H14" i="5"/>
  <c r="J14" i="5" s="1"/>
  <c r="G14" i="5"/>
  <c r="E14" i="5"/>
  <c r="Q14" i="5" s="1"/>
  <c r="D14" i="5"/>
  <c r="P14" i="5" s="1"/>
  <c r="C14" i="5"/>
  <c r="O14" i="5" s="1"/>
  <c r="M13" i="5"/>
  <c r="L13" i="5"/>
  <c r="N13" i="5" s="1"/>
  <c r="K13" i="5"/>
  <c r="I13" i="5"/>
  <c r="H13" i="5"/>
  <c r="J13" i="5" s="1"/>
  <c r="G13" i="5"/>
  <c r="E13" i="5"/>
  <c r="Q13" i="5" s="1"/>
  <c r="D13" i="5"/>
  <c r="P13" i="5" s="1"/>
  <c r="C13" i="5"/>
  <c r="O13" i="5" s="1"/>
  <c r="M12" i="5"/>
  <c r="L12" i="5"/>
  <c r="N12" i="5" s="1"/>
  <c r="K12" i="5"/>
  <c r="I12" i="5"/>
  <c r="H12" i="5"/>
  <c r="J12" i="5" s="1"/>
  <c r="G12" i="5"/>
  <c r="E12" i="5"/>
  <c r="Q12" i="5" s="1"/>
  <c r="D12" i="5"/>
  <c r="P12" i="5" s="1"/>
  <c r="C12" i="5"/>
  <c r="O12" i="5" s="1"/>
  <c r="M11" i="5"/>
  <c r="L11" i="5"/>
  <c r="N11" i="5" s="1"/>
  <c r="K11" i="5"/>
  <c r="I11" i="5"/>
  <c r="H11" i="5"/>
  <c r="J11" i="5" s="1"/>
  <c r="G11" i="5"/>
  <c r="E11" i="5"/>
  <c r="Q11" i="5" s="1"/>
  <c r="D11" i="5"/>
  <c r="P11" i="5" s="1"/>
  <c r="C11" i="5"/>
  <c r="O11" i="5" s="1"/>
  <c r="M10" i="5"/>
  <c r="L10" i="5"/>
  <c r="N10" i="5" s="1"/>
  <c r="K10" i="5"/>
  <c r="I10" i="5"/>
  <c r="H10" i="5"/>
  <c r="J10" i="5" s="1"/>
  <c r="G10" i="5"/>
  <c r="E10" i="5"/>
  <c r="Q10" i="5" s="1"/>
  <c r="D10" i="5"/>
  <c r="P10" i="5" s="1"/>
  <c r="C10" i="5"/>
  <c r="O10" i="5" s="1"/>
  <c r="M9" i="5"/>
  <c r="L9" i="5"/>
  <c r="N9" i="5" s="1"/>
  <c r="K9" i="5"/>
  <c r="I9" i="5"/>
  <c r="H9" i="5"/>
  <c r="J9" i="5" s="1"/>
  <c r="G9" i="5"/>
  <c r="E9" i="5"/>
  <c r="Q9" i="5" s="1"/>
  <c r="D9" i="5"/>
  <c r="P9" i="5" s="1"/>
  <c r="C9" i="5"/>
  <c r="O9" i="5" s="1"/>
  <c r="M8" i="5"/>
  <c r="L8" i="5"/>
  <c r="N8" i="5" s="1"/>
  <c r="K8" i="5"/>
  <c r="I8" i="5"/>
  <c r="H8" i="5"/>
  <c r="J8" i="5" s="1"/>
  <c r="G8" i="5"/>
  <c r="E8" i="5"/>
  <c r="Q8" i="5" s="1"/>
  <c r="D8" i="5"/>
  <c r="P8" i="5" s="1"/>
  <c r="C8" i="5"/>
  <c r="O8" i="5" s="1"/>
  <c r="M7" i="5"/>
  <c r="L7" i="5"/>
  <c r="N7" i="5" s="1"/>
  <c r="K7" i="5"/>
  <c r="I7" i="5"/>
  <c r="H7" i="5"/>
  <c r="J7" i="5" s="1"/>
  <c r="G7" i="5"/>
  <c r="E7" i="5"/>
  <c r="Q7" i="5" s="1"/>
  <c r="D7" i="5"/>
  <c r="P7" i="5" s="1"/>
  <c r="C7" i="5"/>
  <c r="O7" i="5" s="1"/>
  <c r="M6" i="5"/>
  <c r="L6" i="5"/>
  <c r="N6" i="5" s="1"/>
  <c r="K6" i="5"/>
  <c r="I6" i="5"/>
  <c r="H6" i="5"/>
  <c r="J6" i="5" s="1"/>
  <c r="G6" i="5"/>
  <c r="E6" i="5"/>
  <c r="Q6" i="5" s="1"/>
  <c r="D6" i="5"/>
  <c r="P6" i="5" s="1"/>
  <c r="C6" i="5"/>
  <c r="O6" i="5" s="1"/>
  <c r="M5" i="5"/>
  <c r="L5" i="5"/>
  <c r="N5" i="5" s="1"/>
  <c r="K5" i="5"/>
  <c r="I5" i="5"/>
  <c r="H5" i="5"/>
  <c r="J5" i="5" s="1"/>
  <c r="G5" i="5"/>
  <c r="E5" i="5"/>
  <c r="Q5" i="5" s="1"/>
  <c r="D5" i="5"/>
  <c r="P5" i="5" s="1"/>
  <c r="C5" i="5"/>
  <c r="O5" i="5" s="1"/>
  <c r="M4" i="5"/>
  <c r="L4" i="5"/>
  <c r="N4" i="5" s="1"/>
  <c r="K4" i="5"/>
  <c r="I4" i="5"/>
  <c r="H4" i="5"/>
  <c r="J4" i="5" s="1"/>
  <c r="G4" i="5"/>
  <c r="E4" i="5"/>
  <c r="Q4" i="5" s="1"/>
  <c r="D4" i="5"/>
  <c r="P4" i="5" s="1"/>
  <c r="C4" i="5"/>
  <c r="O4" i="5" s="1"/>
  <c r="M3" i="5"/>
  <c r="L3" i="5"/>
  <c r="N3" i="5" s="1"/>
  <c r="K3" i="5"/>
  <c r="I3" i="5"/>
  <c r="H3" i="5"/>
  <c r="J3" i="5" s="1"/>
  <c r="G3" i="5"/>
  <c r="E3" i="5"/>
  <c r="Q3" i="5" s="1"/>
  <c r="D3" i="5"/>
  <c r="P3" i="5" s="1"/>
  <c r="C3" i="5"/>
  <c r="O3" i="5" s="1"/>
  <c r="O33" i="5" l="1"/>
  <c r="R34" i="5"/>
  <c r="O35" i="5"/>
  <c r="R36" i="5"/>
  <c r="O37" i="5"/>
  <c r="R38" i="5"/>
  <c r="O39" i="5"/>
  <c r="R40" i="5"/>
  <c r="O41" i="5"/>
  <c r="R42" i="5"/>
  <c r="O43" i="5"/>
  <c r="R44" i="5"/>
  <c r="O45" i="5"/>
  <c r="R46" i="5"/>
  <c r="O47" i="5"/>
  <c r="O48" i="5"/>
  <c r="F48" i="5"/>
  <c r="R48" i="5" s="1"/>
  <c r="R49" i="5"/>
  <c r="F3" i="5"/>
  <c r="R3" i="5" s="1"/>
  <c r="F4" i="5"/>
  <c r="R4" i="5" s="1"/>
  <c r="F5" i="5"/>
  <c r="R5" i="5" s="1"/>
  <c r="F6" i="5"/>
  <c r="R6" i="5" s="1"/>
  <c r="F7" i="5"/>
  <c r="R7" i="5" s="1"/>
  <c r="F8" i="5"/>
  <c r="R8" i="5" s="1"/>
  <c r="F9" i="5"/>
  <c r="R9" i="5" s="1"/>
  <c r="F10" i="5"/>
  <c r="R10" i="5" s="1"/>
  <c r="F11" i="5"/>
  <c r="R11" i="5" s="1"/>
  <c r="F12" i="5"/>
  <c r="R12" i="5" s="1"/>
  <c r="F13" i="5"/>
  <c r="R13" i="5" s="1"/>
  <c r="F14" i="5"/>
  <c r="R14" i="5" s="1"/>
  <c r="F15" i="5"/>
  <c r="R15" i="5" s="1"/>
  <c r="F16" i="5"/>
  <c r="R16" i="5" s="1"/>
  <c r="F17" i="5"/>
  <c r="R17" i="5" s="1"/>
  <c r="F18" i="5"/>
  <c r="R18" i="5" s="1"/>
  <c r="F19" i="5"/>
  <c r="R19" i="5" s="1"/>
  <c r="F20" i="5"/>
  <c r="R20" i="5" s="1"/>
  <c r="F21" i="5"/>
  <c r="R21" i="5" s="1"/>
  <c r="F22" i="5"/>
  <c r="R22" i="5" s="1"/>
  <c r="F23" i="5"/>
  <c r="R23" i="5" s="1"/>
  <c r="F24" i="5"/>
  <c r="R24" i="5" s="1"/>
  <c r="F25" i="5"/>
  <c r="R25" i="5" s="1"/>
  <c r="F26" i="5"/>
  <c r="R26" i="5" s="1"/>
  <c r="F27" i="5"/>
  <c r="R27" i="5" s="1"/>
  <c r="F28" i="5"/>
  <c r="R28" i="5" s="1"/>
  <c r="F29" i="5"/>
  <c r="R29" i="5" s="1"/>
  <c r="F30" i="5"/>
  <c r="R30" i="5" s="1"/>
  <c r="F31" i="5"/>
  <c r="R31" i="5" s="1"/>
  <c r="F32" i="5"/>
  <c r="R32" i="5" s="1"/>
  <c r="O34" i="5"/>
  <c r="O36" i="5"/>
  <c r="O38" i="5"/>
  <c r="O40" i="5"/>
  <c r="O42" i="5"/>
  <c r="O44" i="5"/>
  <c r="O46" i="5"/>
  <c r="P50" i="5"/>
  <c r="F50" i="5"/>
  <c r="R50" i="5" s="1"/>
  <c r="F51" i="5"/>
  <c r="R51" i="5" s="1"/>
  <c r="F52" i="5"/>
  <c r="R52" i="5" s="1"/>
  <c r="F53" i="5"/>
  <c r="R53" i="5" s="1"/>
  <c r="F54" i="5"/>
  <c r="R54" i="5" s="1"/>
  <c r="F55" i="5"/>
  <c r="R55" i="5" s="1"/>
  <c r="F56" i="5"/>
  <c r="R56" i="5" s="1"/>
  <c r="F57" i="5"/>
  <c r="R57" i="5" s="1"/>
  <c r="F58" i="5"/>
  <c r="R58" i="5" s="1"/>
  <c r="F59" i="5"/>
  <c r="R59" i="5" s="1"/>
  <c r="F60" i="5"/>
  <c r="R60" i="5" s="1"/>
  <c r="F61" i="5"/>
  <c r="R61" i="5" s="1"/>
  <c r="F62" i="5"/>
  <c r="R62" i="5" s="1"/>
  <c r="F63" i="5"/>
  <c r="R63" i="5" s="1"/>
  <c r="F64" i="5"/>
  <c r="R64" i="5" s="1"/>
  <c r="F65" i="5"/>
  <c r="R65" i="5" s="1"/>
  <c r="F66" i="5"/>
  <c r="R66" i="5" s="1"/>
  <c r="B26" i="4"/>
  <c r="C25" i="4"/>
  <c r="C26" i="4" s="1"/>
  <c r="D24" i="4"/>
  <c r="D23" i="4"/>
  <c r="C19" i="4"/>
  <c r="D18" i="4"/>
  <c r="B18" i="4"/>
  <c r="B19" i="4" s="1"/>
  <c r="C17" i="4"/>
  <c r="B16" i="4"/>
  <c r="D16" i="4" s="1"/>
  <c r="D15" i="4"/>
  <c r="D14" i="4"/>
  <c r="B14" i="4"/>
  <c r="D13" i="4"/>
  <c r="D12" i="4"/>
  <c r="D11" i="4"/>
  <c r="D10" i="4"/>
  <c r="D9" i="4"/>
  <c r="B8" i="4"/>
  <c r="B17" i="4" s="1"/>
  <c r="D7" i="4"/>
  <c r="D6" i="4"/>
  <c r="D5" i="4"/>
  <c r="D4" i="4"/>
  <c r="M66" i="3"/>
  <c r="K66" i="3"/>
  <c r="H66" i="3"/>
  <c r="F66" i="3"/>
  <c r="E66" i="3"/>
  <c r="N66" i="3" s="1"/>
  <c r="O66" i="3" s="1"/>
  <c r="C66" i="3"/>
  <c r="L66" i="3" s="1"/>
  <c r="M65" i="3"/>
  <c r="K65" i="3"/>
  <c r="I65" i="3"/>
  <c r="L65" i="3" s="1"/>
  <c r="H65" i="3"/>
  <c r="E65" i="3"/>
  <c r="N65" i="3" s="1"/>
  <c r="K64" i="3"/>
  <c r="J64" i="3"/>
  <c r="H64" i="3"/>
  <c r="G64" i="3"/>
  <c r="F64" i="3"/>
  <c r="E64" i="3"/>
  <c r="D64" i="3"/>
  <c r="C64" i="3"/>
  <c r="M63" i="3"/>
  <c r="K63" i="3"/>
  <c r="H63" i="3"/>
  <c r="E63" i="3"/>
  <c r="C63" i="3"/>
  <c r="L63" i="3" s="1"/>
  <c r="M62" i="3"/>
  <c r="K62" i="3"/>
  <c r="I62" i="3"/>
  <c r="H62" i="3"/>
  <c r="F62" i="3"/>
  <c r="E62" i="3"/>
  <c r="N62" i="3" s="1"/>
  <c r="C62" i="3"/>
  <c r="L62" i="3" s="1"/>
  <c r="M61" i="3"/>
  <c r="K61" i="3"/>
  <c r="H61" i="3"/>
  <c r="F61" i="3"/>
  <c r="E61" i="3"/>
  <c r="N61" i="3" s="1"/>
  <c r="O61" i="3" s="1"/>
  <c r="C61" i="3"/>
  <c r="L61" i="3" s="1"/>
  <c r="K60" i="3"/>
  <c r="I60" i="3"/>
  <c r="H60" i="3"/>
  <c r="E60" i="3"/>
  <c r="D60" i="3"/>
  <c r="M60" i="3" s="1"/>
  <c r="C60" i="3"/>
  <c r="L60" i="3" s="1"/>
  <c r="K59" i="3"/>
  <c r="J59" i="3"/>
  <c r="I59" i="3"/>
  <c r="H59" i="3"/>
  <c r="G59" i="3"/>
  <c r="G58" i="3" s="1"/>
  <c r="F59" i="3"/>
  <c r="E59" i="3"/>
  <c r="C59" i="3"/>
  <c r="C58" i="3" s="1"/>
  <c r="K58" i="3"/>
  <c r="J58" i="3"/>
  <c r="H58" i="3"/>
  <c r="F58" i="3"/>
  <c r="E58" i="3"/>
  <c r="M57" i="3"/>
  <c r="K57" i="3"/>
  <c r="H57" i="3"/>
  <c r="F57" i="3"/>
  <c r="E57" i="3"/>
  <c r="N57" i="3" s="1"/>
  <c r="C57" i="3"/>
  <c r="L57" i="3" s="1"/>
  <c r="M56" i="3"/>
  <c r="K56" i="3"/>
  <c r="H56" i="3"/>
  <c r="F56" i="3"/>
  <c r="E56" i="3"/>
  <c r="N56" i="3" s="1"/>
  <c r="C56" i="3"/>
  <c r="L56" i="3" s="1"/>
  <c r="K55" i="3"/>
  <c r="J55" i="3"/>
  <c r="I55" i="3"/>
  <c r="H55" i="3"/>
  <c r="G55" i="3"/>
  <c r="F55" i="3"/>
  <c r="E55" i="3"/>
  <c r="D55" i="3"/>
  <c r="M55" i="3" s="1"/>
  <c r="C55" i="3"/>
  <c r="M54" i="3"/>
  <c r="K54" i="3"/>
  <c r="H54" i="3"/>
  <c r="F54" i="3"/>
  <c r="E54" i="3"/>
  <c r="N54" i="3" s="1"/>
  <c r="C54" i="3"/>
  <c r="L54" i="3" s="1"/>
  <c r="M53" i="3"/>
  <c r="K53" i="3"/>
  <c r="H53" i="3"/>
  <c r="F53" i="3"/>
  <c r="E53" i="3"/>
  <c r="N53" i="3" s="1"/>
  <c r="C53" i="3"/>
  <c r="L53" i="3" s="1"/>
  <c r="M52" i="3"/>
  <c r="K52" i="3"/>
  <c r="H52" i="3"/>
  <c r="F52" i="3"/>
  <c r="E52" i="3"/>
  <c r="N52" i="3" s="1"/>
  <c r="C52" i="3"/>
  <c r="L52" i="3" s="1"/>
  <c r="K51" i="3"/>
  <c r="J51" i="3"/>
  <c r="I51" i="3"/>
  <c r="I50" i="3" s="1"/>
  <c r="H51" i="3"/>
  <c r="G51" i="3"/>
  <c r="G50" i="3" s="1"/>
  <c r="M50" i="3" s="1"/>
  <c r="F51" i="3"/>
  <c r="E51" i="3"/>
  <c r="N51" i="3" s="1"/>
  <c r="D51" i="3"/>
  <c r="C51" i="3"/>
  <c r="L51" i="3" s="1"/>
  <c r="K50" i="3"/>
  <c r="J50" i="3"/>
  <c r="H50" i="3"/>
  <c r="F50" i="3"/>
  <c r="E50" i="3"/>
  <c r="D50" i="3"/>
  <c r="K49" i="3"/>
  <c r="H49" i="3"/>
  <c r="E49" i="3"/>
  <c r="N49" i="3" s="1"/>
  <c r="M48" i="3"/>
  <c r="K48" i="3"/>
  <c r="H48" i="3"/>
  <c r="F48" i="3"/>
  <c r="E48" i="3"/>
  <c r="C48" i="3"/>
  <c r="L48" i="3" s="1"/>
  <c r="M47" i="3"/>
  <c r="K47" i="3"/>
  <c r="H47" i="3"/>
  <c r="F47" i="3"/>
  <c r="F46" i="3" s="1"/>
  <c r="E47" i="3"/>
  <c r="C47" i="3"/>
  <c r="L47" i="3" s="1"/>
  <c r="K46" i="3"/>
  <c r="J46" i="3"/>
  <c r="I46" i="3"/>
  <c r="H46" i="3"/>
  <c r="G46" i="3"/>
  <c r="E46" i="3"/>
  <c r="N46" i="3" s="1"/>
  <c r="D46" i="3"/>
  <c r="C46" i="3"/>
  <c r="L46" i="3" s="1"/>
  <c r="M45" i="3"/>
  <c r="K45" i="3"/>
  <c r="H45" i="3"/>
  <c r="F45" i="3"/>
  <c r="E45" i="3"/>
  <c r="C45" i="3"/>
  <c r="L45" i="3" s="1"/>
  <c r="M44" i="3"/>
  <c r="L44" i="3"/>
  <c r="K44" i="3"/>
  <c r="H44" i="3"/>
  <c r="F44" i="3"/>
  <c r="E44" i="3"/>
  <c r="N44" i="3" s="1"/>
  <c r="O44" i="3" s="1"/>
  <c r="C44" i="3"/>
  <c r="M43" i="3"/>
  <c r="K43" i="3"/>
  <c r="H43" i="3"/>
  <c r="F43" i="3"/>
  <c r="E43" i="3"/>
  <c r="C43" i="3"/>
  <c r="L43" i="3" s="1"/>
  <c r="M42" i="3"/>
  <c r="L42" i="3"/>
  <c r="K42" i="3"/>
  <c r="H42" i="3"/>
  <c r="F42" i="3"/>
  <c r="E42" i="3"/>
  <c r="N42" i="3" s="1"/>
  <c r="C42" i="3"/>
  <c r="M41" i="3"/>
  <c r="K41" i="3"/>
  <c r="I41" i="3"/>
  <c r="H41" i="3"/>
  <c r="F41" i="3"/>
  <c r="E41" i="3"/>
  <c r="N41" i="3" s="1"/>
  <c r="C41" i="3"/>
  <c r="L41" i="3" s="1"/>
  <c r="M40" i="3"/>
  <c r="K40" i="3"/>
  <c r="H40" i="3"/>
  <c r="F40" i="3"/>
  <c r="E40" i="3"/>
  <c r="N40" i="3" s="1"/>
  <c r="C40" i="3"/>
  <c r="L40" i="3" s="1"/>
  <c r="M39" i="3"/>
  <c r="K39" i="3"/>
  <c r="I39" i="3"/>
  <c r="H39" i="3"/>
  <c r="F39" i="3"/>
  <c r="F38" i="3" s="1"/>
  <c r="E39" i="3"/>
  <c r="N39" i="3" s="1"/>
  <c r="C39" i="3"/>
  <c r="L39" i="3" s="1"/>
  <c r="K38" i="3"/>
  <c r="J38" i="3"/>
  <c r="J37" i="3" s="1"/>
  <c r="H38" i="3"/>
  <c r="G38" i="3"/>
  <c r="E38" i="3"/>
  <c r="D38" i="3"/>
  <c r="K37" i="3"/>
  <c r="H37" i="3"/>
  <c r="E37" i="3"/>
  <c r="D37" i="3"/>
  <c r="M36" i="3"/>
  <c r="K36" i="3"/>
  <c r="I36" i="3"/>
  <c r="I34" i="3" s="1"/>
  <c r="H36" i="3"/>
  <c r="F36" i="3"/>
  <c r="E36" i="3"/>
  <c r="N36" i="3" s="1"/>
  <c r="P36" i="3" s="1"/>
  <c r="C36" i="3"/>
  <c r="L36" i="3" s="1"/>
  <c r="M35" i="3"/>
  <c r="K35" i="3"/>
  <c r="I35" i="3"/>
  <c r="H35" i="3"/>
  <c r="F35" i="3"/>
  <c r="E35" i="3"/>
  <c r="N35" i="3" s="1"/>
  <c r="C35" i="3"/>
  <c r="L35" i="3" s="1"/>
  <c r="K34" i="3"/>
  <c r="J34" i="3"/>
  <c r="H34" i="3"/>
  <c r="N34" i="3" s="1"/>
  <c r="G34" i="3"/>
  <c r="F34" i="3"/>
  <c r="E34" i="3"/>
  <c r="D34" i="3"/>
  <c r="M34" i="3" s="1"/>
  <c r="M33" i="3"/>
  <c r="K33" i="3"/>
  <c r="H33" i="3"/>
  <c r="E33" i="3"/>
  <c r="C33" i="3"/>
  <c r="L33" i="3" s="1"/>
  <c r="M32" i="3"/>
  <c r="K32" i="3"/>
  <c r="H32" i="3"/>
  <c r="E32" i="3"/>
  <c r="C32" i="3"/>
  <c r="L32" i="3" s="1"/>
  <c r="M31" i="3"/>
  <c r="K31" i="3"/>
  <c r="I31" i="3"/>
  <c r="H31" i="3"/>
  <c r="E31" i="3"/>
  <c r="C31" i="3"/>
  <c r="M30" i="3"/>
  <c r="L30" i="3"/>
  <c r="K30" i="3"/>
  <c r="H30" i="3"/>
  <c r="F30" i="3"/>
  <c r="E30" i="3"/>
  <c r="N30" i="3" s="1"/>
  <c r="C30" i="3"/>
  <c r="M29" i="3"/>
  <c r="K29" i="3"/>
  <c r="I29" i="3"/>
  <c r="H29" i="3"/>
  <c r="F29" i="3"/>
  <c r="E29" i="3"/>
  <c r="N29" i="3" s="1"/>
  <c r="C29" i="3"/>
  <c r="M28" i="3"/>
  <c r="K28" i="3"/>
  <c r="I28" i="3"/>
  <c r="H28" i="3"/>
  <c r="F28" i="3"/>
  <c r="E28" i="3"/>
  <c r="N28" i="3" s="1"/>
  <c r="C28" i="3"/>
  <c r="L28" i="3" s="1"/>
  <c r="M27" i="3"/>
  <c r="L27" i="3"/>
  <c r="K27" i="3"/>
  <c r="H27" i="3"/>
  <c r="F27" i="3"/>
  <c r="E27" i="3"/>
  <c r="N27" i="3" s="1"/>
  <c r="C27" i="3"/>
  <c r="K26" i="3"/>
  <c r="J26" i="3"/>
  <c r="H26" i="3"/>
  <c r="N26" i="3" s="1"/>
  <c r="G26" i="3"/>
  <c r="F26" i="3"/>
  <c r="F25" i="3" s="1"/>
  <c r="E26" i="3"/>
  <c r="D26" i="3"/>
  <c r="K25" i="3"/>
  <c r="J25" i="3"/>
  <c r="H25" i="3"/>
  <c r="G25" i="3"/>
  <c r="E25" i="3"/>
  <c r="K24" i="3"/>
  <c r="K68" i="3" s="1"/>
  <c r="H24" i="3"/>
  <c r="H68" i="3" s="1"/>
  <c r="E24" i="3"/>
  <c r="E68" i="3" s="1"/>
  <c r="K23" i="3"/>
  <c r="H23" i="3"/>
  <c r="N23" i="3" s="1"/>
  <c r="E23" i="3"/>
  <c r="M22" i="3"/>
  <c r="K22" i="3"/>
  <c r="I22" i="3"/>
  <c r="I18" i="3" s="1"/>
  <c r="I15" i="3" s="1"/>
  <c r="H22" i="3"/>
  <c r="F22" i="3"/>
  <c r="E22" i="3"/>
  <c r="N22" i="3" s="1"/>
  <c r="C22" i="3"/>
  <c r="L22" i="3" s="1"/>
  <c r="M21" i="3"/>
  <c r="L21" i="3"/>
  <c r="K21" i="3"/>
  <c r="H21" i="3"/>
  <c r="F21" i="3"/>
  <c r="E21" i="3"/>
  <c r="N21" i="3" s="1"/>
  <c r="C21" i="3"/>
  <c r="M20" i="3"/>
  <c r="K20" i="3"/>
  <c r="H20" i="3"/>
  <c r="F20" i="3"/>
  <c r="E20" i="3"/>
  <c r="C20" i="3"/>
  <c r="L20" i="3" s="1"/>
  <c r="M19" i="3"/>
  <c r="L19" i="3"/>
  <c r="K19" i="3"/>
  <c r="H19" i="3"/>
  <c r="F19" i="3"/>
  <c r="E19" i="3"/>
  <c r="N19" i="3" s="1"/>
  <c r="C19" i="3"/>
  <c r="K18" i="3"/>
  <c r="J18" i="3"/>
  <c r="J15" i="3" s="1"/>
  <c r="H18" i="3"/>
  <c r="G18" i="3"/>
  <c r="E18" i="3"/>
  <c r="D18" i="3"/>
  <c r="C18" i="3"/>
  <c r="M17" i="3"/>
  <c r="L17" i="3"/>
  <c r="K17" i="3"/>
  <c r="H17" i="3"/>
  <c r="F17" i="3"/>
  <c r="E17" i="3"/>
  <c r="N17" i="3" s="1"/>
  <c r="C17" i="3"/>
  <c r="M16" i="3"/>
  <c r="K16" i="3"/>
  <c r="H16" i="3"/>
  <c r="N16" i="3" s="1"/>
  <c r="E16" i="3"/>
  <c r="C16" i="3"/>
  <c r="L16" i="3" s="1"/>
  <c r="K15" i="3"/>
  <c r="H15" i="3"/>
  <c r="G15" i="3"/>
  <c r="E15" i="3"/>
  <c r="N15" i="3" s="1"/>
  <c r="C15" i="3"/>
  <c r="M14" i="3"/>
  <c r="K14" i="3"/>
  <c r="H14" i="3"/>
  <c r="F14" i="3"/>
  <c r="E14" i="3"/>
  <c r="C14" i="3"/>
  <c r="L14" i="3" s="1"/>
  <c r="M13" i="3"/>
  <c r="K13" i="3"/>
  <c r="H13" i="3"/>
  <c r="F13" i="3"/>
  <c r="F9" i="3" s="1"/>
  <c r="F4" i="3" s="1"/>
  <c r="E13" i="3"/>
  <c r="C13" i="3"/>
  <c r="L13" i="3" s="1"/>
  <c r="K12" i="3"/>
  <c r="J12" i="3"/>
  <c r="M12" i="3" s="1"/>
  <c r="H12" i="3"/>
  <c r="F12" i="3"/>
  <c r="E12" i="3"/>
  <c r="N12" i="3" s="1"/>
  <c r="C12" i="3"/>
  <c r="L12" i="3" s="1"/>
  <c r="M11" i="3"/>
  <c r="K11" i="3"/>
  <c r="I11" i="3"/>
  <c r="I9" i="3" s="1"/>
  <c r="I4" i="3" s="1"/>
  <c r="H11" i="3"/>
  <c r="F11" i="3"/>
  <c r="E11" i="3"/>
  <c r="N11" i="3" s="1"/>
  <c r="C11" i="3"/>
  <c r="L11" i="3" s="1"/>
  <c r="M10" i="3"/>
  <c r="K10" i="3"/>
  <c r="H10" i="3"/>
  <c r="E10" i="3"/>
  <c r="C10" i="3"/>
  <c r="L10" i="3" s="1"/>
  <c r="K9" i="3"/>
  <c r="J9" i="3"/>
  <c r="J4" i="3" s="1"/>
  <c r="H9" i="3"/>
  <c r="G9" i="3"/>
  <c r="E9" i="3"/>
  <c r="D9" i="3"/>
  <c r="M8" i="3"/>
  <c r="K8" i="3"/>
  <c r="H8" i="3"/>
  <c r="F8" i="3"/>
  <c r="L8" i="3" s="1"/>
  <c r="E8" i="3"/>
  <c r="K7" i="3"/>
  <c r="H7" i="3"/>
  <c r="E7" i="3"/>
  <c r="N7" i="3" s="1"/>
  <c r="C7" i="3"/>
  <c r="L7" i="3" s="1"/>
  <c r="K6" i="3"/>
  <c r="H6" i="3"/>
  <c r="E6" i="3"/>
  <c r="N6" i="3" s="1"/>
  <c r="C6" i="3"/>
  <c r="L6" i="3" s="1"/>
  <c r="K5" i="3"/>
  <c r="H5" i="3"/>
  <c r="E5" i="3"/>
  <c r="N5" i="3" s="1"/>
  <c r="C5" i="3"/>
  <c r="L5" i="3" s="1"/>
  <c r="K4" i="3"/>
  <c r="H4" i="3"/>
  <c r="G4" i="3"/>
  <c r="E4" i="3"/>
  <c r="K3" i="3"/>
  <c r="H3" i="3"/>
  <c r="E3" i="3"/>
  <c r="GK72" i="1"/>
  <c r="ER72" i="1"/>
  <c r="EO72" i="1"/>
  <c r="EL72" i="1"/>
  <c r="DN72" i="1"/>
  <c r="DH72" i="1"/>
  <c r="DB72" i="1"/>
  <c r="CY72" i="1"/>
  <c r="CV72" i="1"/>
  <c r="CS72" i="1"/>
  <c r="CP72" i="1"/>
  <c r="CM72" i="1"/>
  <c r="CJ72" i="1"/>
  <c r="CD72" i="1"/>
  <c r="BX72" i="1"/>
  <c r="BO72" i="1"/>
  <c r="BF72" i="1"/>
  <c r="BC72" i="1"/>
  <c r="AT72" i="1"/>
  <c r="AN72" i="1"/>
  <c r="AH72" i="1"/>
  <c r="AE72" i="1"/>
  <c r="V72" i="1"/>
  <c r="S72" i="1"/>
  <c r="P72" i="1"/>
  <c r="J72" i="1"/>
  <c r="G72" i="1"/>
  <c r="D72" i="1"/>
  <c r="GK71" i="1"/>
  <c r="GK73" i="1" s="1"/>
  <c r="CS71" i="1"/>
  <c r="CS73" i="1" s="1"/>
  <c r="CJ71" i="1"/>
  <c r="CD71" i="1"/>
  <c r="CD73" i="1" s="1"/>
  <c r="BX71" i="1"/>
  <c r="BL71" i="1"/>
  <c r="AT71" i="1"/>
  <c r="AT73" i="1" s="1"/>
  <c r="AE71" i="1"/>
  <c r="AE73" i="1" s="1"/>
  <c r="Y71" i="1"/>
  <c r="GV69" i="1"/>
  <c r="GS69" i="1"/>
  <c r="GP69" i="1"/>
  <c r="GL69" i="1"/>
  <c r="GX69" i="1" s="1"/>
  <c r="GJ69" i="1"/>
  <c r="GG69" i="1"/>
  <c r="GD69" i="1"/>
  <c r="GA69" i="1"/>
  <c r="FX69" i="1"/>
  <c r="FU69" i="1"/>
  <c r="FR69" i="1"/>
  <c r="FO69" i="1"/>
  <c r="FL69" i="1"/>
  <c r="FI69" i="1"/>
  <c r="FF69" i="1"/>
  <c r="FC69" i="1"/>
  <c r="EZ69" i="1"/>
  <c r="GM69" i="1" s="1"/>
  <c r="GY69" i="1" s="1"/>
  <c r="EV69" i="1"/>
  <c r="ET69" i="1"/>
  <c r="EQ69" i="1"/>
  <c r="EN69" i="1"/>
  <c r="EK69" i="1"/>
  <c r="EH69" i="1"/>
  <c r="EE69" i="1"/>
  <c r="EB69" i="1"/>
  <c r="DY69" i="1"/>
  <c r="DV69" i="1"/>
  <c r="EW69" i="1" s="1"/>
  <c r="DR69" i="1"/>
  <c r="DP69" i="1"/>
  <c r="DM69" i="1"/>
  <c r="DJ69" i="1"/>
  <c r="DG69" i="1"/>
  <c r="DD69" i="1"/>
  <c r="DA69" i="1"/>
  <c r="CX69" i="1"/>
  <c r="CU69" i="1"/>
  <c r="CR69" i="1"/>
  <c r="CO69" i="1"/>
  <c r="CL69" i="1"/>
  <c r="CI69" i="1"/>
  <c r="CF69" i="1"/>
  <c r="CC69" i="1"/>
  <c r="BZ69" i="1"/>
  <c r="BW69" i="1"/>
  <c r="BT69" i="1"/>
  <c r="BQ69" i="1"/>
  <c r="BN69" i="1"/>
  <c r="BK69" i="1"/>
  <c r="BH69" i="1"/>
  <c r="BE69" i="1"/>
  <c r="BB69" i="1"/>
  <c r="AY69" i="1"/>
  <c r="AV69" i="1"/>
  <c r="AS69" i="1"/>
  <c r="AP69" i="1"/>
  <c r="AM69" i="1"/>
  <c r="AJ69" i="1"/>
  <c r="AG69" i="1"/>
  <c r="AD69" i="1"/>
  <c r="AE69" i="1" s="1"/>
  <c r="AA69" i="1"/>
  <c r="X69" i="1"/>
  <c r="U69" i="1"/>
  <c r="R69" i="1"/>
  <c r="O69" i="1"/>
  <c r="L69" i="1"/>
  <c r="I69" i="1"/>
  <c r="F69" i="1"/>
  <c r="C69" i="1"/>
  <c r="GW68" i="1"/>
  <c r="GV68" i="1"/>
  <c r="GS68" i="1"/>
  <c r="GP68" i="1"/>
  <c r="GQ68" i="1" s="1"/>
  <c r="GL68" i="1"/>
  <c r="GX68" i="1" s="1"/>
  <c r="GJ68" i="1"/>
  <c r="GG68" i="1"/>
  <c r="GH68" i="1" s="1"/>
  <c r="GD68" i="1"/>
  <c r="GE68" i="1" s="1"/>
  <c r="GA68" i="1"/>
  <c r="FX68" i="1"/>
  <c r="FY68" i="1" s="1"/>
  <c r="FU68" i="1"/>
  <c r="FV68" i="1" s="1"/>
  <c r="FR68" i="1"/>
  <c r="FS68" i="1" s="1"/>
  <c r="FO68" i="1"/>
  <c r="FL68" i="1"/>
  <c r="FM68" i="1" s="1"/>
  <c r="FI68" i="1"/>
  <c r="FG68" i="1"/>
  <c r="FF68" i="1"/>
  <c r="FC68" i="1"/>
  <c r="EZ68" i="1"/>
  <c r="EV68" i="1"/>
  <c r="ET68" i="1"/>
  <c r="EQ68" i="1"/>
  <c r="EN68" i="1"/>
  <c r="EO68" i="1" s="1"/>
  <c r="EK68" i="1"/>
  <c r="EH68" i="1"/>
  <c r="EE68" i="1"/>
  <c r="EF68" i="1" s="1"/>
  <c r="EB68" i="1"/>
  <c r="DY68" i="1"/>
  <c r="DV68" i="1"/>
  <c r="DR68" i="1"/>
  <c r="HA68" i="1" s="1"/>
  <c r="DP68" i="1"/>
  <c r="DM68" i="1"/>
  <c r="DJ68" i="1"/>
  <c r="DG68" i="1"/>
  <c r="DD68" i="1"/>
  <c r="DA68" i="1"/>
  <c r="CX68" i="1"/>
  <c r="CU68" i="1"/>
  <c r="CR68" i="1"/>
  <c r="CO68" i="1"/>
  <c r="CL68" i="1"/>
  <c r="CI68" i="1"/>
  <c r="CF68" i="1"/>
  <c r="CC68" i="1"/>
  <c r="BZ68" i="1"/>
  <c r="BW68" i="1"/>
  <c r="BT68" i="1"/>
  <c r="BQ68" i="1"/>
  <c r="BN68" i="1"/>
  <c r="BK68" i="1"/>
  <c r="BH68" i="1"/>
  <c r="BE68" i="1"/>
  <c r="BB68" i="1"/>
  <c r="AY68" i="1"/>
  <c r="AV68" i="1"/>
  <c r="AS68" i="1"/>
  <c r="AP68" i="1"/>
  <c r="AM68" i="1"/>
  <c r="AJ68" i="1"/>
  <c r="AG68" i="1"/>
  <c r="AD68" i="1"/>
  <c r="AA68" i="1"/>
  <c r="AA67" i="1" s="1"/>
  <c r="X68" i="1"/>
  <c r="U68" i="1"/>
  <c r="U67" i="1" s="1"/>
  <c r="R68" i="1"/>
  <c r="O68" i="1"/>
  <c r="O67" i="1" s="1"/>
  <c r="L68" i="1"/>
  <c r="I68" i="1"/>
  <c r="I67" i="1" s="1"/>
  <c r="F68" i="1"/>
  <c r="C68" i="1"/>
  <c r="DS68" i="1" s="1"/>
  <c r="GV67" i="1"/>
  <c r="GU67" i="1"/>
  <c r="GS67" i="1"/>
  <c r="GR67" i="1"/>
  <c r="GP67" i="1"/>
  <c r="GO67" i="1"/>
  <c r="GQ67" i="1" s="1"/>
  <c r="GJ67" i="1"/>
  <c r="GI67" i="1"/>
  <c r="GG67" i="1"/>
  <c r="GF67" i="1"/>
  <c r="GH67" i="1" s="1"/>
  <c r="GD67" i="1"/>
  <c r="GC67" i="1"/>
  <c r="GA67" i="1"/>
  <c r="FZ67" i="1"/>
  <c r="FX67" i="1"/>
  <c r="FW67" i="1"/>
  <c r="FY67" i="1" s="1"/>
  <c r="FU67" i="1"/>
  <c r="FT67" i="1"/>
  <c r="FR67" i="1"/>
  <c r="FQ67" i="1"/>
  <c r="FS67" i="1" s="1"/>
  <c r="FO67" i="1"/>
  <c r="FN67" i="1"/>
  <c r="FL67" i="1"/>
  <c r="FK67" i="1"/>
  <c r="FI67" i="1"/>
  <c r="FH67" i="1"/>
  <c r="FF67" i="1"/>
  <c r="FE67" i="1"/>
  <c r="FG67" i="1" s="1"/>
  <c r="FC67" i="1"/>
  <c r="FB67" i="1"/>
  <c r="EZ67" i="1"/>
  <c r="GM67" i="1" s="1"/>
  <c r="EY67" i="1"/>
  <c r="GL67" i="1" s="1"/>
  <c r="GX67" i="1" s="1"/>
  <c r="ET67" i="1"/>
  <c r="ES67" i="1"/>
  <c r="EQ67" i="1"/>
  <c r="EP67" i="1"/>
  <c r="EN67" i="1"/>
  <c r="EM67" i="1"/>
  <c r="EK67" i="1"/>
  <c r="EJ67" i="1"/>
  <c r="EH67" i="1"/>
  <c r="EG67" i="1"/>
  <c r="EE67" i="1"/>
  <c r="ED67" i="1"/>
  <c r="EF67" i="1" s="1"/>
  <c r="EB67" i="1"/>
  <c r="EA67" i="1"/>
  <c r="DY67" i="1"/>
  <c r="DX67" i="1"/>
  <c r="DV67" i="1"/>
  <c r="EW67" i="1" s="1"/>
  <c r="DU67" i="1"/>
  <c r="EV67" i="1" s="1"/>
  <c r="DP67" i="1"/>
  <c r="DO67" i="1"/>
  <c r="DM67" i="1"/>
  <c r="DL67" i="1"/>
  <c r="DJ67" i="1"/>
  <c r="DI67" i="1"/>
  <c r="DG67" i="1"/>
  <c r="DF67" i="1"/>
  <c r="DD67" i="1"/>
  <c r="DC67" i="1"/>
  <c r="DA67" i="1"/>
  <c r="CZ67" i="1"/>
  <c r="CX67" i="1"/>
  <c r="CW67" i="1"/>
  <c r="CU67" i="1"/>
  <c r="CT67" i="1"/>
  <c r="CR67" i="1"/>
  <c r="CQ67" i="1"/>
  <c r="CO67" i="1"/>
  <c r="CN67" i="1"/>
  <c r="CL67" i="1"/>
  <c r="CK67" i="1"/>
  <c r="CI67" i="1"/>
  <c r="CH67" i="1"/>
  <c r="CF67" i="1"/>
  <c r="CE67" i="1"/>
  <c r="CC67" i="1"/>
  <c r="CB67" i="1"/>
  <c r="BZ67" i="1"/>
  <c r="BY67" i="1"/>
  <c r="BW67" i="1"/>
  <c r="BV67" i="1"/>
  <c r="BT67" i="1"/>
  <c r="BS67" i="1"/>
  <c r="BQ67" i="1"/>
  <c r="BP67" i="1"/>
  <c r="BN67" i="1"/>
  <c r="BM67" i="1"/>
  <c r="BK67" i="1"/>
  <c r="BJ67" i="1"/>
  <c r="BH67" i="1"/>
  <c r="BG67" i="1"/>
  <c r="BE67" i="1"/>
  <c r="BD67" i="1"/>
  <c r="BB67" i="1"/>
  <c r="BA67" i="1"/>
  <c r="AY67" i="1"/>
  <c r="AX67" i="1"/>
  <c r="AV67" i="1"/>
  <c r="AU67" i="1"/>
  <c r="AS67" i="1"/>
  <c r="AR67" i="1"/>
  <c r="AP67" i="1"/>
  <c r="AO67" i="1"/>
  <c r="AM67" i="1"/>
  <c r="AL67" i="1"/>
  <c r="AJ67" i="1"/>
  <c r="AI67" i="1"/>
  <c r="AG67" i="1"/>
  <c r="AF67" i="1"/>
  <c r="AD67" i="1"/>
  <c r="AC67" i="1"/>
  <c r="AE67" i="1" s="1"/>
  <c r="Z67" i="1"/>
  <c r="X67" i="1"/>
  <c r="W67" i="1"/>
  <c r="T67" i="1"/>
  <c r="R67" i="1"/>
  <c r="Q67" i="1"/>
  <c r="N67" i="1"/>
  <c r="L67" i="1"/>
  <c r="K67" i="1"/>
  <c r="H67" i="1"/>
  <c r="F67" i="1"/>
  <c r="E67" i="1"/>
  <c r="B67" i="1"/>
  <c r="GV66" i="1"/>
  <c r="GS66" i="1"/>
  <c r="GP66" i="1"/>
  <c r="GL66" i="1"/>
  <c r="GX66" i="1" s="1"/>
  <c r="GJ66" i="1"/>
  <c r="GG66" i="1"/>
  <c r="GD66" i="1"/>
  <c r="GA66" i="1"/>
  <c r="FX66" i="1"/>
  <c r="FU66" i="1"/>
  <c r="FR66" i="1"/>
  <c r="FO66" i="1"/>
  <c r="FL66" i="1"/>
  <c r="FI66" i="1"/>
  <c r="FF66" i="1"/>
  <c r="FC66" i="1"/>
  <c r="EZ66" i="1"/>
  <c r="GM66" i="1" s="1"/>
  <c r="GY66" i="1" s="1"/>
  <c r="EV66" i="1"/>
  <c r="ET66" i="1"/>
  <c r="EQ66" i="1"/>
  <c r="EN66" i="1"/>
  <c r="EK66" i="1"/>
  <c r="EH66" i="1"/>
  <c r="EE66" i="1"/>
  <c r="EB66" i="1"/>
  <c r="DY66" i="1"/>
  <c r="DV66" i="1"/>
  <c r="EW66" i="1" s="1"/>
  <c r="DR66" i="1"/>
  <c r="HA66" i="1" s="1"/>
  <c r="DP66" i="1"/>
  <c r="DM66" i="1"/>
  <c r="DJ66" i="1"/>
  <c r="DG66" i="1"/>
  <c r="DD66" i="1"/>
  <c r="DA66" i="1"/>
  <c r="CX66" i="1"/>
  <c r="CU66" i="1"/>
  <c r="CR66" i="1"/>
  <c r="CO66" i="1"/>
  <c r="CL66" i="1"/>
  <c r="CI66" i="1"/>
  <c r="CF66" i="1"/>
  <c r="CC66" i="1"/>
  <c r="BZ66" i="1"/>
  <c r="BW66" i="1"/>
  <c r="BT66" i="1"/>
  <c r="BQ66" i="1"/>
  <c r="BN66" i="1"/>
  <c r="BK66" i="1"/>
  <c r="BH66" i="1"/>
  <c r="BE66" i="1"/>
  <c r="BB66" i="1"/>
  <c r="AY66" i="1"/>
  <c r="AV66" i="1"/>
  <c r="AS66" i="1"/>
  <c r="AP66" i="1"/>
  <c r="AM66" i="1"/>
  <c r="AJ66" i="1"/>
  <c r="AG66" i="1"/>
  <c r="AE66" i="1"/>
  <c r="AD66" i="1"/>
  <c r="AA66" i="1"/>
  <c r="X66" i="1"/>
  <c r="U66" i="1"/>
  <c r="R66" i="1"/>
  <c r="O66" i="1"/>
  <c r="L66" i="1"/>
  <c r="I66" i="1"/>
  <c r="F66" i="1"/>
  <c r="C66" i="1"/>
  <c r="DS66" i="1" s="1"/>
  <c r="GV65" i="1"/>
  <c r="GS65" i="1"/>
  <c r="GP65" i="1"/>
  <c r="GL65" i="1"/>
  <c r="GX65" i="1" s="1"/>
  <c r="GJ65" i="1"/>
  <c r="GG65" i="1"/>
  <c r="GD65" i="1"/>
  <c r="GA65" i="1"/>
  <c r="FX65" i="1"/>
  <c r="FU65" i="1"/>
  <c r="FR65" i="1"/>
  <c r="FO65" i="1"/>
  <c r="FL65" i="1"/>
  <c r="FI65" i="1"/>
  <c r="FF65" i="1"/>
  <c r="FC65" i="1"/>
  <c r="EZ65" i="1"/>
  <c r="GM65" i="1" s="1"/>
  <c r="GY65" i="1" s="1"/>
  <c r="EV65" i="1"/>
  <c r="ET65" i="1"/>
  <c r="EQ65" i="1"/>
  <c r="EN65" i="1"/>
  <c r="EK65" i="1"/>
  <c r="EH65" i="1"/>
  <c r="EE65" i="1"/>
  <c r="EB65" i="1"/>
  <c r="DY65" i="1"/>
  <c r="DV65" i="1"/>
  <c r="EW65" i="1" s="1"/>
  <c r="DR65" i="1"/>
  <c r="DP65" i="1"/>
  <c r="DM65" i="1"/>
  <c r="DJ65" i="1"/>
  <c r="DG65" i="1"/>
  <c r="DD65" i="1"/>
  <c r="DA65" i="1"/>
  <c r="CX65" i="1"/>
  <c r="CU65" i="1"/>
  <c r="CR65" i="1"/>
  <c r="CO65" i="1"/>
  <c r="CL65" i="1"/>
  <c r="CI65" i="1"/>
  <c r="CF65" i="1"/>
  <c r="CC65" i="1"/>
  <c r="BZ65" i="1"/>
  <c r="BW65" i="1"/>
  <c r="BT65" i="1"/>
  <c r="BQ65" i="1"/>
  <c r="BN65" i="1"/>
  <c r="BK65" i="1"/>
  <c r="BH65" i="1"/>
  <c r="BE65" i="1"/>
  <c r="BB65" i="1"/>
  <c r="AY65" i="1"/>
  <c r="AV65" i="1"/>
  <c r="AS65" i="1"/>
  <c r="AP65" i="1"/>
  <c r="AM65" i="1"/>
  <c r="AJ65" i="1"/>
  <c r="AG65" i="1"/>
  <c r="AD65" i="1"/>
  <c r="AA65" i="1"/>
  <c r="X65" i="1"/>
  <c r="U65" i="1"/>
  <c r="R65" i="1"/>
  <c r="O65" i="1"/>
  <c r="L65" i="1"/>
  <c r="I65" i="1"/>
  <c r="F65" i="1"/>
  <c r="DS65" i="1" s="1"/>
  <c r="HB65" i="1" s="1"/>
  <c r="C65" i="1"/>
  <c r="GV64" i="1"/>
  <c r="GS64" i="1"/>
  <c r="GP64" i="1"/>
  <c r="GL64" i="1"/>
  <c r="GX64" i="1" s="1"/>
  <c r="GJ64" i="1"/>
  <c r="GG64" i="1"/>
  <c r="GD64" i="1"/>
  <c r="GA64" i="1"/>
  <c r="FX64" i="1"/>
  <c r="FU64" i="1"/>
  <c r="FR64" i="1"/>
  <c r="FO64" i="1"/>
  <c r="FL64" i="1"/>
  <c r="FI64" i="1"/>
  <c r="FF64" i="1"/>
  <c r="FC64" i="1"/>
  <c r="EZ64" i="1"/>
  <c r="GM64" i="1" s="1"/>
  <c r="GY64" i="1" s="1"/>
  <c r="EV64" i="1"/>
  <c r="ET64" i="1"/>
  <c r="EQ64" i="1"/>
  <c r="EN64" i="1"/>
  <c r="EH64" i="1"/>
  <c r="EE64" i="1"/>
  <c r="EB64" i="1"/>
  <c r="DY64" i="1"/>
  <c r="EW64" i="1" s="1"/>
  <c r="DV64" i="1"/>
  <c r="DR64" i="1"/>
  <c r="HA64" i="1" s="1"/>
  <c r="DP64" i="1"/>
  <c r="DM64" i="1"/>
  <c r="DJ64" i="1"/>
  <c r="DG64" i="1"/>
  <c r="DD64" i="1"/>
  <c r="DA64" i="1"/>
  <c r="CX64" i="1"/>
  <c r="CU64" i="1"/>
  <c r="CR64" i="1"/>
  <c r="CO64" i="1"/>
  <c r="CL64" i="1"/>
  <c r="CI64" i="1"/>
  <c r="CF64" i="1"/>
  <c r="CC64" i="1"/>
  <c r="BZ64" i="1"/>
  <c r="BW64" i="1"/>
  <c r="BT64" i="1"/>
  <c r="BQ64" i="1"/>
  <c r="BN64" i="1"/>
  <c r="BK64" i="1"/>
  <c r="BH64" i="1"/>
  <c r="BE64" i="1"/>
  <c r="BB64" i="1"/>
  <c r="AY64" i="1"/>
  <c r="AV64" i="1"/>
  <c r="AS64" i="1"/>
  <c r="AP64" i="1"/>
  <c r="AM64" i="1"/>
  <c r="AJ64" i="1"/>
  <c r="AG64" i="1"/>
  <c r="AD64" i="1"/>
  <c r="AA64" i="1"/>
  <c r="X64" i="1"/>
  <c r="U64" i="1"/>
  <c r="R64" i="1"/>
  <c r="O64" i="1"/>
  <c r="L64" i="1"/>
  <c r="I64" i="1"/>
  <c r="F64" i="1"/>
  <c r="C64" i="1"/>
  <c r="DS64" i="1" s="1"/>
  <c r="HB64" i="1" s="1"/>
  <c r="GV63" i="1"/>
  <c r="GW63" i="1" s="1"/>
  <c r="GS63" i="1"/>
  <c r="GT63" i="1" s="1"/>
  <c r="GP63" i="1"/>
  <c r="GQ63" i="1" s="1"/>
  <c r="GL63" i="1"/>
  <c r="GX63" i="1" s="1"/>
  <c r="GJ63" i="1"/>
  <c r="GG63" i="1"/>
  <c r="GH63" i="1" s="1"/>
  <c r="GD63" i="1"/>
  <c r="GE63" i="1" s="1"/>
  <c r="GA63" i="1"/>
  <c r="GB63" i="1" s="1"/>
  <c r="FX63" i="1"/>
  <c r="FY63" i="1" s="1"/>
  <c r="FU63" i="1"/>
  <c r="FV63" i="1" s="1"/>
  <c r="FR63" i="1"/>
  <c r="FS63" i="1" s="1"/>
  <c r="FO63" i="1"/>
  <c r="FP63" i="1" s="1"/>
  <c r="FL63" i="1"/>
  <c r="FM63" i="1" s="1"/>
  <c r="FI63" i="1"/>
  <c r="FJ63" i="1" s="1"/>
  <c r="FF63" i="1"/>
  <c r="FG63" i="1" s="1"/>
  <c r="FC63" i="1"/>
  <c r="FD63" i="1" s="1"/>
  <c r="EZ63" i="1"/>
  <c r="EV63" i="1"/>
  <c r="ET63" i="1"/>
  <c r="EU63" i="1" s="1"/>
  <c r="EQ63" i="1"/>
  <c r="ER63" i="1" s="1"/>
  <c r="EN63" i="1"/>
  <c r="EO63" i="1" s="1"/>
  <c r="EK63" i="1"/>
  <c r="EL63" i="1" s="1"/>
  <c r="EH63" i="1"/>
  <c r="EI63" i="1" s="1"/>
  <c r="EE63" i="1"/>
  <c r="EF63" i="1" s="1"/>
  <c r="EB63" i="1"/>
  <c r="EC63" i="1" s="1"/>
  <c r="DY63" i="1"/>
  <c r="DZ63" i="1" s="1"/>
  <c r="DV63" i="1"/>
  <c r="EW63" i="1" s="1"/>
  <c r="EX63" i="1" s="1"/>
  <c r="DR63" i="1"/>
  <c r="HA63" i="1" s="1"/>
  <c r="DP63" i="1"/>
  <c r="DM63" i="1"/>
  <c r="DJ63" i="1"/>
  <c r="DG63" i="1"/>
  <c r="DD63" i="1"/>
  <c r="DA63" i="1"/>
  <c r="CX63" i="1"/>
  <c r="CU63" i="1"/>
  <c r="CR63" i="1"/>
  <c r="CO63" i="1"/>
  <c r="CL63" i="1"/>
  <c r="CI63" i="1"/>
  <c r="CF63" i="1"/>
  <c r="CC63" i="1"/>
  <c r="BZ63" i="1"/>
  <c r="BW63" i="1"/>
  <c r="BT63" i="1"/>
  <c r="BQ63" i="1"/>
  <c r="BN63" i="1"/>
  <c r="BK63" i="1"/>
  <c r="BH63" i="1"/>
  <c r="BE63" i="1"/>
  <c r="BB63" i="1"/>
  <c r="AY63" i="1"/>
  <c r="AV63" i="1"/>
  <c r="AS63" i="1"/>
  <c r="AP63" i="1"/>
  <c r="AM63" i="1"/>
  <c r="AJ63" i="1"/>
  <c r="AG63" i="1"/>
  <c r="AD63" i="1"/>
  <c r="AA63" i="1"/>
  <c r="X63" i="1"/>
  <c r="U63" i="1"/>
  <c r="R63" i="1"/>
  <c r="O63" i="1"/>
  <c r="L63" i="1"/>
  <c r="I63" i="1"/>
  <c r="F63" i="1"/>
  <c r="C63" i="1"/>
  <c r="GV62" i="1"/>
  <c r="GW62" i="1" s="1"/>
  <c r="GU62" i="1"/>
  <c r="GS62" i="1"/>
  <c r="GR62" i="1"/>
  <c r="GP62" i="1"/>
  <c r="GQ62" i="1" s="1"/>
  <c r="GO62" i="1"/>
  <c r="GJ62" i="1"/>
  <c r="GI62" i="1"/>
  <c r="GG62" i="1"/>
  <c r="GH62" i="1" s="1"/>
  <c r="GF62" i="1"/>
  <c r="GD62" i="1"/>
  <c r="GC62" i="1"/>
  <c r="GA62" i="1"/>
  <c r="GB62" i="1" s="1"/>
  <c r="FZ62" i="1"/>
  <c r="FX62" i="1"/>
  <c r="FW62" i="1"/>
  <c r="FU62" i="1"/>
  <c r="FV62" i="1" s="1"/>
  <c r="FT62" i="1"/>
  <c r="FR62" i="1"/>
  <c r="FQ62" i="1"/>
  <c r="FO62" i="1"/>
  <c r="FP62" i="1" s="1"/>
  <c r="FN62" i="1"/>
  <c r="FL62" i="1"/>
  <c r="FK62" i="1"/>
  <c r="FI62" i="1"/>
  <c r="FJ62" i="1" s="1"/>
  <c r="FH62" i="1"/>
  <c r="FF62" i="1"/>
  <c r="FE62" i="1"/>
  <c r="FC62" i="1"/>
  <c r="FD62" i="1" s="1"/>
  <c r="FB62" i="1"/>
  <c r="EZ62" i="1"/>
  <c r="GM62" i="1" s="1"/>
  <c r="EY62" i="1"/>
  <c r="GL62" i="1" s="1"/>
  <c r="GX62" i="1" s="1"/>
  <c r="ET62" i="1"/>
  <c r="ES62" i="1"/>
  <c r="EQ62" i="1"/>
  <c r="ER62" i="1" s="1"/>
  <c r="EP62" i="1"/>
  <c r="EN62" i="1"/>
  <c r="EM62" i="1"/>
  <c r="EK62" i="1"/>
  <c r="EL62" i="1" s="1"/>
  <c r="EJ62" i="1"/>
  <c r="EH62" i="1"/>
  <c r="EG62" i="1"/>
  <c r="EE62" i="1"/>
  <c r="EF62" i="1" s="1"/>
  <c r="ED62" i="1"/>
  <c r="EB62" i="1"/>
  <c r="EA62" i="1"/>
  <c r="DY62" i="1"/>
  <c r="DX62" i="1"/>
  <c r="DV62" i="1"/>
  <c r="DU62" i="1"/>
  <c r="DP62" i="1"/>
  <c r="DO62" i="1"/>
  <c r="DM62" i="1"/>
  <c r="DL62" i="1"/>
  <c r="DJ62" i="1"/>
  <c r="DI62" i="1"/>
  <c r="DG62" i="1"/>
  <c r="DF62" i="1"/>
  <c r="DD62" i="1"/>
  <c r="DC62" i="1"/>
  <c r="DA62" i="1"/>
  <c r="CZ62" i="1"/>
  <c r="CX62" i="1"/>
  <c r="CW62" i="1"/>
  <c r="CU62" i="1"/>
  <c r="CT62" i="1"/>
  <c r="CR62" i="1"/>
  <c r="CQ62" i="1"/>
  <c r="CO62" i="1"/>
  <c r="CN62" i="1"/>
  <c r="CL62" i="1"/>
  <c r="CK62" i="1"/>
  <c r="CI62" i="1"/>
  <c r="CH62" i="1"/>
  <c r="CF62" i="1"/>
  <c r="CE62" i="1"/>
  <c r="CC62" i="1"/>
  <c r="CB62" i="1"/>
  <c r="BZ62" i="1"/>
  <c r="BY62" i="1"/>
  <c r="BW62" i="1"/>
  <c r="BV62" i="1"/>
  <c r="BT62" i="1"/>
  <c r="BS62" i="1"/>
  <c r="BQ62" i="1"/>
  <c r="BP62" i="1"/>
  <c r="BN62" i="1"/>
  <c r="BM62" i="1"/>
  <c r="BK62" i="1"/>
  <c r="BJ62" i="1"/>
  <c r="BH62" i="1"/>
  <c r="BG62" i="1"/>
  <c r="BE62" i="1"/>
  <c r="BD62" i="1"/>
  <c r="BB62" i="1"/>
  <c r="BA62" i="1"/>
  <c r="AY62" i="1"/>
  <c r="AX62" i="1"/>
  <c r="AV62" i="1"/>
  <c r="AU62" i="1"/>
  <c r="AS62" i="1"/>
  <c r="AR62" i="1"/>
  <c r="AP62" i="1"/>
  <c r="AO62" i="1"/>
  <c r="AM62" i="1"/>
  <c r="AL62" i="1"/>
  <c r="AJ62" i="1"/>
  <c r="AI62" i="1"/>
  <c r="AG62" i="1"/>
  <c r="AF62" i="1"/>
  <c r="AD62" i="1"/>
  <c r="AC62" i="1"/>
  <c r="AA62" i="1"/>
  <c r="Z62" i="1"/>
  <c r="X62" i="1"/>
  <c r="X61" i="1" s="1"/>
  <c r="W62" i="1"/>
  <c r="U62" i="1"/>
  <c r="T62" i="1"/>
  <c r="R62" i="1"/>
  <c r="Q62" i="1"/>
  <c r="O62" i="1"/>
  <c r="N62" i="1"/>
  <c r="L62" i="1"/>
  <c r="L61" i="1" s="1"/>
  <c r="K62" i="1"/>
  <c r="I62" i="1"/>
  <c r="H62" i="1"/>
  <c r="F62" i="1"/>
  <c r="E62" i="1"/>
  <c r="C62" i="1"/>
  <c r="DS62" i="1" s="1"/>
  <c r="B62" i="1"/>
  <c r="DR62" i="1" s="1"/>
  <c r="GV61" i="1"/>
  <c r="GW61" i="1" s="1"/>
  <c r="GU61" i="1"/>
  <c r="GS61" i="1"/>
  <c r="GR61" i="1"/>
  <c r="GP61" i="1"/>
  <c r="GQ61" i="1" s="1"/>
  <c r="GO61" i="1"/>
  <c r="GJ61" i="1"/>
  <c r="GI61" i="1"/>
  <c r="GG61" i="1"/>
  <c r="GH61" i="1" s="1"/>
  <c r="GF61" i="1"/>
  <c r="GD61" i="1"/>
  <c r="GC61" i="1"/>
  <c r="GA61" i="1"/>
  <c r="GB61" i="1" s="1"/>
  <c r="FZ61" i="1"/>
  <c r="FX61" i="1"/>
  <c r="FW61" i="1"/>
  <c r="FU61" i="1"/>
  <c r="FV61" i="1" s="1"/>
  <c r="FT61" i="1"/>
  <c r="FR61" i="1"/>
  <c r="FQ61" i="1"/>
  <c r="FO61" i="1"/>
  <c r="FP61" i="1" s="1"/>
  <c r="FN61" i="1"/>
  <c r="FL61" i="1"/>
  <c r="FK61" i="1"/>
  <c r="FI61" i="1"/>
  <c r="FJ61" i="1" s="1"/>
  <c r="FH61" i="1"/>
  <c r="FF61" i="1"/>
  <c r="FE61" i="1"/>
  <c r="FC61" i="1"/>
  <c r="FD61" i="1" s="1"/>
  <c r="FB61" i="1"/>
  <c r="EZ61" i="1"/>
  <c r="GM61" i="1" s="1"/>
  <c r="EY61" i="1"/>
  <c r="GL61" i="1" s="1"/>
  <c r="GX61" i="1" s="1"/>
  <c r="ET61" i="1"/>
  <c r="ES61" i="1"/>
  <c r="EQ61" i="1"/>
  <c r="ER61" i="1" s="1"/>
  <c r="EP61" i="1"/>
  <c r="EN61" i="1"/>
  <c r="EM61" i="1"/>
  <c r="EK61" i="1"/>
  <c r="EL61" i="1" s="1"/>
  <c r="EJ61" i="1"/>
  <c r="EH61" i="1"/>
  <c r="EG61" i="1"/>
  <c r="EE61" i="1"/>
  <c r="EF61" i="1" s="1"/>
  <c r="ED61" i="1"/>
  <c r="EB61" i="1"/>
  <c r="EA61" i="1"/>
  <c r="DY61" i="1"/>
  <c r="DX61" i="1"/>
  <c r="DV61" i="1"/>
  <c r="DU61" i="1"/>
  <c r="DP61" i="1"/>
  <c r="DO61" i="1"/>
  <c r="DM61" i="1"/>
  <c r="DL61" i="1"/>
  <c r="DJ61" i="1"/>
  <c r="DI61" i="1"/>
  <c r="DG61" i="1"/>
  <c r="DF61" i="1"/>
  <c r="DD61" i="1"/>
  <c r="DC61" i="1"/>
  <c r="DA61" i="1"/>
  <c r="CZ61" i="1"/>
  <c r="CX61" i="1"/>
  <c r="CW61" i="1"/>
  <c r="CU61" i="1"/>
  <c r="CT61" i="1"/>
  <c r="CR61" i="1"/>
  <c r="CQ61" i="1"/>
  <c r="CO61" i="1"/>
  <c r="CN61" i="1"/>
  <c r="CL61" i="1"/>
  <c r="CK61" i="1"/>
  <c r="CI61" i="1"/>
  <c r="CH61" i="1"/>
  <c r="CF61" i="1"/>
  <c r="CE61" i="1"/>
  <c r="CC61" i="1"/>
  <c r="CB61" i="1"/>
  <c r="BZ61" i="1"/>
  <c r="BY61" i="1"/>
  <c r="BW61" i="1"/>
  <c r="BV61" i="1"/>
  <c r="BT61" i="1"/>
  <c r="BS61" i="1"/>
  <c r="BQ61" i="1"/>
  <c r="BP61" i="1"/>
  <c r="BN61" i="1"/>
  <c r="BM61" i="1"/>
  <c r="BK61" i="1"/>
  <c r="BJ61" i="1"/>
  <c r="BH61" i="1"/>
  <c r="BG61" i="1"/>
  <c r="BE61" i="1"/>
  <c r="BD61" i="1"/>
  <c r="BB61" i="1"/>
  <c r="BA61" i="1"/>
  <c r="AY61" i="1"/>
  <c r="AX61" i="1"/>
  <c r="AV61" i="1"/>
  <c r="AU61" i="1"/>
  <c r="AS61" i="1"/>
  <c r="AR61" i="1"/>
  <c r="AP61" i="1"/>
  <c r="AO61" i="1"/>
  <c r="AM61" i="1"/>
  <c r="AL61" i="1"/>
  <c r="AJ61" i="1"/>
  <c r="AI61" i="1"/>
  <c r="AG61" i="1"/>
  <c r="AF61" i="1"/>
  <c r="AD61" i="1"/>
  <c r="AC61" i="1"/>
  <c r="Z61" i="1"/>
  <c r="W61" i="1"/>
  <c r="T61" i="1"/>
  <c r="R61" i="1"/>
  <c r="Q61" i="1"/>
  <c r="N61" i="1"/>
  <c r="K61" i="1"/>
  <c r="H61" i="1"/>
  <c r="F61" i="1"/>
  <c r="E61" i="1"/>
  <c r="B61" i="1"/>
  <c r="DR61" i="1" s="1"/>
  <c r="GV60" i="1"/>
  <c r="GV58" i="1" s="1"/>
  <c r="GS60" i="1"/>
  <c r="GP60" i="1"/>
  <c r="GP58" i="1" s="1"/>
  <c r="GL60" i="1"/>
  <c r="GX60" i="1" s="1"/>
  <c r="GJ60" i="1"/>
  <c r="GJ58" i="1" s="1"/>
  <c r="GG60" i="1"/>
  <c r="GD60" i="1"/>
  <c r="GD58" i="1" s="1"/>
  <c r="GA60" i="1"/>
  <c r="FX60" i="1"/>
  <c r="FX58" i="1" s="1"/>
  <c r="FU60" i="1"/>
  <c r="FR60" i="1"/>
  <c r="FR58" i="1" s="1"/>
  <c r="FO60" i="1"/>
  <c r="FL60" i="1"/>
  <c r="FL58" i="1" s="1"/>
  <c r="FI60" i="1"/>
  <c r="FF60" i="1"/>
  <c r="FF58" i="1" s="1"/>
  <c r="FC60" i="1"/>
  <c r="EZ60" i="1"/>
  <c r="EV60" i="1"/>
  <c r="ET60" i="1"/>
  <c r="ET58" i="1" s="1"/>
  <c r="EQ60" i="1"/>
  <c r="EN60" i="1"/>
  <c r="EN58" i="1" s="1"/>
  <c r="EK60" i="1"/>
  <c r="EH60" i="1"/>
  <c r="EH58" i="1" s="1"/>
  <c r="EE60" i="1"/>
  <c r="EB60" i="1"/>
  <c r="EB58" i="1" s="1"/>
  <c r="DY60" i="1"/>
  <c r="DV60" i="1"/>
  <c r="DR60" i="1"/>
  <c r="DP60" i="1"/>
  <c r="DP58" i="1" s="1"/>
  <c r="DM60" i="1"/>
  <c r="DJ60" i="1"/>
  <c r="DJ58" i="1" s="1"/>
  <c r="DG60" i="1"/>
  <c r="DD60" i="1"/>
  <c r="DD58" i="1" s="1"/>
  <c r="DA60" i="1"/>
  <c r="CX60" i="1"/>
  <c r="CX58" i="1" s="1"/>
  <c r="CU60" i="1"/>
  <c r="CR60" i="1"/>
  <c r="CR58" i="1" s="1"/>
  <c r="CO60" i="1"/>
  <c r="CL60" i="1"/>
  <c r="CL58" i="1" s="1"/>
  <c r="CI60" i="1"/>
  <c r="CF60" i="1"/>
  <c r="CF58" i="1" s="1"/>
  <c r="CC60" i="1"/>
  <c r="BZ60" i="1"/>
  <c r="BZ58" i="1" s="1"/>
  <c r="BW60" i="1"/>
  <c r="BT60" i="1"/>
  <c r="BT58" i="1" s="1"/>
  <c r="BQ60" i="1"/>
  <c r="BN60" i="1"/>
  <c r="BN58" i="1" s="1"/>
  <c r="BK60" i="1"/>
  <c r="BH60" i="1"/>
  <c r="BH58" i="1" s="1"/>
  <c r="BE60" i="1"/>
  <c r="BB60" i="1"/>
  <c r="BB58" i="1" s="1"/>
  <c r="AY60" i="1"/>
  <c r="AV60" i="1"/>
  <c r="AV58" i="1" s="1"/>
  <c r="AS60" i="1"/>
  <c r="AP60" i="1"/>
  <c r="AP58" i="1" s="1"/>
  <c r="AM60" i="1"/>
  <c r="AJ60" i="1"/>
  <c r="AJ58" i="1" s="1"/>
  <c r="AG60" i="1"/>
  <c r="AD60" i="1"/>
  <c r="AD58" i="1" s="1"/>
  <c r="AA60" i="1"/>
  <c r="X60" i="1"/>
  <c r="X58" i="1" s="1"/>
  <c r="U60" i="1"/>
  <c r="R60" i="1"/>
  <c r="R58" i="1" s="1"/>
  <c r="O60" i="1"/>
  <c r="L60" i="1"/>
  <c r="I60" i="1"/>
  <c r="F60" i="1"/>
  <c r="C60" i="1"/>
  <c r="GV59" i="1"/>
  <c r="GS59" i="1"/>
  <c r="GS58" i="1" s="1"/>
  <c r="GP59" i="1"/>
  <c r="GL59" i="1"/>
  <c r="GX59" i="1" s="1"/>
  <c r="GJ59" i="1"/>
  <c r="GG59" i="1"/>
  <c r="GG58" i="1" s="1"/>
  <c r="GD59" i="1"/>
  <c r="GA59" i="1"/>
  <c r="GA58" i="1" s="1"/>
  <c r="FX59" i="1"/>
  <c r="FU59" i="1"/>
  <c r="FU58" i="1" s="1"/>
  <c r="FR59" i="1"/>
  <c r="FO59" i="1"/>
  <c r="FO58" i="1" s="1"/>
  <c r="FL59" i="1"/>
  <c r="FI59" i="1"/>
  <c r="FI58" i="1" s="1"/>
  <c r="FF59" i="1"/>
  <c r="FC59" i="1"/>
  <c r="FC58" i="1" s="1"/>
  <c r="EZ59" i="1"/>
  <c r="EV59" i="1"/>
  <c r="ET59" i="1"/>
  <c r="EQ59" i="1"/>
  <c r="EQ58" i="1" s="1"/>
  <c r="EN59" i="1"/>
  <c r="EK59" i="1"/>
  <c r="EK58" i="1" s="1"/>
  <c r="EH59" i="1"/>
  <c r="EE59" i="1"/>
  <c r="EE58" i="1" s="1"/>
  <c r="EB59" i="1"/>
  <c r="DY59" i="1"/>
  <c r="DY58" i="1" s="1"/>
  <c r="DV59" i="1"/>
  <c r="DR59" i="1"/>
  <c r="DP59" i="1"/>
  <c r="DM59" i="1"/>
  <c r="DM58" i="1" s="1"/>
  <c r="DJ59" i="1"/>
  <c r="DG59" i="1"/>
  <c r="DG58" i="1" s="1"/>
  <c r="DD59" i="1"/>
  <c r="DA59" i="1"/>
  <c r="DA58" i="1" s="1"/>
  <c r="CX59" i="1"/>
  <c r="CU59" i="1"/>
  <c r="CU58" i="1" s="1"/>
  <c r="CR59" i="1"/>
  <c r="CO59" i="1"/>
  <c r="CO58" i="1" s="1"/>
  <c r="CL59" i="1"/>
  <c r="CI59" i="1"/>
  <c r="CI58" i="1" s="1"/>
  <c r="CF59" i="1"/>
  <c r="CC59" i="1"/>
  <c r="CC58" i="1" s="1"/>
  <c r="BZ59" i="1"/>
  <c r="BW59" i="1"/>
  <c r="BW58" i="1" s="1"/>
  <c r="BT59" i="1"/>
  <c r="BQ59" i="1"/>
  <c r="BQ58" i="1" s="1"/>
  <c r="BN59" i="1"/>
  <c r="BK59" i="1"/>
  <c r="BK58" i="1" s="1"/>
  <c r="BH59" i="1"/>
  <c r="BE59" i="1"/>
  <c r="BE58" i="1" s="1"/>
  <c r="BB59" i="1"/>
  <c r="AY59" i="1"/>
  <c r="AY58" i="1" s="1"/>
  <c r="AV59" i="1"/>
  <c r="AS59" i="1"/>
  <c r="AS58" i="1" s="1"/>
  <c r="AP59" i="1"/>
  <c r="AM59" i="1"/>
  <c r="AM58" i="1" s="1"/>
  <c r="AJ59" i="1"/>
  <c r="AG59" i="1"/>
  <c r="AG58" i="1" s="1"/>
  <c r="AD59" i="1"/>
  <c r="AA59" i="1"/>
  <c r="AA58" i="1" s="1"/>
  <c r="X59" i="1"/>
  <c r="U59" i="1"/>
  <c r="U58" i="1" s="1"/>
  <c r="R59" i="1"/>
  <c r="O59" i="1"/>
  <c r="O58" i="1" s="1"/>
  <c r="L59" i="1"/>
  <c r="I59" i="1"/>
  <c r="F59" i="1"/>
  <c r="C59" i="1"/>
  <c r="DS59" i="1" s="1"/>
  <c r="GU58" i="1"/>
  <c r="GR58" i="1"/>
  <c r="GO58" i="1"/>
  <c r="GI58" i="1"/>
  <c r="GF58" i="1"/>
  <c r="GC58" i="1"/>
  <c r="FZ58" i="1"/>
  <c r="FW58" i="1"/>
  <c r="FT58" i="1"/>
  <c r="FQ58" i="1"/>
  <c r="FN58" i="1"/>
  <c r="FK58" i="1"/>
  <c r="FH58" i="1"/>
  <c r="FE58" i="1"/>
  <c r="FB58" i="1"/>
  <c r="EY58" i="1"/>
  <c r="GL58" i="1" s="1"/>
  <c r="GX58" i="1" s="1"/>
  <c r="ES58" i="1"/>
  <c r="EP58" i="1"/>
  <c r="EM58" i="1"/>
  <c r="EJ58" i="1"/>
  <c r="EG58" i="1"/>
  <c r="ED58" i="1"/>
  <c r="EA58" i="1"/>
  <c r="DX58" i="1"/>
  <c r="DU58" i="1"/>
  <c r="DO58" i="1"/>
  <c r="DL58" i="1"/>
  <c r="DI58" i="1"/>
  <c r="DF58" i="1"/>
  <c r="DC58" i="1"/>
  <c r="CZ58" i="1"/>
  <c r="CW58" i="1"/>
  <c r="CT58" i="1"/>
  <c r="CQ58" i="1"/>
  <c r="CN58" i="1"/>
  <c r="CK58" i="1"/>
  <c r="CH58" i="1"/>
  <c r="CE58" i="1"/>
  <c r="CB58" i="1"/>
  <c r="BY58" i="1"/>
  <c r="BV58" i="1"/>
  <c r="BS58" i="1"/>
  <c r="BP58" i="1"/>
  <c r="BM58" i="1"/>
  <c r="BJ58" i="1"/>
  <c r="BG58" i="1"/>
  <c r="BD58" i="1"/>
  <c r="BA58" i="1"/>
  <c r="AX58" i="1"/>
  <c r="AU58" i="1"/>
  <c r="AR58" i="1"/>
  <c r="AO58" i="1"/>
  <c r="AL58" i="1"/>
  <c r="AI58" i="1"/>
  <c r="AF58" i="1"/>
  <c r="AC58" i="1"/>
  <c r="Z58" i="1"/>
  <c r="W58" i="1"/>
  <c r="T58" i="1"/>
  <c r="Q58" i="1"/>
  <c r="N58" i="1"/>
  <c r="L58" i="1"/>
  <c r="K58" i="1"/>
  <c r="I58" i="1"/>
  <c r="H58" i="1"/>
  <c r="F58" i="1"/>
  <c r="E58" i="1"/>
  <c r="C58" i="1"/>
  <c r="DS58" i="1" s="1"/>
  <c r="B58" i="1"/>
  <c r="GV57" i="1"/>
  <c r="GS57" i="1"/>
  <c r="GP57" i="1"/>
  <c r="GL57" i="1"/>
  <c r="GX57" i="1" s="1"/>
  <c r="GJ57" i="1"/>
  <c r="GG57" i="1"/>
  <c r="GD57" i="1"/>
  <c r="GA57" i="1"/>
  <c r="FX57" i="1"/>
  <c r="FU57" i="1"/>
  <c r="FR57" i="1"/>
  <c r="FO57" i="1"/>
  <c r="FL57" i="1"/>
  <c r="FI57" i="1"/>
  <c r="FF57" i="1"/>
  <c r="FC57" i="1"/>
  <c r="EZ57" i="1"/>
  <c r="GM57" i="1" s="1"/>
  <c r="GY57" i="1" s="1"/>
  <c r="EV57" i="1"/>
  <c r="ET57" i="1"/>
  <c r="EQ57" i="1"/>
  <c r="EN57" i="1"/>
  <c r="EK57" i="1"/>
  <c r="EH57" i="1"/>
  <c r="EE57" i="1"/>
  <c r="EB57" i="1"/>
  <c r="DY57" i="1"/>
  <c r="DV57" i="1"/>
  <c r="EW57" i="1" s="1"/>
  <c r="DR57" i="1"/>
  <c r="DP57" i="1"/>
  <c r="DM57" i="1"/>
  <c r="DJ57" i="1"/>
  <c r="DG57" i="1"/>
  <c r="DD57" i="1"/>
  <c r="DA57" i="1"/>
  <c r="CX57" i="1"/>
  <c r="CU57" i="1"/>
  <c r="CR57" i="1"/>
  <c r="CO57" i="1"/>
  <c r="CL57" i="1"/>
  <c r="CI57" i="1"/>
  <c r="CF57" i="1"/>
  <c r="CC57" i="1"/>
  <c r="BZ57" i="1"/>
  <c r="BW57" i="1"/>
  <c r="BT57" i="1"/>
  <c r="BQ57" i="1"/>
  <c r="BN57" i="1"/>
  <c r="BK57" i="1"/>
  <c r="BH57" i="1"/>
  <c r="BE57" i="1"/>
  <c r="BB57" i="1"/>
  <c r="AY57" i="1"/>
  <c r="AV57" i="1"/>
  <c r="AS57" i="1"/>
  <c r="AP57" i="1"/>
  <c r="AM57" i="1"/>
  <c r="AJ57" i="1"/>
  <c r="AG57" i="1"/>
  <c r="AD57" i="1"/>
  <c r="AA57" i="1"/>
  <c r="AB57" i="1" s="1"/>
  <c r="X57" i="1"/>
  <c r="U57" i="1"/>
  <c r="R57" i="1"/>
  <c r="O57" i="1"/>
  <c r="L57" i="1"/>
  <c r="I57" i="1"/>
  <c r="F57" i="1"/>
  <c r="C57" i="1"/>
  <c r="GV56" i="1"/>
  <c r="GS56" i="1"/>
  <c r="GP56" i="1"/>
  <c r="GL56" i="1"/>
  <c r="GX56" i="1" s="1"/>
  <c r="GJ56" i="1"/>
  <c r="GG56" i="1"/>
  <c r="GD56" i="1"/>
  <c r="GA56" i="1"/>
  <c r="FX56" i="1"/>
  <c r="FU56" i="1"/>
  <c r="FR56" i="1"/>
  <c r="FO56" i="1"/>
  <c r="FL56" i="1"/>
  <c r="FI56" i="1"/>
  <c r="FF56" i="1"/>
  <c r="FC56" i="1"/>
  <c r="EZ56" i="1"/>
  <c r="EV56" i="1"/>
  <c r="ET56" i="1"/>
  <c r="EQ56" i="1"/>
  <c r="EN56" i="1"/>
  <c r="EK56" i="1"/>
  <c r="EH56" i="1"/>
  <c r="EE56" i="1"/>
  <c r="EB56" i="1"/>
  <c r="DY56" i="1"/>
  <c r="DV56" i="1"/>
  <c r="DR56" i="1"/>
  <c r="DP56" i="1"/>
  <c r="DM56" i="1"/>
  <c r="DJ56" i="1"/>
  <c r="DG56" i="1"/>
  <c r="DD56" i="1"/>
  <c r="DA56" i="1"/>
  <c r="CX56" i="1"/>
  <c r="CU56" i="1"/>
  <c r="CR56" i="1"/>
  <c r="CO56" i="1"/>
  <c r="CL56" i="1"/>
  <c r="CI56" i="1"/>
  <c r="CF56" i="1"/>
  <c r="CC56" i="1"/>
  <c r="BZ56" i="1"/>
  <c r="BW56" i="1"/>
  <c r="BT56" i="1"/>
  <c r="BQ56" i="1"/>
  <c r="BN56" i="1"/>
  <c r="BK56" i="1"/>
  <c r="BH56" i="1"/>
  <c r="BE56" i="1"/>
  <c r="BB56" i="1"/>
  <c r="AY56" i="1"/>
  <c r="AV56" i="1"/>
  <c r="AS56" i="1"/>
  <c r="AP56" i="1"/>
  <c r="AM56" i="1"/>
  <c r="AJ56" i="1"/>
  <c r="AG56" i="1"/>
  <c r="AD56" i="1"/>
  <c r="AA56" i="1"/>
  <c r="X56" i="1"/>
  <c r="U56" i="1"/>
  <c r="R56" i="1"/>
  <c r="O56" i="1"/>
  <c r="L56" i="1"/>
  <c r="I56" i="1"/>
  <c r="F56" i="1"/>
  <c r="DS56" i="1" s="1"/>
  <c r="C56" i="1"/>
  <c r="GV55" i="1"/>
  <c r="GV54" i="1" s="1"/>
  <c r="GV53" i="1" s="1"/>
  <c r="GS55" i="1"/>
  <c r="GP55" i="1"/>
  <c r="GP54" i="1" s="1"/>
  <c r="GP53" i="1" s="1"/>
  <c r="GL55" i="1"/>
  <c r="GX55" i="1" s="1"/>
  <c r="GJ55" i="1"/>
  <c r="GG55" i="1"/>
  <c r="GG54" i="1" s="1"/>
  <c r="GG53" i="1" s="1"/>
  <c r="GD55" i="1"/>
  <c r="GA55" i="1"/>
  <c r="GA54" i="1" s="1"/>
  <c r="GA53" i="1" s="1"/>
  <c r="FX55" i="1"/>
  <c r="FU55" i="1"/>
  <c r="FU54" i="1" s="1"/>
  <c r="FU53" i="1" s="1"/>
  <c r="FR55" i="1"/>
  <c r="FO55" i="1"/>
  <c r="FO54" i="1" s="1"/>
  <c r="FO53" i="1" s="1"/>
  <c r="FL55" i="1"/>
  <c r="FI55" i="1"/>
  <c r="FI54" i="1" s="1"/>
  <c r="FI53" i="1" s="1"/>
  <c r="FF55" i="1"/>
  <c r="FC55" i="1"/>
  <c r="FC54" i="1" s="1"/>
  <c r="FC53" i="1" s="1"/>
  <c r="EZ55" i="1"/>
  <c r="GM55" i="1" s="1"/>
  <c r="GY55" i="1" s="1"/>
  <c r="EV55" i="1"/>
  <c r="ET55" i="1"/>
  <c r="ET54" i="1" s="1"/>
  <c r="ET53" i="1" s="1"/>
  <c r="EQ55" i="1"/>
  <c r="EN55" i="1"/>
  <c r="EN54" i="1" s="1"/>
  <c r="EN53" i="1" s="1"/>
  <c r="EK55" i="1"/>
  <c r="EH55" i="1"/>
  <c r="EH54" i="1" s="1"/>
  <c r="EH53" i="1" s="1"/>
  <c r="EE55" i="1"/>
  <c r="EB55" i="1"/>
  <c r="EB54" i="1" s="1"/>
  <c r="EB53" i="1" s="1"/>
  <c r="DY55" i="1"/>
  <c r="DV55" i="1"/>
  <c r="EW55" i="1" s="1"/>
  <c r="DR55" i="1"/>
  <c r="HA55" i="1" s="1"/>
  <c r="DP55" i="1"/>
  <c r="DM55" i="1"/>
  <c r="DJ55" i="1"/>
  <c r="DG55" i="1"/>
  <c r="DD55" i="1"/>
  <c r="DA55" i="1"/>
  <c r="CX55" i="1"/>
  <c r="CU55" i="1"/>
  <c r="CR55" i="1"/>
  <c r="CO55" i="1"/>
  <c r="CL55" i="1"/>
  <c r="CI55" i="1"/>
  <c r="CF55" i="1"/>
  <c r="CC55" i="1"/>
  <c r="BZ55" i="1"/>
  <c r="BW55" i="1"/>
  <c r="BT55" i="1"/>
  <c r="BQ55" i="1"/>
  <c r="BN55" i="1"/>
  <c r="BK55" i="1"/>
  <c r="BH55" i="1"/>
  <c r="BE55" i="1"/>
  <c r="BB55" i="1"/>
  <c r="AY55" i="1"/>
  <c r="AV55" i="1"/>
  <c r="AS55" i="1"/>
  <c r="AP55" i="1"/>
  <c r="AM55" i="1"/>
  <c r="AJ55" i="1"/>
  <c r="AG55" i="1"/>
  <c r="AD55" i="1"/>
  <c r="X55" i="1"/>
  <c r="X54" i="1" s="1"/>
  <c r="X53" i="1" s="1"/>
  <c r="U55" i="1"/>
  <c r="R55" i="1"/>
  <c r="R54" i="1" s="1"/>
  <c r="R53" i="1" s="1"/>
  <c r="O55" i="1"/>
  <c r="L55" i="1"/>
  <c r="L54" i="1" s="1"/>
  <c r="L53" i="1" s="1"/>
  <c r="I55" i="1"/>
  <c r="F55" i="1"/>
  <c r="F54" i="1" s="1"/>
  <c r="C55" i="1"/>
  <c r="DS55" i="1" s="1"/>
  <c r="HB55" i="1" s="1"/>
  <c r="GU54" i="1"/>
  <c r="GU53" i="1" s="1"/>
  <c r="GS54" i="1"/>
  <c r="GR54" i="1"/>
  <c r="GR53" i="1" s="1"/>
  <c r="GO54" i="1"/>
  <c r="GO53" i="1" s="1"/>
  <c r="GJ54" i="1"/>
  <c r="GI54" i="1"/>
  <c r="GI53" i="1" s="1"/>
  <c r="GF54" i="1"/>
  <c r="GF53" i="1" s="1"/>
  <c r="GD54" i="1"/>
  <c r="GC54" i="1"/>
  <c r="GC53" i="1" s="1"/>
  <c r="FZ54" i="1"/>
  <c r="FZ53" i="1" s="1"/>
  <c r="FX54" i="1"/>
  <c r="FW54" i="1"/>
  <c r="FW53" i="1" s="1"/>
  <c r="FT54" i="1"/>
  <c r="FT53" i="1" s="1"/>
  <c r="FR54" i="1"/>
  <c r="FQ54" i="1"/>
  <c r="FQ53" i="1" s="1"/>
  <c r="FN54" i="1"/>
  <c r="FN53" i="1" s="1"/>
  <c r="FL54" i="1"/>
  <c r="FK54" i="1"/>
  <c r="FK53" i="1" s="1"/>
  <c r="FH54" i="1"/>
  <c r="FH53" i="1" s="1"/>
  <c r="FF54" i="1"/>
  <c r="FE54" i="1"/>
  <c r="FE53" i="1" s="1"/>
  <c r="FB54" i="1"/>
  <c r="FB53" i="1" s="1"/>
  <c r="EZ54" i="1"/>
  <c r="EY54" i="1"/>
  <c r="GL54" i="1" s="1"/>
  <c r="GX54" i="1" s="1"/>
  <c r="ES54" i="1"/>
  <c r="ES53" i="1" s="1"/>
  <c r="EP54" i="1"/>
  <c r="EP53" i="1" s="1"/>
  <c r="EM54" i="1"/>
  <c r="EM53" i="1" s="1"/>
  <c r="EJ54" i="1"/>
  <c r="EJ53" i="1" s="1"/>
  <c r="EG54" i="1"/>
  <c r="EG53" i="1" s="1"/>
  <c r="ED54" i="1"/>
  <c r="ED53" i="1" s="1"/>
  <c r="EA54" i="1"/>
  <c r="EA53" i="1" s="1"/>
  <c r="DX54" i="1"/>
  <c r="DX53" i="1" s="1"/>
  <c r="DU54" i="1"/>
  <c r="EV54" i="1" s="1"/>
  <c r="DP54" i="1"/>
  <c r="DP53" i="1" s="1"/>
  <c r="DO54" i="1"/>
  <c r="DM54" i="1"/>
  <c r="DM53" i="1" s="1"/>
  <c r="DL54" i="1"/>
  <c r="DJ54" i="1"/>
  <c r="DJ53" i="1" s="1"/>
  <c r="DI54" i="1"/>
  <c r="DG54" i="1"/>
  <c r="DG53" i="1" s="1"/>
  <c r="DF54" i="1"/>
  <c r="DD54" i="1"/>
  <c r="DD53" i="1" s="1"/>
  <c r="DC54" i="1"/>
  <c r="DA54" i="1"/>
  <c r="DA53" i="1" s="1"/>
  <c r="CZ54" i="1"/>
  <c r="CX54" i="1"/>
  <c r="CX53" i="1" s="1"/>
  <c r="CW54" i="1"/>
  <c r="CU54" i="1"/>
  <c r="CU53" i="1" s="1"/>
  <c r="CT54" i="1"/>
  <c r="CR54" i="1"/>
  <c r="CR53" i="1" s="1"/>
  <c r="CQ54" i="1"/>
  <c r="CO54" i="1"/>
  <c r="CO53" i="1" s="1"/>
  <c r="CN54" i="1"/>
  <c r="CL54" i="1"/>
  <c r="CL53" i="1" s="1"/>
  <c r="CK54" i="1"/>
  <c r="CI54" i="1"/>
  <c r="CI53" i="1" s="1"/>
  <c r="CH54" i="1"/>
  <c r="CF54" i="1"/>
  <c r="CF53" i="1" s="1"/>
  <c r="CE54" i="1"/>
  <c r="CC54" i="1"/>
  <c r="CC53" i="1" s="1"/>
  <c r="CB54" i="1"/>
  <c r="BZ54" i="1"/>
  <c r="BZ53" i="1" s="1"/>
  <c r="BY54" i="1"/>
  <c r="BW54" i="1"/>
  <c r="BW53" i="1" s="1"/>
  <c r="BV54" i="1"/>
  <c r="BT54" i="1"/>
  <c r="BT53" i="1" s="1"/>
  <c r="BS54" i="1"/>
  <c r="BQ54" i="1"/>
  <c r="BQ53" i="1" s="1"/>
  <c r="BP54" i="1"/>
  <c r="BN54" i="1"/>
  <c r="BN53" i="1" s="1"/>
  <c r="BM54" i="1"/>
  <c r="BK54" i="1"/>
  <c r="BK53" i="1" s="1"/>
  <c r="BJ54" i="1"/>
  <c r="BH54" i="1"/>
  <c r="BH53" i="1" s="1"/>
  <c r="BG54" i="1"/>
  <c r="BE54" i="1"/>
  <c r="BE53" i="1" s="1"/>
  <c r="BD54" i="1"/>
  <c r="BB54" i="1"/>
  <c r="BB53" i="1" s="1"/>
  <c r="BA54" i="1"/>
  <c r="AY54" i="1"/>
  <c r="AY53" i="1" s="1"/>
  <c r="AX54" i="1"/>
  <c r="AV54" i="1"/>
  <c r="AV53" i="1" s="1"/>
  <c r="AU54" i="1"/>
  <c r="AS54" i="1"/>
  <c r="AS53" i="1" s="1"/>
  <c r="AR54" i="1"/>
  <c r="AP54" i="1"/>
  <c r="AP53" i="1" s="1"/>
  <c r="AO54" i="1"/>
  <c r="AM54" i="1"/>
  <c r="AM53" i="1" s="1"/>
  <c r="AL54" i="1"/>
  <c r="AJ54" i="1"/>
  <c r="AJ53" i="1" s="1"/>
  <c r="AI54" i="1"/>
  <c r="AG54" i="1"/>
  <c r="AG53" i="1" s="1"/>
  <c r="AF54" i="1"/>
  <c r="AD54" i="1"/>
  <c r="AD53" i="1" s="1"/>
  <c r="AC54" i="1"/>
  <c r="AA54" i="1"/>
  <c r="AA53" i="1" s="1"/>
  <c r="Z54" i="1"/>
  <c r="W54" i="1"/>
  <c r="W53" i="1" s="1"/>
  <c r="U54" i="1"/>
  <c r="T54" i="1"/>
  <c r="T53" i="1" s="1"/>
  <c r="Q54" i="1"/>
  <c r="Q53" i="1" s="1"/>
  <c r="O54" i="1"/>
  <c r="O53" i="1" s="1"/>
  <c r="N54" i="1"/>
  <c r="N53" i="1" s="1"/>
  <c r="K54" i="1"/>
  <c r="K53" i="1" s="1"/>
  <c r="I54" i="1"/>
  <c r="H54" i="1"/>
  <c r="H53" i="1" s="1"/>
  <c r="E54" i="1"/>
  <c r="E53" i="1" s="1"/>
  <c r="C54" i="1"/>
  <c r="C53" i="1" s="1"/>
  <c r="B54" i="1"/>
  <c r="DR54" i="1" s="1"/>
  <c r="GS53" i="1"/>
  <c r="GJ53" i="1"/>
  <c r="GD53" i="1"/>
  <c r="FX53" i="1"/>
  <c r="FR53" i="1"/>
  <c r="FL53" i="1"/>
  <c r="FF53" i="1"/>
  <c r="DO53" i="1"/>
  <c r="DL53" i="1"/>
  <c r="DI53" i="1"/>
  <c r="DF53" i="1"/>
  <c r="DC53" i="1"/>
  <c r="CZ53" i="1"/>
  <c r="CW53" i="1"/>
  <c r="CT53" i="1"/>
  <c r="CQ53" i="1"/>
  <c r="CN53" i="1"/>
  <c r="CK53" i="1"/>
  <c r="CH53" i="1"/>
  <c r="CE53" i="1"/>
  <c r="CB53" i="1"/>
  <c r="BY53" i="1"/>
  <c r="BV53" i="1"/>
  <c r="BS53" i="1"/>
  <c r="BP53" i="1"/>
  <c r="BM53" i="1"/>
  <c r="BJ53" i="1"/>
  <c r="BG53" i="1"/>
  <c r="BD53" i="1"/>
  <c r="BA53" i="1"/>
  <c r="AX53" i="1"/>
  <c r="AU53" i="1"/>
  <c r="AR53" i="1"/>
  <c r="AO53" i="1"/>
  <c r="AL53" i="1"/>
  <c r="AI53" i="1"/>
  <c r="AF53" i="1"/>
  <c r="AC53" i="1"/>
  <c r="U53" i="1"/>
  <c r="I53" i="1"/>
  <c r="GV51" i="1"/>
  <c r="GS51" i="1"/>
  <c r="GP51" i="1"/>
  <c r="GL51" i="1"/>
  <c r="GX51" i="1" s="1"/>
  <c r="GJ51" i="1"/>
  <c r="GG51" i="1"/>
  <c r="GD51" i="1"/>
  <c r="GA51" i="1"/>
  <c r="FX51" i="1"/>
  <c r="FU51" i="1"/>
  <c r="FR51" i="1"/>
  <c r="FO51" i="1"/>
  <c r="FL51" i="1"/>
  <c r="FI51" i="1"/>
  <c r="FF51" i="1"/>
  <c r="FC51" i="1"/>
  <c r="EZ51" i="1"/>
  <c r="EV51" i="1"/>
  <c r="ET51" i="1"/>
  <c r="EQ51" i="1"/>
  <c r="EN51" i="1"/>
  <c r="EK51" i="1"/>
  <c r="EH51" i="1"/>
  <c r="EE51" i="1"/>
  <c r="EB51" i="1"/>
  <c r="DY51" i="1"/>
  <c r="DV51" i="1"/>
  <c r="DR51" i="1"/>
  <c r="DP51" i="1"/>
  <c r="DM51" i="1"/>
  <c r="DJ51" i="1"/>
  <c r="DG51" i="1"/>
  <c r="DD51" i="1"/>
  <c r="DA51" i="1"/>
  <c r="CX51" i="1"/>
  <c r="CU51" i="1"/>
  <c r="CR51" i="1"/>
  <c r="CO51" i="1"/>
  <c r="CL51" i="1"/>
  <c r="CI51" i="1"/>
  <c r="CF51" i="1"/>
  <c r="CC51" i="1"/>
  <c r="BZ51" i="1"/>
  <c r="BW51" i="1"/>
  <c r="BT51" i="1"/>
  <c r="BQ51" i="1"/>
  <c r="BN51" i="1"/>
  <c r="BK51" i="1"/>
  <c r="BH51" i="1"/>
  <c r="BE51" i="1"/>
  <c r="BB51" i="1"/>
  <c r="AY51" i="1"/>
  <c r="AV51" i="1"/>
  <c r="AS51" i="1"/>
  <c r="AP51" i="1"/>
  <c r="AM51" i="1"/>
  <c r="AJ51" i="1"/>
  <c r="AG51" i="1"/>
  <c r="AD51" i="1"/>
  <c r="AA51" i="1"/>
  <c r="X51" i="1"/>
  <c r="U51" i="1"/>
  <c r="R51" i="1"/>
  <c r="O51" i="1"/>
  <c r="L51" i="1"/>
  <c r="I51" i="1"/>
  <c r="F51" i="1"/>
  <c r="C51" i="1"/>
  <c r="GV50" i="1"/>
  <c r="GS50" i="1"/>
  <c r="GS49" i="1" s="1"/>
  <c r="GP50" i="1"/>
  <c r="GL50" i="1"/>
  <c r="GX50" i="1" s="1"/>
  <c r="GJ50" i="1"/>
  <c r="GJ49" i="1" s="1"/>
  <c r="GG50" i="1"/>
  <c r="GD50" i="1"/>
  <c r="GD49" i="1" s="1"/>
  <c r="GA50" i="1"/>
  <c r="FX50" i="1"/>
  <c r="FX49" i="1" s="1"/>
  <c r="FU50" i="1"/>
  <c r="FR50" i="1"/>
  <c r="FR49" i="1" s="1"/>
  <c r="FO50" i="1"/>
  <c r="FL50" i="1"/>
  <c r="FL49" i="1" s="1"/>
  <c r="FI50" i="1"/>
  <c r="FF50" i="1"/>
  <c r="FF49" i="1" s="1"/>
  <c r="FC50" i="1"/>
  <c r="EZ50" i="1"/>
  <c r="GM50" i="1" s="1"/>
  <c r="GY50" i="1" s="1"/>
  <c r="EV50" i="1"/>
  <c r="ET50" i="1"/>
  <c r="EQ50" i="1"/>
  <c r="EQ49" i="1" s="1"/>
  <c r="EN50" i="1"/>
  <c r="EK50" i="1"/>
  <c r="EK49" i="1" s="1"/>
  <c r="EH50" i="1"/>
  <c r="EE50" i="1"/>
  <c r="EE49" i="1" s="1"/>
  <c r="EB50" i="1"/>
  <c r="DY50" i="1"/>
  <c r="DY49" i="1" s="1"/>
  <c r="DV50" i="1"/>
  <c r="EW50" i="1" s="1"/>
  <c r="DR50" i="1"/>
  <c r="DP50" i="1"/>
  <c r="DM50" i="1"/>
  <c r="DJ50" i="1"/>
  <c r="DG50" i="1"/>
  <c r="DD50" i="1"/>
  <c r="DE50" i="1" s="1"/>
  <c r="DA50" i="1"/>
  <c r="CX50" i="1"/>
  <c r="CX49" i="1" s="1"/>
  <c r="CU50" i="1"/>
  <c r="CR50" i="1"/>
  <c r="CR49" i="1" s="1"/>
  <c r="CO50" i="1"/>
  <c r="CL50" i="1"/>
  <c r="CL49" i="1" s="1"/>
  <c r="CI50" i="1"/>
  <c r="CF50" i="1"/>
  <c r="CF49" i="1" s="1"/>
  <c r="CC50" i="1"/>
  <c r="BZ50" i="1"/>
  <c r="BZ49" i="1" s="1"/>
  <c r="BW50" i="1"/>
  <c r="BT50" i="1"/>
  <c r="BT49" i="1" s="1"/>
  <c r="BQ50" i="1"/>
  <c r="BN50" i="1"/>
  <c r="BN49" i="1" s="1"/>
  <c r="BK50" i="1"/>
  <c r="BL50" i="1" s="1"/>
  <c r="BH50" i="1"/>
  <c r="BE50" i="1"/>
  <c r="BB50" i="1"/>
  <c r="AY50" i="1"/>
  <c r="AV50" i="1"/>
  <c r="AS50" i="1"/>
  <c r="AP50" i="1"/>
  <c r="AM50" i="1"/>
  <c r="AJ50" i="1"/>
  <c r="AG50" i="1"/>
  <c r="AD50" i="1"/>
  <c r="AA50" i="1"/>
  <c r="X50" i="1"/>
  <c r="U50" i="1"/>
  <c r="R50" i="1"/>
  <c r="O50" i="1"/>
  <c r="L50" i="1"/>
  <c r="M50" i="1" s="1"/>
  <c r="I50" i="1"/>
  <c r="F50" i="1"/>
  <c r="F49" i="1" s="1"/>
  <c r="C50" i="1"/>
  <c r="GV49" i="1"/>
  <c r="GU49" i="1"/>
  <c r="GR49" i="1"/>
  <c r="GP49" i="1"/>
  <c r="GO49" i="1"/>
  <c r="GI49" i="1"/>
  <c r="GG49" i="1"/>
  <c r="GF49" i="1"/>
  <c r="GC49" i="1"/>
  <c r="GA49" i="1"/>
  <c r="FZ49" i="1"/>
  <c r="FW49" i="1"/>
  <c r="FU49" i="1"/>
  <c r="FT49" i="1"/>
  <c r="FQ49" i="1"/>
  <c r="FO49" i="1"/>
  <c r="FN49" i="1"/>
  <c r="FK49" i="1"/>
  <c r="FI49" i="1"/>
  <c r="FH49" i="1"/>
  <c r="FE49" i="1"/>
  <c r="FC49" i="1"/>
  <c r="FB49" i="1"/>
  <c r="EY49" i="1"/>
  <c r="ET49" i="1"/>
  <c r="ES49" i="1"/>
  <c r="EP49" i="1"/>
  <c r="EN49" i="1"/>
  <c r="EM49" i="1"/>
  <c r="EJ49" i="1"/>
  <c r="EH49" i="1"/>
  <c r="EG49" i="1"/>
  <c r="ED49" i="1"/>
  <c r="EB49" i="1"/>
  <c r="EA49" i="1"/>
  <c r="DX49" i="1"/>
  <c r="DV49" i="1"/>
  <c r="EW49" i="1" s="1"/>
  <c r="DU49" i="1"/>
  <c r="DP49" i="1"/>
  <c r="DO49" i="1"/>
  <c r="DM49" i="1"/>
  <c r="DL49" i="1"/>
  <c r="DJ49" i="1"/>
  <c r="DI49" i="1"/>
  <c r="DG49" i="1"/>
  <c r="DF49" i="1"/>
  <c r="DC49" i="1"/>
  <c r="DA49" i="1"/>
  <c r="CZ49" i="1"/>
  <c r="CW49" i="1"/>
  <c r="CU49" i="1"/>
  <c r="CT49" i="1"/>
  <c r="CQ49" i="1"/>
  <c r="CO49" i="1"/>
  <c r="CN49" i="1"/>
  <c r="CK49" i="1"/>
  <c r="CI49" i="1"/>
  <c r="CH49" i="1"/>
  <c r="CE49" i="1"/>
  <c r="CC49" i="1"/>
  <c r="CB49" i="1"/>
  <c r="BY49" i="1"/>
  <c r="BW49" i="1"/>
  <c r="BV49" i="1"/>
  <c r="BS49" i="1"/>
  <c r="BQ49" i="1"/>
  <c r="BP49" i="1"/>
  <c r="BM49" i="1"/>
  <c r="BK49" i="1"/>
  <c r="BL49" i="1" s="1"/>
  <c r="BJ49" i="1"/>
  <c r="BH49" i="1"/>
  <c r="BG49" i="1"/>
  <c r="BE49" i="1"/>
  <c r="BD49" i="1"/>
  <c r="BB49" i="1"/>
  <c r="BA49" i="1"/>
  <c r="AY49" i="1"/>
  <c r="AX49" i="1"/>
  <c r="AV49" i="1"/>
  <c r="AU49" i="1"/>
  <c r="AS49" i="1"/>
  <c r="AR49" i="1"/>
  <c r="AP49" i="1"/>
  <c r="AO49" i="1"/>
  <c r="AM49" i="1"/>
  <c r="AL49" i="1"/>
  <c r="AJ49" i="1"/>
  <c r="AI49" i="1"/>
  <c r="AG49" i="1"/>
  <c r="AF49" i="1"/>
  <c r="AD49" i="1"/>
  <c r="AC49" i="1"/>
  <c r="AA49" i="1"/>
  <c r="Z49" i="1"/>
  <c r="X49" i="1"/>
  <c r="W49" i="1"/>
  <c r="U49" i="1"/>
  <c r="T49" i="1"/>
  <c r="R49" i="1"/>
  <c r="Q49" i="1"/>
  <c r="O49" i="1"/>
  <c r="N49" i="1"/>
  <c r="K49" i="1"/>
  <c r="I49" i="1"/>
  <c r="H49" i="1"/>
  <c r="E49" i="1"/>
  <c r="C49" i="1"/>
  <c r="B49" i="1"/>
  <c r="GV48" i="1"/>
  <c r="GS48" i="1"/>
  <c r="GP48" i="1"/>
  <c r="GL48" i="1"/>
  <c r="GX48" i="1" s="1"/>
  <c r="GJ48" i="1"/>
  <c r="GG48" i="1"/>
  <c r="GD48" i="1"/>
  <c r="GA48" i="1"/>
  <c r="FX48" i="1"/>
  <c r="FU48" i="1"/>
  <c r="FR48" i="1"/>
  <c r="FO48" i="1"/>
  <c r="FL48" i="1"/>
  <c r="FI48" i="1"/>
  <c r="FF48" i="1"/>
  <c r="FC48" i="1"/>
  <c r="EZ48" i="1"/>
  <c r="EV48" i="1"/>
  <c r="ET48" i="1"/>
  <c r="EQ48" i="1"/>
  <c r="EN48" i="1"/>
  <c r="EK48" i="1"/>
  <c r="EH48" i="1"/>
  <c r="EE48" i="1"/>
  <c r="EB48" i="1"/>
  <c r="DY48" i="1"/>
  <c r="DV48" i="1"/>
  <c r="DR48" i="1"/>
  <c r="DP48" i="1"/>
  <c r="DM48" i="1"/>
  <c r="DJ48" i="1"/>
  <c r="DG48" i="1"/>
  <c r="DD48" i="1"/>
  <c r="DA48" i="1"/>
  <c r="CX48" i="1"/>
  <c r="CU48" i="1"/>
  <c r="CR48" i="1"/>
  <c r="CO48" i="1"/>
  <c r="CL48" i="1"/>
  <c r="CI48" i="1"/>
  <c r="CF48" i="1"/>
  <c r="CC48" i="1"/>
  <c r="BZ48" i="1"/>
  <c r="BW48" i="1"/>
  <c r="BT48" i="1"/>
  <c r="BQ48" i="1"/>
  <c r="BN48" i="1"/>
  <c r="BK48" i="1"/>
  <c r="BH48" i="1"/>
  <c r="BE48" i="1"/>
  <c r="BB48" i="1"/>
  <c r="AY48" i="1"/>
  <c r="AV48" i="1"/>
  <c r="AS48" i="1"/>
  <c r="AP48" i="1"/>
  <c r="AM48" i="1"/>
  <c r="AJ48" i="1"/>
  <c r="AG48" i="1"/>
  <c r="AD48" i="1"/>
  <c r="AA48" i="1"/>
  <c r="X48" i="1"/>
  <c r="U48" i="1"/>
  <c r="R48" i="1"/>
  <c r="O48" i="1"/>
  <c r="L48" i="1"/>
  <c r="I48" i="1"/>
  <c r="F48" i="1"/>
  <c r="C48" i="1"/>
  <c r="GV47" i="1"/>
  <c r="GS47" i="1"/>
  <c r="GP47" i="1"/>
  <c r="GL47" i="1"/>
  <c r="GX47" i="1" s="1"/>
  <c r="GJ47" i="1"/>
  <c r="GG47" i="1"/>
  <c r="GD47" i="1"/>
  <c r="GA47" i="1"/>
  <c r="FX47" i="1"/>
  <c r="FU47" i="1"/>
  <c r="FR47" i="1"/>
  <c r="FO47" i="1"/>
  <c r="FL47" i="1"/>
  <c r="FI47" i="1"/>
  <c r="FF47" i="1"/>
  <c r="FC47" i="1"/>
  <c r="EZ47" i="1"/>
  <c r="EV47" i="1"/>
  <c r="ET47" i="1"/>
  <c r="EQ47" i="1"/>
  <c r="EN47" i="1"/>
  <c r="EK47" i="1"/>
  <c r="EH47" i="1"/>
  <c r="EE47" i="1"/>
  <c r="EB47" i="1"/>
  <c r="DY47" i="1"/>
  <c r="DV47" i="1"/>
  <c r="DR47" i="1"/>
  <c r="HA47" i="1" s="1"/>
  <c r="DP47" i="1"/>
  <c r="DM47" i="1"/>
  <c r="DJ47" i="1"/>
  <c r="DG47" i="1"/>
  <c r="DD47" i="1"/>
  <c r="DA47" i="1"/>
  <c r="CX47" i="1"/>
  <c r="CU47" i="1"/>
  <c r="CR47" i="1"/>
  <c r="CO47" i="1"/>
  <c r="CL47" i="1"/>
  <c r="CI47" i="1"/>
  <c r="CF47" i="1"/>
  <c r="CC47" i="1"/>
  <c r="BZ47" i="1"/>
  <c r="BW47" i="1"/>
  <c r="BT47" i="1"/>
  <c r="BQ47" i="1"/>
  <c r="BN47" i="1"/>
  <c r="BK47" i="1"/>
  <c r="BH47" i="1"/>
  <c r="BE47" i="1"/>
  <c r="BB47" i="1"/>
  <c r="AY47" i="1"/>
  <c r="AV47" i="1"/>
  <c r="AS47" i="1"/>
  <c r="AP47" i="1"/>
  <c r="AM47" i="1"/>
  <c r="AJ47" i="1"/>
  <c r="AG47" i="1"/>
  <c r="AD47" i="1"/>
  <c r="AA47" i="1"/>
  <c r="X47" i="1"/>
  <c r="U47" i="1"/>
  <c r="R47" i="1"/>
  <c r="O47" i="1"/>
  <c r="L47" i="1"/>
  <c r="I47" i="1"/>
  <c r="F47" i="1"/>
  <c r="C47" i="1"/>
  <c r="DS47" i="1" s="1"/>
  <c r="GV46" i="1"/>
  <c r="GS46" i="1"/>
  <c r="GP46" i="1"/>
  <c r="GL46" i="1"/>
  <c r="GX46" i="1" s="1"/>
  <c r="GJ46" i="1"/>
  <c r="GG46" i="1"/>
  <c r="GD46" i="1"/>
  <c r="GA46" i="1"/>
  <c r="FX46" i="1"/>
  <c r="FU46" i="1"/>
  <c r="FR46" i="1"/>
  <c r="FO46" i="1"/>
  <c r="FL46" i="1"/>
  <c r="FI46" i="1"/>
  <c r="FF46" i="1"/>
  <c r="FC46" i="1"/>
  <c r="EZ46" i="1"/>
  <c r="EV46" i="1"/>
  <c r="ET46" i="1"/>
  <c r="EQ46" i="1"/>
  <c r="EN46" i="1"/>
  <c r="EK46" i="1"/>
  <c r="EH46" i="1"/>
  <c r="EE46" i="1"/>
  <c r="EB46" i="1"/>
  <c r="DY46" i="1"/>
  <c r="DV46" i="1"/>
  <c r="DR46" i="1"/>
  <c r="HA46" i="1" s="1"/>
  <c r="DP46" i="1"/>
  <c r="DM46" i="1"/>
  <c r="DJ46" i="1"/>
  <c r="DG46" i="1"/>
  <c r="DD46" i="1"/>
  <c r="DA46" i="1"/>
  <c r="CX46" i="1"/>
  <c r="CU46" i="1"/>
  <c r="CR46" i="1"/>
  <c r="CO46" i="1"/>
  <c r="CL46" i="1"/>
  <c r="CI46" i="1"/>
  <c r="CF46" i="1"/>
  <c r="CG46" i="1" s="1"/>
  <c r="CC46" i="1"/>
  <c r="BZ46" i="1"/>
  <c r="BW46" i="1"/>
  <c r="BT46" i="1"/>
  <c r="BQ46" i="1"/>
  <c r="BN46" i="1"/>
  <c r="BK46" i="1"/>
  <c r="BH46" i="1"/>
  <c r="BE46" i="1"/>
  <c r="BB46" i="1"/>
  <c r="AY46" i="1"/>
  <c r="AV46" i="1"/>
  <c r="AS46" i="1"/>
  <c r="AP46" i="1"/>
  <c r="AM46" i="1"/>
  <c r="AJ46" i="1"/>
  <c r="AG46" i="1"/>
  <c r="AD46" i="1"/>
  <c r="AA46" i="1"/>
  <c r="X46" i="1"/>
  <c r="U46" i="1"/>
  <c r="R46" i="1"/>
  <c r="O46" i="1"/>
  <c r="L46" i="1"/>
  <c r="I46" i="1"/>
  <c r="F46" i="1"/>
  <c r="C46" i="1"/>
  <c r="GV45" i="1"/>
  <c r="GS45" i="1"/>
  <c r="GP45" i="1"/>
  <c r="GL45" i="1"/>
  <c r="GX45" i="1" s="1"/>
  <c r="GJ45" i="1"/>
  <c r="GG45" i="1"/>
  <c r="GD45" i="1"/>
  <c r="GA45" i="1"/>
  <c r="FX45" i="1"/>
  <c r="FU45" i="1"/>
  <c r="FR45" i="1"/>
  <c r="FO45" i="1"/>
  <c r="FL45" i="1"/>
  <c r="FI45" i="1"/>
  <c r="FF45" i="1"/>
  <c r="FC45" i="1"/>
  <c r="EZ45" i="1"/>
  <c r="EV45" i="1"/>
  <c r="ET45" i="1"/>
  <c r="EQ45" i="1"/>
  <c r="EN45" i="1"/>
  <c r="EK45" i="1"/>
  <c r="EH45" i="1"/>
  <c r="EE45" i="1"/>
  <c r="EB45" i="1"/>
  <c r="DY45" i="1"/>
  <c r="DV45" i="1"/>
  <c r="DR45" i="1"/>
  <c r="DP45" i="1"/>
  <c r="DM45" i="1"/>
  <c r="DJ45" i="1"/>
  <c r="DG45" i="1"/>
  <c r="DD45" i="1"/>
  <c r="DA45" i="1"/>
  <c r="CX45" i="1"/>
  <c r="CU45" i="1"/>
  <c r="CR45" i="1"/>
  <c r="CO45" i="1"/>
  <c r="CL45" i="1"/>
  <c r="CI45" i="1"/>
  <c r="CF45" i="1"/>
  <c r="CC45" i="1"/>
  <c r="BZ45" i="1"/>
  <c r="BW45" i="1"/>
  <c r="BT45" i="1"/>
  <c r="BQ45" i="1"/>
  <c r="BN45" i="1"/>
  <c r="BK45" i="1"/>
  <c r="BH45" i="1"/>
  <c r="BE45" i="1"/>
  <c r="BB45" i="1"/>
  <c r="AY45" i="1"/>
  <c r="AV45" i="1"/>
  <c r="AS45" i="1"/>
  <c r="AP45" i="1"/>
  <c r="AM45" i="1"/>
  <c r="AJ45" i="1"/>
  <c r="AG45" i="1"/>
  <c r="AD45" i="1"/>
  <c r="AA45" i="1"/>
  <c r="X45" i="1"/>
  <c r="U45" i="1"/>
  <c r="R45" i="1"/>
  <c r="O45" i="1"/>
  <c r="L45" i="1"/>
  <c r="I45" i="1"/>
  <c r="F45" i="1"/>
  <c r="C45" i="1"/>
  <c r="GV44" i="1"/>
  <c r="GS44" i="1"/>
  <c r="GP44" i="1"/>
  <c r="GL44" i="1"/>
  <c r="GX44" i="1" s="1"/>
  <c r="GJ44" i="1"/>
  <c r="GG44" i="1"/>
  <c r="GD44" i="1"/>
  <c r="GA44" i="1"/>
  <c r="FX44" i="1"/>
  <c r="FU44" i="1"/>
  <c r="FR44" i="1"/>
  <c r="FO44" i="1"/>
  <c r="FL44" i="1"/>
  <c r="FI44" i="1"/>
  <c r="FF44" i="1"/>
  <c r="FC44" i="1"/>
  <c r="EZ44" i="1"/>
  <c r="EV44" i="1"/>
  <c r="ET44" i="1"/>
  <c r="EQ44" i="1"/>
  <c r="EN44" i="1"/>
  <c r="EK44" i="1"/>
  <c r="EH44" i="1"/>
  <c r="EE44" i="1"/>
  <c r="EB44" i="1"/>
  <c r="DY44" i="1"/>
  <c r="DV44" i="1"/>
  <c r="DR44" i="1"/>
  <c r="DP44" i="1"/>
  <c r="DM44" i="1"/>
  <c r="DJ44" i="1"/>
  <c r="DG44" i="1"/>
  <c r="DD44" i="1"/>
  <c r="DA44" i="1"/>
  <c r="CX44" i="1"/>
  <c r="CU44" i="1"/>
  <c r="CR44" i="1"/>
  <c r="CO44" i="1"/>
  <c r="CL44" i="1"/>
  <c r="CI44" i="1"/>
  <c r="CF44" i="1"/>
  <c r="CC44" i="1"/>
  <c r="BZ44" i="1"/>
  <c r="BW44" i="1"/>
  <c r="BT44" i="1"/>
  <c r="BQ44" i="1"/>
  <c r="BN44" i="1"/>
  <c r="BK44" i="1"/>
  <c r="BH44" i="1"/>
  <c r="BE44" i="1"/>
  <c r="BB44" i="1"/>
  <c r="AY44" i="1"/>
  <c r="AV44" i="1"/>
  <c r="AS44" i="1"/>
  <c r="AP44" i="1"/>
  <c r="AM44" i="1"/>
  <c r="AJ44" i="1"/>
  <c r="AG44" i="1"/>
  <c r="AD44" i="1"/>
  <c r="AA44" i="1"/>
  <c r="X44" i="1"/>
  <c r="U44" i="1"/>
  <c r="R44" i="1"/>
  <c r="O44" i="1"/>
  <c r="L44" i="1"/>
  <c r="I44" i="1"/>
  <c r="F44" i="1"/>
  <c r="C44" i="1"/>
  <c r="DS44" i="1" s="1"/>
  <c r="GV43" i="1"/>
  <c r="GS43" i="1"/>
  <c r="GP43" i="1"/>
  <c r="GL43" i="1"/>
  <c r="GX43" i="1" s="1"/>
  <c r="GJ43" i="1"/>
  <c r="GG43" i="1"/>
  <c r="GD43" i="1"/>
  <c r="GA43" i="1"/>
  <c r="FX43" i="1"/>
  <c r="FU43" i="1"/>
  <c r="FR43" i="1"/>
  <c r="FO43" i="1"/>
  <c r="FL43" i="1"/>
  <c r="FI43" i="1"/>
  <c r="FF43" i="1"/>
  <c r="FC43" i="1"/>
  <c r="EZ43" i="1"/>
  <c r="EV43" i="1"/>
  <c r="ET43" i="1"/>
  <c r="EQ43" i="1"/>
  <c r="EN43" i="1"/>
  <c r="EK43" i="1"/>
  <c r="EH43" i="1"/>
  <c r="EE43" i="1"/>
  <c r="EB43" i="1"/>
  <c r="DY43" i="1"/>
  <c r="DV43" i="1"/>
  <c r="DR43" i="1"/>
  <c r="DP43" i="1"/>
  <c r="DM43" i="1"/>
  <c r="DJ43" i="1"/>
  <c r="DG43" i="1"/>
  <c r="DD43" i="1"/>
  <c r="DA43" i="1"/>
  <c r="CX43" i="1"/>
  <c r="CU43" i="1"/>
  <c r="CR43" i="1"/>
  <c r="CO43" i="1"/>
  <c r="CL43" i="1"/>
  <c r="CI43" i="1"/>
  <c r="CF43" i="1"/>
  <c r="CC43" i="1"/>
  <c r="BZ43" i="1"/>
  <c r="BW43" i="1"/>
  <c r="BT43" i="1"/>
  <c r="BQ43" i="1"/>
  <c r="BN43" i="1"/>
  <c r="BK43" i="1"/>
  <c r="BH43" i="1"/>
  <c r="BE43" i="1"/>
  <c r="BB43" i="1"/>
  <c r="AY43" i="1"/>
  <c r="AV43" i="1"/>
  <c r="AS43" i="1"/>
  <c r="AP43" i="1"/>
  <c r="AM43" i="1"/>
  <c r="AJ43" i="1"/>
  <c r="AG43" i="1"/>
  <c r="AD43" i="1"/>
  <c r="AA43" i="1"/>
  <c r="X43" i="1"/>
  <c r="U43" i="1"/>
  <c r="R43" i="1"/>
  <c r="O43" i="1"/>
  <c r="L43" i="1"/>
  <c r="I43" i="1"/>
  <c r="F43" i="1"/>
  <c r="C43" i="1"/>
  <c r="GV42" i="1"/>
  <c r="GV41" i="1" s="1"/>
  <c r="GS42" i="1"/>
  <c r="GP42" i="1"/>
  <c r="GP41" i="1" s="1"/>
  <c r="GL42" i="1"/>
  <c r="GX42" i="1" s="1"/>
  <c r="GJ42" i="1"/>
  <c r="GG42" i="1"/>
  <c r="GG41" i="1" s="1"/>
  <c r="GD42" i="1"/>
  <c r="GA42" i="1"/>
  <c r="GA41" i="1" s="1"/>
  <c r="FX42" i="1"/>
  <c r="FU42" i="1"/>
  <c r="FU41" i="1" s="1"/>
  <c r="FR42" i="1"/>
  <c r="FO42" i="1"/>
  <c r="FO41" i="1" s="1"/>
  <c r="FL42" i="1"/>
  <c r="FI42" i="1"/>
  <c r="FI41" i="1" s="1"/>
  <c r="FF42" i="1"/>
  <c r="FC42" i="1"/>
  <c r="FC41" i="1" s="1"/>
  <c r="EZ42" i="1"/>
  <c r="GM42" i="1" s="1"/>
  <c r="GY42" i="1" s="1"/>
  <c r="EV42" i="1"/>
  <c r="ET42" i="1"/>
  <c r="ET41" i="1" s="1"/>
  <c r="EQ42" i="1"/>
  <c r="EN42" i="1"/>
  <c r="EN41" i="1" s="1"/>
  <c r="EK42" i="1"/>
  <c r="EH42" i="1"/>
  <c r="EH41" i="1" s="1"/>
  <c r="EE42" i="1"/>
  <c r="EB42" i="1"/>
  <c r="EB41" i="1" s="1"/>
  <c r="DY42" i="1"/>
  <c r="DV42" i="1"/>
  <c r="DV41" i="1" s="1"/>
  <c r="DR42" i="1"/>
  <c r="HA42" i="1" s="1"/>
  <c r="DP42" i="1"/>
  <c r="DM42" i="1"/>
  <c r="DM41" i="1" s="1"/>
  <c r="DJ42" i="1"/>
  <c r="DG42" i="1"/>
  <c r="DG41" i="1" s="1"/>
  <c r="DD42" i="1"/>
  <c r="DA42" i="1"/>
  <c r="DA41" i="1" s="1"/>
  <c r="CX42" i="1"/>
  <c r="CU42" i="1"/>
  <c r="CU41" i="1" s="1"/>
  <c r="CR42" i="1"/>
  <c r="CO42" i="1"/>
  <c r="CO41" i="1" s="1"/>
  <c r="CL42" i="1"/>
  <c r="CI42" i="1"/>
  <c r="CI41" i="1" s="1"/>
  <c r="CF42" i="1"/>
  <c r="CC42" i="1"/>
  <c r="CC41" i="1" s="1"/>
  <c r="BZ42" i="1"/>
  <c r="BW42" i="1"/>
  <c r="BW41" i="1" s="1"/>
  <c r="BT42" i="1"/>
  <c r="BQ42" i="1"/>
  <c r="BQ41" i="1" s="1"/>
  <c r="BN42" i="1"/>
  <c r="BK42" i="1"/>
  <c r="BK41" i="1" s="1"/>
  <c r="BH42" i="1"/>
  <c r="BE42" i="1"/>
  <c r="BE41" i="1" s="1"/>
  <c r="BB42" i="1"/>
  <c r="AY42" i="1"/>
  <c r="AY41" i="1" s="1"/>
  <c r="AV42" i="1"/>
  <c r="AS42" i="1"/>
  <c r="AS41" i="1" s="1"/>
  <c r="AP42" i="1"/>
  <c r="AM42" i="1"/>
  <c r="AM41" i="1" s="1"/>
  <c r="AJ42" i="1"/>
  <c r="AG42" i="1"/>
  <c r="AG41" i="1" s="1"/>
  <c r="AD42" i="1"/>
  <c r="AA42" i="1"/>
  <c r="AA41" i="1" s="1"/>
  <c r="X42" i="1"/>
  <c r="U42" i="1"/>
  <c r="U41" i="1" s="1"/>
  <c r="R42" i="1"/>
  <c r="O42" i="1"/>
  <c r="O41" i="1" s="1"/>
  <c r="L42" i="1"/>
  <c r="I42" i="1"/>
  <c r="I41" i="1" s="1"/>
  <c r="F42" i="1"/>
  <c r="C42" i="1"/>
  <c r="GU41" i="1"/>
  <c r="GU40" i="1" s="1"/>
  <c r="GR41" i="1"/>
  <c r="GR40" i="1" s="1"/>
  <c r="GO41" i="1"/>
  <c r="GO40" i="1" s="1"/>
  <c r="GI41" i="1"/>
  <c r="GF41" i="1"/>
  <c r="GF40" i="1" s="1"/>
  <c r="GC41" i="1"/>
  <c r="FZ41" i="1"/>
  <c r="FZ40" i="1" s="1"/>
  <c r="FW41" i="1"/>
  <c r="FT41" i="1"/>
  <c r="FT40" i="1" s="1"/>
  <c r="FQ41" i="1"/>
  <c r="FN41" i="1"/>
  <c r="FN40" i="1" s="1"/>
  <c r="FK41" i="1"/>
  <c r="FH41" i="1"/>
  <c r="FH40" i="1" s="1"/>
  <c r="FE41" i="1"/>
  <c r="FB41" i="1"/>
  <c r="GL41" i="1" s="1"/>
  <c r="GX41" i="1" s="1"/>
  <c r="EY41" i="1"/>
  <c r="ES41" i="1"/>
  <c r="EP41" i="1"/>
  <c r="EM41" i="1"/>
  <c r="EJ41" i="1"/>
  <c r="EG41" i="1"/>
  <c r="ED41" i="1"/>
  <c r="EA41" i="1"/>
  <c r="DX41" i="1"/>
  <c r="DU41" i="1"/>
  <c r="DO41" i="1"/>
  <c r="DL41" i="1"/>
  <c r="DL40" i="1" s="1"/>
  <c r="DI41" i="1"/>
  <c r="DF41" i="1"/>
  <c r="DF40" i="1" s="1"/>
  <c r="DC41" i="1"/>
  <c r="CZ41" i="1"/>
  <c r="CZ40" i="1" s="1"/>
  <c r="CW41" i="1"/>
  <c r="CT41" i="1"/>
  <c r="CT40" i="1" s="1"/>
  <c r="CQ41" i="1"/>
  <c r="CN41" i="1"/>
  <c r="CN40" i="1" s="1"/>
  <c r="CK41" i="1"/>
  <c r="CH41" i="1"/>
  <c r="CH40" i="1" s="1"/>
  <c r="CE41" i="1"/>
  <c r="CB41" i="1"/>
  <c r="CB40" i="1" s="1"/>
  <c r="BY41" i="1"/>
  <c r="BV41" i="1"/>
  <c r="BV40" i="1" s="1"/>
  <c r="BS41" i="1"/>
  <c r="BP41" i="1"/>
  <c r="BP40" i="1" s="1"/>
  <c r="BM41" i="1"/>
  <c r="BJ41" i="1"/>
  <c r="BG41" i="1"/>
  <c r="BD41" i="1"/>
  <c r="BA41" i="1"/>
  <c r="AX41" i="1"/>
  <c r="AU41" i="1"/>
  <c r="AR41" i="1"/>
  <c r="AO41" i="1"/>
  <c r="AL41" i="1"/>
  <c r="AI41" i="1"/>
  <c r="AF41" i="1"/>
  <c r="AC41" i="1"/>
  <c r="Z41" i="1"/>
  <c r="W41" i="1"/>
  <c r="T41" i="1"/>
  <c r="Q41" i="1"/>
  <c r="N41" i="1"/>
  <c r="K41" i="1"/>
  <c r="H41" i="1"/>
  <c r="H40" i="1" s="1"/>
  <c r="E41" i="1"/>
  <c r="B41" i="1"/>
  <c r="DR41" i="1" s="1"/>
  <c r="GV40" i="1"/>
  <c r="GP40" i="1"/>
  <c r="GI40" i="1"/>
  <c r="GG40" i="1"/>
  <c r="GC40" i="1"/>
  <c r="GA40" i="1"/>
  <c r="FW40" i="1"/>
  <c r="FU40" i="1"/>
  <c r="FQ40" i="1"/>
  <c r="FO40" i="1"/>
  <c r="FK40" i="1"/>
  <c r="FI40" i="1"/>
  <c r="FE40" i="1"/>
  <c r="FC40" i="1"/>
  <c r="EY40" i="1"/>
  <c r="ET40" i="1"/>
  <c r="ES40" i="1"/>
  <c r="EP40" i="1"/>
  <c r="EN40" i="1"/>
  <c r="EM40" i="1"/>
  <c r="EJ40" i="1"/>
  <c r="EH40" i="1"/>
  <c r="EG40" i="1"/>
  <c r="ED40" i="1"/>
  <c r="EB40" i="1"/>
  <c r="EA40" i="1"/>
  <c r="DX40" i="1"/>
  <c r="DV40" i="1"/>
  <c r="DU40" i="1"/>
  <c r="EV40" i="1" s="1"/>
  <c r="DO40" i="1"/>
  <c r="DM40" i="1"/>
  <c r="DI40" i="1"/>
  <c r="DG40" i="1"/>
  <c r="DC40" i="1"/>
  <c r="DA40" i="1"/>
  <c r="CW40" i="1"/>
  <c r="CU40" i="1"/>
  <c r="CQ40" i="1"/>
  <c r="CO40" i="1"/>
  <c r="CK40" i="1"/>
  <c r="CI40" i="1"/>
  <c r="CE40" i="1"/>
  <c r="CC40" i="1"/>
  <c r="BY40" i="1"/>
  <c r="BW40" i="1"/>
  <c r="BS40" i="1"/>
  <c r="BQ40" i="1"/>
  <c r="BM40" i="1"/>
  <c r="BK40" i="1"/>
  <c r="BJ40" i="1"/>
  <c r="BL40" i="1" s="1"/>
  <c r="BG40" i="1"/>
  <c r="BE40" i="1"/>
  <c r="BD40" i="1"/>
  <c r="BA40" i="1"/>
  <c r="AY40" i="1"/>
  <c r="AX40" i="1"/>
  <c r="AU40" i="1"/>
  <c r="AS40" i="1"/>
  <c r="AR40" i="1"/>
  <c r="AO40" i="1"/>
  <c r="AM40" i="1"/>
  <c r="AL40" i="1"/>
  <c r="AI40" i="1"/>
  <c r="AG40" i="1"/>
  <c r="AF40" i="1"/>
  <c r="AC40" i="1"/>
  <c r="AA40" i="1"/>
  <c r="Z40" i="1"/>
  <c r="W40" i="1"/>
  <c r="U40" i="1"/>
  <c r="T40" i="1"/>
  <c r="Q40" i="1"/>
  <c r="O40" i="1"/>
  <c r="N40" i="1"/>
  <c r="K40" i="1"/>
  <c r="I40" i="1"/>
  <c r="E40" i="1"/>
  <c r="GV39" i="1"/>
  <c r="GS39" i="1"/>
  <c r="GP39" i="1"/>
  <c r="GL39" i="1"/>
  <c r="GX39" i="1" s="1"/>
  <c r="GJ39" i="1"/>
  <c r="GG39" i="1"/>
  <c r="GD39" i="1"/>
  <c r="GA39" i="1"/>
  <c r="FX39" i="1"/>
  <c r="FU39" i="1"/>
  <c r="FR39" i="1"/>
  <c r="FO39" i="1"/>
  <c r="FL39" i="1"/>
  <c r="FI39" i="1"/>
  <c r="FF39" i="1"/>
  <c r="FC39" i="1"/>
  <c r="EZ39" i="1"/>
  <c r="GM39" i="1" s="1"/>
  <c r="GY39" i="1" s="1"/>
  <c r="EV39" i="1"/>
  <c r="ET39" i="1"/>
  <c r="ET37" i="1" s="1"/>
  <c r="EQ39" i="1"/>
  <c r="EN39" i="1"/>
  <c r="EN37" i="1" s="1"/>
  <c r="EK39" i="1"/>
  <c r="EH39" i="1"/>
  <c r="EH37" i="1" s="1"/>
  <c r="EE39" i="1"/>
  <c r="EB39" i="1"/>
  <c r="EB37" i="1" s="1"/>
  <c r="DY39" i="1"/>
  <c r="DV39" i="1"/>
  <c r="EW39" i="1" s="1"/>
  <c r="DR39" i="1"/>
  <c r="DP39" i="1"/>
  <c r="DQ39" i="1" s="1"/>
  <c r="DM39" i="1"/>
  <c r="DJ39" i="1"/>
  <c r="DJ37" i="1" s="1"/>
  <c r="DJ28" i="1" s="1"/>
  <c r="DG39" i="1"/>
  <c r="DD39" i="1"/>
  <c r="DA39" i="1"/>
  <c r="CX39" i="1"/>
  <c r="CX37" i="1" s="1"/>
  <c r="CX28" i="1" s="1"/>
  <c r="CU39" i="1"/>
  <c r="CR39" i="1"/>
  <c r="CR37" i="1" s="1"/>
  <c r="CR28" i="1" s="1"/>
  <c r="CO39" i="1"/>
  <c r="CL39" i="1"/>
  <c r="CL37" i="1" s="1"/>
  <c r="CL28" i="1" s="1"/>
  <c r="CI39" i="1"/>
  <c r="CF39" i="1"/>
  <c r="CF37" i="1" s="1"/>
  <c r="CC39" i="1"/>
  <c r="CA39" i="1"/>
  <c r="BZ39" i="1"/>
  <c r="BW39" i="1"/>
  <c r="BT39" i="1"/>
  <c r="BU39" i="1" s="1"/>
  <c r="BQ39" i="1"/>
  <c r="BN39" i="1"/>
  <c r="BK39" i="1"/>
  <c r="BH39" i="1"/>
  <c r="BE39" i="1"/>
  <c r="BB39" i="1"/>
  <c r="AY39" i="1"/>
  <c r="AV39" i="1"/>
  <c r="AS39" i="1"/>
  <c r="AP39" i="1"/>
  <c r="AM39" i="1"/>
  <c r="AJ39" i="1"/>
  <c r="AG39" i="1"/>
  <c r="AD39" i="1"/>
  <c r="AA39" i="1"/>
  <c r="X39" i="1"/>
  <c r="U39" i="1"/>
  <c r="R39" i="1"/>
  <c r="O39" i="1"/>
  <c r="L39" i="1"/>
  <c r="I39" i="1"/>
  <c r="F39" i="1"/>
  <c r="C39" i="1"/>
  <c r="DS39" i="1" s="1"/>
  <c r="GV38" i="1"/>
  <c r="GS38" i="1"/>
  <c r="GS37" i="1" s="1"/>
  <c r="GP38" i="1"/>
  <c r="GL38" i="1"/>
  <c r="GX38" i="1" s="1"/>
  <c r="GJ38" i="1"/>
  <c r="GG38" i="1"/>
  <c r="GG37" i="1" s="1"/>
  <c r="GD38" i="1"/>
  <c r="GA38" i="1"/>
  <c r="GA37" i="1" s="1"/>
  <c r="FX38" i="1"/>
  <c r="FU38" i="1"/>
  <c r="FU37" i="1" s="1"/>
  <c r="FR38" i="1"/>
  <c r="FO38" i="1"/>
  <c r="FO37" i="1" s="1"/>
  <c r="FL38" i="1"/>
  <c r="FI38" i="1"/>
  <c r="FI37" i="1" s="1"/>
  <c r="FF38" i="1"/>
  <c r="FC38" i="1"/>
  <c r="FC37" i="1" s="1"/>
  <c r="EZ38" i="1"/>
  <c r="EV38" i="1"/>
  <c r="ET38" i="1"/>
  <c r="EQ38" i="1"/>
  <c r="EQ37" i="1" s="1"/>
  <c r="EN38" i="1"/>
  <c r="EK38" i="1"/>
  <c r="EK37" i="1" s="1"/>
  <c r="EH38" i="1"/>
  <c r="EE38" i="1"/>
  <c r="EE37" i="1" s="1"/>
  <c r="EB38" i="1"/>
  <c r="DY38" i="1"/>
  <c r="DY37" i="1" s="1"/>
  <c r="DV38" i="1"/>
  <c r="DR38" i="1"/>
  <c r="HA38" i="1" s="1"/>
  <c r="DP38" i="1"/>
  <c r="DM38" i="1"/>
  <c r="DM37" i="1" s="1"/>
  <c r="DJ38" i="1"/>
  <c r="DG38" i="1"/>
  <c r="DG37" i="1" s="1"/>
  <c r="DG28" i="1" s="1"/>
  <c r="DG52" i="1" s="1"/>
  <c r="DG27" i="1" s="1"/>
  <c r="DG72" i="1" s="1"/>
  <c r="DD38" i="1"/>
  <c r="DA38" i="1"/>
  <c r="DA37" i="1" s="1"/>
  <c r="DA28" i="1" s="1"/>
  <c r="DA52" i="1" s="1"/>
  <c r="DA27" i="1" s="1"/>
  <c r="DA72" i="1" s="1"/>
  <c r="CX38" i="1"/>
  <c r="CU38" i="1"/>
  <c r="CU37" i="1" s="1"/>
  <c r="CU28" i="1" s="1"/>
  <c r="CU52" i="1" s="1"/>
  <c r="CU27" i="1" s="1"/>
  <c r="CU72" i="1" s="1"/>
  <c r="CR38" i="1"/>
  <c r="CO38" i="1"/>
  <c r="CO37" i="1" s="1"/>
  <c r="CO28" i="1" s="1"/>
  <c r="CO52" i="1" s="1"/>
  <c r="CO27" i="1" s="1"/>
  <c r="CO72" i="1" s="1"/>
  <c r="CL38" i="1"/>
  <c r="CI38" i="1"/>
  <c r="CI37" i="1" s="1"/>
  <c r="CI28" i="1" s="1"/>
  <c r="CI52" i="1" s="1"/>
  <c r="CI27" i="1" s="1"/>
  <c r="CI72" i="1" s="1"/>
  <c r="CF38" i="1"/>
  <c r="CC38" i="1"/>
  <c r="CC37" i="1" s="1"/>
  <c r="BZ38" i="1"/>
  <c r="BW38" i="1"/>
  <c r="BW37" i="1" s="1"/>
  <c r="BT38" i="1"/>
  <c r="BQ38" i="1"/>
  <c r="BN38" i="1"/>
  <c r="BK38" i="1"/>
  <c r="BH38" i="1"/>
  <c r="BE38" i="1"/>
  <c r="BB38" i="1"/>
  <c r="AY38" i="1"/>
  <c r="AV38" i="1"/>
  <c r="AS38" i="1"/>
  <c r="AP38" i="1"/>
  <c r="AM38" i="1"/>
  <c r="AJ38" i="1"/>
  <c r="AG38" i="1"/>
  <c r="AD38" i="1"/>
  <c r="AA38" i="1"/>
  <c r="X38" i="1"/>
  <c r="U38" i="1"/>
  <c r="R38" i="1"/>
  <c r="O38" i="1"/>
  <c r="L38" i="1"/>
  <c r="I38" i="1"/>
  <c r="F38" i="1"/>
  <c r="C38" i="1"/>
  <c r="DS38" i="1" s="1"/>
  <c r="GV37" i="1"/>
  <c r="GU37" i="1"/>
  <c r="GR37" i="1"/>
  <c r="GP37" i="1"/>
  <c r="GO37" i="1"/>
  <c r="GJ37" i="1"/>
  <c r="GI37" i="1"/>
  <c r="GF37" i="1"/>
  <c r="GD37" i="1"/>
  <c r="GC37" i="1"/>
  <c r="FZ37" i="1"/>
  <c r="FX37" i="1"/>
  <c r="FW37" i="1"/>
  <c r="FT37" i="1"/>
  <c r="FR37" i="1"/>
  <c r="FQ37" i="1"/>
  <c r="FN37" i="1"/>
  <c r="FL37" i="1"/>
  <c r="FK37" i="1"/>
  <c r="FH37" i="1"/>
  <c r="FF37" i="1"/>
  <c r="FE37" i="1"/>
  <c r="FB37" i="1"/>
  <c r="EZ37" i="1"/>
  <c r="EY37" i="1"/>
  <c r="GL37" i="1" s="1"/>
  <c r="GX37" i="1" s="1"/>
  <c r="ES37" i="1"/>
  <c r="EP37" i="1"/>
  <c r="EM37" i="1"/>
  <c r="EJ37" i="1"/>
  <c r="EG37" i="1"/>
  <c r="ED37" i="1"/>
  <c r="EA37" i="1"/>
  <c r="DX37" i="1"/>
  <c r="DU37" i="1"/>
  <c r="EV37" i="1" s="1"/>
  <c r="DO37" i="1"/>
  <c r="DL37" i="1"/>
  <c r="DI37" i="1"/>
  <c r="DF37" i="1"/>
  <c r="DD37" i="1"/>
  <c r="DC37" i="1"/>
  <c r="CZ37" i="1"/>
  <c r="CW37" i="1"/>
  <c r="CT37" i="1"/>
  <c r="CQ37" i="1"/>
  <c r="CN37" i="1"/>
  <c r="CK37" i="1"/>
  <c r="CH37" i="1"/>
  <c r="CE37" i="1"/>
  <c r="CB37" i="1"/>
  <c r="BZ37" i="1"/>
  <c r="BY37" i="1"/>
  <c r="CA37" i="1" s="1"/>
  <c r="BV37" i="1"/>
  <c r="BT37" i="1"/>
  <c r="BU37" i="1" s="1"/>
  <c r="BS37" i="1"/>
  <c r="BQ37" i="1"/>
  <c r="BP37" i="1"/>
  <c r="BN37" i="1"/>
  <c r="BM37" i="1"/>
  <c r="BK37" i="1"/>
  <c r="BJ37" i="1"/>
  <c r="BH37" i="1"/>
  <c r="BG37" i="1"/>
  <c r="BE37" i="1"/>
  <c r="BD37" i="1"/>
  <c r="BB37" i="1"/>
  <c r="BA37" i="1"/>
  <c r="AY37" i="1"/>
  <c r="AX37" i="1"/>
  <c r="AV37" i="1"/>
  <c r="AU37" i="1"/>
  <c r="AS37" i="1"/>
  <c r="AR37" i="1"/>
  <c r="AP37" i="1"/>
  <c r="AO37" i="1"/>
  <c r="AM37" i="1"/>
  <c r="AL37" i="1"/>
  <c r="AJ37" i="1"/>
  <c r="AI37" i="1"/>
  <c r="AG37" i="1"/>
  <c r="AF37" i="1"/>
  <c r="AD37" i="1"/>
  <c r="AC37" i="1"/>
  <c r="AA37" i="1"/>
  <c r="Z37" i="1"/>
  <c r="X37" i="1"/>
  <c r="W37" i="1"/>
  <c r="U37" i="1"/>
  <c r="T37" i="1"/>
  <c r="R37" i="1"/>
  <c r="Q37" i="1"/>
  <c r="O37" i="1"/>
  <c r="N37" i="1"/>
  <c r="L37" i="1"/>
  <c r="K37" i="1"/>
  <c r="I37" i="1"/>
  <c r="H37" i="1"/>
  <c r="F37" i="1"/>
  <c r="E37" i="1"/>
  <c r="C37" i="1"/>
  <c r="B37" i="1"/>
  <c r="GV36" i="1"/>
  <c r="GS36" i="1"/>
  <c r="GT36" i="1" s="1"/>
  <c r="GP36" i="1"/>
  <c r="GQ36" i="1" s="1"/>
  <c r="GL36" i="1"/>
  <c r="GX36" i="1" s="1"/>
  <c r="GJ36" i="1"/>
  <c r="GG36" i="1"/>
  <c r="GD36" i="1"/>
  <c r="GA36" i="1"/>
  <c r="FY36" i="1"/>
  <c r="FX36" i="1"/>
  <c r="FU36" i="1"/>
  <c r="FR36" i="1"/>
  <c r="FS36" i="1" s="1"/>
  <c r="FO36" i="1"/>
  <c r="FP36" i="1" s="1"/>
  <c r="FL36" i="1"/>
  <c r="FJ36" i="1"/>
  <c r="FI36" i="1"/>
  <c r="FF36" i="1"/>
  <c r="GM36" i="1" s="1"/>
  <c r="FC36" i="1"/>
  <c r="FA36" i="1"/>
  <c r="EZ36" i="1"/>
  <c r="EV36" i="1"/>
  <c r="ET36" i="1"/>
  <c r="EQ36" i="1"/>
  <c r="EN36" i="1"/>
  <c r="EK36" i="1"/>
  <c r="EH36" i="1"/>
  <c r="EI36" i="1" s="1"/>
  <c r="EE36" i="1"/>
  <c r="EF36" i="1" s="1"/>
  <c r="EB36" i="1"/>
  <c r="EC36" i="1" s="1"/>
  <c r="DY36" i="1"/>
  <c r="DV36" i="1"/>
  <c r="DR36" i="1"/>
  <c r="DP36" i="1"/>
  <c r="DM36" i="1"/>
  <c r="DJ36" i="1"/>
  <c r="DK36" i="1" s="1"/>
  <c r="DG36" i="1"/>
  <c r="DD36" i="1"/>
  <c r="DA36" i="1"/>
  <c r="CX36" i="1"/>
  <c r="CU36" i="1"/>
  <c r="CR36" i="1"/>
  <c r="CO36" i="1"/>
  <c r="CL36" i="1"/>
  <c r="CI36" i="1"/>
  <c r="CF36" i="1"/>
  <c r="CG36" i="1" s="1"/>
  <c r="CC36" i="1"/>
  <c r="BZ36" i="1"/>
  <c r="BW36" i="1"/>
  <c r="BT36" i="1"/>
  <c r="BQ36" i="1"/>
  <c r="BR36" i="1" s="1"/>
  <c r="BN36" i="1"/>
  <c r="BK36" i="1"/>
  <c r="BH36" i="1"/>
  <c r="BI36" i="1" s="1"/>
  <c r="BE36" i="1"/>
  <c r="BB36" i="1"/>
  <c r="AY36" i="1"/>
  <c r="AZ36" i="1" s="1"/>
  <c r="AV36" i="1"/>
  <c r="AW36" i="1" s="1"/>
  <c r="AS36" i="1"/>
  <c r="AQ36" i="1"/>
  <c r="AP36" i="1"/>
  <c r="AM36" i="1"/>
  <c r="AJ36" i="1"/>
  <c r="AK36" i="1" s="1"/>
  <c r="AG36" i="1"/>
  <c r="AD36" i="1"/>
  <c r="AA36" i="1"/>
  <c r="AB36" i="1" s="1"/>
  <c r="X36" i="1"/>
  <c r="U36" i="1"/>
  <c r="R36" i="1"/>
  <c r="O36" i="1"/>
  <c r="L36" i="1"/>
  <c r="I36" i="1"/>
  <c r="F36" i="1"/>
  <c r="C36" i="1"/>
  <c r="DS36" i="1" s="1"/>
  <c r="GV35" i="1"/>
  <c r="GS35" i="1"/>
  <c r="GP35" i="1"/>
  <c r="GL35" i="1"/>
  <c r="GX35" i="1" s="1"/>
  <c r="GJ35" i="1"/>
  <c r="GG35" i="1"/>
  <c r="GD35" i="1"/>
  <c r="GA35" i="1"/>
  <c r="FX35" i="1"/>
  <c r="FU35" i="1"/>
  <c r="FR35" i="1"/>
  <c r="FO35" i="1"/>
  <c r="FL35" i="1"/>
  <c r="FI35" i="1"/>
  <c r="FF35" i="1"/>
  <c r="FC35" i="1"/>
  <c r="EZ35" i="1"/>
  <c r="EV35" i="1"/>
  <c r="ET35" i="1"/>
  <c r="EU35" i="1" s="1"/>
  <c r="EQ35" i="1"/>
  <c r="EN35" i="1"/>
  <c r="EK35" i="1"/>
  <c r="EH35" i="1"/>
  <c r="EE35" i="1"/>
  <c r="EB35" i="1"/>
  <c r="DY35" i="1"/>
  <c r="DZ35" i="1" s="1"/>
  <c r="DV35" i="1"/>
  <c r="DR35" i="1"/>
  <c r="HA35" i="1" s="1"/>
  <c r="DP35" i="1"/>
  <c r="DM35" i="1"/>
  <c r="DJ35" i="1"/>
  <c r="DG35" i="1"/>
  <c r="DD35" i="1"/>
  <c r="DA35" i="1"/>
  <c r="CX35" i="1"/>
  <c r="CU35" i="1"/>
  <c r="CR35" i="1"/>
  <c r="CO35" i="1"/>
  <c r="CL35" i="1"/>
  <c r="CI35" i="1"/>
  <c r="CF35" i="1"/>
  <c r="CC35" i="1"/>
  <c r="BZ35" i="1"/>
  <c r="BW35" i="1"/>
  <c r="BT35" i="1"/>
  <c r="BQ35" i="1"/>
  <c r="BN35" i="1"/>
  <c r="BK35" i="1"/>
  <c r="BH35" i="1"/>
  <c r="BE35" i="1"/>
  <c r="BB35" i="1"/>
  <c r="AY35" i="1"/>
  <c r="AV35" i="1"/>
  <c r="AS35" i="1"/>
  <c r="AP35" i="1"/>
  <c r="AM35" i="1"/>
  <c r="AJ35" i="1"/>
  <c r="AG35" i="1"/>
  <c r="AD35" i="1"/>
  <c r="AA35" i="1"/>
  <c r="X35" i="1"/>
  <c r="Y35" i="1" s="1"/>
  <c r="U35" i="1"/>
  <c r="R35" i="1"/>
  <c r="O35" i="1"/>
  <c r="L35" i="1"/>
  <c r="I35" i="1"/>
  <c r="F35" i="1"/>
  <c r="C35" i="1"/>
  <c r="GV34" i="1"/>
  <c r="GT34" i="1"/>
  <c r="GS34" i="1"/>
  <c r="GQ34" i="1"/>
  <c r="GP34" i="1"/>
  <c r="GL34" i="1"/>
  <c r="GX34" i="1" s="1"/>
  <c r="GJ34" i="1"/>
  <c r="GG34" i="1"/>
  <c r="GD34" i="1"/>
  <c r="GA34" i="1"/>
  <c r="FX34" i="1"/>
  <c r="FU34" i="1"/>
  <c r="FR34" i="1"/>
  <c r="FO34" i="1"/>
  <c r="FL34" i="1"/>
  <c r="FI34" i="1"/>
  <c r="FF34" i="1"/>
  <c r="FC34" i="1"/>
  <c r="EZ34" i="1"/>
  <c r="EV34" i="1"/>
  <c r="ET34" i="1"/>
  <c r="EQ34" i="1"/>
  <c r="EN34" i="1"/>
  <c r="EK34" i="1"/>
  <c r="EH34" i="1"/>
  <c r="EE34" i="1"/>
  <c r="EB34" i="1"/>
  <c r="DY34" i="1"/>
  <c r="DV34" i="1"/>
  <c r="DR34" i="1"/>
  <c r="DP34" i="1"/>
  <c r="DM34" i="1"/>
  <c r="DJ34" i="1"/>
  <c r="DG34" i="1"/>
  <c r="DD34" i="1"/>
  <c r="DA34" i="1"/>
  <c r="CX34" i="1"/>
  <c r="CU34" i="1"/>
  <c r="CR34" i="1"/>
  <c r="CO34" i="1"/>
  <c r="CL34" i="1"/>
  <c r="CI34" i="1"/>
  <c r="CF34" i="1"/>
  <c r="CC34" i="1"/>
  <c r="BZ34" i="1"/>
  <c r="BW34" i="1"/>
  <c r="BT34" i="1"/>
  <c r="BQ34" i="1"/>
  <c r="BN34" i="1"/>
  <c r="BK34" i="1"/>
  <c r="BH34" i="1"/>
  <c r="BE34" i="1"/>
  <c r="BB34" i="1"/>
  <c r="AY34" i="1"/>
  <c r="AV34" i="1"/>
  <c r="AS34" i="1"/>
  <c r="AP34" i="1"/>
  <c r="AM34" i="1"/>
  <c r="AJ34" i="1"/>
  <c r="AG34" i="1"/>
  <c r="AD34" i="1"/>
  <c r="AB34" i="1"/>
  <c r="AA34" i="1"/>
  <c r="X34" i="1"/>
  <c r="U34" i="1"/>
  <c r="R34" i="1"/>
  <c r="O34" i="1"/>
  <c r="L34" i="1"/>
  <c r="I34" i="1"/>
  <c r="F34" i="1"/>
  <c r="C34" i="1"/>
  <c r="GV33" i="1"/>
  <c r="GS33" i="1"/>
  <c r="GP33" i="1"/>
  <c r="GL33" i="1"/>
  <c r="GX33" i="1" s="1"/>
  <c r="GJ33" i="1"/>
  <c r="GG33" i="1"/>
  <c r="GD33" i="1"/>
  <c r="GA33" i="1"/>
  <c r="FX33" i="1"/>
  <c r="FU33" i="1"/>
  <c r="FR33" i="1"/>
  <c r="FO33" i="1"/>
  <c r="FL33" i="1"/>
  <c r="FI33" i="1"/>
  <c r="FF33" i="1"/>
  <c r="FC33" i="1"/>
  <c r="EZ33" i="1"/>
  <c r="GM33" i="1" s="1"/>
  <c r="GY33" i="1" s="1"/>
  <c r="EV33" i="1"/>
  <c r="ET33" i="1"/>
  <c r="EQ33" i="1"/>
  <c r="EN33" i="1"/>
  <c r="EK33" i="1"/>
  <c r="EH33" i="1"/>
  <c r="EE33" i="1"/>
  <c r="EB33" i="1"/>
  <c r="DY33" i="1"/>
  <c r="DV33" i="1"/>
  <c r="EW33" i="1" s="1"/>
  <c r="DR33" i="1"/>
  <c r="HA33" i="1" s="1"/>
  <c r="DP33" i="1"/>
  <c r="DM33" i="1"/>
  <c r="DJ33" i="1"/>
  <c r="DG33" i="1"/>
  <c r="DD33" i="1"/>
  <c r="DA33" i="1"/>
  <c r="CX33" i="1"/>
  <c r="CU33" i="1"/>
  <c r="CR33" i="1"/>
  <c r="CO33" i="1"/>
  <c r="CL33" i="1"/>
  <c r="CI33" i="1"/>
  <c r="CF33" i="1"/>
  <c r="CC33" i="1"/>
  <c r="BZ33" i="1"/>
  <c r="BW33" i="1"/>
  <c r="BT33" i="1"/>
  <c r="BQ33" i="1"/>
  <c r="BN33" i="1"/>
  <c r="BK33" i="1"/>
  <c r="BH33" i="1"/>
  <c r="BE33" i="1"/>
  <c r="BB33" i="1"/>
  <c r="AY33" i="1"/>
  <c r="AV33" i="1"/>
  <c r="AS33" i="1"/>
  <c r="AP33" i="1"/>
  <c r="AM33" i="1"/>
  <c r="AJ33" i="1"/>
  <c r="AG33" i="1"/>
  <c r="AD33" i="1"/>
  <c r="AA33" i="1"/>
  <c r="X33" i="1"/>
  <c r="U33" i="1"/>
  <c r="R33" i="1"/>
  <c r="O33" i="1"/>
  <c r="L33" i="1"/>
  <c r="I33" i="1"/>
  <c r="F33" i="1"/>
  <c r="C33" i="1"/>
  <c r="GV32" i="1"/>
  <c r="GS32" i="1"/>
  <c r="GP32" i="1"/>
  <c r="GL32" i="1"/>
  <c r="GX32" i="1" s="1"/>
  <c r="GJ32" i="1"/>
  <c r="GG32" i="1"/>
  <c r="GD32" i="1"/>
  <c r="GA32" i="1"/>
  <c r="FX32" i="1"/>
  <c r="FU32" i="1"/>
  <c r="FR32" i="1"/>
  <c r="FO32" i="1"/>
  <c r="FL32" i="1"/>
  <c r="FI32" i="1"/>
  <c r="FF32" i="1"/>
  <c r="FC32" i="1"/>
  <c r="EZ32" i="1"/>
  <c r="EV32" i="1"/>
  <c r="ET32" i="1"/>
  <c r="EQ32" i="1"/>
  <c r="EN32" i="1"/>
  <c r="EK32" i="1"/>
  <c r="EH32" i="1"/>
  <c r="EE32" i="1"/>
  <c r="EB32" i="1"/>
  <c r="DY32" i="1"/>
  <c r="DV32" i="1"/>
  <c r="DR32" i="1"/>
  <c r="DP32" i="1"/>
  <c r="DM32" i="1"/>
  <c r="DJ32" i="1"/>
  <c r="DG32" i="1"/>
  <c r="DD32" i="1"/>
  <c r="DA32" i="1"/>
  <c r="CX32" i="1"/>
  <c r="CU32" i="1"/>
  <c r="CR32" i="1"/>
  <c r="CO32" i="1"/>
  <c r="CL32" i="1"/>
  <c r="CI32" i="1"/>
  <c r="CF32" i="1"/>
  <c r="CC32" i="1"/>
  <c r="BZ32" i="1"/>
  <c r="BW32" i="1"/>
  <c r="BT32" i="1"/>
  <c r="BQ32" i="1"/>
  <c r="BN32" i="1"/>
  <c r="BK32" i="1"/>
  <c r="BH32" i="1"/>
  <c r="BE32" i="1"/>
  <c r="BB32" i="1"/>
  <c r="AY32" i="1"/>
  <c r="AV32" i="1"/>
  <c r="AS32" i="1"/>
  <c r="AP32" i="1"/>
  <c r="AM32" i="1"/>
  <c r="AJ32" i="1"/>
  <c r="AG32" i="1"/>
  <c r="AD32" i="1"/>
  <c r="AA32" i="1"/>
  <c r="X32" i="1"/>
  <c r="U32" i="1"/>
  <c r="R32" i="1"/>
  <c r="O32" i="1"/>
  <c r="L32" i="1"/>
  <c r="I32" i="1"/>
  <c r="F32" i="1"/>
  <c r="C32" i="1"/>
  <c r="GV31" i="1"/>
  <c r="GS31" i="1"/>
  <c r="GP31" i="1"/>
  <c r="GL31" i="1"/>
  <c r="GX31" i="1" s="1"/>
  <c r="GJ31" i="1"/>
  <c r="GG31" i="1"/>
  <c r="GD31" i="1"/>
  <c r="GA31" i="1"/>
  <c r="FX31" i="1"/>
  <c r="FU31" i="1"/>
  <c r="FR31" i="1"/>
  <c r="FO31" i="1"/>
  <c r="FL31" i="1"/>
  <c r="FI31" i="1"/>
  <c r="FF31" i="1"/>
  <c r="FC31" i="1"/>
  <c r="EZ31" i="1"/>
  <c r="EV31" i="1"/>
  <c r="ET31" i="1"/>
  <c r="EQ31" i="1"/>
  <c r="EN31" i="1"/>
  <c r="EK31" i="1"/>
  <c r="EH31" i="1"/>
  <c r="EE31" i="1"/>
  <c r="EB31" i="1"/>
  <c r="DY31" i="1"/>
  <c r="DV31" i="1"/>
  <c r="DR31" i="1"/>
  <c r="HA31" i="1" s="1"/>
  <c r="DP31" i="1"/>
  <c r="DM31" i="1"/>
  <c r="DJ31" i="1"/>
  <c r="DG31" i="1"/>
  <c r="DD31" i="1"/>
  <c r="DA31" i="1"/>
  <c r="CX31" i="1"/>
  <c r="CU31" i="1"/>
  <c r="CR31" i="1"/>
  <c r="CO31" i="1"/>
  <c r="CL31" i="1"/>
  <c r="CI31" i="1"/>
  <c r="CF31" i="1"/>
  <c r="CC31" i="1"/>
  <c r="BZ31" i="1"/>
  <c r="BW31" i="1"/>
  <c r="BT31" i="1"/>
  <c r="BQ31" i="1"/>
  <c r="BN31" i="1"/>
  <c r="BK31" i="1"/>
  <c r="BH31" i="1"/>
  <c r="BE31" i="1"/>
  <c r="BB31" i="1"/>
  <c r="AY31" i="1"/>
  <c r="AV31" i="1"/>
  <c r="AS31" i="1"/>
  <c r="AP31" i="1"/>
  <c r="AM31" i="1"/>
  <c r="AJ31" i="1"/>
  <c r="AG31" i="1"/>
  <c r="AD31" i="1"/>
  <c r="AA31" i="1"/>
  <c r="X31" i="1"/>
  <c r="U31" i="1"/>
  <c r="R31" i="1"/>
  <c r="O31" i="1"/>
  <c r="L31" i="1"/>
  <c r="I31" i="1"/>
  <c r="F31" i="1"/>
  <c r="C31" i="1"/>
  <c r="DS31" i="1" s="1"/>
  <c r="GV30" i="1"/>
  <c r="GV29" i="1" s="1"/>
  <c r="GV28" i="1" s="1"/>
  <c r="GV52" i="1" s="1"/>
  <c r="GV27" i="1" s="1"/>
  <c r="GS30" i="1"/>
  <c r="GP30" i="1"/>
  <c r="GP29" i="1" s="1"/>
  <c r="GL30" i="1"/>
  <c r="GX30" i="1" s="1"/>
  <c r="GJ30" i="1"/>
  <c r="GG30" i="1"/>
  <c r="GG29" i="1" s="1"/>
  <c r="GD30" i="1"/>
  <c r="GA30" i="1"/>
  <c r="GA29" i="1" s="1"/>
  <c r="FX30" i="1"/>
  <c r="FU30" i="1"/>
  <c r="FU29" i="1" s="1"/>
  <c r="FR30" i="1"/>
  <c r="FO30" i="1"/>
  <c r="FO29" i="1" s="1"/>
  <c r="FL30" i="1"/>
  <c r="FI30" i="1"/>
  <c r="FI29" i="1" s="1"/>
  <c r="FF30" i="1"/>
  <c r="FC30" i="1"/>
  <c r="FC29" i="1" s="1"/>
  <c r="EZ30" i="1"/>
  <c r="EV30" i="1"/>
  <c r="ET30" i="1"/>
  <c r="ET29" i="1" s="1"/>
  <c r="EQ30" i="1"/>
  <c r="EN30" i="1"/>
  <c r="EN29" i="1" s="1"/>
  <c r="EK30" i="1"/>
  <c r="EH30" i="1"/>
  <c r="EH29" i="1" s="1"/>
  <c r="EE30" i="1"/>
  <c r="EB30" i="1"/>
  <c r="EB29" i="1" s="1"/>
  <c r="DY30" i="1"/>
  <c r="DV30" i="1"/>
  <c r="DR30" i="1"/>
  <c r="HA30" i="1" s="1"/>
  <c r="DP30" i="1"/>
  <c r="DM30" i="1"/>
  <c r="DM29" i="1" s="1"/>
  <c r="DJ30" i="1"/>
  <c r="DG30" i="1"/>
  <c r="DG29" i="1" s="1"/>
  <c r="DD30" i="1"/>
  <c r="DA30" i="1"/>
  <c r="DA29" i="1" s="1"/>
  <c r="CX30" i="1"/>
  <c r="CU30" i="1"/>
  <c r="CU29" i="1" s="1"/>
  <c r="CR30" i="1"/>
  <c r="CO30" i="1"/>
  <c r="CO29" i="1" s="1"/>
  <c r="CL30" i="1"/>
  <c r="CI30" i="1"/>
  <c r="CI29" i="1" s="1"/>
  <c r="CF30" i="1"/>
  <c r="CC30" i="1"/>
  <c r="CC29" i="1" s="1"/>
  <c r="BZ30" i="1"/>
  <c r="BW30" i="1"/>
  <c r="BW29" i="1" s="1"/>
  <c r="BT30" i="1"/>
  <c r="BQ30" i="1"/>
  <c r="BQ29" i="1" s="1"/>
  <c r="BN30" i="1"/>
  <c r="BK30" i="1"/>
  <c r="BK29" i="1" s="1"/>
  <c r="BH30" i="1"/>
  <c r="BE30" i="1"/>
  <c r="BE29" i="1" s="1"/>
  <c r="BE28" i="1" s="1"/>
  <c r="BE52" i="1" s="1"/>
  <c r="BE27" i="1" s="1"/>
  <c r="BE72" i="1" s="1"/>
  <c r="BB30" i="1"/>
  <c r="AY30" i="1"/>
  <c r="AY29" i="1" s="1"/>
  <c r="AY28" i="1" s="1"/>
  <c r="AY52" i="1" s="1"/>
  <c r="AV30" i="1"/>
  <c r="AS30" i="1"/>
  <c r="AS29" i="1" s="1"/>
  <c r="AS28" i="1" s="1"/>
  <c r="AS52" i="1" s="1"/>
  <c r="AS27" i="1" s="1"/>
  <c r="AS72" i="1" s="1"/>
  <c r="AP30" i="1"/>
  <c r="AM30" i="1"/>
  <c r="AM29" i="1" s="1"/>
  <c r="AM28" i="1" s="1"/>
  <c r="AM52" i="1" s="1"/>
  <c r="AM27" i="1" s="1"/>
  <c r="AM72" i="1" s="1"/>
  <c r="AJ30" i="1"/>
  <c r="AG30" i="1"/>
  <c r="AG29" i="1" s="1"/>
  <c r="AG28" i="1" s="1"/>
  <c r="AG52" i="1" s="1"/>
  <c r="AG27" i="1" s="1"/>
  <c r="AG72" i="1" s="1"/>
  <c r="AD30" i="1"/>
  <c r="AA30" i="1"/>
  <c r="AB30" i="1" s="1"/>
  <c r="X30" i="1"/>
  <c r="U30" i="1"/>
  <c r="U29" i="1" s="1"/>
  <c r="U28" i="1" s="1"/>
  <c r="U52" i="1" s="1"/>
  <c r="R30" i="1"/>
  <c r="O30" i="1"/>
  <c r="O29" i="1" s="1"/>
  <c r="O28" i="1" s="1"/>
  <c r="O52" i="1" s="1"/>
  <c r="L30" i="1"/>
  <c r="I30" i="1"/>
  <c r="I29" i="1" s="1"/>
  <c r="I28" i="1" s="1"/>
  <c r="I52" i="1" s="1"/>
  <c r="F30" i="1"/>
  <c r="C30" i="1"/>
  <c r="DS30" i="1" s="1"/>
  <c r="GU29" i="1"/>
  <c r="GS29" i="1"/>
  <c r="GR29" i="1"/>
  <c r="GO29" i="1"/>
  <c r="GI29" i="1"/>
  <c r="GI28" i="1" s="1"/>
  <c r="GI52" i="1" s="1"/>
  <c r="GI27" i="1" s="1"/>
  <c r="GI72" i="1" s="1"/>
  <c r="GF29" i="1"/>
  <c r="GC29" i="1"/>
  <c r="FZ29" i="1"/>
  <c r="FW29" i="1"/>
  <c r="FW28" i="1" s="1"/>
  <c r="FW52" i="1" s="1"/>
  <c r="FW27" i="1" s="1"/>
  <c r="FW72" i="1" s="1"/>
  <c r="FT29" i="1"/>
  <c r="FT28" i="1" s="1"/>
  <c r="FQ29" i="1"/>
  <c r="FN29" i="1"/>
  <c r="FN28" i="1" s="1"/>
  <c r="FK29" i="1"/>
  <c r="FK28" i="1" s="1"/>
  <c r="FK52" i="1" s="1"/>
  <c r="FK27" i="1" s="1"/>
  <c r="FK72" i="1" s="1"/>
  <c r="FH29" i="1"/>
  <c r="FE29" i="1"/>
  <c r="FB29" i="1"/>
  <c r="EY29" i="1"/>
  <c r="GL29" i="1" s="1"/>
  <c r="GX29" i="1" s="1"/>
  <c r="ES29" i="1"/>
  <c r="ES28" i="1" s="1"/>
  <c r="ES52" i="1" s="1"/>
  <c r="ES27" i="1" s="1"/>
  <c r="ES72" i="1" s="1"/>
  <c r="EP29" i="1"/>
  <c r="EP28" i="1" s="1"/>
  <c r="EP52" i="1" s="1"/>
  <c r="EP27" i="1" s="1"/>
  <c r="EP72" i="1" s="1"/>
  <c r="EM29" i="1"/>
  <c r="EM28" i="1" s="1"/>
  <c r="EM52" i="1" s="1"/>
  <c r="EM27" i="1" s="1"/>
  <c r="EM72" i="1" s="1"/>
  <c r="EJ29" i="1"/>
  <c r="EJ28" i="1" s="1"/>
  <c r="EJ52" i="1" s="1"/>
  <c r="EJ27" i="1" s="1"/>
  <c r="EJ72" i="1" s="1"/>
  <c r="EG29" i="1"/>
  <c r="ED29" i="1"/>
  <c r="ED28" i="1" s="1"/>
  <c r="ED52" i="1" s="1"/>
  <c r="ED27" i="1" s="1"/>
  <c r="ED72" i="1" s="1"/>
  <c r="EA29" i="1"/>
  <c r="DX29" i="1"/>
  <c r="DX28" i="1" s="1"/>
  <c r="DX52" i="1" s="1"/>
  <c r="DX27" i="1" s="1"/>
  <c r="DX72" i="1" s="1"/>
  <c r="DU29" i="1"/>
  <c r="EV29" i="1" s="1"/>
  <c r="DP29" i="1"/>
  <c r="DO29" i="1"/>
  <c r="DL29" i="1"/>
  <c r="DJ29" i="1"/>
  <c r="DI29" i="1"/>
  <c r="DF29" i="1"/>
  <c r="DD29" i="1"/>
  <c r="DC29" i="1"/>
  <c r="CZ29" i="1"/>
  <c r="CX29" i="1"/>
  <c r="CW29" i="1"/>
  <c r="CT29" i="1"/>
  <c r="CR29" i="1"/>
  <c r="CQ29" i="1"/>
  <c r="CN29" i="1"/>
  <c r="CL29" i="1"/>
  <c r="CK29" i="1"/>
  <c r="CH29" i="1"/>
  <c r="CF29" i="1"/>
  <c r="CE29" i="1"/>
  <c r="CB29" i="1"/>
  <c r="BZ29" i="1"/>
  <c r="BY29" i="1"/>
  <c r="BV29" i="1"/>
  <c r="BT29" i="1"/>
  <c r="BT28" i="1" s="1"/>
  <c r="BS29" i="1"/>
  <c r="BP29" i="1"/>
  <c r="BN29" i="1"/>
  <c r="BM29" i="1"/>
  <c r="BJ29" i="1"/>
  <c r="BH29" i="1"/>
  <c r="BH28" i="1" s="1"/>
  <c r="BG29" i="1"/>
  <c r="BD29" i="1"/>
  <c r="BB29" i="1"/>
  <c r="BB28" i="1" s="1"/>
  <c r="BA29" i="1"/>
  <c r="AX29" i="1"/>
  <c r="AV29" i="1"/>
  <c r="AV28" i="1" s="1"/>
  <c r="AU29" i="1"/>
  <c r="AR29" i="1"/>
  <c r="AP29" i="1"/>
  <c r="AO29" i="1"/>
  <c r="AL29" i="1"/>
  <c r="AJ29" i="1"/>
  <c r="AJ28" i="1" s="1"/>
  <c r="AI29" i="1"/>
  <c r="AF29" i="1"/>
  <c r="AD29" i="1"/>
  <c r="AD28" i="1" s="1"/>
  <c r="AC29" i="1"/>
  <c r="Z29" i="1"/>
  <c r="Z28" i="1" s="1"/>
  <c r="Z52" i="1" s="1"/>
  <c r="Z27" i="1" s="1"/>
  <c r="Z72" i="1" s="1"/>
  <c r="W29" i="1"/>
  <c r="T29" i="1"/>
  <c r="Q29" i="1"/>
  <c r="N29" i="1"/>
  <c r="K29" i="1"/>
  <c r="H29" i="1"/>
  <c r="E29" i="1"/>
  <c r="B29" i="1"/>
  <c r="DR29" i="1" s="1"/>
  <c r="GU28" i="1"/>
  <c r="GU52" i="1" s="1"/>
  <c r="GU27" i="1" s="1"/>
  <c r="GU72" i="1" s="1"/>
  <c r="GR28" i="1"/>
  <c r="GR52" i="1" s="1"/>
  <c r="GO28" i="1"/>
  <c r="GO52" i="1" s="1"/>
  <c r="GO27" i="1" s="1"/>
  <c r="GO72" i="1" s="1"/>
  <c r="GF28" i="1"/>
  <c r="GC28" i="1"/>
  <c r="GC52" i="1" s="1"/>
  <c r="FZ28" i="1"/>
  <c r="FQ28" i="1"/>
  <c r="FQ52" i="1" s="1"/>
  <c r="FH28" i="1"/>
  <c r="FE28" i="1"/>
  <c r="FE52" i="1" s="1"/>
  <c r="FB28" i="1"/>
  <c r="EG28" i="1"/>
  <c r="EG52" i="1" s="1"/>
  <c r="EG27" i="1" s="1"/>
  <c r="EG72" i="1" s="1"/>
  <c r="EA28" i="1"/>
  <c r="EA52" i="1" s="1"/>
  <c r="EA27" i="1" s="1"/>
  <c r="EA72" i="1" s="1"/>
  <c r="DU28" i="1"/>
  <c r="DU52" i="1" s="1"/>
  <c r="DU27" i="1" s="1"/>
  <c r="DO28" i="1"/>
  <c r="DO52" i="1" s="1"/>
  <c r="DO27" i="1" s="1"/>
  <c r="DO72" i="1" s="1"/>
  <c r="DL28" i="1"/>
  <c r="DI28" i="1"/>
  <c r="DI52" i="1" s="1"/>
  <c r="DF28" i="1"/>
  <c r="DD28" i="1"/>
  <c r="DC28" i="1"/>
  <c r="DC52" i="1" s="1"/>
  <c r="CZ28" i="1"/>
  <c r="CW28" i="1"/>
  <c r="CW52" i="1" s="1"/>
  <c r="CT28" i="1"/>
  <c r="CQ28" i="1"/>
  <c r="CQ52" i="1" s="1"/>
  <c r="CN28" i="1"/>
  <c r="CK28" i="1"/>
  <c r="CK52" i="1" s="1"/>
  <c r="CH28" i="1"/>
  <c r="CE28" i="1"/>
  <c r="CE52" i="1" s="1"/>
  <c r="CB28" i="1"/>
  <c r="BZ28" i="1"/>
  <c r="BY28" i="1"/>
  <c r="BY52" i="1" s="1"/>
  <c r="BV28" i="1"/>
  <c r="BS28" i="1"/>
  <c r="BS52" i="1" s="1"/>
  <c r="BQ28" i="1"/>
  <c r="BQ52" i="1" s="1"/>
  <c r="BP28" i="1"/>
  <c r="BN28" i="1"/>
  <c r="BM28" i="1"/>
  <c r="BM52" i="1" s="1"/>
  <c r="BK28" i="1"/>
  <c r="BK52" i="1" s="1"/>
  <c r="BL52" i="1" s="1"/>
  <c r="BJ28" i="1"/>
  <c r="BJ52" i="1" s="1"/>
  <c r="BG28" i="1"/>
  <c r="BG52" i="1" s="1"/>
  <c r="BG27" i="1" s="1"/>
  <c r="BG72" i="1" s="1"/>
  <c r="BD28" i="1"/>
  <c r="BD52" i="1" s="1"/>
  <c r="BD27" i="1" s="1"/>
  <c r="BD72" i="1" s="1"/>
  <c r="BA28" i="1"/>
  <c r="BA52" i="1" s="1"/>
  <c r="BA27" i="1" s="1"/>
  <c r="BA72" i="1" s="1"/>
  <c r="AX28" i="1"/>
  <c r="AX52" i="1" s="1"/>
  <c r="AX27" i="1" s="1"/>
  <c r="AX72" i="1" s="1"/>
  <c r="AU28" i="1"/>
  <c r="AU52" i="1" s="1"/>
  <c r="AU27" i="1" s="1"/>
  <c r="AU72" i="1" s="1"/>
  <c r="AR28" i="1"/>
  <c r="AR52" i="1" s="1"/>
  <c r="AR27" i="1" s="1"/>
  <c r="AR72" i="1" s="1"/>
  <c r="AP28" i="1"/>
  <c r="AO28" i="1"/>
  <c r="AO52" i="1" s="1"/>
  <c r="AL28" i="1"/>
  <c r="AL52" i="1" s="1"/>
  <c r="AI28" i="1"/>
  <c r="AI52" i="1" s="1"/>
  <c r="AI27" i="1" s="1"/>
  <c r="AI72" i="1" s="1"/>
  <c r="AF28" i="1"/>
  <c r="AF52" i="1" s="1"/>
  <c r="AF27" i="1" s="1"/>
  <c r="AF72" i="1" s="1"/>
  <c r="AC28" i="1"/>
  <c r="AC52" i="1" s="1"/>
  <c r="AC27" i="1" s="1"/>
  <c r="AC72" i="1" s="1"/>
  <c r="W28" i="1"/>
  <c r="W52" i="1" s="1"/>
  <c r="W27" i="1" s="1"/>
  <c r="W72" i="1" s="1"/>
  <c r="T28" i="1"/>
  <c r="T52" i="1" s="1"/>
  <c r="T27" i="1" s="1"/>
  <c r="T72" i="1" s="1"/>
  <c r="Q28" i="1"/>
  <c r="Q52" i="1" s="1"/>
  <c r="Q27" i="1" s="1"/>
  <c r="Q72" i="1" s="1"/>
  <c r="N28" i="1"/>
  <c r="N52" i="1" s="1"/>
  <c r="N27" i="1" s="1"/>
  <c r="N72" i="1" s="1"/>
  <c r="K28" i="1"/>
  <c r="K52" i="1" s="1"/>
  <c r="H28" i="1"/>
  <c r="E28" i="1"/>
  <c r="E52" i="1" s="1"/>
  <c r="B28" i="1"/>
  <c r="GR27" i="1"/>
  <c r="GR72" i="1" s="1"/>
  <c r="GC27" i="1"/>
  <c r="GC72" i="1" s="1"/>
  <c r="FQ27" i="1"/>
  <c r="FQ72" i="1" s="1"/>
  <c r="FE27" i="1"/>
  <c r="FE72" i="1" s="1"/>
  <c r="DI27" i="1"/>
  <c r="DI72" i="1" s="1"/>
  <c r="DC27" i="1"/>
  <c r="DC72" i="1" s="1"/>
  <c r="CW27" i="1"/>
  <c r="CW72" i="1" s="1"/>
  <c r="CQ27" i="1"/>
  <c r="CQ72" i="1" s="1"/>
  <c r="CK27" i="1"/>
  <c r="CK72" i="1" s="1"/>
  <c r="CE27" i="1"/>
  <c r="CE72" i="1" s="1"/>
  <c r="BY27" i="1"/>
  <c r="BY72" i="1" s="1"/>
  <c r="BS27" i="1"/>
  <c r="BS72" i="1" s="1"/>
  <c r="BQ27" i="1"/>
  <c r="BQ72" i="1" s="1"/>
  <c r="BM27" i="1"/>
  <c r="BM72" i="1" s="1"/>
  <c r="BJ27" i="1"/>
  <c r="BJ72" i="1" s="1"/>
  <c r="AO27" i="1"/>
  <c r="AO72" i="1" s="1"/>
  <c r="AL27" i="1"/>
  <c r="AL72" i="1" s="1"/>
  <c r="K27" i="1"/>
  <c r="K72" i="1" s="1"/>
  <c r="E27" i="1"/>
  <c r="E72" i="1" s="1"/>
  <c r="GV25" i="1"/>
  <c r="GS25" i="1"/>
  <c r="GP25" i="1"/>
  <c r="GL25" i="1"/>
  <c r="GX25" i="1" s="1"/>
  <c r="GJ25" i="1"/>
  <c r="GG25" i="1"/>
  <c r="GD25" i="1"/>
  <c r="GA25" i="1"/>
  <c r="FX25" i="1"/>
  <c r="FU25" i="1"/>
  <c r="FR25" i="1"/>
  <c r="FO25" i="1"/>
  <c r="FL25" i="1"/>
  <c r="FI25" i="1"/>
  <c r="FF25" i="1"/>
  <c r="FC25" i="1"/>
  <c r="EZ25" i="1"/>
  <c r="EV25" i="1"/>
  <c r="ET25" i="1"/>
  <c r="EQ25" i="1"/>
  <c r="EN25" i="1"/>
  <c r="EK25" i="1"/>
  <c r="EH25" i="1"/>
  <c r="EE25" i="1"/>
  <c r="EB25" i="1"/>
  <c r="DY25" i="1"/>
  <c r="DV25" i="1"/>
  <c r="DR25" i="1"/>
  <c r="DP25" i="1"/>
  <c r="DM25" i="1"/>
  <c r="DJ25" i="1"/>
  <c r="DG25" i="1"/>
  <c r="DD25" i="1"/>
  <c r="DA25" i="1"/>
  <c r="CX25" i="1"/>
  <c r="CU25" i="1"/>
  <c r="CR25" i="1"/>
  <c r="CO25" i="1"/>
  <c r="CL25" i="1"/>
  <c r="CI25" i="1"/>
  <c r="CF25" i="1"/>
  <c r="CC25" i="1"/>
  <c r="BZ25" i="1"/>
  <c r="BW25" i="1"/>
  <c r="BT25" i="1"/>
  <c r="BQ25" i="1"/>
  <c r="BN25" i="1"/>
  <c r="BK25" i="1"/>
  <c r="BH25" i="1"/>
  <c r="BE25" i="1"/>
  <c r="BB25" i="1"/>
  <c r="AY25" i="1"/>
  <c r="AV25" i="1"/>
  <c r="AS25" i="1"/>
  <c r="AP25" i="1"/>
  <c r="AM25" i="1"/>
  <c r="AJ25" i="1"/>
  <c r="AG25" i="1"/>
  <c r="AD25" i="1"/>
  <c r="AA25" i="1"/>
  <c r="X25" i="1"/>
  <c r="V25" i="1"/>
  <c r="U25" i="1"/>
  <c r="R25" i="1"/>
  <c r="O25" i="1"/>
  <c r="L25" i="1"/>
  <c r="I25" i="1"/>
  <c r="F25" i="1"/>
  <c r="C25" i="1"/>
  <c r="GV24" i="1"/>
  <c r="GS24" i="1"/>
  <c r="GP24" i="1"/>
  <c r="GL24" i="1"/>
  <c r="GX24" i="1" s="1"/>
  <c r="GJ24" i="1"/>
  <c r="GG24" i="1"/>
  <c r="GD24" i="1"/>
  <c r="GA24" i="1"/>
  <c r="FX24" i="1"/>
  <c r="FU24" i="1"/>
  <c r="FR24" i="1"/>
  <c r="FO24" i="1"/>
  <c r="FL24" i="1"/>
  <c r="FI24" i="1"/>
  <c r="FF24" i="1"/>
  <c r="FC24" i="1"/>
  <c r="EZ24" i="1"/>
  <c r="EV24" i="1"/>
  <c r="ET24" i="1"/>
  <c r="EQ24" i="1"/>
  <c r="EN24" i="1"/>
  <c r="EK24" i="1"/>
  <c r="EH24" i="1"/>
  <c r="EE24" i="1"/>
  <c r="EB24" i="1"/>
  <c r="DY24" i="1"/>
  <c r="DV24" i="1"/>
  <c r="DR24" i="1"/>
  <c r="DP24" i="1"/>
  <c r="DQ24" i="1" s="1"/>
  <c r="DM24" i="1"/>
  <c r="DN24" i="1" s="1"/>
  <c r="DJ24" i="1"/>
  <c r="DG24" i="1"/>
  <c r="DD24" i="1"/>
  <c r="DE24" i="1" s="1"/>
  <c r="DA24" i="1"/>
  <c r="CX24" i="1"/>
  <c r="CU24" i="1"/>
  <c r="CR24" i="1"/>
  <c r="CO24" i="1"/>
  <c r="CL24" i="1"/>
  <c r="CI24" i="1"/>
  <c r="CF24" i="1"/>
  <c r="CG24" i="1" s="1"/>
  <c r="CC24" i="1"/>
  <c r="BZ24" i="1"/>
  <c r="BW24" i="1"/>
  <c r="BT24" i="1"/>
  <c r="BQ24" i="1"/>
  <c r="BN24" i="1"/>
  <c r="BK24" i="1"/>
  <c r="BH24" i="1"/>
  <c r="BE24" i="1"/>
  <c r="BB24" i="1"/>
  <c r="AY24" i="1"/>
  <c r="AZ24" i="1" s="1"/>
  <c r="AV24" i="1"/>
  <c r="AS24" i="1"/>
  <c r="AP24" i="1"/>
  <c r="AM24" i="1"/>
  <c r="AJ24" i="1"/>
  <c r="AG24" i="1"/>
  <c r="AD24" i="1"/>
  <c r="AA24" i="1"/>
  <c r="X24" i="1"/>
  <c r="U24" i="1"/>
  <c r="R24" i="1"/>
  <c r="O24" i="1"/>
  <c r="P24" i="1" s="1"/>
  <c r="L24" i="1"/>
  <c r="I24" i="1"/>
  <c r="F24" i="1"/>
  <c r="C24" i="1"/>
  <c r="DS24" i="1" s="1"/>
  <c r="GV23" i="1"/>
  <c r="GS23" i="1"/>
  <c r="GP23" i="1"/>
  <c r="GL23" i="1"/>
  <c r="GX23" i="1" s="1"/>
  <c r="GJ23" i="1"/>
  <c r="GG23" i="1"/>
  <c r="GD23" i="1"/>
  <c r="GA23" i="1"/>
  <c r="FX23" i="1"/>
  <c r="FU23" i="1"/>
  <c r="FR23" i="1"/>
  <c r="FO23" i="1"/>
  <c r="FL23" i="1"/>
  <c r="FI23" i="1"/>
  <c r="FF23" i="1"/>
  <c r="FC23" i="1"/>
  <c r="EZ23" i="1"/>
  <c r="EV23" i="1"/>
  <c r="ET23" i="1"/>
  <c r="EQ23" i="1"/>
  <c r="EN23" i="1"/>
  <c r="EK23" i="1"/>
  <c r="EH23" i="1"/>
  <c r="EE23" i="1"/>
  <c r="EB23" i="1"/>
  <c r="DY23" i="1"/>
  <c r="DV23" i="1"/>
  <c r="DR23" i="1"/>
  <c r="HA23" i="1" s="1"/>
  <c r="DP23" i="1"/>
  <c r="DM23" i="1"/>
  <c r="DJ23" i="1"/>
  <c r="DG23" i="1"/>
  <c r="DD23" i="1"/>
  <c r="DA23" i="1"/>
  <c r="CX23" i="1"/>
  <c r="CU23" i="1"/>
  <c r="CR23" i="1"/>
  <c r="CO23" i="1"/>
  <c r="CL23" i="1"/>
  <c r="CI23" i="1"/>
  <c r="CF23" i="1"/>
  <c r="CG23" i="1" s="1"/>
  <c r="CC23" i="1"/>
  <c r="BZ23" i="1"/>
  <c r="BW23" i="1"/>
  <c r="BT23" i="1"/>
  <c r="BQ23" i="1"/>
  <c r="BN23" i="1"/>
  <c r="BK23" i="1"/>
  <c r="BH23" i="1"/>
  <c r="BE23" i="1"/>
  <c r="BB23" i="1"/>
  <c r="AY23" i="1"/>
  <c r="AV23" i="1"/>
  <c r="AS23" i="1"/>
  <c r="AP23" i="1"/>
  <c r="AM23" i="1"/>
  <c r="AJ23" i="1"/>
  <c r="AG23" i="1"/>
  <c r="AD23" i="1"/>
  <c r="AA23" i="1"/>
  <c r="X23" i="1"/>
  <c r="U23" i="1"/>
  <c r="R23" i="1"/>
  <c r="O23" i="1"/>
  <c r="L23" i="1"/>
  <c r="I23" i="1"/>
  <c r="F23" i="1"/>
  <c r="C23" i="1"/>
  <c r="GV22" i="1"/>
  <c r="GV21" i="1" s="1"/>
  <c r="GV18" i="1" s="1"/>
  <c r="GW18" i="1" s="1"/>
  <c r="GS22" i="1"/>
  <c r="GP22" i="1"/>
  <c r="GP21" i="1" s="1"/>
  <c r="GP18" i="1" s="1"/>
  <c r="GQ18" i="1" s="1"/>
  <c r="GL22" i="1"/>
  <c r="GX22" i="1" s="1"/>
  <c r="GJ22" i="1"/>
  <c r="GJ21" i="1" s="1"/>
  <c r="GG22" i="1"/>
  <c r="GD22" i="1"/>
  <c r="GD21" i="1" s="1"/>
  <c r="GA22" i="1"/>
  <c r="FX22" i="1"/>
  <c r="FX21" i="1" s="1"/>
  <c r="FU22" i="1"/>
  <c r="FR22" i="1"/>
  <c r="FR21" i="1" s="1"/>
  <c r="FR18" i="1" s="1"/>
  <c r="FS18" i="1" s="1"/>
  <c r="FO22" i="1"/>
  <c r="FL22" i="1"/>
  <c r="FL21" i="1" s="1"/>
  <c r="FI22" i="1"/>
  <c r="FF22" i="1"/>
  <c r="FF21" i="1" s="1"/>
  <c r="FF18" i="1" s="1"/>
  <c r="FG18" i="1" s="1"/>
  <c r="FC22" i="1"/>
  <c r="EZ22" i="1"/>
  <c r="GM22" i="1" s="1"/>
  <c r="GY22" i="1" s="1"/>
  <c r="EV22" i="1"/>
  <c r="ET22" i="1"/>
  <c r="ET21" i="1" s="1"/>
  <c r="EQ22" i="1"/>
  <c r="EN22" i="1"/>
  <c r="EN21" i="1" s="1"/>
  <c r="EK22" i="1"/>
  <c r="EH22" i="1"/>
  <c r="EH21" i="1" s="1"/>
  <c r="EE22" i="1"/>
  <c r="EB22" i="1"/>
  <c r="EB21" i="1" s="1"/>
  <c r="DY22" i="1"/>
  <c r="DV22" i="1"/>
  <c r="EW22" i="1" s="1"/>
  <c r="DR22" i="1"/>
  <c r="HA22" i="1" s="1"/>
  <c r="DP22" i="1"/>
  <c r="DP21" i="1" s="1"/>
  <c r="DQ21" i="1" s="1"/>
  <c r="DM22" i="1"/>
  <c r="DJ22" i="1"/>
  <c r="DJ21" i="1" s="1"/>
  <c r="DG22" i="1"/>
  <c r="DE22" i="1"/>
  <c r="DD22" i="1"/>
  <c r="DA22" i="1"/>
  <c r="CX22" i="1"/>
  <c r="CU22" i="1"/>
  <c r="CR22" i="1"/>
  <c r="CO22" i="1"/>
  <c r="CL22" i="1"/>
  <c r="CI22" i="1"/>
  <c r="CF22" i="1"/>
  <c r="CC22" i="1"/>
  <c r="CC21" i="1" s="1"/>
  <c r="BZ22" i="1"/>
  <c r="BW22" i="1"/>
  <c r="BW21" i="1" s="1"/>
  <c r="BT22" i="1"/>
  <c r="BQ22" i="1"/>
  <c r="BN22" i="1"/>
  <c r="BK22" i="1"/>
  <c r="BH22" i="1"/>
  <c r="BE22" i="1"/>
  <c r="BB22" i="1"/>
  <c r="AY22" i="1"/>
  <c r="AY21" i="1" s="1"/>
  <c r="AV22" i="1"/>
  <c r="AS22" i="1"/>
  <c r="AS21" i="1" s="1"/>
  <c r="AP22" i="1"/>
  <c r="AM22" i="1"/>
  <c r="AM21" i="1" s="1"/>
  <c r="AJ22" i="1"/>
  <c r="AG22" i="1"/>
  <c r="AG21" i="1" s="1"/>
  <c r="AD22" i="1"/>
  <c r="AA22" i="1"/>
  <c r="AA21" i="1" s="1"/>
  <c r="X22" i="1"/>
  <c r="U22" i="1"/>
  <c r="R22" i="1"/>
  <c r="O22" i="1"/>
  <c r="O21" i="1" s="1"/>
  <c r="L22" i="1"/>
  <c r="I22" i="1"/>
  <c r="I21" i="1" s="1"/>
  <c r="F22" i="1"/>
  <c r="C22" i="1"/>
  <c r="DS22" i="1" s="1"/>
  <c r="GU21" i="1"/>
  <c r="GS21" i="1"/>
  <c r="GR21" i="1"/>
  <c r="GO21" i="1"/>
  <c r="GI21" i="1"/>
  <c r="GG21" i="1"/>
  <c r="GF21" i="1"/>
  <c r="GC21" i="1"/>
  <c r="GA21" i="1"/>
  <c r="FZ21" i="1"/>
  <c r="FW21" i="1"/>
  <c r="FU21" i="1"/>
  <c r="FT21" i="1"/>
  <c r="FQ21" i="1"/>
  <c r="FO21" i="1"/>
  <c r="FN21" i="1"/>
  <c r="FK21" i="1"/>
  <c r="FI21" i="1"/>
  <c r="FH21" i="1"/>
  <c r="FE21" i="1"/>
  <c r="FC21" i="1"/>
  <c r="FB21" i="1"/>
  <c r="EY21" i="1"/>
  <c r="GL21" i="1" s="1"/>
  <c r="GX21" i="1" s="1"/>
  <c r="ES21" i="1"/>
  <c r="EQ21" i="1"/>
  <c r="EP21" i="1"/>
  <c r="EM21" i="1"/>
  <c r="EK21" i="1"/>
  <c r="EJ21" i="1"/>
  <c r="EG21" i="1"/>
  <c r="EE21" i="1"/>
  <c r="ED21" i="1"/>
  <c r="EA21" i="1"/>
  <c r="DY21" i="1"/>
  <c r="DX21" i="1"/>
  <c r="DU21" i="1"/>
  <c r="EV21" i="1" s="1"/>
  <c r="DO21" i="1"/>
  <c r="DL21" i="1"/>
  <c r="DL18" i="1" s="1"/>
  <c r="DI21" i="1"/>
  <c r="DI18" i="1" s="1"/>
  <c r="DF21" i="1"/>
  <c r="DF18" i="1" s="1"/>
  <c r="DD21" i="1"/>
  <c r="DE21" i="1" s="1"/>
  <c r="DC21" i="1"/>
  <c r="DA21" i="1"/>
  <c r="CZ21" i="1"/>
  <c r="CX21" i="1"/>
  <c r="CW21" i="1"/>
  <c r="CU21" i="1"/>
  <c r="CT21" i="1"/>
  <c r="CR21" i="1"/>
  <c r="CQ21" i="1"/>
  <c r="CO21" i="1"/>
  <c r="CN21" i="1"/>
  <c r="CL21" i="1"/>
  <c r="CK21" i="1"/>
  <c r="CI21" i="1"/>
  <c r="CH21" i="1"/>
  <c r="CF21" i="1"/>
  <c r="CE21" i="1"/>
  <c r="CB21" i="1"/>
  <c r="CB18" i="1" s="1"/>
  <c r="BZ21" i="1"/>
  <c r="BY21" i="1"/>
  <c r="BY18" i="1" s="1"/>
  <c r="BV21" i="1"/>
  <c r="BV18" i="1" s="1"/>
  <c r="BT21" i="1"/>
  <c r="BS21" i="1"/>
  <c r="BS18" i="1" s="1"/>
  <c r="BQ21" i="1"/>
  <c r="BR21" i="1" s="1"/>
  <c r="BP21" i="1"/>
  <c r="BN21" i="1"/>
  <c r="BM21" i="1"/>
  <c r="BK21" i="1"/>
  <c r="BJ21" i="1"/>
  <c r="BH21" i="1"/>
  <c r="BG21" i="1"/>
  <c r="BE21" i="1"/>
  <c r="BD21" i="1"/>
  <c r="BB21" i="1"/>
  <c r="BA21" i="1"/>
  <c r="AX21" i="1"/>
  <c r="AX18" i="1" s="1"/>
  <c r="AU21" i="1"/>
  <c r="AR21" i="1"/>
  <c r="AO21" i="1"/>
  <c r="AO18" i="1" s="1"/>
  <c r="AL21" i="1"/>
  <c r="AL18" i="1" s="1"/>
  <c r="AI21" i="1"/>
  <c r="AI18" i="1" s="1"/>
  <c r="AF21" i="1"/>
  <c r="AF18" i="1" s="1"/>
  <c r="AC21" i="1"/>
  <c r="AC18" i="1" s="1"/>
  <c r="Z21" i="1"/>
  <c r="Z18" i="1" s="1"/>
  <c r="W21" i="1"/>
  <c r="W18" i="1" s="1"/>
  <c r="U21" i="1"/>
  <c r="V21" i="1" s="1"/>
  <c r="T21" i="1"/>
  <c r="R21" i="1"/>
  <c r="Q21" i="1"/>
  <c r="N21" i="1"/>
  <c r="N18" i="1" s="1"/>
  <c r="K21" i="1"/>
  <c r="K18" i="1" s="1"/>
  <c r="H21" i="1"/>
  <c r="H18" i="1" s="1"/>
  <c r="E21" i="1"/>
  <c r="E18" i="1" s="1"/>
  <c r="C21" i="1"/>
  <c r="B21" i="1"/>
  <c r="GV20" i="1"/>
  <c r="GS20" i="1"/>
  <c r="GP20" i="1"/>
  <c r="GL20" i="1"/>
  <c r="GX20" i="1" s="1"/>
  <c r="GJ20" i="1"/>
  <c r="GG20" i="1"/>
  <c r="GD20" i="1"/>
  <c r="GA20" i="1"/>
  <c r="FX20" i="1"/>
  <c r="FU20" i="1"/>
  <c r="FR20" i="1"/>
  <c r="FO20" i="1"/>
  <c r="FL20" i="1"/>
  <c r="FI20" i="1"/>
  <c r="FF20" i="1"/>
  <c r="FC20" i="1"/>
  <c r="EZ20" i="1"/>
  <c r="GM20" i="1" s="1"/>
  <c r="GY20" i="1" s="1"/>
  <c r="EV20" i="1"/>
  <c r="ET20" i="1"/>
  <c r="EQ20" i="1"/>
  <c r="EN20" i="1"/>
  <c r="EK20" i="1"/>
  <c r="EH20" i="1"/>
  <c r="EE20" i="1"/>
  <c r="EB20" i="1"/>
  <c r="DY20" i="1"/>
  <c r="DV20" i="1"/>
  <c r="EW20" i="1" s="1"/>
  <c r="DR20" i="1"/>
  <c r="HA20" i="1" s="1"/>
  <c r="DP20" i="1"/>
  <c r="DM20" i="1"/>
  <c r="DJ20" i="1"/>
  <c r="DG20" i="1"/>
  <c r="DD20" i="1"/>
  <c r="DA20" i="1"/>
  <c r="CX20" i="1"/>
  <c r="CU20" i="1"/>
  <c r="CR20" i="1"/>
  <c r="CO20" i="1"/>
  <c r="CP20" i="1" s="1"/>
  <c r="CL20" i="1"/>
  <c r="CI20" i="1"/>
  <c r="CF20" i="1"/>
  <c r="CG20" i="1" s="1"/>
  <c r="CC20" i="1"/>
  <c r="BZ20" i="1"/>
  <c r="BW20" i="1"/>
  <c r="BT20" i="1"/>
  <c r="BQ20" i="1"/>
  <c r="BR20" i="1" s="1"/>
  <c r="BN20" i="1"/>
  <c r="BK20" i="1"/>
  <c r="BH20" i="1"/>
  <c r="BE20" i="1"/>
  <c r="BB20" i="1"/>
  <c r="AY20" i="1"/>
  <c r="AV20" i="1"/>
  <c r="AS20" i="1"/>
  <c r="AP20" i="1"/>
  <c r="AM20" i="1"/>
  <c r="AJ20" i="1"/>
  <c r="AG20" i="1"/>
  <c r="AD20" i="1"/>
  <c r="AA20" i="1"/>
  <c r="X20" i="1"/>
  <c r="U20" i="1"/>
  <c r="R20" i="1"/>
  <c r="O20" i="1"/>
  <c r="L20" i="1"/>
  <c r="I20" i="1"/>
  <c r="F20" i="1"/>
  <c r="C20" i="1"/>
  <c r="GV19" i="1"/>
  <c r="GW19" i="1" s="1"/>
  <c r="GS19" i="1"/>
  <c r="GT19" i="1" s="1"/>
  <c r="GP19" i="1"/>
  <c r="GQ19" i="1" s="1"/>
  <c r="GL19" i="1"/>
  <c r="GX19" i="1" s="1"/>
  <c r="GJ19" i="1"/>
  <c r="GG19" i="1"/>
  <c r="GH19" i="1" s="1"/>
  <c r="GD19" i="1"/>
  <c r="GE19" i="1" s="1"/>
  <c r="GA19" i="1"/>
  <c r="FX19" i="1"/>
  <c r="FY19" i="1" s="1"/>
  <c r="FU19" i="1"/>
  <c r="FV19" i="1" s="1"/>
  <c r="FR19" i="1"/>
  <c r="FS19" i="1" s="1"/>
  <c r="FO19" i="1"/>
  <c r="FL19" i="1"/>
  <c r="FM19" i="1" s="1"/>
  <c r="FI19" i="1"/>
  <c r="FG19" i="1"/>
  <c r="FF19" i="1"/>
  <c r="FC19" i="1"/>
  <c r="EZ19" i="1"/>
  <c r="EV19" i="1"/>
  <c r="ET19" i="1"/>
  <c r="EU19" i="1" s="1"/>
  <c r="EQ19" i="1"/>
  <c r="EQ18" i="1" s="1"/>
  <c r="EN19" i="1"/>
  <c r="EO19" i="1" s="1"/>
  <c r="EK19" i="1"/>
  <c r="EH19" i="1"/>
  <c r="EH18" i="1" s="1"/>
  <c r="EE19" i="1"/>
  <c r="EF19" i="1" s="1"/>
  <c r="EB19" i="1"/>
  <c r="DY19" i="1"/>
  <c r="DV19" i="1"/>
  <c r="DR19" i="1"/>
  <c r="DP19" i="1"/>
  <c r="DM19" i="1"/>
  <c r="DJ19" i="1"/>
  <c r="DG19" i="1"/>
  <c r="DD19" i="1"/>
  <c r="DA19" i="1"/>
  <c r="DA18" i="1" s="1"/>
  <c r="CX19" i="1"/>
  <c r="CY19" i="1" s="1"/>
  <c r="CU19" i="1"/>
  <c r="CR19" i="1"/>
  <c r="CO19" i="1"/>
  <c r="CP19" i="1" s="1"/>
  <c r="CL19" i="1"/>
  <c r="CI19" i="1"/>
  <c r="CI18" i="1" s="1"/>
  <c r="CF19" i="1"/>
  <c r="CG19" i="1" s="1"/>
  <c r="CC19" i="1"/>
  <c r="BZ19" i="1"/>
  <c r="BW19" i="1"/>
  <c r="BT19" i="1"/>
  <c r="BT18" i="1" s="1"/>
  <c r="BQ19" i="1"/>
  <c r="BR19" i="1" s="1"/>
  <c r="BN19" i="1"/>
  <c r="BK19" i="1"/>
  <c r="BK18" i="1" s="1"/>
  <c r="BH19" i="1"/>
  <c r="BE19" i="1"/>
  <c r="BE18" i="1" s="1"/>
  <c r="BB19" i="1"/>
  <c r="AY19" i="1"/>
  <c r="AV19" i="1"/>
  <c r="AW19" i="1" s="1"/>
  <c r="AS19" i="1"/>
  <c r="AQ19" i="1"/>
  <c r="AP19" i="1"/>
  <c r="AM19" i="1"/>
  <c r="AJ19" i="1"/>
  <c r="AG19" i="1"/>
  <c r="AD19" i="1"/>
  <c r="AA19" i="1"/>
  <c r="X19" i="1"/>
  <c r="U19" i="1"/>
  <c r="U18" i="1" s="1"/>
  <c r="R19" i="1"/>
  <c r="O19" i="1"/>
  <c r="L19" i="1"/>
  <c r="I19" i="1"/>
  <c r="I18" i="1" s="1"/>
  <c r="F19" i="1"/>
  <c r="C19" i="1"/>
  <c r="DS19" i="1" s="1"/>
  <c r="GU18" i="1"/>
  <c r="GR18" i="1"/>
  <c r="GO18" i="1"/>
  <c r="GI18" i="1"/>
  <c r="GF18" i="1"/>
  <c r="GC18" i="1"/>
  <c r="FZ18" i="1"/>
  <c r="FW18" i="1"/>
  <c r="FT18" i="1"/>
  <c r="FQ18" i="1"/>
  <c r="FO18" i="1"/>
  <c r="FN18" i="1"/>
  <c r="FK18" i="1"/>
  <c r="FH18" i="1"/>
  <c r="FE18" i="1"/>
  <c r="FC18" i="1"/>
  <c r="FB18" i="1"/>
  <c r="EY18" i="1"/>
  <c r="GL18" i="1" s="1"/>
  <c r="GX18" i="1" s="1"/>
  <c r="ES18" i="1"/>
  <c r="EP18" i="1"/>
  <c r="EM18" i="1"/>
  <c r="EK18" i="1"/>
  <c r="EJ18" i="1"/>
  <c r="EG18" i="1"/>
  <c r="ED18" i="1"/>
  <c r="EA18" i="1"/>
  <c r="DX18" i="1"/>
  <c r="DU18" i="1"/>
  <c r="EV18" i="1" s="1"/>
  <c r="DO18" i="1"/>
  <c r="DC18" i="1"/>
  <c r="CZ18" i="1"/>
  <c r="CX18" i="1"/>
  <c r="CY18" i="1" s="1"/>
  <c r="CW18" i="1"/>
  <c r="CU18" i="1"/>
  <c r="CT18" i="1"/>
  <c r="CR18" i="1"/>
  <c r="CQ18" i="1"/>
  <c r="CN18" i="1"/>
  <c r="CK18" i="1"/>
  <c r="CH18" i="1"/>
  <c r="BZ18" i="1"/>
  <c r="BP18" i="1"/>
  <c r="BM18" i="1"/>
  <c r="BJ18" i="1"/>
  <c r="BG18" i="1"/>
  <c r="BD18" i="1"/>
  <c r="BA18" i="1"/>
  <c r="AU18" i="1"/>
  <c r="AR18" i="1"/>
  <c r="AG18" i="1"/>
  <c r="AA18" i="1"/>
  <c r="V18" i="1"/>
  <c r="T18" i="1"/>
  <c r="R18" i="1"/>
  <c r="Q18" i="1"/>
  <c r="O18" i="1"/>
  <c r="P18" i="1" s="1"/>
  <c r="C18" i="1"/>
  <c r="GV17" i="1"/>
  <c r="GS17" i="1"/>
  <c r="GP17" i="1"/>
  <c r="GL17" i="1"/>
  <c r="GX17" i="1" s="1"/>
  <c r="GJ17" i="1"/>
  <c r="GG17" i="1"/>
  <c r="GD17" i="1"/>
  <c r="GA17" i="1"/>
  <c r="FX17" i="1"/>
  <c r="FU17" i="1"/>
  <c r="FR17" i="1"/>
  <c r="FO17" i="1"/>
  <c r="FL17" i="1"/>
  <c r="FI17" i="1"/>
  <c r="FF17" i="1"/>
  <c r="FC17" i="1"/>
  <c r="EZ17" i="1"/>
  <c r="GM17" i="1" s="1"/>
  <c r="GY17" i="1" s="1"/>
  <c r="EV17" i="1"/>
  <c r="ET17" i="1"/>
  <c r="EQ17" i="1"/>
  <c r="EN17" i="1"/>
  <c r="EK17" i="1"/>
  <c r="EH17" i="1"/>
  <c r="EE17" i="1"/>
  <c r="EB17" i="1"/>
  <c r="DY17" i="1"/>
  <c r="DV17" i="1"/>
  <c r="DR17" i="1"/>
  <c r="DP17" i="1"/>
  <c r="DM17" i="1"/>
  <c r="DJ17" i="1"/>
  <c r="DG17" i="1"/>
  <c r="DD17" i="1"/>
  <c r="DA17" i="1"/>
  <c r="CX17" i="1"/>
  <c r="CU17" i="1"/>
  <c r="CR17" i="1"/>
  <c r="CO17" i="1"/>
  <c r="CL17" i="1"/>
  <c r="CI17" i="1"/>
  <c r="CF17" i="1"/>
  <c r="CC17" i="1"/>
  <c r="BZ17" i="1"/>
  <c r="BW17" i="1"/>
  <c r="BT17" i="1"/>
  <c r="BQ17" i="1"/>
  <c r="BN17" i="1"/>
  <c r="BK17" i="1"/>
  <c r="BH17" i="1"/>
  <c r="BE17" i="1"/>
  <c r="BB17" i="1"/>
  <c r="AY17" i="1"/>
  <c r="AV17" i="1"/>
  <c r="AS17" i="1"/>
  <c r="AP17" i="1"/>
  <c r="AM17" i="1"/>
  <c r="AJ17" i="1"/>
  <c r="AG17" i="1"/>
  <c r="AD17" i="1"/>
  <c r="AA17" i="1"/>
  <c r="X17" i="1"/>
  <c r="U17" i="1"/>
  <c r="R17" i="1"/>
  <c r="S17" i="1" s="1"/>
  <c r="O17" i="1"/>
  <c r="L17" i="1"/>
  <c r="I17" i="1"/>
  <c r="F17" i="1"/>
  <c r="C17" i="1"/>
  <c r="GV16" i="1"/>
  <c r="GS16" i="1"/>
  <c r="GP16" i="1"/>
  <c r="GL16" i="1"/>
  <c r="GX16" i="1" s="1"/>
  <c r="GJ16" i="1"/>
  <c r="GG16" i="1"/>
  <c r="GD16" i="1"/>
  <c r="GA16" i="1"/>
  <c r="FX16" i="1"/>
  <c r="FU16" i="1"/>
  <c r="FR16" i="1"/>
  <c r="FO16" i="1"/>
  <c r="FL16" i="1"/>
  <c r="FI16" i="1"/>
  <c r="FF16" i="1"/>
  <c r="FC16" i="1"/>
  <c r="EZ16" i="1"/>
  <c r="EV16" i="1"/>
  <c r="ET16" i="1"/>
  <c r="EQ16" i="1"/>
  <c r="EN16" i="1"/>
  <c r="EK16" i="1"/>
  <c r="EH16" i="1"/>
  <c r="EE16" i="1"/>
  <c r="EB16" i="1"/>
  <c r="DY16" i="1"/>
  <c r="DV16" i="1"/>
  <c r="DR16" i="1"/>
  <c r="DP16" i="1"/>
  <c r="DQ16" i="1" s="1"/>
  <c r="DM16" i="1"/>
  <c r="DN16" i="1" s="1"/>
  <c r="DJ16" i="1"/>
  <c r="DG16" i="1"/>
  <c r="DD16" i="1"/>
  <c r="DA16" i="1"/>
  <c r="CX16" i="1"/>
  <c r="CU16" i="1"/>
  <c r="CR16" i="1"/>
  <c r="CO16" i="1"/>
  <c r="CL16" i="1"/>
  <c r="CI16" i="1"/>
  <c r="CF16" i="1"/>
  <c r="CC16" i="1"/>
  <c r="BZ16" i="1"/>
  <c r="CA16" i="1" s="1"/>
  <c r="BW16" i="1"/>
  <c r="BT16" i="1"/>
  <c r="BU16" i="1" s="1"/>
  <c r="BQ16" i="1"/>
  <c r="BN16" i="1"/>
  <c r="BK16" i="1"/>
  <c r="BH16" i="1"/>
  <c r="BE16" i="1"/>
  <c r="BB16" i="1"/>
  <c r="AY16" i="1"/>
  <c r="AV16" i="1"/>
  <c r="AS16" i="1"/>
  <c r="AP16" i="1"/>
  <c r="AM16" i="1"/>
  <c r="AJ16" i="1"/>
  <c r="AG16" i="1"/>
  <c r="AD16" i="1"/>
  <c r="AA16" i="1"/>
  <c r="X16" i="1"/>
  <c r="U16" i="1"/>
  <c r="R16" i="1"/>
  <c r="O16" i="1"/>
  <c r="P16" i="1" s="1"/>
  <c r="L16" i="1"/>
  <c r="I16" i="1"/>
  <c r="F16" i="1"/>
  <c r="C16" i="1"/>
  <c r="GV15" i="1"/>
  <c r="GS15" i="1"/>
  <c r="GP15" i="1"/>
  <c r="GL15" i="1"/>
  <c r="GX15" i="1" s="1"/>
  <c r="GJ15" i="1"/>
  <c r="GG15" i="1"/>
  <c r="GD15" i="1"/>
  <c r="GA15" i="1"/>
  <c r="FX15" i="1"/>
  <c r="FU15" i="1"/>
  <c r="FR15" i="1"/>
  <c r="FO15" i="1"/>
  <c r="FL15" i="1"/>
  <c r="FI15" i="1"/>
  <c r="FF15" i="1"/>
  <c r="FC15" i="1"/>
  <c r="EZ15" i="1"/>
  <c r="GM15" i="1" s="1"/>
  <c r="GY15" i="1" s="1"/>
  <c r="EV15" i="1"/>
  <c r="ET15" i="1"/>
  <c r="EQ15" i="1"/>
  <c r="EN15" i="1"/>
  <c r="EK15" i="1"/>
  <c r="EH15" i="1"/>
  <c r="EE15" i="1"/>
  <c r="EB15" i="1"/>
  <c r="DY15" i="1"/>
  <c r="DV15" i="1"/>
  <c r="EW15" i="1" s="1"/>
  <c r="DR15" i="1"/>
  <c r="HA15" i="1" s="1"/>
  <c r="DP15" i="1"/>
  <c r="DM15" i="1"/>
  <c r="DJ15" i="1"/>
  <c r="DG15" i="1"/>
  <c r="DD15" i="1"/>
  <c r="DA15" i="1"/>
  <c r="CX15" i="1"/>
  <c r="CU15" i="1"/>
  <c r="CR15" i="1"/>
  <c r="CO15" i="1"/>
  <c r="CL15" i="1"/>
  <c r="CI15" i="1"/>
  <c r="CF15" i="1"/>
  <c r="CC15" i="1"/>
  <c r="BZ15" i="1"/>
  <c r="BW15" i="1"/>
  <c r="BT15" i="1"/>
  <c r="BQ15" i="1"/>
  <c r="BN15" i="1"/>
  <c r="BK15" i="1"/>
  <c r="BH15" i="1"/>
  <c r="BE15" i="1"/>
  <c r="BB15" i="1"/>
  <c r="AY15" i="1"/>
  <c r="AW15" i="1"/>
  <c r="AV15" i="1"/>
  <c r="AS15" i="1"/>
  <c r="AP15" i="1"/>
  <c r="AM15" i="1"/>
  <c r="AJ15" i="1"/>
  <c r="AG15" i="1"/>
  <c r="AD15" i="1"/>
  <c r="AA15" i="1"/>
  <c r="X15" i="1"/>
  <c r="U15" i="1"/>
  <c r="R15" i="1"/>
  <c r="P15" i="1"/>
  <c r="O15" i="1"/>
  <c r="L15" i="1"/>
  <c r="I15" i="1"/>
  <c r="F15" i="1"/>
  <c r="DS15" i="1" s="1"/>
  <c r="C15" i="1"/>
  <c r="GV14" i="1"/>
  <c r="GS14" i="1"/>
  <c r="GP14" i="1"/>
  <c r="GL14" i="1"/>
  <c r="GX14" i="1" s="1"/>
  <c r="GJ14" i="1"/>
  <c r="GG14" i="1"/>
  <c r="GD14" i="1"/>
  <c r="GA14" i="1"/>
  <c r="FX14" i="1"/>
  <c r="FU14" i="1"/>
  <c r="FR14" i="1"/>
  <c r="FO14" i="1"/>
  <c r="FL14" i="1"/>
  <c r="FI14" i="1"/>
  <c r="FF14" i="1"/>
  <c r="FC14" i="1"/>
  <c r="EZ14" i="1"/>
  <c r="GM14" i="1" s="1"/>
  <c r="GY14" i="1" s="1"/>
  <c r="EV14" i="1"/>
  <c r="ET14" i="1"/>
  <c r="EQ14" i="1"/>
  <c r="EN14" i="1"/>
  <c r="EK14" i="1"/>
  <c r="EH14" i="1"/>
  <c r="EE14" i="1"/>
  <c r="EB14" i="1"/>
  <c r="DY14" i="1"/>
  <c r="DV14" i="1"/>
  <c r="EW14" i="1" s="1"/>
  <c r="DR14" i="1"/>
  <c r="HA14" i="1" s="1"/>
  <c r="DP14" i="1"/>
  <c r="DM14" i="1"/>
  <c r="DJ14" i="1"/>
  <c r="DG14" i="1"/>
  <c r="DD14" i="1"/>
  <c r="DA14" i="1"/>
  <c r="CX14" i="1"/>
  <c r="CU14" i="1"/>
  <c r="CR14" i="1"/>
  <c r="CO14" i="1"/>
  <c r="CL14" i="1"/>
  <c r="CI14" i="1"/>
  <c r="CF14" i="1"/>
  <c r="CC14" i="1"/>
  <c r="BZ14" i="1"/>
  <c r="BW14" i="1"/>
  <c r="BT14" i="1"/>
  <c r="BQ14" i="1"/>
  <c r="BN14" i="1"/>
  <c r="BK14" i="1"/>
  <c r="BH14" i="1"/>
  <c r="BE14" i="1"/>
  <c r="BB14" i="1"/>
  <c r="AY14" i="1"/>
  <c r="AV14" i="1"/>
  <c r="AS14" i="1"/>
  <c r="AP14" i="1"/>
  <c r="AM14" i="1"/>
  <c r="AJ14" i="1"/>
  <c r="AG14" i="1"/>
  <c r="AD14" i="1"/>
  <c r="AA14" i="1"/>
  <c r="X14" i="1"/>
  <c r="U14" i="1"/>
  <c r="R14" i="1"/>
  <c r="O14" i="1"/>
  <c r="L14" i="1"/>
  <c r="I14" i="1"/>
  <c r="F14" i="1"/>
  <c r="C14" i="1"/>
  <c r="GV13" i="1"/>
  <c r="GS13" i="1"/>
  <c r="GP13" i="1"/>
  <c r="GL13" i="1"/>
  <c r="GX13" i="1" s="1"/>
  <c r="GJ13" i="1"/>
  <c r="GG13" i="1"/>
  <c r="GD13" i="1"/>
  <c r="GA13" i="1"/>
  <c r="FX13" i="1"/>
  <c r="FU13" i="1"/>
  <c r="FR13" i="1"/>
  <c r="FO13" i="1"/>
  <c r="FL13" i="1"/>
  <c r="FI13" i="1"/>
  <c r="FF13" i="1"/>
  <c r="FC13" i="1"/>
  <c r="EZ13" i="1"/>
  <c r="GM13" i="1" s="1"/>
  <c r="GY13" i="1" s="1"/>
  <c r="EV13" i="1"/>
  <c r="ET13" i="1"/>
  <c r="EQ13" i="1"/>
  <c r="EN13" i="1"/>
  <c r="EK13" i="1"/>
  <c r="EH13" i="1"/>
  <c r="EE13" i="1"/>
  <c r="EB13" i="1"/>
  <c r="DY13" i="1"/>
  <c r="DV13" i="1"/>
  <c r="EW13" i="1" s="1"/>
  <c r="DR13" i="1"/>
  <c r="HA13" i="1" s="1"/>
  <c r="DP13" i="1"/>
  <c r="DM13" i="1"/>
  <c r="DJ13" i="1"/>
  <c r="DJ12" i="1" s="1"/>
  <c r="DG13" i="1"/>
  <c r="DD13" i="1"/>
  <c r="DD12" i="1" s="1"/>
  <c r="DA13" i="1"/>
  <c r="CX13" i="1"/>
  <c r="CX12" i="1" s="1"/>
  <c r="CU13" i="1"/>
  <c r="CR13" i="1"/>
  <c r="CR12" i="1" s="1"/>
  <c r="CO13" i="1"/>
  <c r="CL13" i="1"/>
  <c r="CL12" i="1" s="1"/>
  <c r="CI13" i="1"/>
  <c r="CF13" i="1"/>
  <c r="CF12" i="1" s="1"/>
  <c r="CC13" i="1"/>
  <c r="BZ13" i="1"/>
  <c r="BW13" i="1"/>
  <c r="BT13" i="1"/>
  <c r="BT12" i="1" s="1"/>
  <c r="BQ13" i="1"/>
  <c r="BN13" i="1"/>
  <c r="BN12" i="1" s="1"/>
  <c r="BK13" i="1"/>
  <c r="BH13" i="1"/>
  <c r="BH12" i="1" s="1"/>
  <c r="BE13" i="1"/>
  <c r="BB13" i="1"/>
  <c r="BB12" i="1" s="1"/>
  <c r="AY13" i="1"/>
  <c r="AV13" i="1"/>
  <c r="AS13" i="1"/>
  <c r="AP13" i="1"/>
  <c r="AM13" i="1"/>
  <c r="AJ13" i="1"/>
  <c r="AG13" i="1"/>
  <c r="AD13" i="1"/>
  <c r="AA13" i="1"/>
  <c r="AB13" i="1" s="1"/>
  <c r="X13" i="1"/>
  <c r="U13" i="1"/>
  <c r="R13" i="1"/>
  <c r="O13" i="1"/>
  <c r="L13" i="1"/>
  <c r="I13" i="1"/>
  <c r="F13" i="1"/>
  <c r="C13" i="1"/>
  <c r="GV12" i="1"/>
  <c r="GU12" i="1"/>
  <c r="GS12" i="1"/>
  <c r="GR12" i="1"/>
  <c r="GP12" i="1"/>
  <c r="GO12" i="1"/>
  <c r="GJ12" i="1"/>
  <c r="GI12" i="1"/>
  <c r="GG12" i="1"/>
  <c r="GF12" i="1"/>
  <c r="GD12" i="1"/>
  <c r="GC12" i="1"/>
  <c r="GA12" i="1"/>
  <c r="FZ12" i="1"/>
  <c r="FX12" i="1"/>
  <c r="FW12" i="1"/>
  <c r="FU12" i="1"/>
  <c r="FT12" i="1"/>
  <c r="FR12" i="1"/>
  <c r="FQ12" i="1"/>
  <c r="FO12" i="1"/>
  <c r="FN12" i="1"/>
  <c r="FL12" i="1"/>
  <c r="FK12" i="1"/>
  <c r="FI12" i="1"/>
  <c r="FH12" i="1"/>
  <c r="FF12" i="1"/>
  <c r="FE12" i="1"/>
  <c r="FC12" i="1"/>
  <c r="FB12" i="1"/>
  <c r="EZ12" i="1"/>
  <c r="GM12" i="1" s="1"/>
  <c r="GY12" i="1" s="1"/>
  <c r="EY12" i="1"/>
  <c r="GL12" i="1" s="1"/>
  <c r="GX12" i="1" s="1"/>
  <c r="ET12" i="1"/>
  <c r="ES12" i="1"/>
  <c r="EQ12" i="1"/>
  <c r="EP12" i="1"/>
  <c r="EN12" i="1"/>
  <c r="EM12" i="1"/>
  <c r="EK12" i="1"/>
  <c r="EJ12" i="1"/>
  <c r="EH12" i="1"/>
  <c r="EG12" i="1"/>
  <c r="EE12" i="1"/>
  <c r="ED12" i="1"/>
  <c r="EB12" i="1"/>
  <c r="EA12" i="1"/>
  <c r="DY12" i="1"/>
  <c r="DX12" i="1"/>
  <c r="DV12" i="1"/>
  <c r="EW12" i="1" s="1"/>
  <c r="DU12" i="1"/>
  <c r="EV12" i="1" s="1"/>
  <c r="DP12" i="1"/>
  <c r="DQ12" i="1" s="1"/>
  <c r="DO12" i="1"/>
  <c r="DL12" i="1"/>
  <c r="DI12" i="1"/>
  <c r="DI7" i="1" s="1"/>
  <c r="DI26" i="1" s="1"/>
  <c r="DI6" i="1" s="1"/>
  <c r="DI71" i="1" s="1"/>
  <c r="DI73" i="1" s="1"/>
  <c r="DF12" i="1"/>
  <c r="DC12" i="1"/>
  <c r="CZ12" i="1"/>
  <c r="CZ7" i="1" s="1"/>
  <c r="CZ26" i="1" s="1"/>
  <c r="CZ6" i="1" s="1"/>
  <c r="CZ71" i="1" s="1"/>
  <c r="CW12" i="1"/>
  <c r="CT12" i="1"/>
  <c r="CT7" i="1" s="1"/>
  <c r="CT26" i="1" s="1"/>
  <c r="CT6" i="1" s="1"/>
  <c r="CT71" i="1" s="1"/>
  <c r="CQ12" i="1"/>
  <c r="CQ7" i="1" s="1"/>
  <c r="CQ26" i="1" s="1"/>
  <c r="CQ6" i="1" s="1"/>
  <c r="CQ71" i="1" s="1"/>
  <c r="CQ73" i="1" s="1"/>
  <c r="CN12" i="1"/>
  <c r="CK12" i="1"/>
  <c r="CK7" i="1" s="1"/>
  <c r="CK26" i="1" s="1"/>
  <c r="CK6" i="1" s="1"/>
  <c r="CK71" i="1" s="1"/>
  <c r="CK73" i="1" s="1"/>
  <c r="CH12" i="1"/>
  <c r="CH7" i="1" s="1"/>
  <c r="CH26" i="1" s="1"/>
  <c r="CH6" i="1" s="1"/>
  <c r="CH71" i="1" s="1"/>
  <c r="CE12" i="1"/>
  <c r="CB12" i="1"/>
  <c r="BZ12" i="1"/>
  <c r="BY12" i="1"/>
  <c r="BW12" i="1"/>
  <c r="BV12" i="1"/>
  <c r="BS12" i="1"/>
  <c r="BP12" i="1"/>
  <c r="BP7" i="1" s="1"/>
  <c r="BP26" i="1" s="1"/>
  <c r="BP6" i="1" s="1"/>
  <c r="BP71" i="1" s="1"/>
  <c r="BM12" i="1"/>
  <c r="BJ12" i="1"/>
  <c r="BG12" i="1"/>
  <c r="BG7" i="1" s="1"/>
  <c r="BG26" i="1" s="1"/>
  <c r="BG6" i="1" s="1"/>
  <c r="BG71" i="1" s="1"/>
  <c r="BG73" i="1" s="1"/>
  <c r="BD12" i="1"/>
  <c r="BA12" i="1"/>
  <c r="BA7" i="1" s="1"/>
  <c r="BA26" i="1" s="1"/>
  <c r="BA6" i="1" s="1"/>
  <c r="BA71" i="1" s="1"/>
  <c r="BA73" i="1" s="1"/>
  <c r="AX12" i="1"/>
  <c r="AV12" i="1"/>
  <c r="AU12" i="1"/>
  <c r="AS12" i="1"/>
  <c r="AR12" i="1"/>
  <c r="AP12" i="1"/>
  <c r="AO12" i="1"/>
  <c r="AM12" i="1"/>
  <c r="AL12" i="1"/>
  <c r="AJ12" i="1"/>
  <c r="AI12" i="1"/>
  <c r="AG12" i="1"/>
  <c r="AF12" i="1"/>
  <c r="AD12" i="1"/>
  <c r="AC12" i="1"/>
  <c r="AA12" i="1"/>
  <c r="Z12" i="1"/>
  <c r="X12" i="1"/>
  <c r="W12" i="1"/>
  <c r="U12" i="1"/>
  <c r="T12" i="1"/>
  <c r="Q12" i="1"/>
  <c r="Q7" i="1" s="1"/>
  <c r="Q26" i="1" s="1"/>
  <c r="Q6" i="1" s="1"/>
  <c r="Q71" i="1" s="1"/>
  <c r="Q73" i="1" s="1"/>
  <c r="O12" i="1"/>
  <c r="P12" i="1" s="1"/>
  <c r="N12" i="1"/>
  <c r="L12" i="1"/>
  <c r="K12" i="1"/>
  <c r="I12" i="1"/>
  <c r="H12" i="1"/>
  <c r="F12" i="1"/>
  <c r="E12" i="1"/>
  <c r="C12" i="1"/>
  <c r="B12" i="1"/>
  <c r="GV11" i="1"/>
  <c r="GS11" i="1"/>
  <c r="GP11" i="1"/>
  <c r="GL11" i="1"/>
  <c r="GX11" i="1" s="1"/>
  <c r="GJ11" i="1"/>
  <c r="GG11" i="1"/>
  <c r="GE11" i="1"/>
  <c r="GD11" i="1"/>
  <c r="GA11" i="1"/>
  <c r="FX11" i="1"/>
  <c r="FU11" i="1"/>
  <c r="FR11" i="1"/>
  <c r="FO11" i="1"/>
  <c r="FL11" i="1"/>
  <c r="FI11" i="1"/>
  <c r="FF11" i="1"/>
  <c r="FC11" i="1"/>
  <c r="GM11" i="1" s="1"/>
  <c r="EZ11" i="1"/>
  <c r="EV11" i="1"/>
  <c r="ET11" i="1"/>
  <c r="EQ11" i="1"/>
  <c r="EN11" i="1"/>
  <c r="EK11" i="1"/>
  <c r="EH11" i="1"/>
  <c r="EE11" i="1"/>
  <c r="EB11" i="1"/>
  <c r="DY11" i="1"/>
  <c r="DV11" i="1"/>
  <c r="DR11" i="1"/>
  <c r="DP11" i="1"/>
  <c r="DM11" i="1"/>
  <c r="DJ11" i="1"/>
  <c r="DG11" i="1"/>
  <c r="DD11" i="1"/>
  <c r="DA11" i="1"/>
  <c r="CX11" i="1"/>
  <c r="CU11" i="1"/>
  <c r="CR11" i="1"/>
  <c r="CO11" i="1"/>
  <c r="CL11" i="1"/>
  <c r="CI11" i="1"/>
  <c r="CF11" i="1"/>
  <c r="CC11" i="1"/>
  <c r="BZ11" i="1"/>
  <c r="BW11" i="1"/>
  <c r="BT11" i="1"/>
  <c r="BQ11" i="1"/>
  <c r="BN11" i="1"/>
  <c r="BK11" i="1"/>
  <c r="BH11" i="1"/>
  <c r="BE11" i="1"/>
  <c r="BB11" i="1"/>
  <c r="AY11" i="1"/>
  <c r="AV11" i="1"/>
  <c r="AS11" i="1"/>
  <c r="AP11" i="1"/>
  <c r="AM11" i="1"/>
  <c r="AN11" i="1" s="1"/>
  <c r="AJ11" i="1"/>
  <c r="AH11" i="1"/>
  <c r="AG11" i="1"/>
  <c r="AD11" i="1"/>
  <c r="AA11" i="1"/>
  <c r="X11" i="1"/>
  <c r="U11" i="1"/>
  <c r="R11" i="1"/>
  <c r="O11" i="1"/>
  <c r="L11" i="1"/>
  <c r="I11" i="1"/>
  <c r="F11" i="1"/>
  <c r="DS11" i="1" s="1"/>
  <c r="C11" i="1"/>
  <c r="GW10" i="1"/>
  <c r="GV10" i="1"/>
  <c r="GT10" i="1"/>
  <c r="GS10" i="1"/>
  <c r="GQ10" i="1"/>
  <c r="GP10" i="1"/>
  <c r="GL10" i="1"/>
  <c r="GX10" i="1" s="1"/>
  <c r="GJ10" i="1"/>
  <c r="GH10" i="1"/>
  <c r="GG10" i="1"/>
  <c r="GE10" i="1"/>
  <c r="GD10" i="1"/>
  <c r="GB10" i="1"/>
  <c r="GA10" i="1"/>
  <c r="FY10" i="1"/>
  <c r="FX10" i="1"/>
  <c r="FV10" i="1"/>
  <c r="FU10" i="1"/>
  <c r="FS10" i="1"/>
  <c r="FR10" i="1"/>
  <c r="FP10" i="1"/>
  <c r="FO10" i="1"/>
  <c r="FM10" i="1"/>
  <c r="FL10" i="1"/>
  <c r="FJ10" i="1"/>
  <c r="FI10" i="1"/>
  <c r="FG10" i="1"/>
  <c r="FF10" i="1"/>
  <c r="FD10" i="1"/>
  <c r="FC10" i="1"/>
  <c r="FA10" i="1"/>
  <c r="EZ10" i="1"/>
  <c r="GM10" i="1" s="1"/>
  <c r="EV10" i="1"/>
  <c r="ET10" i="1"/>
  <c r="EU10" i="1" s="1"/>
  <c r="EQ10" i="1"/>
  <c r="ER10" i="1" s="1"/>
  <c r="EN10" i="1"/>
  <c r="EO10" i="1" s="1"/>
  <c r="EK10" i="1"/>
  <c r="EL10" i="1" s="1"/>
  <c r="EH10" i="1"/>
  <c r="EI10" i="1" s="1"/>
  <c r="EE10" i="1"/>
  <c r="EF10" i="1" s="1"/>
  <c r="EB10" i="1"/>
  <c r="EC10" i="1" s="1"/>
  <c r="DY10" i="1"/>
  <c r="DZ10" i="1" s="1"/>
  <c r="DV10" i="1"/>
  <c r="DR10" i="1"/>
  <c r="DP10" i="1"/>
  <c r="DM10" i="1"/>
  <c r="DJ10" i="1"/>
  <c r="DK10" i="1" s="1"/>
  <c r="DG10" i="1"/>
  <c r="DH10" i="1" s="1"/>
  <c r="DD10" i="1"/>
  <c r="DA10" i="1"/>
  <c r="DB10" i="1" s="1"/>
  <c r="CX10" i="1"/>
  <c r="CY10" i="1" s="1"/>
  <c r="CU10" i="1"/>
  <c r="CV10" i="1" s="1"/>
  <c r="CR10" i="1"/>
  <c r="CP10" i="1"/>
  <c r="CO10" i="1"/>
  <c r="CM10" i="1"/>
  <c r="CL10" i="1"/>
  <c r="CI10" i="1"/>
  <c r="CF10" i="1"/>
  <c r="CG10" i="1" s="1"/>
  <c r="CC10" i="1"/>
  <c r="BZ10" i="1"/>
  <c r="BW10" i="1"/>
  <c r="BT10" i="1"/>
  <c r="BQ10" i="1"/>
  <c r="BR10" i="1" s="1"/>
  <c r="BN10" i="1"/>
  <c r="BO10" i="1" s="1"/>
  <c r="BK10" i="1"/>
  <c r="BH10" i="1"/>
  <c r="BI10" i="1" s="1"/>
  <c r="BE10" i="1"/>
  <c r="BF10" i="1" s="1"/>
  <c r="BB10" i="1"/>
  <c r="BC10" i="1" s="1"/>
  <c r="AY10" i="1"/>
  <c r="AZ10" i="1" s="1"/>
  <c r="AV10" i="1"/>
  <c r="AW10" i="1" s="1"/>
  <c r="AS10" i="1"/>
  <c r="AP10" i="1"/>
  <c r="AQ10" i="1" s="1"/>
  <c r="AM10" i="1"/>
  <c r="AN10" i="1" s="1"/>
  <c r="AJ10" i="1"/>
  <c r="AK10" i="1" s="1"/>
  <c r="AG10" i="1"/>
  <c r="AH10" i="1" s="1"/>
  <c r="AD10" i="1"/>
  <c r="AA10" i="1"/>
  <c r="X10" i="1"/>
  <c r="U10" i="1"/>
  <c r="R10" i="1"/>
  <c r="O10" i="1"/>
  <c r="P10" i="1" s="1"/>
  <c r="L10" i="1"/>
  <c r="M10" i="1" s="1"/>
  <c r="I10" i="1"/>
  <c r="J10" i="1" s="1"/>
  <c r="F10" i="1"/>
  <c r="G10" i="1" s="1"/>
  <c r="C10" i="1"/>
  <c r="D10" i="1" s="1"/>
  <c r="GV9" i="1"/>
  <c r="GW9" i="1" s="1"/>
  <c r="GS9" i="1"/>
  <c r="GT9" i="1" s="1"/>
  <c r="GP9" i="1"/>
  <c r="GQ9" i="1" s="1"/>
  <c r="GL9" i="1"/>
  <c r="GX9" i="1" s="1"/>
  <c r="GJ9" i="1"/>
  <c r="GG9" i="1"/>
  <c r="GH9" i="1" s="1"/>
  <c r="GD9" i="1"/>
  <c r="GE9" i="1" s="1"/>
  <c r="GA9" i="1"/>
  <c r="GB9" i="1" s="1"/>
  <c r="FX9" i="1"/>
  <c r="FY9" i="1" s="1"/>
  <c r="FU9" i="1"/>
  <c r="FV9" i="1" s="1"/>
  <c r="FR9" i="1"/>
  <c r="FS9" i="1" s="1"/>
  <c r="FO9" i="1"/>
  <c r="FP9" i="1" s="1"/>
  <c r="FL9" i="1"/>
  <c r="FM9" i="1" s="1"/>
  <c r="FI9" i="1"/>
  <c r="FJ9" i="1" s="1"/>
  <c r="FF9" i="1"/>
  <c r="FG9" i="1" s="1"/>
  <c r="FC9" i="1"/>
  <c r="FD9" i="1" s="1"/>
  <c r="EZ9" i="1"/>
  <c r="GM9" i="1" s="1"/>
  <c r="EV9" i="1"/>
  <c r="ET9" i="1"/>
  <c r="EU9" i="1" s="1"/>
  <c r="EQ9" i="1"/>
  <c r="ER9" i="1" s="1"/>
  <c r="EN9" i="1"/>
  <c r="EO9" i="1" s="1"/>
  <c r="EK9" i="1"/>
  <c r="EL9" i="1" s="1"/>
  <c r="EH9" i="1"/>
  <c r="EI9" i="1" s="1"/>
  <c r="EE9" i="1"/>
  <c r="EF9" i="1" s="1"/>
  <c r="EB9" i="1"/>
  <c r="DY9" i="1"/>
  <c r="DZ9" i="1" s="1"/>
  <c r="DV9" i="1"/>
  <c r="EW9" i="1" s="1"/>
  <c r="EX9" i="1" s="1"/>
  <c r="DR9" i="1"/>
  <c r="HA9" i="1" s="1"/>
  <c r="DP9" i="1"/>
  <c r="DM9" i="1"/>
  <c r="DJ9" i="1"/>
  <c r="DG9" i="1"/>
  <c r="DD9" i="1"/>
  <c r="DA9" i="1"/>
  <c r="CX9" i="1"/>
  <c r="CY9" i="1" s="1"/>
  <c r="CU9" i="1"/>
  <c r="CR9" i="1"/>
  <c r="CO9" i="1"/>
  <c r="CL9" i="1"/>
  <c r="CI9" i="1"/>
  <c r="CF9" i="1"/>
  <c r="CC9" i="1"/>
  <c r="BZ9" i="1"/>
  <c r="BW9" i="1"/>
  <c r="BT9" i="1"/>
  <c r="BQ9" i="1"/>
  <c r="BN9" i="1"/>
  <c r="BK9" i="1"/>
  <c r="BH9" i="1"/>
  <c r="BE9" i="1"/>
  <c r="BB9" i="1"/>
  <c r="AY9" i="1"/>
  <c r="AV9" i="1"/>
  <c r="AS9" i="1"/>
  <c r="AP9" i="1"/>
  <c r="AM9" i="1"/>
  <c r="AK9" i="1"/>
  <c r="AJ9" i="1"/>
  <c r="AH9" i="1"/>
  <c r="AG9" i="1"/>
  <c r="AD9" i="1"/>
  <c r="AA9" i="1"/>
  <c r="X9" i="1"/>
  <c r="U9" i="1"/>
  <c r="R9" i="1"/>
  <c r="O9" i="1"/>
  <c r="M9" i="1"/>
  <c r="L9" i="1"/>
  <c r="I9" i="1"/>
  <c r="F9" i="1"/>
  <c r="G9" i="1" s="1"/>
  <c r="C9" i="1"/>
  <c r="DS9" i="1" s="1"/>
  <c r="GV8" i="1"/>
  <c r="GW8" i="1" s="1"/>
  <c r="GS8" i="1"/>
  <c r="GT8" i="1" s="1"/>
  <c r="GP8" i="1"/>
  <c r="GQ8" i="1" s="1"/>
  <c r="GL8" i="1"/>
  <c r="GX8" i="1" s="1"/>
  <c r="GJ8" i="1"/>
  <c r="GG8" i="1"/>
  <c r="GH8" i="1" s="1"/>
  <c r="GD8" i="1"/>
  <c r="GE8" i="1" s="1"/>
  <c r="GA8" i="1"/>
  <c r="GB8" i="1" s="1"/>
  <c r="FX8" i="1"/>
  <c r="FY8" i="1" s="1"/>
  <c r="FU8" i="1"/>
  <c r="FV8" i="1" s="1"/>
  <c r="FR8" i="1"/>
  <c r="FS8" i="1" s="1"/>
  <c r="FO8" i="1"/>
  <c r="FP8" i="1" s="1"/>
  <c r="FL8" i="1"/>
  <c r="FM8" i="1" s="1"/>
  <c r="FI8" i="1"/>
  <c r="FJ8" i="1" s="1"/>
  <c r="FF8" i="1"/>
  <c r="FG8" i="1" s="1"/>
  <c r="FC8" i="1"/>
  <c r="FD8" i="1" s="1"/>
  <c r="EZ8" i="1"/>
  <c r="FA8" i="1" s="1"/>
  <c r="EV8" i="1"/>
  <c r="EU8" i="1"/>
  <c r="ET8" i="1"/>
  <c r="ER8" i="1"/>
  <c r="EQ8" i="1"/>
  <c r="EO8" i="1"/>
  <c r="EN8" i="1"/>
  <c r="EL8" i="1"/>
  <c r="EK8" i="1"/>
  <c r="EI8" i="1"/>
  <c r="EH8" i="1"/>
  <c r="EF8" i="1"/>
  <c r="EE8" i="1"/>
  <c r="EB8" i="1"/>
  <c r="DY8" i="1"/>
  <c r="DZ8" i="1" s="1"/>
  <c r="DV8" i="1"/>
  <c r="DW8" i="1" s="1"/>
  <c r="DR8" i="1"/>
  <c r="DP8" i="1"/>
  <c r="DM8" i="1"/>
  <c r="DJ8" i="1"/>
  <c r="DG8" i="1"/>
  <c r="DD8" i="1"/>
  <c r="DD7" i="1" s="1"/>
  <c r="DA8" i="1"/>
  <c r="CY8" i="1"/>
  <c r="CX8" i="1"/>
  <c r="CU8" i="1"/>
  <c r="CR8" i="1"/>
  <c r="CO8" i="1"/>
  <c r="CL8" i="1"/>
  <c r="CI8" i="1"/>
  <c r="CF8" i="1"/>
  <c r="CC8" i="1"/>
  <c r="BZ8" i="1"/>
  <c r="BW8" i="1"/>
  <c r="BT8" i="1"/>
  <c r="BQ8" i="1"/>
  <c r="BN8" i="1"/>
  <c r="BK8" i="1"/>
  <c r="BH8" i="1"/>
  <c r="BE8" i="1"/>
  <c r="BB8" i="1"/>
  <c r="AY8" i="1"/>
  <c r="AV8" i="1"/>
  <c r="AS8" i="1"/>
  <c r="AP8" i="1"/>
  <c r="AM8" i="1"/>
  <c r="AJ8" i="1"/>
  <c r="AK8" i="1" s="1"/>
  <c r="AG8" i="1"/>
  <c r="AH8" i="1" s="1"/>
  <c r="AD8" i="1"/>
  <c r="AA8" i="1"/>
  <c r="AA7" i="1" s="1"/>
  <c r="X8" i="1"/>
  <c r="U8" i="1"/>
  <c r="U7" i="1" s="1"/>
  <c r="U26" i="1" s="1"/>
  <c r="R8" i="1"/>
  <c r="O8" i="1"/>
  <c r="O7" i="1" s="1"/>
  <c r="L8" i="1"/>
  <c r="M8" i="1" s="1"/>
  <c r="I8" i="1"/>
  <c r="F8" i="1"/>
  <c r="G8" i="1" s="1"/>
  <c r="C8" i="1"/>
  <c r="D8" i="1" s="1"/>
  <c r="GU7" i="1"/>
  <c r="GU26" i="1" s="1"/>
  <c r="GU6" i="1" s="1"/>
  <c r="GU71" i="1" s="1"/>
  <c r="GU73" i="1" s="1"/>
  <c r="GS7" i="1"/>
  <c r="GR7" i="1"/>
  <c r="GR26" i="1" s="1"/>
  <c r="GO7" i="1"/>
  <c r="GO26" i="1" s="1"/>
  <c r="GO6" i="1" s="1"/>
  <c r="GO71" i="1" s="1"/>
  <c r="GO73" i="1" s="1"/>
  <c r="GJ7" i="1"/>
  <c r="GI7" i="1"/>
  <c r="GI26" i="1" s="1"/>
  <c r="GF7" i="1"/>
  <c r="GF26" i="1" s="1"/>
  <c r="GF6" i="1" s="1"/>
  <c r="GF71" i="1" s="1"/>
  <c r="GD7" i="1"/>
  <c r="GC7" i="1"/>
  <c r="GC26" i="1" s="1"/>
  <c r="FZ7" i="1"/>
  <c r="FZ26" i="1" s="1"/>
  <c r="FZ6" i="1" s="1"/>
  <c r="FZ71" i="1" s="1"/>
  <c r="FX7" i="1"/>
  <c r="FW7" i="1"/>
  <c r="FW26" i="1" s="1"/>
  <c r="FT7" i="1"/>
  <c r="FT26" i="1" s="1"/>
  <c r="FT6" i="1" s="1"/>
  <c r="FT71" i="1" s="1"/>
  <c r="FR7" i="1"/>
  <c r="FQ7" i="1"/>
  <c r="FQ26" i="1" s="1"/>
  <c r="FN7" i="1"/>
  <c r="FN26" i="1" s="1"/>
  <c r="FN6" i="1" s="1"/>
  <c r="FN71" i="1" s="1"/>
  <c r="FL7" i="1"/>
  <c r="FK7" i="1"/>
  <c r="FK26" i="1" s="1"/>
  <c r="FH7" i="1"/>
  <c r="FH26" i="1" s="1"/>
  <c r="FH6" i="1" s="1"/>
  <c r="FH71" i="1" s="1"/>
  <c r="FF7" i="1"/>
  <c r="FE7" i="1"/>
  <c r="FE26" i="1" s="1"/>
  <c r="FB7" i="1"/>
  <c r="FB26" i="1" s="1"/>
  <c r="FB6" i="1" s="1"/>
  <c r="FB71" i="1" s="1"/>
  <c r="EZ7" i="1"/>
  <c r="EY7" i="1"/>
  <c r="EY26" i="1" s="1"/>
  <c r="ET7" i="1"/>
  <c r="ES7" i="1"/>
  <c r="ES26" i="1" s="1"/>
  <c r="EP7" i="1"/>
  <c r="EP26" i="1" s="1"/>
  <c r="EP6" i="1" s="1"/>
  <c r="EP71" i="1" s="1"/>
  <c r="EP73" i="1" s="1"/>
  <c r="EN7" i="1"/>
  <c r="EM7" i="1"/>
  <c r="EM26" i="1" s="1"/>
  <c r="EJ7" i="1"/>
  <c r="EJ26" i="1" s="1"/>
  <c r="EJ6" i="1" s="1"/>
  <c r="EJ71" i="1" s="1"/>
  <c r="EJ73" i="1" s="1"/>
  <c r="EH7" i="1"/>
  <c r="EG7" i="1"/>
  <c r="EG26" i="1" s="1"/>
  <c r="ED7" i="1"/>
  <c r="ED26" i="1" s="1"/>
  <c r="ED6" i="1" s="1"/>
  <c r="ED71" i="1" s="1"/>
  <c r="ED73" i="1" s="1"/>
  <c r="EB7" i="1"/>
  <c r="EA7" i="1"/>
  <c r="EA26" i="1" s="1"/>
  <c r="DX7" i="1"/>
  <c r="DX26" i="1" s="1"/>
  <c r="DX6" i="1" s="1"/>
  <c r="DX71" i="1" s="1"/>
  <c r="DX73" i="1" s="1"/>
  <c r="DV7" i="1"/>
  <c r="DU7" i="1"/>
  <c r="DU26" i="1" s="1"/>
  <c r="DP7" i="1"/>
  <c r="DO7" i="1"/>
  <c r="DO26" i="1" s="1"/>
  <c r="DL7" i="1"/>
  <c r="DL26" i="1" s="1"/>
  <c r="DL6" i="1" s="1"/>
  <c r="DL71" i="1" s="1"/>
  <c r="DF7" i="1"/>
  <c r="DF26" i="1" s="1"/>
  <c r="DF6" i="1" s="1"/>
  <c r="DF71" i="1" s="1"/>
  <c r="DC7" i="1"/>
  <c r="DC26" i="1" s="1"/>
  <c r="CW7" i="1"/>
  <c r="CW26" i="1" s="1"/>
  <c r="CN7" i="1"/>
  <c r="CN26" i="1" s="1"/>
  <c r="CE7" i="1"/>
  <c r="CB7" i="1"/>
  <c r="CB26" i="1" s="1"/>
  <c r="BZ7" i="1"/>
  <c r="BZ26" i="1" s="1"/>
  <c r="BY7" i="1"/>
  <c r="BW7" i="1"/>
  <c r="BV7" i="1"/>
  <c r="BV26" i="1" s="1"/>
  <c r="BS7" i="1"/>
  <c r="BS26" i="1" s="1"/>
  <c r="BS6" i="1" s="1"/>
  <c r="BS71" i="1" s="1"/>
  <c r="BS73" i="1" s="1"/>
  <c r="BM7" i="1"/>
  <c r="BM26" i="1" s="1"/>
  <c r="BJ7" i="1"/>
  <c r="BJ26" i="1" s="1"/>
  <c r="BJ6" i="1" s="1"/>
  <c r="BJ71" i="1" s="1"/>
  <c r="BJ73" i="1" s="1"/>
  <c r="BD7" i="1"/>
  <c r="BD26" i="1" s="1"/>
  <c r="AX7" i="1"/>
  <c r="AX26" i="1" s="1"/>
  <c r="AX6" i="1" s="1"/>
  <c r="AX71" i="1" s="1"/>
  <c r="AX73" i="1" s="1"/>
  <c r="AV7" i="1"/>
  <c r="AU7" i="1"/>
  <c r="AU26" i="1" s="1"/>
  <c r="AS7" i="1"/>
  <c r="AR7" i="1"/>
  <c r="AR26" i="1" s="1"/>
  <c r="AR6" i="1" s="1"/>
  <c r="AR71" i="1" s="1"/>
  <c r="AR73" i="1" s="1"/>
  <c r="AO7" i="1"/>
  <c r="AO26" i="1" s="1"/>
  <c r="AM7" i="1"/>
  <c r="AL7" i="1"/>
  <c r="AI7" i="1"/>
  <c r="AI26" i="1" s="1"/>
  <c r="AG7" i="1"/>
  <c r="AG26" i="1" s="1"/>
  <c r="AF7" i="1"/>
  <c r="AD7" i="1"/>
  <c r="AC7" i="1"/>
  <c r="AC26" i="1" s="1"/>
  <c r="AC6" i="1" s="1"/>
  <c r="AC71" i="1" s="1"/>
  <c r="Z7" i="1"/>
  <c r="Z26" i="1" s="1"/>
  <c r="W7" i="1"/>
  <c r="W26" i="1" s="1"/>
  <c r="T7" i="1"/>
  <c r="T26" i="1" s="1"/>
  <c r="T6" i="1" s="1"/>
  <c r="T71" i="1" s="1"/>
  <c r="T73" i="1" s="1"/>
  <c r="N7" i="1"/>
  <c r="N26" i="1" s="1"/>
  <c r="N6" i="1" s="1"/>
  <c r="N71" i="1" s="1"/>
  <c r="N73" i="1" s="1"/>
  <c r="L7" i="1"/>
  <c r="K7" i="1"/>
  <c r="K26" i="1" s="1"/>
  <c r="K6" i="1" s="1"/>
  <c r="K71" i="1" s="1"/>
  <c r="K73" i="1" s="1"/>
  <c r="H7" i="1"/>
  <c r="H26" i="1" s="1"/>
  <c r="H6" i="1" s="1"/>
  <c r="H71" i="1" s="1"/>
  <c r="F7" i="1"/>
  <c r="E7" i="1"/>
  <c r="E26" i="1" s="1"/>
  <c r="B7" i="1"/>
  <c r="DR7" i="1" s="1"/>
  <c r="GR6" i="1"/>
  <c r="GR71" i="1" s="1"/>
  <c r="GR73" i="1" s="1"/>
  <c r="GI6" i="1"/>
  <c r="GI71" i="1" s="1"/>
  <c r="GI73" i="1" s="1"/>
  <c r="GC6" i="1"/>
  <c r="GC71" i="1" s="1"/>
  <c r="GC73" i="1" s="1"/>
  <c r="FW6" i="1"/>
  <c r="FW71" i="1" s="1"/>
  <c r="FW73" i="1" s="1"/>
  <c r="FQ6" i="1"/>
  <c r="FQ71" i="1" s="1"/>
  <c r="FQ73" i="1" s="1"/>
  <c r="FK6" i="1"/>
  <c r="FK71" i="1" s="1"/>
  <c r="FK73" i="1" s="1"/>
  <c r="FE6" i="1"/>
  <c r="FE71" i="1" s="1"/>
  <c r="FE73" i="1" s="1"/>
  <c r="ES6" i="1"/>
  <c r="ES71" i="1" s="1"/>
  <c r="ES73" i="1" s="1"/>
  <c r="EM6" i="1"/>
  <c r="EM71" i="1" s="1"/>
  <c r="EM73" i="1" s="1"/>
  <c r="EG6" i="1"/>
  <c r="EG71" i="1" s="1"/>
  <c r="EG73" i="1" s="1"/>
  <c r="EA6" i="1"/>
  <c r="EA71" i="1" s="1"/>
  <c r="EA73" i="1" s="1"/>
  <c r="DO6" i="1"/>
  <c r="DO71" i="1" s="1"/>
  <c r="DO73" i="1" s="1"/>
  <c r="DC6" i="1"/>
  <c r="DC71" i="1" s="1"/>
  <c r="DC73" i="1" s="1"/>
  <c r="CW6" i="1"/>
  <c r="CW71" i="1" s="1"/>
  <c r="CW73" i="1" s="1"/>
  <c r="CR6" i="1"/>
  <c r="CR71" i="1" s="1"/>
  <c r="CN6" i="1"/>
  <c r="CN71" i="1" s="1"/>
  <c r="CB6" i="1"/>
  <c r="CB71" i="1" s="1"/>
  <c r="BZ6" i="1"/>
  <c r="BZ71" i="1" s="1"/>
  <c r="BV6" i="1"/>
  <c r="BV71" i="1" s="1"/>
  <c r="BM6" i="1"/>
  <c r="BM71" i="1" s="1"/>
  <c r="BM73" i="1" s="1"/>
  <c r="BD6" i="1"/>
  <c r="BD71" i="1" s="1"/>
  <c r="BD73" i="1" s="1"/>
  <c r="AU6" i="1"/>
  <c r="AU71" i="1" s="1"/>
  <c r="AO6" i="1"/>
  <c r="AO71" i="1" s="1"/>
  <c r="AO73" i="1" s="1"/>
  <c r="AI6" i="1"/>
  <c r="AI71" i="1" s="1"/>
  <c r="AI73" i="1" s="1"/>
  <c r="AG6" i="1"/>
  <c r="AG71" i="1" s="1"/>
  <c r="AG73" i="1" s="1"/>
  <c r="W6" i="1"/>
  <c r="W71" i="1" s="1"/>
  <c r="W73" i="1" s="1"/>
  <c r="E6" i="1"/>
  <c r="E71" i="1" s="1"/>
  <c r="E73" i="1" s="1"/>
  <c r="EH26" i="1" l="1"/>
  <c r="EI26" i="1" s="1"/>
  <c r="HA8" i="1"/>
  <c r="DW9" i="1"/>
  <c r="FA9" i="1"/>
  <c r="DS10" i="1"/>
  <c r="EW10" i="1"/>
  <c r="EX10" i="1" s="1"/>
  <c r="EW11" i="1"/>
  <c r="HA11" i="1"/>
  <c r="AW12" i="1"/>
  <c r="CA12" i="1"/>
  <c r="DS13" i="1"/>
  <c r="DS14" i="1"/>
  <c r="HB14" i="1" s="1"/>
  <c r="AY12" i="1"/>
  <c r="BE12" i="1"/>
  <c r="BK12" i="1"/>
  <c r="BQ12" i="1"/>
  <c r="BQ7" i="1" s="1"/>
  <c r="CC12" i="1"/>
  <c r="CI12" i="1"/>
  <c r="CI7" i="1" s="1"/>
  <c r="CI26" i="1" s="1"/>
  <c r="CI6" i="1" s="1"/>
  <c r="CI71" i="1" s="1"/>
  <c r="CI73" i="1" s="1"/>
  <c r="CO12" i="1"/>
  <c r="CU12" i="1"/>
  <c r="CU7" i="1" s="1"/>
  <c r="DA12" i="1"/>
  <c r="DA7" i="1" s="1"/>
  <c r="DG12" i="1"/>
  <c r="DG7" i="1" s="1"/>
  <c r="DM12" i="1"/>
  <c r="DN12" i="1" s="1"/>
  <c r="DS16" i="1"/>
  <c r="EW16" i="1"/>
  <c r="GM16" i="1"/>
  <c r="GY16" i="1" s="1"/>
  <c r="HA17" i="1"/>
  <c r="CF18" i="1"/>
  <c r="EN18" i="1"/>
  <c r="EO18" i="1" s="1"/>
  <c r="FX18" i="1"/>
  <c r="FY18" i="1" s="1"/>
  <c r="GG18" i="1"/>
  <c r="GH18" i="1" s="1"/>
  <c r="HA19" i="1"/>
  <c r="EW19" i="1"/>
  <c r="EX19" i="1" s="1"/>
  <c r="GM19" i="1"/>
  <c r="GJ18" i="1"/>
  <c r="GJ26" i="1" s="1"/>
  <c r="GJ6" i="1" s="1"/>
  <c r="GJ71" i="1" s="1"/>
  <c r="DS20" i="1"/>
  <c r="FI18" i="1"/>
  <c r="FU18" i="1"/>
  <c r="FV18" i="1" s="1"/>
  <c r="GA18" i="1"/>
  <c r="DR21" i="1"/>
  <c r="CG21" i="1"/>
  <c r="DV21" i="1"/>
  <c r="EW21" i="1" s="1"/>
  <c r="EZ21" i="1"/>
  <c r="GM21" i="1" s="1"/>
  <c r="GY21" i="1" s="1"/>
  <c r="DS23" i="1"/>
  <c r="EW23" i="1"/>
  <c r="GM23" i="1"/>
  <c r="GY23" i="1" s="1"/>
  <c r="X21" i="1"/>
  <c r="X18" i="1" s="1"/>
  <c r="AD21" i="1"/>
  <c r="AD18" i="1" s="1"/>
  <c r="AD26" i="1" s="1"/>
  <c r="AD6" i="1" s="1"/>
  <c r="AD71" i="1" s="1"/>
  <c r="AJ21" i="1"/>
  <c r="AJ18" i="1" s="1"/>
  <c r="AP21" i="1"/>
  <c r="AP18" i="1" s="1"/>
  <c r="AV21" i="1"/>
  <c r="EW24" i="1"/>
  <c r="GM24" i="1"/>
  <c r="GY24" i="1" s="1"/>
  <c r="DS25" i="1"/>
  <c r="EW25" i="1"/>
  <c r="GM25" i="1"/>
  <c r="GY25" i="1" s="1"/>
  <c r="FH52" i="1"/>
  <c r="FH27" i="1" s="1"/>
  <c r="FH72" i="1" s="1"/>
  <c r="FH73" i="1" s="1"/>
  <c r="FZ52" i="1"/>
  <c r="FZ27" i="1" s="1"/>
  <c r="FZ72" i="1" s="1"/>
  <c r="GF52" i="1"/>
  <c r="GF27" i="1" s="1"/>
  <c r="GF72" i="1" s="1"/>
  <c r="GF73" i="1" s="1"/>
  <c r="FN52" i="1"/>
  <c r="FN27" i="1" s="1"/>
  <c r="FN72" i="1" s="1"/>
  <c r="FT52" i="1"/>
  <c r="FT27" i="1" s="1"/>
  <c r="FT72" i="1" s="1"/>
  <c r="FT73" i="1" s="1"/>
  <c r="GT29" i="1"/>
  <c r="GS28" i="1"/>
  <c r="AZ52" i="1"/>
  <c r="CC28" i="1"/>
  <c r="CC52" i="1" s="1"/>
  <c r="CC27" i="1" s="1"/>
  <c r="CC72" i="1" s="1"/>
  <c r="DM28" i="1"/>
  <c r="DM52" i="1" s="1"/>
  <c r="DM27" i="1" s="1"/>
  <c r="DM72" i="1" s="1"/>
  <c r="EN26" i="1"/>
  <c r="EO26" i="1" s="1"/>
  <c r="FF26" i="1"/>
  <c r="FG26" i="1" s="1"/>
  <c r="FN73" i="1"/>
  <c r="FR26" i="1"/>
  <c r="FS26" i="1" s="1"/>
  <c r="FZ73" i="1"/>
  <c r="AY7" i="1"/>
  <c r="BE7" i="1"/>
  <c r="BK7" i="1"/>
  <c r="BK26" i="1" s="1"/>
  <c r="BK6" i="1" s="1"/>
  <c r="BK71" i="1" s="1"/>
  <c r="CC7" i="1"/>
  <c r="CO7" i="1"/>
  <c r="I7" i="1"/>
  <c r="X7" i="1"/>
  <c r="X26" i="1" s="1"/>
  <c r="X6" i="1" s="1"/>
  <c r="X71" i="1" s="1"/>
  <c r="AP7" i="1"/>
  <c r="BN7" i="1"/>
  <c r="BT7" i="1"/>
  <c r="CF7" i="1"/>
  <c r="HA10" i="1"/>
  <c r="BB7" i="1"/>
  <c r="BH7" i="1"/>
  <c r="BU12" i="1"/>
  <c r="CL7" i="1"/>
  <c r="CR7" i="1"/>
  <c r="CR26" i="1" s="1"/>
  <c r="DJ7" i="1"/>
  <c r="R12" i="1"/>
  <c r="HA16" i="1"/>
  <c r="DD18" i="1"/>
  <c r="DE18" i="1" s="1"/>
  <c r="DP18" i="1"/>
  <c r="DQ18" i="1" s="1"/>
  <c r="EB18" i="1"/>
  <c r="EB26" i="1" s="1"/>
  <c r="ET18" i="1"/>
  <c r="EU18" i="1" s="1"/>
  <c r="BB18" i="1"/>
  <c r="BH18" i="1"/>
  <c r="BN18" i="1"/>
  <c r="CL18" i="1"/>
  <c r="P21" i="1"/>
  <c r="AM18" i="1"/>
  <c r="AM26" i="1" s="1"/>
  <c r="AM6" i="1" s="1"/>
  <c r="AM71" i="1" s="1"/>
  <c r="AM73" i="1" s="1"/>
  <c r="BW18" i="1"/>
  <c r="BW26" i="1" s="1"/>
  <c r="BW6" i="1" s="1"/>
  <c r="BW71" i="1" s="1"/>
  <c r="BW73" i="1" s="1"/>
  <c r="CC18" i="1"/>
  <c r="DJ18" i="1"/>
  <c r="DG21" i="1"/>
  <c r="DG18" i="1" s="1"/>
  <c r="HA24" i="1"/>
  <c r="F21" i="1"/>
  <c r="F18" i="1" s="1"/>
  <c r="L21" i="1"/>
  <c r="L18" i="1" s="1"/>
  <c r="HA25" i="1"/>
  <c r="DR28" i="1"/>
  <c r="CH52" i="1"/>
  <c r="CH27" i="1" s="1"/>
  <c r="CH72" i="1" s="1"/>
  <c r="CH73" i="1" s="1"/>
  <c r="CN52" i="1"/>
  <c r="CN27" i="1" s="1"/>
  <c r="CN72" i="1" s="1"/>
  <c r="CN73" i="1" s="1"/>
  <c r="CT52" i="1"/>
  <c r="CT27" i="1" s="1"/>
  <c r="CT72" i="1" s="1"/>
  <c r="CT73" i="1" s="1"/>
  <c r="CZ52" i="1"/>
  <c r="CZ27" i="1" s="1"/>
  <c r="CZ72" i="1" s="1"/>
  <c r="CZ73" i="1" s="1"/>
  <c r="HA29" i="1"/>
  <c r="CF28" i="1"/>
  <c r="EW30" i="1"/>
  <c r="EB28" i="1"/>
  <c r="EH28" i="1"/>
  <c r="EN28" i="1"/>
  <c r="EN52" i="1" s="1"/>
  <c r="EN27" i="1" s="1"/>
  <c r="EN72" i="1" s="1"/>
  <c r="ET28" i="1"/>
  <c r="GM30" i="1"/>
  <c r="GY30" i="1" s="1"/>
  <c r="EW31" i="1"/>
  <c r="GM31" i="1"/>
  <c r="GY31" i="1" s="1"/>
  <c r="DS32" i="1"/>
  <c r="L29" i="1"/>
  <c r="L28" i="1" s="1"/>
  <c r="R29" i="1"/>
  <c r="R28" i="1" s="1"/>
  <c r="X29" i="1"/>
  <c r="X28" i="1" s="1"/>
  <c r="EW32" i="1"/>
  <c r="GM32" i="1"/>
  <c r="GY32" i="1" s="1"/>
  <c r="FF29" i="1"/>
  <c r="FF28" i="1" s="1"/>
  <c r="FL29" i="1"/>
  <c r="FL28" i="1" s="1"/>
  <c r="FR29" i="1"/>
  <c r="FR28" i="1" s="1"/>
  <c r="FX29" i="1"/>
  <c r="FX28" i="1" s="1"/>
  <c r="GD29" i="1"/>
  <c r="GD28" i="1" s="1"/>
  <c r="GJ29" i="1"/>
  <c r="GJ28" i="1" s="1"/>
  <c r="DS33" i="1"/>
  <c r="HB33" i="1" s="1"/>
  <c r="DS34" i="1"/>
  <c r="EW34" i="1"/>
  <c r="GM34" i="1"/>
  <c r="GY34" i="1" s="1"/>
  <c r="GZ34" i="1" s="1"/>
  <c r="DS35" i="1"/>
  <c r="EW35" i="1"/>
  <c r="EX35" i="1" s="1"/>
  <c r="GM35" i="1"/>
  <c r="GY35" i="1" s="1"/>
  <c r="EW36" i="1"/>
  <c r="EX36" i="1" s="1"/>
  <c r="DR37" i="1"/>
  <c r="HA37" i="1" s="1"/>
  <c r="DP37" i="1"/>
  <c r="DQ37" i="1" s="1"/>
  <c r="DV37" i="1"/>
  <c r="EW37" i="1" s="1"/>
  <c r="GM37" i="1"/>
  <c r="GY37" i="1" s="1"/>
  <c r="EW38" i="1"/>
  <c r="GM38" i="1"/>
  <c r="GY38" i="1" s="1"/>
  <c r="HA39" i="1"/>
  <c r="FB40" i="1"/>
  <c r="FB52" i="1" s="1"/>
  <c r="FB27" i="1" s="1"/>
  <c r="EV41" i="1"/>
  <c r="DY41" i="1"/>
  <c r="DY40" i="1" s="1"/>
  <c r="EE41" i="1"/>
  <c r="EE40" i="1" s="1"/>
  <c r="EW40" i="1" s="1"/>
  <c r="EK41" i="1"/>
  <c r="EK40" i="1" s="1"/>
  <c r="EQ41" i="1"/>
  <c r="EQ40" i="1" s="1"/>
  <c r="HA43" i="1"/>
  <c r="GS41" i="1"/>
  <c r="GS40" i="1" s="1"/>
  <c r="EW44" i="1"/>
  <c r="DS45" i="1"/>
  <c r="EW45" i="1"/>
  <c r="GM45" i="1"/>
  <c r="GY45" i="1" s="1"/>
  <c r="DS46" i="1"/>
  <c r="EW46" i="1"/>
  <c r="GM46" i="1"/>
  <c r="GY46" i="1" s="1"/>
  <c r="EW47" i="1"/>
  <c r="GM47" i="1"/>
  <c r="GY47" i="1" s="1"/>
  <c r="DS48" i="1"/>
  <c r="EW48" i="1"/>
  <c r="GM48" i="1"/>
  <c r="GY48" i="1" s="1"/>
  <c r="DR49" i="1"/>
  <c r="EV49" i="1"/>
  <c r="GL49" i="1"/>
  <c r="GX49" i="1" s="1"/>
  <c r="DS50" i="1"/>
  <c r="HA50" i="1"/>
  <c r="DS51" i="1"/>
  <c r="EW51" i="1"/>
  <c r="GM51" i="1"/>
  <c r="GY51" i="1" s="1"/>
  <c r="AB54" i="1"/>
  <c r="GM54" i="1"/>
  <c r="DY54" i="1"/>
  <c r="DY53" i="1" s="1"/>
  <c r="EE54" i="1"/>
  <c r="EE53" i="1" s="1"/>
  <c r="EK54" i="1"/>
  <c r="EK53" i="1" s="1"/>
  <c r="EQ54" i="1"/>
  <c r="EQ53" i="1" s="1"/>
  <c r="HA56" i="1"/>
  <c r="DS57" i="1"/>
  <c r="HA59" i="1"/>
  <c r="EW60" i="1"/>
  <c r="DV58" i="1"/>
  <c r="EW58" i="1" s="1"/>
  <c r="GM60" i="1"/>
  <c r="GY60" i="1" s="1"/>
  <c r="EZ58" i="1"/>
  <c r="FC28" i="1"/>
  <c r="FC52" i="1" s="1"/>
  <c r="FC27" i="1" s="1"/>
  <c r="FI28" i="1"/>
  <c r="FO28" i="1"/>
  <c r="FU28" i="1"/>
  <c r="FU52" i="1" s="1"/>
  <c r="FU27" i="1" s="1"/>
  <c r="GA28" i="1"/>
  <c r="GA52" i="1" s="1"/>
  <c r="GA27" i="1" s="1"/>
  <c r="GG28" i="1"/>
  <c r="DY29" i="1"/>
  <c r="DY28" i="1" s="1"/>
  <c r="EE29" i="1"/>
  <c r="EE28" i="1" s="1"/>
  <c r="EK29" i="1"/>
  <c r="EK28" i="1" s="1"/>
  <c r="EK52" i="1" s="1"/>
  <c r="EK27" i="1" s="1"/>
  <c r="EK72" i="1" s="1"/>
  <c r="EQ29" i="1"/>
  <c r="EQ28" i="1" s="1"/>
  <c r="EQ52" i="1" s="1"/>
  <c r="EQ27" i="1" s="1"/>
  <c r="EQ72" i="1" s="1"/>
  <c r="HA32" i="1"/>
  <c r="HA34" i="1"/>
  <c r="DS37" i="1"/>
  <c r="BW28" i="1"/>
  <c r="BW52" i="1" s="1"/>
  <c r="BW27" i="1" s="1"/>
  <c r="BW72" i="1" s="1"/>
  <c r="GL40" i="1"/>
  <c r="GX40" i="1" s="1"/>
  <c r="EW41" i="1"/>
  <c r="F41" i="1"/>
  <c r="F40" i="1" s="1"/>
  <c r="L41" i="1"/>
  <c r="R41" i="1"/>
  <c r="R40" i="1" s="1"/>
  <c r="X41" i="1"/>
  <c r="X40" i="1" s="1"/>
  <c r="AD41" i="1"/>
  <c r="AD40" i="1" s="1"/>
  <c r="AD52" i="1" s="1"/>
  <c r="AD27" i="1" s="1"/>
  <c r="AD72" i="1" s="1"/>
  <c r="AJ41" i="1"/>
  <c r="AJ40" i="1" s="1"/>
  <c r="AP41" i="1"/>
  <c r="AP40" i="1" s="1"/>
  <c r="AP52" i="1" s="1"/>
  <c r="AV41" i="1"/>
  <c r="AV40" i="1" s="1"/>
  <c r="BB41" i="1"/>
  <c r="BB40" i="1" s="1"/>
  <c r="BB52" i="1" s="1"/>
  <c r="BB27" i="1" s="1"/>
  <c r="BB72" i="1" s="1"/>
  <c r="BH41" i="1"/>
  <c r="BH40" i="1" s="1"/>
  <c r="BN41" i="1"/>
  <c r="BN40" i="1" s="1"/>
  <c r="BN52" i="1" s="1"/>
  <c r="BN27" i="1" s="1"/>
  <c r="BN72" i="1" s="1"/>
  <c r="BT41" i="1"/>
  <c r="BT40" i="1" s="1"/>
  <c r="BZ41" i="1"/>
  <c r="BZ40" i="1" s="1"/>
  <c r="BZ52" i="1" s="1"/>
  <c r="CF41" i="1"/>
  <c r="CF40" i="1" s="1"/>
  <c r="CG40" i="1" s="1"/>
  <c r="CL41" i="1"/>
  <c r="CL40" i="1" s="1"/>
  <c r="CL52" i="1" s="1"/>
  <c r="CL27" i="1" s="1"/>
  <c r="CL72" i="1" s="1"/>
  <c r="CR41" i="1"/>
  <c r="CR40" i="1" s="1"/>
  <c r="CR52" i="1" s="1"/>
  <c r="CR27" i="1" s="1"/>
  <c r="CR72" i="1" s="1"/>
  <c r="CR73" i="1" s="1"/>
  <c r="CX41" i="1"/>
  <c r="CX40" i="1" s="1"/>
  <c r="CX52" i="1" s="1"/>
  <c r="CX27" i="1" s="1"/>
  <c r="CX72" i="1" s="1"/>
  <c r="DD41" i="1"/>
  <c r="DJ41" i="1"/>
  <c r="DJ40" i="1" s="1"/>
  <c r="DJ52" i="1" s="1"/>
  <c r="DP41" i="1"/>
  <c r="DP40" i="1" s="1"/>
  <c r="EZ41" i="1"/>
  <c r="FF41" i="1"/>
  <c r="FF40" i="1" s="1"/>
  <c r="FL41" i="1"/>
  <c r="FL40" i="1" s="1"/>
  <c r="FR41" i="1"/>
  <c r="FR40" i="1" s="1"/>
  <c r="FX41" i="1"/>
  <c r="FX40" i="1" s="1"/>
  <c r="GD41" i="1"/>
  <c r="GD40" i="1" s="1"/>
  <c r="GJ41" i="1"/>
  <c r="GJ40" i="1" s="1"/>
  <c r="HA45" i="1"/>
  <c r="HB47" i="1"/>
  <c r="HA48" i="1"/>
  <c r="HA51" i="1"/>
  <c r="GM56" i="1"/>
  <c r="GY56" i="1" s="1"/>
  <c r="DR58" i="1"/>
  <c r="EV58" i="1"/>
  <c r="EW61" i="1"/>
  <c r="EW59" i="1"/>
  <c r="GM59" i="1"/>
  <c r="GY59" i="1" s="1"/>
  <c r="DS60" i="1"/>
  <c r="HA60" i="1"/>
  <c r="AE61" i="1"/>
  <c r="DW61" i="1"/>
  <c r="EC61" i="1"/>
  <c r="EI61" i="1"/>
  <c r="EO61" i="1"/>
  <c r="EU61" i="1"/>
  <c r="FG61" i="1"/>
  <c r="FM61" i="1"/>
  <c r="FS61" i="1"/>
  <c r="FY61" i="1"/>
  <c r="GE61" i="1"/>
  <c r="GT61" i="1"/>
  <c r="AE62" i="1"/>
  <c r="DW62" i="1"/>
  <c r="EC62" i="1"/>
  <c r="EI62" i="1"/>
  <c r="EO62" i="1"/>
  <c r="EW62" i="1"/>
  <c r="GM63" i="1"/>
  <c r="FA63" i="1"/>
  <c r="I61" i="1"/>
  <c r="I27" i="1" s="1"/>
  <c r="I72" i="1" s="1"/>
  <c r="O61" i="1"/>
  <c r="O27" i="1" s="1"/>
  <c r="O72" i="1" s="1"/>
  <c r="U61" i="1"/>
  <c r="U27" i="1" s="1"/>
  <c r="U72" i="1" s="1"/>
  <c r="AA61" i="1"/>
  <c r="M26" i="3"/>
  <c r="D25" i="3"/>
  <c r="EU62" i="1"/>
  <c r="FG62" i="1"/>
  <c r="FM62" i="1"/>
  <c r="FS62" i="1"/>
  <c r="FY62" i="1"/>
  <c r="GE62" i="1"/>
  <c r="GT62" i="1"/>
  <c r="DS63" i="1"/>
  <c r="HA65" i="1"/>
  <c r="DR67" i="1"/>
  <c r="EO67" i="1"/>
  <c r="FM67" i="1"/>
  <c r="FV67" i="1"/>
  <c r="GE67" i="1"/>
  <c r="GW67" i="1"/>
  <c r="EW68" i="1"/>
  <c r="EX68" i="1" s="1"/>
  <c r="GM68" i="1"/>
  <c r="DS69" i="1"/>
  <c r="HA69" i="1"/>
  <c r="G23" i="3"/>
  <c r="G3" i="3" s="1"/>
  <c r="F18" i="3"/>
  <c r="L18" i="3" s="1"/>
  <c r="P18" i="3" s="1"/>
  <c r="F37" i="3"/>
  <c r="F70" i="3" s="1"/>
  <c r="F73" i="3" s="1"/>
  <c r="N58" i="3"/>
  <c r="D59" i="3"/>
  <c r="D58" i="3" s="1"/>
  <c r="M58" i="3" s="1"/>
  <c r="N60" i="3"/>
  <c r="N63" i="3"/>
  <c r="N64" i="3"/>
  <c r="I64" i="3"/>
  <c r="L64" i="3" s="1"/>
  <c r="N3" i="3"/>
  <c r="N4" i="3"/>
  <c r="N8" i="3"/>
  <c r="M9" i="3"/>
  <c r="N9" i="3"/>
  <c r="N10" i="3"/>
  <c r="O10" i="3" s="1"/>
  <c r="I23" i="3"/>
  <c r="I3" i="3" s="1"/>
  <c r="N13" i="3"/>
  <c r="O13" i="3" s="1"/>
  <c r="N14" i="3"/>
  <c r="M18" i="3"/>
  <c r="N18" i="3"/>
  <c r="N20" i="3"/>
  <c r="P20" i="3" s="1"/>
  <c r="P22" i="3"/>
  <c r="C26" i="3"/>
  <c r="L26" i="3" s="1"/>
  <c r="I26" i="3"/>
  <c r="I25" i="3" s="1"/>
  <c r="N31" i="3"/>
  <c r="O31" i="3" s="1"/>
  <c r="L31" i="3"/>
  <c r="N32" i="3"/>
  <c r="P32" i="3" s="1"/>
  <c r="N33" i="3"/>
  <c r="M38" i="3"/>
  <c r="N38" i="3"/>
  <c r="I38" i="3"/>
  <c r="I37" i="3" s="1"/>
  <c r="N43" i="3"/>
  <c r="N45" i="3"/>
  <c r="M46" i="3"/>
  <c r="N47" i="3"/>
  <c r="O47" i="3" s="1"/>
  <c r="N48" i="3"/>
  <c r="C50" i="3"/>
  <c r="L50" i="3" s="1"/>
  <c r="P50" i="3" s="1"/>
  <c r="N50" i="3"/>
  <c r="M51" i="3"/>
  <c r="O51" i="3" s="1"/>
  <c r="L55" i="3"/>
  <c r="N55" i="3"/>
  <c r="D17" i="4"/>
  <c r="D19" i="4" s="1"/>
  <c r="D8" i="4"/>
  <c r="D25" i="4"/>
  <c r="D26" i="4" s="1"/>
  <c r="P5" i="3"/>
  <c r="P6" i="3"/>
  <c r="O7" i="3"/>
  <c r="P7" i="3"/>
  <c r="J23" i="3"/>
  <c r="J3" i="3" s="1"/>
  <c r="O12" i="3"/>
  <c r="P12" i="3"/>
  <c r="P16" i="3"/>
  <c r="O16" i="3"/>
  <c r="P17" i="3"/>
  <c r="O17" i="3"/>
  <c r="P19" i="3"/>
  <c r="O19" i="3"/>
  <c r="O21" i="3"/>
  <c r="P21" i="3"/>
  <c r="O26" i="3"/>
  <c r="P26" i="3"/>
  <c r="O27" i="3"/>
  <c r="P27" i="3"/>
  <c r="O34" i="3"/>
  <c r="P8" i="3"/>
  <c r="O8" i="3"/>
  <c r="O9" i="3"/>
  <c r="P10" i="3"/>
  <c r="P13" i="3"/>
  <c r="O18" i="3"/>
  <c r="O20" i="3"/>
  <c r="P31" i="3"/>
  <c r="O33" i="3"/>
  <c r="P33" i="3"/>
  <c r="D5" i="3"/>
  <c r="D6" i="3"/>
  <c r="M6" i="3" s="1"/>
  <c r="O6" i="3" s="1"/>
  <c r="D7" i="3"/>
  <c r="M7" i="3" s="1"/>
  <c r="C9" i="3"/>
  <c r="D15" i="3"/>
  <c r="M15" i="3" s="1"/>
  <c r="O15" i="3" s="1"/>
  <c r="F15" i="3"/>
  <c r="F23" i="3" s="1"/>
  <c r="F3" i="3" s="1"/>
  <c r="J69" i="3"/>
  <c r="J49" i="3"/>
  <c r="J24" i="3" s="1"/>
  <c r="J68" i="3" s="1"/>
  <c r="O32" i="3"/>
  <c r="O46" i="3"/>
  <c r="P46" i="3"/>
  <c r="N24" i="3"/>
  <c r="D49" i="3"/>
  <c r="M25" i="3"/>
  <c r="F69" i="3"/>
  <c r="F49" i="3"/>
  <c r="F24" i="3" s="1"/>
  <c r="F68" i="3" s="1"/>
  <c r="H69" i="3"/>
  <c r="N25" i="3"/>
  <c r="I69" i="3"/>
  <c r="I49" i="3"/>
  <c r="L29" i="3"/>
  <c r="I70" i="3"/>
  <c r="P43" i="3"/>
  <c r="O43" i="3"/>
  <c r="P47" i="3"/>
  <c r="O50" i="3"/>
  <c r="E69" i="3"/>
  <c r="G69" i="3"/>
  <c r="K69" i="3"/>
  <c r="C34" i="3"/>
  <c r="L34" i="3" s="1"/>
  <c r="P34" i="3" s="1"/>
  <c r="O36" i="3"/>
  <c r="E70" i="3"/>
  <c r="E73" i="3" s="1"/>
  <c r="G37" i="3"/>
  <c r="G70" i="3" s="1"/>
  <c r="K70" i="3"/>
  <c r="K73" i="3" s="1"/>
  <c r="C38" i="3"/>
  <c r="P51" i="3"/>
  <c r="P54" i="3"/>
  <c r="O54" i="3"/>
  <c r="O58" i="3"/>
  <c r="F72" i="3"/>
  <c r="H72" i="3"/>
  <c r="J72" i="3"/>
  <c r="L67" i="3"/>
  <c r="O60" i="3"/>
  <c r="N67" i="3"/>
  <c r="P60" i="3"/>
  <c r="P63" i="3"/>
  <c r="O63" i="3"/>
  <c r="G73" i="3"/>
  <c r="I73" i="3"/>
  <c r="D70" i="3"/>
  <c r="H70" i="3"/>
  <c r="H73" i="3" s="1"/>
  <c r="J70" i="3"/>
  <c r="N37" i="3"/>
  <c r="G72" i="3"/>
  <c r="G74" i="3" s="1"/>
  <c r="K72" i="3"/>
  <c r="D73" i="3"/>
  <c r="J73" i="3"/>
  <c r="M59" i="3"/>
  <c r="M64" i="3"/>
  <c r="O64" i="3" s="1"/>
  <c r="L59" i="3"/>
  <c r="N59" i="3"/>
  <c r="O26" i="1"/>
  <c r="P7" i="1"/>
  <c r="V26" i="1"/>
  <c r="U6" i="1"/>
  <c r="AA26" i="1"/>
  <c r="AB7" i="1"/>
  <c r="AZ7" i="1"/>
  <c r="BE26" i="1"/>
  <c r="BF7" i="1"/>
  <c r="CP7" i="1"/>
  <c r="DT9" i="1"/>
  <c r="I26" i="1"/>
  <c r="J7" i="1"/>
  <c r="AP26" i="1"/>
  <c r="AQ7" i="1"/>
  <c r="BN26" i="1"/>
  <c r="BO7" i="1"/>
  <c r="BT26" i="1"/>
  <c r="BU7" i="1"/>
  <c r="CF26" i="1"/>
  <c r="CG7" i="1"/>
  <c r="GY9" i="1"/>
  <c r="GZ9" i="1" s="1"/>
  <c r="GN9" i="1"/>
  <c r="DT11" i="1"/>
  <c r="GN11" i="1"/>
  <c r="GY11" i="1"/>
  <c r="GZ11" i="1" s="1"/>
  <c r="DS12" i="1"/>
  <c r="BB26" i="1"/>
  <c r="BC7" i="1"/>
  <c r="BH26" i="1"/>
  <c r="BI7" i="1"/>
  <c r="CL26" i="1"/>
  <c r="CM7" i="1"/>
  <c r="DJ26" i="1"/>
  <c r="DK7" i="1"/>
  <c r="DT15" i="1"/>
  <c r="HB15" i="1"/>
  <c r="HC15" i="1" s="1"/>
  <c r="R7" i="1"/>
  <c r="S12" i="1"/>
  <c r="DT10" i="1"/>
  <c r="GY10" i="1"/>
  <c r="GZ10" i="1" s="1"/>
  <c r="GN10" i="1"/>
  <c r="DT13" i="1"/>
  <c r="HB13" i="1"/>
  <c r="HC13" i="1" s="1"/>
  <c r="BR7" i="1"/>
  <c r="CU26" i="1"/>
  <c r="CV7" i="1"/>
  <c r="DA26" i="1"/>
  <c r="DB7" i="1"/>
  <c r="F26" i="1"/>
  <c r="EV7" i="1"/>
  <c r="DR12" i="1"/>
  <c r="HA12" i="1" s="1"/>
  <c r="HB16" i="1"/>
  <c r="HC16" i="1" s="1"/>
  <c r="EB52" i="1"/>
  <c r="EC28" i="1"/>
  <c r="EH52" i="1"/>
  <c r="EI28" i="1"/>
  <c r="ET52" i="1"/>
  <c r="EU28" i="1"/>
  <c r="GV72" i="1"/>
  <c r="GW27" i="1"/>
  <c r="GW72" i="1" s="1"/>
  <c r="FR52" i="1"/>
  <c r="FS28" i="1"/>
  <c r="FX52" i="1"/>
  <c r="FY28" i="1"/>
  <c r="HB34" i="1"/>
  <c r="HC34" i="1" s="1"/>
  <c r="DT34" i="1"/>
  <c r="HB35" i="1"/>
  <c r="HC35" i="1" s="1"/>
  <c r="DT35" i="1"/>
  <c r="L26" i="1"/>
  <c r="CA26" i="1"/>
  <c r="DS8" i="1"/>
  <c r="EW8" i="1"/>
  <c r="EX8" i="1" s="1"/>
  <c r="GM8" i="1"/>
  <c r="DT19" i="1"/>
  <c r="HB22" i="1"/>
  <c r="HC22" i="1" s="1"/>
  <c r="DT22" i="1"/>
  <c r="AZ21" i="1"/>
  <c r="AY18" i="1"/>
  <c r="AZ18" i="1" s="1"/>
  <c r="DT24" i="1"/>
  <c r="HB24" i="1"/>
  <c r="HC24" i="1" s="1"/>
  <c r="DU72" i="1"/>
  <c r="EV27" i="1"/>
  <c r="EV72" i="1" s="1"/>
  <c r="AJ52" i="1"/>
  <c r="AK28" i="1"/>
  <c r="AV52" i="1"/>
  <c r="AW28" i="1"/>
  <c r="BH52" i="1"/>
  <c r="BI28" i="1"/>
  <c r="BT52" i="1"/>
  <c r="BU28" i="1"/>
  <c r="CF52" i="1"/>
  <c r="CG28" i="1"/>
  <c r="GQ29" i="1"/>
  <c r="GP28" i="1"/>
  <c r="X52" i="1"/>
  <c r="Y28" i="1"/>
  <c r="AC73" i="1"/>
  <c r="AU73" i="1"/>
  <c r="EH6" i="1"/>
  <c r="EN6" i="1"/>
  <c r="FF6" i="1"/>
  <c r="FR6" i="1"/>
  <c r="C7" i="1"/>
  <c r="G7" i="1"/>
  <c r="M7" i="1"/>
  <c r="AF26" i="1"/>
  <c r="AF6" i="1" s="1"/>
  <c r="AF71" i="1" s="1"/>
  <c r="AF73" i="1" s="1"/>
  <c r="AH7" i="1"/>
  <c r="AJ7" i="1"/>
  <c r="AL26" i="1"/>
  <c r="AL6" i="1" s="1"/>
  <c r="AL71" i="1" s="1"/>
  <c r="AL73" i="1" s="1"/>
  <c r="AN7" i="1"/>
  <c r="AW7" i="1"/>
  <c r="BY26" i="1"/>
  <c r="BY6" i="1" s="1"/>
  <c r="BY71" i="1" s="1"/>
  <c r="BY73" i="1" s="1"/>
  <c r="CA7" i="1"/>
  <c r="CX7" i="1"/>
  <c r="DQ7" i="1"/>
  <c r="EV26" i="1"/>
  <c r="DW7" i="1"/>
  <c r="DY7" i="1"/>
  <c r="EC7" i="1"/>
  <c r="EE7" i="1"/>
  <c r="EI7" i="1"/>
  <c r="EK7" i="1"/>
  <c r="EO7" i="1"/>
  <c r="EQ7" i="1"/>
  <c r="EU7" i="1"/>
  <c r="EW7" i="1"/>
  <c r="GL26" i="1"/>
  <c r="GX26" i="1" s="1"/>
  <c r="FA7" i="1"/>
  <c r="FC7" i="1"/>
  <c r="FG7" i="1"/>
  <c r="FI7" i="1"/>
  <c r="FM7" i="1"/>
  <c r="FO7" i="1"/>
  <c r="FS7" i="1"/>
  <c r="FU7" i="1"/>
  <c r="FY7" i="1"/>
  <c r="GA7" i="1"/>
  <c r="GE7" i="1"/>
  <c r="GG7" i="1"/>
  <c r="GL7" i="1"/>
  <c r="GX7" i="1" s="1"/>
  <c r="GP7" i="1"/>
  <c r="GT7" i="1"/>
  <c r="GV7" i="1"/>
  <c r="D9" i="1"/>
  <c r="DW10" i="1"/>
  <c r="DT16" i="1"/>
  <c r="DS17" i="1"/>
  <c r="EW17" i="1"/>
  <c r="GY19" i="1"/>
  <c r="GZ19" i="1" s="1"/>
  <c r="GN19" i="1"/>
  <c r="HB20" i="1"/>
  <c r="HC20" i="1" s="1"/>
  <c r="DT20" i="1"/>
  <c r="AS18" i="1"/>
  <c r="AS26" i="1" s="1"/>
  <c r="AS6" i="1" s="1"/>
  <c r="AS71" i="1" s="1"/>
  <c r="AS73" i="1" s="1"/>
  <c r="HA21" i="1"/>
  <c r="HB23" i="1"/>
  <c r="HC23" i="1" s="1"/>
  <c r="DT23" i="1"/>
  <c r="AQ18" i="1"/>
  <c r="DT25" i="1"/>
  <c r="HB25" i="1"/>
  <c r="HC25" i="1" s="1"/>
  <c r="HB30" i="1"/>
  <c r="HC30" i="1" s="1"/>
  <c r="DT30" i="1"/>
  <c r="FC72" i="1"/>
  <c r="FI52" i="1"/>
  <c r="FJ28" i="1"/>
  <c r="FO52" i="1"/>
  <c r="FP28" i="1"/>
  <c r="FU72" i="1"/>
  <c r="FV27" i="1"/>
  <c r="FV72" i="1" s="1"/>
  <c r="GA72" i="1"/>
  <c r="GB27" i="1"/>
  <c r="GB72" i="1" s="1"/>
  <c r="GG52" i="1"/>
  <c r="GH28" i="1"/>
  <c r="HB31" i="1"/>
  <c r="DY52" i="1"/>
  <c r="DZ28" i="1"/>
  <c r="EE52" i="1"/>
  <c r="EF28" i="1"/>
  <c r="DT36" i="1"/>
  <c r="HA36" i="1"/>
  <c r="GY36" i="1"/>
  <c r="GZ36" i="1" s="1"/>
  <c r="GN36" i="1"/>
  <c r="HB37" i="1"/>
  <c r="HC37" i="1" s="1"/>
  <c r="DT37" i="1"/>
  <c r="HB38" i="1"/>
  <c r="DT39" i="1"/>
  <c r="HB39" i="1"/>
  <c r="HC39" i="1" s="1"/>
  <c r="HA41" i="1"/>
  <c r="B18" i="1"/>
  <c r="AV18" i="1"/>
  <c r="AW18" i="1" s="1"/>
  <c r="BQ18" i="1"/>
  <c r="BR18" i="1" s="1"/>
  <c r="CE18" i="1"/>
  <c r="CG18" i="1" s="1"/>
  <c r="CO18" i="1"/>
  <c r="CP18" i="1" s="1"/>
  <c r="DV18" i="1"/>
  <c r="DY18" i="1"/>
  <c r="EE18" i="1"/>
  <c r="EF18" i="1" s="1"/>
  <c r="EZ18" i="1"/>
  <c r="FL18" i="1"/>
  <c r="FM18" i="1" s="1"/>
  <c r="GD18" i="1"/>
  <c r="GE18" i="1" s="1"/>
  <c r="GS18" i="1"/>
  <c r="GT18" i="1" s="1"/>
  <c r="FA19" i="1"/>
  <c r="DM21" i="1"/>
  <c r="AY27" i="1"/>
  <c r="BK27" i="1"/>
  <c r="AQ28" i="1"/>
  <c r="AZ28" i="1"/>
  <c r="BP52" i="1"/>
  <c r="BP27" i="1" s="1"/>
  <c r="BP72" i="1" s="1"/>
  <c r="BP73" i="1" s="1"/>
  <c r="BR28" i="1"/>
  <c r="BV52" i="1"/>
  <c r="BV27" i="1" s="1"/>
  <c r="BV72" i="1" s="1"/>
  <c r="BV73" i="1" s="1"/>
  <c r="CA28" i="1"/>
  <c r="DF52" i="1"/>
  <c r="DF27" i="1" s="1"/>
  <c r="DF72" i="1" s="1"/>
  <c r="DF73" i="1" s="1"/>
  <c r="DK28" i="1"/>
  <c r="EY28" i="1"/>
  <c r="GT28" i="1"/>
  <c r="C29" i="1"/>
  <c r="F29" i="1"/>
  <c r="F28" i="1" s="1"/>
  <c r="F52" i="1" s="1"/>
  <c r="F27" i="1" s="1"/>
  <c r="F72" i="1" s="1"/>
  <c r="AA29" i="1"/>
  <c r="DV29" i="1"/>
  <c r="EZ29" i="1"/>
  <c r="DW35" i="1"/>
  <c r="B40" i="1"/>
  <c r="DR40" i="1" s="1"/>
  <c r="HA40" i="1" s="1"/>
  <c r="EW42" i="1"/>
  <c r="EW43" i="1"/>
  <c r="GM41" i="1"/>
  <c r="GY41" i="1" s="1"/>
  <c r="GM43" i="1"/>
  <c r="GY43" i="1" s="1"/>
  <c r="HA44" i="1"/>
  <c r="GM44" i="1"/>
  <c r="GY44" i="1" s="1"/>
  <c r="HB44" i="1" s="1"/>
  <c r="HB46" i="1"/>
  <c r="HC46" i="1" s="1"/>
  <c r="DT46" i="1"/>
  <c r="DT50" i="1"/>
  <c r="HB50" i="1"/>
  <c r="HC50" i="1" s="1"/>
  <c r="HA54" i="1"/>
  <c r="GY54" i="1"/>
  <c r="DS54" i="1"/>
  <c r="F53" i="1"/>
  <c r="DS53" i="1" s="1"/>
  <c r="HB57" i="1"/>
  <c r="DT57" i="1"/>
  <c r="B52" i="1"/>
  <c r="H52" i="1"/>
  <c r="H27" i="1" s="1"/>
  <c r="H72" i="1" s="1"/>
  <c r="H73" i="1" s="1"/>
  <c r="CB52" i="1"/>
  <c r="CB27" i="1" s="1"/>
  <c r="CB72" i="1" s="1"/>
  <c r="CB73" i="1" s="1"/>
  <c r="DL52" i="1"/>
  <c r="DL27" i="1" s="1"/>
  <c r="DL72" i="1" s="1"/>
  <c r="DL73" i="1" s="1"/>
  <c r="EV52" i="1"/>
  <c r="EV28" i="1"/>
  <c r="DS42" i="1"/>
  <c r="HB42" i="1" s="1"/>
  <c r="C41" i="1"/>
  <c r="DS43" i="1"/>
  <c r="HB43" i="1" s="1"/>
  <c r="L49" i="1"/>
  <c r="DD49" i="1"/>
  <c r="EZ49" i="1"/>
  <c r="B53" i="1"/>
  <c r="Z53" i="1"/>
  <c r="Z6" i="1" s="1"/>
  <c r="Z71" i="1" s="1"/>
  <c r="Z73" i="1" s="1"/>
  <c r="DU53" i="1"/>
  <c r="EY53" i="1"/>
  <c r="DV54" i="1"/>
  <c r="EW56" i="1"/>
  <c r="HB56" i="1" s="1"/>
  <c r="HA57" i="1"/>
  <c r="DT58" i="1"/>
  <c r="HB60" i="1"/>
  <c r="HA67" i="1"/>
  <c r="EX67" i="1"/>
  <c r="GY67" i="1"/>
  <c r="GZ67" i="1" s="1"/>
  <c r="GN67" i="1"/>
  <c r="GY68" i="1"/>
  <c r="GZ68" i="1" s="1"/>
  <c r="GN68" i="1"/>
  <c r="DT69" i="1"/>
  <c r="HB69" i="1"/>
  <c r="DT59" i="1"/>
  <c r="HB59" i="1"/>
  <c r="HC59" i="1" s="1"/>
  <c r="GN61" i="1"/>
  <c r="GY61" i="1"/>
  <c r="GZ61" i="1" s="1"/>
  <c r="DT62" i="1"/>
  <c r="GN62" i="1"/>
  <c r="GY62" i="1"/>
  <c r="GZ62" i="1" s="1"/>
  <c r="GY63" i="1"/>
  <c r="GZ63" i="1" s="1"/>
  <c r="GN63" i="1"/>
  <c r="HB66" i="1"/>
  <c r="HC66" i="1" s="1"/>
  <c r="DT66" i="1"/>
  <c r="DZ61" i="1"/>
  <c r="EV61" i="1"/>
  <c r="EX61" i="1" s="1"/>
  <c r="DZ62" i="1"/>
  <c r="EV62" i="1"/>
  <c r="HA62" i="1" s="1"/>
  <c r="DW63" i="1"/>
  <c r="C67" i="1"/>
  <c r="FA67" i="1"/>
  <c r="FA68" i="1"/>
  <c r="FA61" i="1"/>
  <c r="FA62" i="1"/>
  <c r="BX73" i="1"/>
  <c r="CJ73" i="1"/>
  <c r="FB72" i="1" l="1"/>
  <c r="FB73" i="1" s="1"/>
  <c r="FD27" i="1"/>
  <c r="FD72" i="1" s="1"/>
  <c r="EC26" i="1"/>
  <c r="EB6" i="1"/>
  <c r="AD73" i="1"/>
  <c r="DH7" i="1"/>
  <c r="DG26" i="1"/>
  <c r="DK52" i="1"/>
  <c r="DJ27" i="1"/>
  <c r="CA52" i="1"/>
  <c r="BZ27" i="1"/>
  <c r="AQ52" i="1"/>
  <c r="AP27" i="1"/>
  <c r="GM7" i="1"/>
  <c r="HB19" i="1"/>
  <c r="HC19" i="1" s="1"/>
  <c r="HA7" i="1"/>
  <c r="I58" i="3"/>
  <c r="L58" i="3" s="1"/>
  <c r="P58" i="3" s="1"/>
  <c r="HB51" i="1"/>
  <c r="HB48" i="1"/>
  <c r="HB45" i="1"/>
  <c r="GJ52" i="1"/>
  <c r="GJ27" i="1" s="1"/>
  <c r="GJ72" i="1" s="1"/>
  <c r="GJ73" i="1" s="1"/>
  <c r="FL52" i="1"/>
  <c r="FL27" i="1" s="1"/>
  <c r="DP28" i="1"/>
  <c r="GS52" i="1"/>
  <c r="DM7" i="1"/>
  <c r="DN7" i="1" s="1"/>
  <c r="ET26" i="1"/>
  <c r="DP26" i="1"/>
  <c r="EX62" i="1"/>
  <c r="HA61" i="1"/>
  <c r="DR53" i="1"/>
  <c r="BR52" i="1"/>
  <c r="AB53" i="1"/>
  <c r="HB11" i="1"/>
  <c r="HC11" i="1" s="1"/>
  <c r="K74" i="3"/>
  <c r="K71" i="3"/>
  <c r="E71" i="3"/>
  <c r="I71" i="3"/>
  <c r="HA58" i="1"/>
  <c r="GM58" i="1"/>
  <c r="GY58" i="1" s="1"/>
  <c r="HB58" i="1" s="1"/>
  <c r="EZ53" i="1"/>
  <c r="GM53" i="1" s="1"/>
  <c r="GY53" i="1" s="1"/>
  <c r="HA49" i="1"/>
  <c r="GD52" i="1"/>
  <c r="GD27" i="1" s="1"/>
  <c r="FF52" i="1"/>
  <c r="FF27" i="1" s="1"/>
  <c r="R52" i="1"/>
  <c r="R27" i="1" s="1"/>
  <c r="R72" i="1" s="1"/>
  <c r="HB32" i="1"/>
  <c r="DD26" i="1"/>
  <c r="CC26" i="1"/>
  <c r="CC6" i="1" s="1"/>
  <c r="CC71" i="1" s="1"/>
  <c r="CC73" i="1" s="1"/>
  <c r="FX26" i="1"/>
  <c r="I72" i="3"/>
  <c r="I74" i="3" s="1"/>
  <c r="E72" i="3"/>
  <c r="E74" i="3" s="1"/>
  <c r="G49" i="3"/>
  <c r="G24" i="3" s="1"/>
  <c r="G68" i="3" s="1"/>
  <c r="H74" i="3"/>
  <c r="G71" i="3"/>
  <c r="C25" i="3"/>
  <c r="H71" i="3"/>
  <c r="F71" i="3"/>
  <c r="M49" i="3"/>
  <c r="O49" i="3" s="1"/>
  <c r="D24" i="3"/>
  <c r="N68" i="3"/>
  <c r="M37" i="3"/>
  <c r="M70" i="3" s="1"/>
  <c r="M73" i="3" s="1"/>
  <c r="J71" i="3"/>
  <c r="M5" i="3"/>
  <c r="O5" i="3" s="1"/>
  <c r="D4" i="3"/>
  <c r="L15" i="3"/>
  <c r="P15" i="3" s="1"/>
  <c r="P59" i="3"/>
  <c r="O59" i="3"/>
  <c r="N70" i="3"/>
  <c r="J74" i="3"/>
  <c r="F74" i="3"/>
  <c r="L38" i="3"/>
  <c r="C37" i="3"/>
  <c r="N69" i="3"/>
  <c r="O25" i="3"/>
  <c r="L9" i="3"/>
  <c r="P9" i="3" s="1"/>
  <c r="C4" i="3"/>
  <c r="DT53" i="1"/>
  <c r="GN7" i="1"/>
  <c r="GY7" i="1"/>
  <c r="GZ7" i="1" s="1"/>
  <c r="DV53" i="1"/>
  <c r="EW53" i="1" s="1"/>
  <c r="HB53" i="1" s="1"/>
  <c r="EW54" i="1"/>
  <c r="EV53" i="1"/>
  <c r="DU6" i="1"/>
  <c r="DE49" i="1"/>
  <c r="DD40" i="1"/>
  <c r="DR52" i="1"/>
  <c r="B27" i="1"/>
  <c r="HC57" i="1"/>
  <c r="AB29" i="1"/>
  <c r="AA28" i="1"/>
  <c r="DS29" i="1"/>
  <c r="C28" i="1"/>
  <c r="DJ72" i="1"/>
  <c r="DK27" i="1"/>
  <c r="DK72" i="1" s="1"/>
  <c r="AY72" i="1"/>
  <c r="AZ27" i="1"/>
  <c r="AZ72" i="1" s="1"/>
  <c r="DN21" i="1"/>
  <c r="DM18" i="1"/>
  <c r="DS67" i="1"/>
  <c r="C61" i="1"/>
  <c r="DS61" i="1" s="1"/>
  <c r="HB68" i="1"/>
  <c r="HC68" i="1" s="1"/>
  <c r="HB63" i="1"/>
  <c r="HC63" i="1" s="1"/>
  <c r="GL53" i="1"/>
  <c r="GX53" i="1" s="1"/>
  <c r="HA53" i="1" s="1"/>
  <c r="EY6" i="1"/>
  <c r="GM49" i="1"/>
  <c r="GY49" i="1" s="1"/>
  <c r="EZ40" i="1"/>
  <c r="GM40" i="1" s="1"/>
  <c r="GY40" i="1" s="1"/>
  <c r="M49" i="1"/>
  <c r="L40" i="1"/>
  <c r="DS49" i="1"/>
  <c r="DS41" i="1"/>
  <c r="HB41" i="1" s="1"/>
  <c r="C40" i="1"/>
  <c r="EW29" i="1"/>
  <c r="DV28" i="1"/>
  <c r="BK72" i="1"/>
  <c r="BK73" i="1" s="1"/>
  <c r="BL27" i="1"/>
  <c r="BL72" i="1" s="1"/>
  <c r="BL73" i="1" s="1"/>
  <c r="AP72" i="1"/>
  <c r="AQ27" i="1"/>
  <c r="AQ72" i="1" s="1"/>
  <c r="FA18" i="1"/>
  <c r="GM18" i="1"/>
  <c r="DR18" i="1"/>
  <c r="HA18" i="1" s="1"/>
  <c r="HB36" i="1"/>
  <c r="HC36" i="1" s="1"/>
  <c r="EF52" i="1"/>
  <c r="EE27" i="1"/>
  <c r="DZ52" i="1"/>
  <c r="DY27" i="1"/>
  <c r="EX7" i="1"/>
  <c r="EQ26" i="1"/>
  <c r="ER7" i="1"/>
  <c r="EK26" i="1"/>
  <c r="EL7" i="1"/>
  <c r="EE26" i="1"/>
  <c r="EF7" i="1"/>
  <c r="DY26" i="1"/>
  <c r="DZ7" i="1"/>
  <c r="CX26" i="1"/>
  <c r="CY7" i="1"/>
  <c r="AJ26" i="1"/>
  <c r="AK7" i="1"/>
  <c r="FF71" i="1"/>
  <c r="FG6" i="1"/>
  <c r="FG71" i="1" s="1"/>
  <c r="EN71" i="1"/>
  <c r="EN73" i="1" s="1"/>
  <c r="EO6" i="1"/>
  <c r="EO71" i="1" s="1"/>
  <c r="EO73" i="1" s="1"/>
  <c r="EB71" i="1"/>
  <c r="EC6" i="1"/>
  <c r="EC71" i="1" s="1"/>
  <c r="CA6" i="1"/>
  <c r="CA71" i="1" s="1"/>
  <c r="AH6" i="1"/>
  <c r="AH71" i="1" s="1"/>
  <c r="AH73" i="1" s="1"/>
  <c r="CG52" i="1"/>
  <c r="CF27" i="1"/>
  <c r="BU52" i="1"/>
  <c r="BT27" i="1"/>
  <c r="BI52" i="1"/>
  <c r="BH27" i="1"/>
  <c r="AW52" i="1"/>
  <c r="AV27" i="1"/>
  <c r="AK52" i="1"/>
  <c r="AJ27" i="1"/>
  <c r="GY8" i="1"/>
  <c r="GZ8" i="1" s="1"/>
  <c r="GN8" i="1"/>
  <c r="DT8" i="1"/>
  <c r="FL26" i="1"/>
  <c r="CE26" i="1"/>
  <c r="CE6" i="1" s="1"/>
  <c r="CE71" i="1" s="1"/>
  <c r="CE73" i="1" s="1"/>
  <c r="AV26" i="1"/>
  <c r="B26" i="1"/>
  <c r="EZ26" i="1"/>
  <c r="AH26" i="1"/>
  <c r="J26" i="1"/>
  <c r="I6" i="1"/>
  <c r="HB9" i="1"/>
  <c r="HC9" i="1" s="1"/>
  <c r="CO26" i="1"/>
  <c r="U71" i="1"/>
  <c r="U73" i="1" s="1"/>
  <c r="V6" i="1"/>
  <c r="V71" i="1" s="1"/>
  <c r="V73" i="1" s="1"/>
  <c r="HB62" i="1"/>
  <c r="HC62" i="1" s="1"/>
  <c r="HB54" i="1"/>
  <c r="HC54" i="1" s="1"/>
  <c r="DT54" i="1"/>
  <c r="EZ28" i="1"/>
  <c r="GM29" i="1"/>
  <c r="GY29" i="1" s="1"/>
  <c r="GZ29" i="1" s="1"/>
  <c r="EY52" i="1"/>
  <c r="GL28" i="1"/>
  <c r="GX28" i="1" s="1"/>
  <c r="HA28" i="1" s="1"/>
  <c r="BR27" i="1"/>
  <c r="BR72" i="1" s="1"/>
  <c r="EW18" i="1"/>
  <c r="EX18" i="1" s="1"/>
  <c r="GH52" i="1"/>
  <c r="GG27" i="1"/>
  <c r="FP52" i="1"/>
  <c r="FO27" i="1"/>
  <c r="FJ52" i="1"/>
  <c r="FI27" i="1"/>
  <c r="HB17" i="1"/>
  <c r="HC17" i="1" s="1"/>
  <c r="DT17" i="1"/>
  <c r="GV26" i="1"/>
  <c r="GW7" i="1"/>
  <c r="GP26" i="1"/>
  <c r="GQ7" i="1"/>
  <c r="GG26" i="1"/>
  <c r="GH7" i="1"/>
  <c r="GA26" i="1"/>
  <c r="GB7" i="1"/>
  <c r="FU26" i="1"/>
  <c r="FV7" i="1"/>
  <c r="FO26" i="1"/>
  <c r="FP7" i="1"/>
  <c r="FI26" i="1"/>
  <c r="FJ7" i="1"/>
  <c r="FC26" i="1"/>
  <c r="FD7" i="1"/>
  <c r="C26" i="1"/>
  <c r="DS7" i="1"/>
  <c r="D7" i="1"/>
  <c r="FR71" i="1"/>
  <c r="FS6" i="1"/>
  <c r="FS71" i="1" s="1"/>
  <c r="EH71" i="1"/>
  <c r="EI6" i="1"/>
  <c r="EI71" i="1" s="1"/>
  <c r="AN6" i="1"/>
  <c r="AN71" i="1" s="1"/>
  <c r="AN73" i="1" s="1"/>
  <c r="Y52" i="1"/>
  <c r="X27" i="1"/>
  <c r="GP52" i="1"/>
  <c r="GQ28" i="1"/>
  <c r="DS21" i="1"/>
  <c r="GS26" i="1"/>
  <c r="DV26" i="1"/>
  <c r="M26" i="1"/>
  <c r="L6" i="1"/>
  <c r="FY52" i="1"/>
  <c r="FX27" i="1"/>
  <c r="FS52" i="1"/>
  <c r="FR27" i="1"/>
  <c r="EU52" i="1"/>
  <c r="ET27" i="1"/>
  <c r="EI52" i="1"/>
  <c r="EH27" i="1"/>
  <c r="EC52" i="1"/>
  <c r="EB27" i="1"/>
  <c r="DS18" i="1"/>
  <c r="GD26" i="1"/>
  <c r="AN26" i="1"/>
  <c r="G26" i="1"/>
  <c r="F6" i="1"/>
  <c r="DB26" i="1"/>
  <c r="DA6" i="1"/>
  <c r="CV26" i="1"/>
  <c r="CU6" i="1"/>
  <c r="BQ26" i="1"/>
  <c r="HB10" i="1"/>
  <c r="HC10" i="1" s="1"/>
  <c r="DH26" i="1"/>
  <c r="DG6" i="1"/>
  <c r="R26" i="1"/>
  <c r="S7" i="1"/>
  <c r="DK26" i="1"/>
  <c r="DJ6" i="1"/>
  <c r="CM26" i="1"/>
  <c r="CL6" i="1"/>
  <c r="BI26" i="1"/>
  <c r="BH6" i="1"/>
  <c r="BC26" i="1"/>
  <c r="BB6" i="1"/>
  <c r="HB12" i="1"/>
  <c r="HC12" i="1" s="1"/>
  <c r="DT12" i="1"/>
  <c r="CG26" i="1"/>
  <c r="CF6" i="1"/>
  <c r="BU26" i="1"/>
  <c r="BT6" i="1"/>
  <c r="BO26" i="1"/>
  <c r="BN6" i="1"/>
  <c r="AQ26" i="1"/>
  <c r="AP6" i="1"/>
  <c r="BF26" i="1"/>
  <c r="BE6" i="1"/>
  <c r="AY26" i="1"/>
  <c r="AB26" i="1"/>
  <c r="AA6" i="1"/>
  <c r="P26" i="1"/>
  <c r="O6" i="1"/>
  <c r="DS40" i="1" l="1"/>
  <c r="O37" i="3"/>
  <c r="FF72" i="1"/>
  <c r="FF73" i="1" s="1"/>
  <c r="FG27" i="1"/>
  <c r="FG72" i="1" s="1"/>
  <c r="HC58" i="1"/>
  <c r="EU26" i="1"/>
  <c r="ET6" i="1"/>
  <c r="GT52" i="1"/>
  <c r="GS27" i="1"/>
  <c r="FM27" i="1"/>
  <c r="FM72" i="1" s="1"/>
  <c r="FL72" i="1"/>
  <c r="I24" i="3"/>
  <c r="I68" i="3" s="1"/>
  <c r="FG73" i="1"/>
  <c r="FY26" i="1"/>
  <c r="FX6" i="1"/>
  <c r="DD6" i="1"/>
  <c r="DE26" i="1"/>
  <c r="GE27" i="1"/>
  <c r="GE72" i="1" s="1"/>
  <c r="GD72" i="1"/>
  <c r="DQ26" i="1"/>
  <c r="DP6" i="1"/>
  <c r="DP52" i="1"/>
  <c r="DQ28" i="1"/>
  <c r="BZ72" i="1"/>
  <c r="BZ73" i="1" s="1"/>
  <c r="CA27" i="1"/>
  <c r="CA72" i="1" s="1"/>
  <c r="CA73" i="1" s="1"/>
  <c r="C23" i="3"/>
  <c r="L4" i="3"/>
  <c r="P4" i="3" s="1"/>
  <c r="O70" i="3"/>
  <c r="N73" i="3"/>
  <c r="N71" i="3"/>
  <c r="N72" i="3"/>
  <c r="D68" i="3"/>
  <c r="M24" i="3"/>
  <c r="C69" i="3"/>
  <c r="C49" i="3"/>
  <c r="L25" i="3"/>
  <c r="C70" i="3"/>
  <c r="C73" i="3" s="1"/>
  <c r="L37" i="3"/>
  <c r="D23" i="3"/>
  <c r="M4" i="3"/>
  <c r="D69" i="3"/>
  <c r="O71" i="1"/>
  <c r="O73" i="1" s="1"/>
  <c r="P6" i="1"/>
  <c r="P71" i="1" s="1"/>
  <c r="P73" i="1" s="1"/>
  <c r="AZ26" i="1"/>
  <c r="AY6" i="1"/>
  <c r="HB21" i="1"/>
  <c r="HC21" i="1" s="1"/>
  <c r="DT21" i="1"/>
  <c r="D26" i="1"/>
  <c r="C6" i="1"/>
  <c r="FJ26" i="1"/>
  <c r="FI6" i="1"/>
  <c r="FV26" i="1"/>
  <c r="FU6" i="1"/>
  <c r="GB26" i="1"/>
  <c r="GA6" i="1"/>
  <c r="GQ26" i="1"/>
  <c r="GP6" i="1"/>
  <c r="GL52" i="1"/>
  <c r="GX52" i="1" s="1"/>
  <c r="EY27" i="1"/>
  <c r="FA26" i="1"/>
  <c r="GM26" i="1"/>
  <c r="EZ6" i="1"/>
  <c r="BE71" i="1"/>
  <c r="BE73" i="1" s="1"/>
  <c r="BF6" i="1"/>
  <c r="BF71" i="1" s="1"/>
  <c r="BF73" i="1" s="1"/>
  <c r="AP71" i="1"/>
  <c r="AP73" i="1" s="1"/>
  <c r="AQ6" i="1"/>
  <c r="AQ71" i="1" s="1"/>
  <c r="AQ73" i="1" s="1"/>
  <c r="BN71" i="1"/>
  <c r="BN73" i="1" s="1"/>
  <c r="BO6" i="1"/>
  <c r="BO71" i="1" s="1"/>
  <c r="BO73" i="1" s="1"/>
  <c r="BT71" i="1"/>
  <c r="BU6" i="1"/>
  <c r="BU71" i="1" s="1"/>
  <c r="CF71" i="1"/>
  <c r="CG6" i="1"/>
  <c r="CG71" i="1" s="1"/>
  <c r="BB71" i="1"/>
  <c r="BB73" i="1" s="1"/>
  <c r="BC6" i="1"/>
  <c r="BC71" i="1" s="1"/>
  <c r="BC73" i="1" s="1"/>
  <c r="BH71" i="1"/>
  <c r="BI6" i="1"/>
  <c r="BI71" i="1" s="1"/>
  <c r="CL71" i="1"/>
  <c r="CL73" i="1" s="1"/>
  <c r="CM6" i="1"/>
  <c r="CM71" i="1" s="1"/>
  <c r="CM73" i="1" s="1"/>
  <c r="DJ71" i="1"/>
  <c r="DJ73" i="1" s="1"/>
  <c r="DK6" i="1"/>
  <c r="DK71" i="1" s="1"/>
  <c r="DK73" i="1" s="1"/>
  <c r="DG71" i="1"/>
  <c r="DG73" i="1" s="1"/>
  <c r="DH6" i="1"/>
  <c r="DH71" i="1" s="1"/>
  <c r="DH73" i="1" s="1"/>
  <c r="CU71" i="1"/>
  <c r="CU73" i="1" s="1"/>
  <c r="CV6" i="1"/>
  <c r="CV71" i="1" s="1"/>
  <c r="CV73" i="1" s="1"/>
  <c r="DA71" i="1"/>
  <c r="DA73" i="1" s="1"/>
  <c r="DB6" i="1"/>
  <c r="DB71" i="1" s="1"/>
  <c r="DB73" i="1" s="1"/>
  <c r="F71" i="1"/>
  <c r="F73" i="1" s="1"/>
  <c r="G6" i="1"/>
  <c r="G71" i="1" s="1"/>
  <c r="G73" i="1" s="1"/>
  <c r="DT18" i="1"/>
  <c r="GT26" i="1"/>
  <c r="GS6" i="1"/>
  <c r="X72" i="1"/>
  <c r="X73" i="1" s="1"/>
  <c r="Y27" i="1"/>
  <c r="Y72" i="1" s="1"/>
  <c r="Y73" i="1" s="1"/>
  <c r="HB7" i="1"/>
  <c r="DT7" i="1"/>
  <c r="FI72" i="1"/>
  <c r="FJ27" i="1"/>
  <c r="FJ72" i="1" s="1"/>
  <c r="FO72" i="1"/>
  <c r="FP27" i="1"/>
  <c r="FP72" i="1" s="1"/>
  <c r="GG72" i="1"/>
  <c r="GH27" i="1"/>
  <c r="GH72" i="1" s="1"/>
  <c r="CP26" i="1"/>
  <c r="CO6" i="1"/>
  <c r="I71" i="1"/>
  <c r="I73" i="1" s="1"/>
  <c r="J6" i="1"/>
  <c r="J71" i="1" s="1"/>
  <c r="J73" i="1" s="1"/>
  <c r="DR26" i="1"/>
  <c r="HA26" i="1" s="1"/>
  <c r="B6" i="1"/>
  <c r="HB8" i="1"/>
  <c r="HC8" i="1" s="1"/>
  <c r="AJ72" i="1"/>
  <c r="AK27" i="1"/>
  <c r="AK72" i="1" s="1"/>
  <c r="AV72" i="1"/>
  <c r="AW27" i="1"/>
  <c r="AW72" i="1" s="1"/>
  <c r="BH72" i="1"/>
  <c r="BI27" i="1"/>
  <c r="BI72" i="1" s="1"/>
  <c r="BT72" i="1"/>
  <c r="BU27" i="1"/>
  <c r="BU72" i="1" s="1"/>
  <c r="CF72" i="1"/>
  <c r="CG27" i="1"/>
  <c r="CG72" i="1" s="1"/>
  <c r="M40" i="1"/>
  <c r="L52" i="1"/>
  <c r="EY71" i="1"/>
  <c r="GL6" i="1"/>
  <c r="HB61" i="1"/>
  <c r="HC61" i="1" s="1"/>
  <c r="DT61" i="1"/>
  <c r="DN18" i="1"/>
  <c r="DM26" i="1"/>
  <c r="DS26" i="1" s="1"/>
  <c r="C52" i="1"/>
  <c r="DS28" i="1"/>
  <c r="AA52" i="1"/>
  <c r="AB28" i="1"/>
  <c r="HA52" i="1"/>
  <c r="AA71" i="1"/>
  <c r="AB6" i="1"/>
  <c r="AB71" i="1" s="1"/>
  <c r="S26" i="1"/>
  <c r="R6" i="1"/>
  <c r="BR26" i="1"/>
  <c r="BQ6" i="1"/>
  <c r="GE26" i="1"/>
  <c r="GD6" i="1"/>
  <c r="EB72" i="1"/>
  <c r="EC27" i="1"/>
  <c r="EC72" i="1" s="1"/>
  <c r="EC73" i="1" s="1"/>
  <c r="EH72" i="1"/>
  <c r="EH73" i="1" s="1"/>
  <c r="EI27" i="1"/>
  <c r="EI72" i="1" s="1"/>
  <c r="EI73" i="1" s="1"/>
  <c r="ET72" i="1"/>
  <c r="EU27" i="1"/>
  <c r="EU72" i="1" s="1"/>
  <c r="FR72" i="1"/>
  <c r="FR73" i="1" s="1"/>
  <c r="FS27" i="1"/>
  <c r="FS72" i="1" s="1"/>
  <c r="FS73" i="1" s="1"/>
  <c r="FX72" i="1"/>
  <c r="FY27" i="1"/>
  <c r="FY72" i="1" s="1"/>
  <c r="L71" i="1"/>
  <c r="M6" i="1"/>
  <c r="M71" i="1" s="1"/>
  <c r="EW26" i="1"/>
  <c r="EX26" i="1" s="1"/>
  <c r="DW26" i="1"/>
  <c r="DV6" i="1"/>
  <c r="GQ52" i="1"/>
  <c r="GP27" i="1"/>
  <c r="FD26" i="1"/>
  <c r="FC6" i="1"/>
  <c r="FP26" i="1"/>
  <c r="FO6" i="1"/>
  <c r="GH26" i="1"/>
  <c r="GG6" i="1"/>
  <c r="GW26" i="1"/>
  <c r="GV6" i="1"/>
  <c r="EZ52" i="1"/>
  <c r="GM28" i="1"/>
  <c r="FA28" i="1"/>
  <c r="AW26" i="1"/>
  <c r="AV6" i="1"/>
  <c r="FM26" i="1"/>
  <c r="FL6" i="1"/>
  <c r="EB73" i="1"/>
  <c r="AK26" i="1"/>
  <c r="AJ6" i="1"/>
  <c r="CY26" i="1"/>
  <c r="CX6" i="1"/>
  <c r="DZ26" i="1"/>
  <c r="DY6" i="1"/>
  <c r="EF26" i="1"/>
  <c r="EE6" i="1"/>
  <c r="EL26" i="1"/>
  <c r="EK6" i="1"/>
  <c r="ER26" i="1"/>
  <c r="EQ6" i="1"/>
  <c r="DY72" i="1"/>
  <c r="DZ27" i="1"/>
  <c r="DZ72" i="1" s="1"/>
  <c r="EE72" i="1"/>
  <c r="EF27" i="1"/>
  <c r="EF72" i="1" s="1"/>
  <c r="GN18" i="1"/>
  <c r="GY18" i="1"/>
  <c r="GZ18" i="1" s="1"/>
  <c r="DV52" i="1"/>
  <c r="DW28" i="1"/>
  <c r="EW28" i="1"/>
  <c r="EX28" i="1" s="1"/>
  <c r="HB40" i="1"/>
  <c r="HC40" i="1" s="1"/>
  <c r="DT40" i="1"/>
  <c r="HB49" i="1"/>
  <c r="HC49" i="1" s="1"/>
  <c r="DT49" i="1"/>
  <c r="HB67" i="1"/>
  <c r="HC67" i="1" s="1"/>
  <c r="DT67" i="1"/>
  <c r="HB29" i="1"/>
  <c r="HC29" i="1" s="1"/>
  <c r="DT29" i="1"/>
  <c r="B72" i="1"/>
  <c r="DR27" i="1"/>
  <c r="DE40" i="1"/>
  <c r="DD52" i="1"/>
  <c r="DU71" i="1"/>
  <c r="DU73" i="1" s="1"/>
  <c r="EV6" i="1"/>
  <c r="EV71" i="1" s="1"/>
  <c r="EV73" i="1" s="1"/>
  <c r="HC53" i="1"/>
  <c r="BI73" i="1" l="1"/>
  <c r="CG73" i="1"/>
  <c r="BU73" i="1"/>
  <c r="DP27" i="1"/>
  <c r="DQ52" i="1"/>
  <c r="DD71" i="1"/>
  <c r="DE6" i="1"/>
  <c r="DE71" i="1" s="1"/>
  <c r="DP71" i="1"/>
  <c r="DQ6" i="1"/>
  <c r="DQ71" i="1" s="1"/>
  <c r="FY6" i="1"/>
  <c r="FY71" i="1" s="1"/>
  <c r="FY73" i="1" s="1"/>
  <c r="FX71" i="1"/>
  <c r="FX73" i="1" s="1"/>
  <c r="GS72" i="1"/>
  <c r="GT27" i="1"/>
  <c r="GT72" i="1" s="1"/>
  <c r="ET71" i="1"/>
  <c r="ET73" i="1" s="1"/>
  <c r="EU6" i="1"/>
  <c r="EU71" i="1" s="1"/>
  <c r="EU73" i="1" s="1"/>
  <c r="D71" i="3"/>
  <c r="D72" i="3"/>
  <c r="D74" i="3" s="1"/>
  <c r="M23" i="3"/>
  <c r="O23" i="3" s="1"/>
  <c r="D3" i="3"/>
  <c r="M3" i="3" s="1"/>
  <c r="O3" i="3" s="1"/>
  <c r="L49" i="3"/>
  <c r="P49" i="3" s="1"/>
  <c r="C24" i="3"/>
  <c r="M68" i="3"/>
  <c r="O68" i="3" s="1"/>
  <c r="O24" i="3"/>
  <c r="N74" i="3"/>
  <c r="O73" i="3"/>
  <c r="L23" i="3"/>
  <c r="P23" i="3" s="1"/>
  <c r="C3" i="3"/>
  <c r="L3" i="3" s="1"/>
  <c r="P3" i="3" s="1"/>
  <c r="O4" i="3"/>
  <c r="M69" i="3"/>
  <c r="L70" i="3"/>
  <c r="P37" i="3"/>
  <c r="L69" i="3"/>
  <c r="P25" i="3"/>
  <c r="C71" i="3"/>
  <c r="C72" i="3"/>
  <c r="C74" i="3" s="1"/>
  <c r="DE52" i="1"/>
  <c r="DD27" i="1"/>
  <c r="EW52" i="1"/>
  <c r="EX52" i="1" s="1"/>
  <c r="DW52" i="1"/>
  <c r="DV27" i="1"/>
  <c r="GV71" i="1"/>
  <c r="GV73" i="1" s="1"/>
  <c r="GW6" i="1"/>
  <c r="GW71" i="1" s="1"/>
  <c r="GW73" i="1" s="1"/>
  <c r="FO71" i="1"/>
  <c r="FO73" i="1" s="1"/>
  <c r="FP6" i="1"/>
  <c r="FP71" i="1" s="1"/>
  <c r="FP73" i="1" s="1"/>
  <c r="FC71" i="1"/>
  <c r="FC73" i="1" s="1"/>
  <c r="FD6" i="1"/>
  <c r="FD71" i="1" s="1"/>
  <c r="FD73" i="1" s="1"/>
  <c r="DS52" i="1"/>
  <c r="C27" i="1"/>
  <c r="GS71" i="1"/>
  <c r="GS73" i="1" s="1"/>
  <c r="GT6" i="1"/>
  <c r="GT71" i="1" s="1"/>
  <c r="GT73" i="1" s="1"/>
  <c r="EQ71" i="1"/>
  <c r="EQ73" i="1" s="1"/>
  <c r="ER6" i="1"/>
  <c r="ER71" i="1" s="1"/>
  <c r="ER73" i="1" s="1"/>
  <c r="EK71" i="1"/>
  <c r="EK73" i="1" s="1"/>
  <c r="EL6" i="1"/>
  <c r="EL71" i="1" s="1"/>
  <c r="EL73" i="1" s="1"/>
  <c r="EE71" i="1"/>
  <c r="EE73" i="1" s="1"/>
  <c r="EF6" i="1"/>
  <c r="EF71" i="1" s="1"/>
  <c r="EF73" i="1" s="1"/>
  <c r="DY71" i="1"/>
  <c r="DY73" i="1" s="1"/>
  <c r="DZ6" i="1"/>
  <c r="DZ71" i="1" s="1"/>
  <c r="DZ73" i="1" s="1"/>
  <c r="CX71" i="1"/>
  <c r="CX73" i="1" s="1"/>
  <c r="CY6" i="1"/>
  <c r="CY71" i="1" s="1"/>
  <c r="CY73" i="1" s="1"/>
  <c r="AJ71" i="1"/>
  <c r="AJ73" i="1" s="1"/>
  <c r="AK6" i="1"/>
  <c r="AK71" i="1" s="1"/>
  <c r="AK73" i="1" s="1"/>
  <c r="FL71" i="1"/>
  <c r="FL73" i="1" s="1"/>
  <c r="FM6" i="1"/>
  <c r="FM71" i="1" s="1"/>
  <c r="FM73" i="1" s="1"/>
  <c r="AV71" i="1"/>
  <c r="AV73" i="1" s="1"/>
  <c r="AW6" i="1"/>
  <c r="AW71" i="1" s="1"/>
  <c r="AW73" i="1" s="1"/>
  <c r="FA52" i="1"/>
  <c r="GM52" i="1"/>
  <c r="EZ27" i="1"/>
  <c r="GD71" i="1"/>
  <c r="GD73" i="1" s="1"/>
  <c r="GE6" i="1"/>
  <c r="GE71" i="1" s="1"/>
  <c r="GE73" i="1" s="1"/>
  <c r="BQ71" i="1"/>
  <c r="BQ73" i="1" s="1"/>
  <c r="BR6" i="1"/>
  <c r="BR71" i="1" s="1"/>
  <c r="BR73" i="1" s="1"/>
  <c r="R71" i="1"/>
  <c r="R73" i="1" s="1"/>
  <c r="S6" i="1"/>
  <c r="S71" i="1" s="1"/>
  <c r="S73" i="1" s="1"/>
  <c r="DT28" i="1"/>
  <c r="DN26" i="1"/>
  <c r="DM6" i="1"/>
  <c r="GL71" i="1"/>
  <c r="GX6" i="1"/>
  <c r="GX71" i="1" s="1"/>
  <c r="M52" i="1"/>
  <c r="L27" i="1"/>
  <c r="HC7" i="1"/>
  <c r="HB18" i="1"/>
  <c r="BH73" i="1"/>
  <c r="CF73" i="1"/>
  <c r="BT73" i="1"/>
  <c r="EZ71" i="1"/>
  <c r="GM6" i="1"/>
  <c r="FA6" i="1"/>
  <c r="FA71" i="1" s="1"/>
  <c r="AY71" i="1"/>
  <c r="AY73" i="1" s="1"/>
  <c r="AZ6" i="1"/>
  <c r="AZ71" i="1" s="1"/>
  <c r="AZ73" i="1" s="1"/>
  <c r="DR72" i="1"/>
  <c r="GY28" i="1"/>
  <c r="GZ28" i="1" s="1"/>
  <c r="GN28" i="1"/>
  <c r="GG71" i="1"/>
  <c r="GG73" i="1" s="1"/>
  <c r="GH6" i="1"/>
  <c r="GH71" i="1" s="1"/>
  <c r="GH73" i="1" s="1"/>
  <c r="GP72" i="1"/>
  <c r="GQ27" i="1"/>
  <c r="GQ72" i="1" s="1"/>
  <c r="DV71" i="1"/>
  <c r="EW6" i="1"/>
  <c r="DW6" i="1"/>
  <c r="DW71" i="1" s="1"/>
  <c r="AB52" i="1"/>
  <c r="AA27" i="1"/>
  <c r="B71" i="1"/>
  <c r="B73" i="1" s="1"/>
  <c r="DR6" i="1"/>
  <c r="CO71" i="1"/>
  <c r="CO73" i="1" s="1"/>
  <c r="CP6" i="1"/>
  <c r="CP71" i="1" s="1"/>
  <c r="CP73" i="1" s="1"/>
  <c r="GN26" i="1"/>
  <c r="GY26" i="1"/>
  <c r="GZ26" i="1" s="1"/>
  <c r="EY72" i="1"/>
  <c r="EY73" i="1" s="1"/>
  <c r="GL27" i="1"/>
  <c r="GP71" i="1"/>
  <c r="GQ6" i="1"/>
  <c r="GQ71" i="1" s="1"/>
  <c r="GQ73" i="1" s="1"/>
  <c r="GA71" i="1"/>
  <c r="GA73" i="1" s="1"/>
  <c r="GB6" i="1"/>
  <c r="GB71" i="1" s="1"/>
  <c r="GB73" i="1" s="1"/>
  <c r="FU71" i="1"/>
  <c r="FU73" i="1" s="1"/>
  <c r="FV6" i="1"/>
  <c r="FV71" i="1" s="1"/>
  <c r="FV73" i="1" s="1"/>
  <c r="FI71" i="1"/>
  <c r="FI73" i="1" s="1"/>
  <c r="FJ6" i="1"/>
  <c r="FJ71" i="1" s="1"/>
  <c r="FJ73" i="1" s="1"/>
  <c r="C71" i="1"/>
  <c r="D6" i="1"/>
  <c r="D71" i="1" s="1"/>
  <c r="D73" i="1" s="1"/>
  <c r="DT26" i="1"/>
  <c r="HB26" i="1" l="1"/>
  <c r="HC26" i="1" s="1"/>
  <c r="DQ27" i="1"/>
  <c r="DQ72" i="1" s="1"/>
  <c r="DQ73" i="1" s="1"/>
  <c r="DP72" i="1"/>
  <c r="DP73" i="1" s="1"/>
  <c r="M71" i="3"/>
  <c r="O71" i="3" s="1"/>
  <c r="M72" i="3"/>
  <c r="O69" i="3"/>
  <c r="L71" i="3"/>
  <c r="P71" i="3" s="1"/>
  <c r="L72" i="3"/>
  <c r="P69" i="3"/>
  <c r="L73" i="3"/>
  <c r="P70" i="3"/>
  <c r="C68" i="3"/>
  <c r="L24" i="3"/>
  <c r="DR71" i="1"/>
  <c r="DR73" i="1" s="1"/>
  <c r="HA6" i="1"/>
  <c r="HA71" i="1" s="1"/>
  <c r="AA72" i="1"/>
  <c r="AA73" i="1" s="1"/>
  <c r="AB27" i="1"/>
  <c r="AB72" i="1" s="1"/>
  <c r="AB73" i="1" s="1"/>
  <c r="L72" i="1"/>
  <c r="L73" i="1" s="1"/>
  <c r="M27" i="1"/>
  <c r="M72" i="1" s="1"/>
  <c r="M73" i="1" s="1"/>
  <c r="DM71" i="1"/>
  <c r="DM73" i="1" s="1"/>
  <c r="DN6" i="1"/>
  <c r="DN71" i="1" s="1"/>
  <c r="DN73" i="1" s="1"/>
  <c r="C72" i="1"/>
  <c r="DS27" i="1"/>
  <c r="DS6" i="1"/>
  <c r="C73" i="1"/>
  <c r="GP73" i="1"/>
  <c r="EW71" i="1"/>
  <c r="EX6" i="1"/>
  <c r="EX71" i="1" s="1"/>
  <c r="HB76" i="1"/>
  <c r="HC18" i="1"/>
  <c r="HB28" i="1"/>
  <c r="GY52" i="1"/>
  <c r="GZ52" i="1" s="1"/>
  <c r="GN52" i="1"/>
  <c r="DT52" i="1"/>
  <c r="DD72" i="1"/>
  <c r="DD73" i="1" s="1"/>
  <c r="DE27" i="1"/>
  <c r="DE72" i="1" s="1"/>
  <c r="DE73" i="1" s="1"/>
  <c r="GL72" i="1"/>
  <c r="GL73" i="1" s="1"/>
  <c r="GX27" i="1"/>
  <c r="GM71" i="1"/>
  <c r="GY6" i="1"/>
  <c r="GN6" i="1"/>
  <c r="GN71" i="1" s="1"/>
  <c r="EZ72" i="1"/>
  <c r="EZ73" i="1" s="1"/>
  <c r="FA27" i="1"/>
  <c r="FA72" i="1" s="1"/>
  <c r="FA73" i="1" s="1"/>
  <c r="GM27" i="1"/>
  <c r="DV72" i="1"/>
  <c r="DV73" i="1" s="1"/>
  <c r="EW27" i="1"/>
  <c r="DW27" i="1"/>
  <c r="DW72" i="1" s="1"/>
  <c r="DW73" i="1" s="1"/>
  <c r="L68" i="3" l="1"/>
  <c r="P68" i="3" s="1"/>
  <c r="P24" i="3"/>
  <c r="L74" i="3"/>
  <c r="M74" i="3"/>
  <c r="O74" i="3" s="1"/>
  <c r="O72" i="3"/>
  <c r="GY71" i="1"/>
  <c r="GZ6" i="1"/>
  <c r="GZ71" i="1" s="1"/>
  <c r="DS72" i="1"/>
  <c r="DT27" i="1"/>
  <c r="DT72" i="1" s="1"/>
  <c r="EW72" i="1"/>
  <c r="EW73" i="1" s="1"/>
  <c r="EX27" i="1"/>
  <c r="EX72" i="1" s="1"/>
  <c r="GM72" i="1"/>
  <c r="GN27" i="1"/>
  <c r="GN72" i="1" s="1"/>
  <c r="GY27" i="1"/>
  <c r="GN73" i="1"/>
  <c r="GM73" i="1"/>
  <c r="GX72" i="1"/>
  <c r="GX73" i="1" s="1"/>
  <c r="HA27" i="1"/>
  <c r="HA72" i="1" s="1"/>
  <c r="HB52" i="1"/>
  <c r="HC52" i="1" s="1"/>
  <c r="HC28" i="1"/>
  <c r="HB75" i="1"/>
  <c r="EX73" i="1"/>
  <c r="DS71" i="1"/>
  <c r="DS73" i="1" s="1"/>
  <c r="DT6" i="1"/>
  <c r="DT71" i="1" s="1"/>
  <c r="DT73" i="1" s="1"/>
  <c r="HB6" i="1"/>
  <c r="HA73" i="1"/>
  <c r="GY72" i="1" l="1"/>
  <c r="GY73" i="1" s="1"/>
  <c r="GZ27" i="1"/>
  <c r="GZ72" i="1" s="1"/>
  <c r="HB27" i="1"/>
  <c r="HB71" i="1"/>
  <c r="HC6" i="1"/>
  <c r="HC71" i="1" s="1"/>
  <c r="GZ73" i="1"/>
  <c r="HB72" i="1" l="1"/>
  <c r="HB73" i="1" s="1"/>
  <c r="HC27" i="1"/>
  <c r="HC72" i="1" s="1"/>
  <c r="HC73" i="1" s="1"/>
</calcChain>
</file>

<file path=xl/sharedStrings.xml><?xml version="1.0" encoding="utf-8"?>
<sst xmlns="http://schemas.openxmlformats.org/spreadsheetml/2006/main" count="1087" uniqueCount="513">
  <si>
    <t>11107-01</t>
  </si>
  <si>
    <t>11107-02</t>
  </si>
  <si>
    <t>11108-01</t>
  </si>
  <si>
    <t>11108-02</t>
  </si>
  <si>
    <t>11108-04</t>
  </si>
  <si>
    <t>11404-01</t>
  </si>
  <si>
    <t>11404-02</t>
  </si>
  <si>
    <t>11601-01</t>
  </si>
  <si>
    <t>11601-02</t>
  </si>
  <si>
    <t>11601-03</t>
  </si>
  <si>
    <t>11601-04</t>
  </si>
  <si>
    <t>11706-01</t>
  </si>
  <si>
    <t>11706-02</t>
  </si>
  <si>
    <t xml:space="preserve">Önkormányzati feladatok összesen </t>
  </si>
  <si>
    <t>12201-01</t>
  </si>
  <si>
    <t>12201-02</t>
  </si>
  <si>
    <t>12201-03</t>
  </si>
  <si>
    <t>12201-04</t>
  </si>
  <si>
    <t>Polgármesteri Hivatal összesen</t>
  </si>
  <si>
    <t>40102-01</t>
  </si>
  <si>
    <t>40102-02</t>
  </si>
  <si>
    <t>40102-03</t>
  </si>
  <si>
    <t>40104-01</t>
  </si>
  <si>
    <t>40104-02</t>
  </si>
  <si>
    <t>40100-02</t>
  </si>
  <si>
    <t>72100-17</t>
  </si>
  <si>
    <t>KÖLTSÉGVETÉSI SZERVEK MIND ÖSSZESEN</t>
  </si>
  <si>
    <t>ÖNKORMÁNYZAT MIND ÖSSZESEN</t>
  </si>
  <si>
    <t>Címrend/összesen</t>
  </si>
  <si>
    <t>Tisztségviselők  bizottságok</t>
  </si>
  <si>
    <t>Nemzetközi kapcsolatok</t>
  </si>
  <si>
    <t>PR tevékenység</t>
  </si>
  <si>
    <t>Kitüntetések, közmeghallgatás</t>
  </si>
  <si>
    <t>Tagsági díjak és támogatások</t>
  </si>
  <si>
    <t>Működési cél- és általános tartalék</t>
  </si>
  <si>
    <t>Felhalmozási céltartalék</t>
  </si>
  <si>
    <t>Helyi és központi adók</t>
  </si>
  <si>
    <t>Támogatások</t>
  </si>
  <si>
    <t>Költségvetési maradvány</t>
  </si>
  <si>
    <t>Oktatáshoz, neveléshez kapcsolódó feladatok</t>
  </si>
  <si>
    <t>Szociális feladatok</t>
  </si>
  <si>
    <t>Települési támogatások</t>
  </si>
  <si>
    <t>Parkolás-üzemeltetés</t>
  </si>
  <si>
    <t>Környezetvédelem</t>
  </si>
  <si>
    <t>Térfigyelő-kamerarendszer működtetése</t>
  </si>
  <si>
    <t>Közterületi feladatok</t>
  </si>
  <si>
    <t>Közvilágítás</t>
  </si>
  <si>
    <t>Útkár miatti kártérítés</t>
  </si>
  <si>
    <t xml:space="preserve">Új  Teleki Téri piac, őstermelői piacok </t>
  </si>
  <si>
    <t>Lakásvásárlási támogatás</t>
  </si>
  <si>
    <t>Vagyongazdálkodás</t>
  </si>
  <si>
    <t>Törzsvagyon karbantartása, fejlesztése</t>
  </si>
  <si>
    <t xml:space="preserve">Oktatási, nevelési intézményekkel kapcsolatos feladatok </t>
  </si>
  <si>
    <t>üres</t>
  </si>
  <si>
    <t>Településüzemeltetés, út-park karbantartás, növényvédelem, köztisztaság</t>
  </si>
  <si>
    <t>Józsefvárosi Gazdálkodási Központ Zrt. üzleti vagyonnal kapcsolatos feladatai</t>
  </si>
  <si>
    <t>Corvin Sétány Projekt</t>
  </si>
  <si>
    <t xml:space="preserve">Magdolna-Orczy Negyed Projekt </t>
  </si>
  <si>
    <t>Rehabilitációk, fejlesztési projektek</t>
  </si>
  <si>
    <t>Hitel felvétel, törlesztések, kamatok</t>
  </si>
  <si>
    <t>Védelmi feladatok</t>
  </si>
  <si>
    <t>Főépítészi feladatok</t>
  </si>
  <si>
    <t>Egészségügyi feladatok</t>
  </si>
  <si>
    <t>Társasházak felújítási támogatása, kölcsöne</t>
  </si>
  <si>
    <t>Önkormányzati tulajdonhoz kapcsolódó feladatok</t>
  </si>
  <si>
    <t>Önkormányzati egyéb feladatok</t>
  </si>
  <si>
    <t>RÉV8 Zrt.</t>
  </si>
  <si>
    <t>Józsefváros Közösségeiért Nonprofit Zrt.</t>
  </si>
  <si>
    <t>Építésigazgatási feladatok</t>
  </si>
  <si>
    <t>Igazgatási tevékenységek</t>
  </si>
  <si>
    <t>Anyakönyvi feladatok</t>
  </si>
  <si>
    <t>Hivatal működtetése</t>
  </si>
  <si>
    <t>Hivatal informatikai feladatai</t>
  </si>
  <si>
    <t>Hivatal egyéb feladatai</t>
  </si>
  <si>
    <t>Nemzetiségi Önkormányzatok működtetése</t>
  </si>
  <si>
    <t>Hivatali alkalmazottak foglalkoztatásával összefüggő kiadások</t>
  </si>
  <si>
    <t>Közterület- felügyelet</t>
  </si>
  <si>
    <t>LÉLEKHÁZ, LÉLEK PROGRAM</t>
  </si>
  <si>
    <t>Gazdasági szervezet és Központi irányítás</t>
  </si>
  <si>
    <t>Család és Gyermekjóléti Központ</t>
  </si>
  <si>
    <t>Egyéb szociális szolgáltatás</t>
  </si>
  <si>
    <t>Család és Gyermekjóléti Szolgálat</t>
  </si>
  <si>
    <t>Szociális étkeztetés</t>
  </si>
  <si>
    <t xml:space="preserve">Házi Segítségnyújtás </t>
  </si>
  <si>
    <t>Nappali Ellátás</t>
  </si>
  <si>
    <t>Idősek Átmeneti Otthona / Gondozóház</t>
  </si>
  <si>
    <t>Jelzőrendszeres házi segítségnyújtás</t>
  </si>
  <si>
    <t>Gyermekek Átmeneti Otthona</t>
  </si>
  <si>
    <t>Oktatási - nevelési intézményekben étkeztetés biztosítása</t>
  </si>
  <si>
    <t>Családok Átmeneti Otthona</t>
  </si>
  <si>
    <t>Józsefvárosi Szociális Szolgáltató és Gyermekjóléti Központ összesen</t>
  </si>
  <si>
    <t xml:space="preserve">Józsefvárosi Egyesített Bölcsődék </t>
  </si>
  <si>
    <t xml:space="preserve">Józsefvárosi Szent Kozma Egészségügyi Központ </t>
  </si>
  <si>
    <t xml:space="preserve"> Napraforgó Egyesített Óvoda</t>
  </si>
  <si>
    <t>Előirányzat megnevezése</t>
  </si>
  <si>
    <t>2017. évi</t>
  </si>
  <si>
    <t>2018. évi</t>
  </si>
  <si>
    <t>Index</t>
  </si>
  <si>
    <t>eredeti terv</t>
  </si>
  <si>
    <t>előirányzat</t>
  </si>
  <si>
    <t>2018/2017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</si>
  <si>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</si>
  <si>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</si>
  <si>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</si>
  <si>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</si>
  <si>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</si>
  <si>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</si>
  <si>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</si>
  <si>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</si>
  <si>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</si>
  <si>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</si>
  <si>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</si>
  <si>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</si>
  <si>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</si>
  <si>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</si>
  <si>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</si>
  <si>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</si>
  <si>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</si>
  <si>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</si>
  <si>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</si>
  <si>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</si>
  <si>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</si>
  <si>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</si>
  <si>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</si>
  <si>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</si>
  <si>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</si>
  <si>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</si>
  <si>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</si>
  <si>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</si>
  <si>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</si>
  <si>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</si>
  <si>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</si>
  <si>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</si>
  <si>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</si>
  <si>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</si>
  <si>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</si>
  <si>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</si>
  <si>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</si>
  <si>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</si>
  <si>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</si>
  <si>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</si>
  <si>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</si>
  <si>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</si>
  <si>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</si>
  <si>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</si>
  <si>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</si>
  <si>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</si>
  <si>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</si>
  <si>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</si>
  <si>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</si>
  <si>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</si>
  <si>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</si>
  <si>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</si>
  <si>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</si>
  <si>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</si>
  <si>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</si>
  <si>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</si>
  <si>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</si>
  <si>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</si>
  <si>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</si>
  <si>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</si>
  <si>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</si>
  <si>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</si>
  <si>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</si>
  <si>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</si>
  <si>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</si>
  <si>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</si>
  <si>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</si>
  <si>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</si>
  <si>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</si>
  <si>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</si>
  <si>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</si>
  <si>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</si>
  <si>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</si>
  <si>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</si>
  <si>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</si>
  <si>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</si>
  <si>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</si>
  <si>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</si>
  <si>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</si>
  <si>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</si>
  <si>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</si>
  <si>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</si>
  <si>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</si>
  <si>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</si>
  <si>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</si>
  <si>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</si>
  <si>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</si>
  <si>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</si>
  <si>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</si>
  <si>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</si>
  <si>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</si>
  <si>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</si>
  <si>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</si>
  <si>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</si>
  <si>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</si>
  <si>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</si>
  <si>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</si>
  <si>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</si>
  <si>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</si>
  <si>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</si>
  <si>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</si>
  <si>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</si>
  <si>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</si>
  <si>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</si>
  <si>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</si>
  <si>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</si>
  <si>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</si>
  <si>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</si>
  <si>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</si>
  <si>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</si>
  <si>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</si>
  <si>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</si>
  <si>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</si>
  <si>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</si>
  <si>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</si>
  <si>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</si>
  <si>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</si>
  <si>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</si>
  <si>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</si>
  <si>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</si>
  <si>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</si>
  <si>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</si>
  <si>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</si>
  <si>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</si>
  <si>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</si>
  <si>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</si>
  <si>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</si>
  <si>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</si>
  <si>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</si>
  <si>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</si>
  <si>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</si>
  <si>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</si>
  <si>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</si>
  <si>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</si>
  <si>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</si>
  <si>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</si>
  <si>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</si>
  <si>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</si>
  <si>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</si>
  <si>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</si>
  <si>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</si>
  <si>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</si>
  <si>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</si>
  <si>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</si>
  <si>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</si>
  <si>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</si>
  <si>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</si>
  <si>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</si>
  <si>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</si>
  <si>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</si>
  <si>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</si>
  <si>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</si>
  <si>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</si>
  <si>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</si>
  <si>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</si>
  <si>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</si>
  <si>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</si>
  <si>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</si>
  <si>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</si>
  <si>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</si>
  <si>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</si>
  <si>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</si>
  <si>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</si>
  <si>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</si>
  <si>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</si>
  <si>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</si>
  <si>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</si>
  <si>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</si>
  <si>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</si>
  <si>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</si>
  <si>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</si>
  <si>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</si>
  <si>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</si>
  <si>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</si>
  <si>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</si>
  <si>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</si>
  <si>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</si>
  <si>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</si>
  <si>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</si>
  <si>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</si>
  <si>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</si>
  <si>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</si>
  <si>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</si>
  <si>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</si>
  <si>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</si>
  <si>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</si>
  <si>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</si>
  <si>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</si>
  <si>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</si>
  <si>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</si>
  <si>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</si>
  <si>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</si>
  <si>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</si>
  <si>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</si>
  <si>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</si>
  <si>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</si>
  <si>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</si>
  <si>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</si>
  <si>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</si>
  <si>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</si>
  <si>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</si>
  <si>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</si>
  <si>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</si>
  <si>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</si>
  <si>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</si>
  <si>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01 KIADÁSOK (21+48)</t>
  </si>
  <si>
    <t xml:space="preserve"> 02 MŰKÖDÉSI KIADÁSOK (03+….+07)</t>
  </si>
  <si>
    <t xml:space="preserve">  03 Személyi juttatás</t>
  </si>
  <si>
    <t xml:space="preserve">  04 Munkaadót terhelő járulékok és szociális hozzájárulási adó</t>
  </si>
  <si>
    <t xml:space="preserve">  05 Dologi kiadások</t>
  </si>
  <si>
    <t xml:space="preserve">  06 Ellátottak pénzbeli juttatása</t>
  </si>
  <si>
    <t xml:space="preserve">  07 Egyéb működési célú kiadás (08+….+12)</t>
  </si>
  <si>
    <t xml:space="preserve">  08 Elvonások, befizetések és elszámolások kiadásai</t>
  </si>
  <si>
    <t xml:space="preserve">  09 Műk-i c. visszatéritendő tám., kölcsön nyújtása, törlesztése</t>
  </si>
  <si>
    <t xml:space="preserve">  10 Egyéb működési célú támogatások államháztartáson belülre</t>
  </si>
  <si>
    <t xml:space="preserve">  11 Egyéb működési célú támogatások államháztartáson kívülre</t>
  </si>
  <si>
    <t xml:space="preserve">  12 Működési cél és általános tartalék</t>
  </si>
  <si>
    <t xml:space="preserve"> 13 FELHALMOZÁSI KIADÁSOK (14+15+16)</t>
  </si>
  <si>
    <t xml:space="preserve">  14 Beruházások</t>
  </si>
  <si>
    <t xml:space="preserve">  15 Felújítások</t>
  </si>
  <si>
    <t xml:space="preserve">  16 Egyéb felhalmozási kiadások (17+……+20)</t>
  </si>
  <si>
    <t xml:space="preserve">  17 Felhalm. célú visszatérítendő tám., kölcsön nyújtása, törlesztése</t>
  </si>
  <si>
    <t xml:space="preserve">  18 Egyéb felhalmozási célú támogatások államháztartáson belülre</t>
  </si>
  <si>
    <t xml:space="preserve">  19 Egyéb felhalmozási célú támogatások államháztartáson kívülre</t>
  </si>
  <si>
    <t xml:space="preserve">  20 Felhalmozási céltartalék</t>
  </si>
  <si>
    <t>21 KÖLTSÉGVETÉSI KIADÁSOK   ÖSSZESEN (02+13)</t>
  </si>
  <si>
    <t>22 BEVÉTELEK (47+56)</t>
  </si>
  <si>
    <t xml:space="preserve"> 23 MŰKÖDÉSI BEVÉTELEK (24+30+31+32)</t>
  </si>
  <si>
    <t xml:space="preserve">  24 Működési célú támogatások államháztartáson belülről (25+...+29)</t>
  </si>
  <si>
    <t xml:space="preserve">  25 Önkormányzatok működési támogatásai</t>
  </si>
  <si>
    <t xml:space="preserve">  26 Elvonások és befizetések bevételei</t>
  </si>
  <si>
    <t xml:space="preserve">  27 Műk. c. visszatér. tám., kölcs. visszatérülése áht-on belülről</t>
  </si>
  <si>
    <t xml:space="preserve">  28 Műk. c. visszatér. tám., kölcs. igénybevétele áht-on belülről</t>
  </si>
  <si>
    <t xml:space="preserve">  29 Egyéb működési célú támogatások bevételei áht-on belülről</t>
  </si>
  <si>
    <t xml:space="preserve">  30 Közhatalmi bevételek</t>
  </si>
  <si>
    <t xml:space="preserve">  31 Működési bevételek</t>
  </si>
  <si>
    <t xml:space="preserve">  32 Működési célú átvett pénzeszközök (33+34)</t>
  </si>
  <si>
    <t xml:space="preserve">  33 Műk. c. visszatér. tám., kölcsön visszatérülése áht-on kívülről </t>
  </si>
  <si>
    <t xml:space="preserve">  34 Egyéb működési célú átvett pénzeszközök áht-on kívülről </t>
  </si>
  <si>
    <t xml:space="preserve"> 35 FELHALMOZÁSI BEVÉTELEK (36+41+42+43+44)</t>
  </si>
  <si>
    <t xml:space="preserve">  36 Felhalmozási célú támogatások áht-on belülről (37+……+40)</t>
  </si>
  <si>
    <t xml:space="preserve">  37 Felhalmozási célú önkormányzati támogatások</t>
  </si>
  <si>
    <t xml:space="preserve">  38 Felhalmozási célú visszatér. támog., kölcs. visszatér. áht-on belülről</t>
  </si>
  <si>
    <t xml:space="preserve">  39 Felhal. c. visszatér. támog., kölcs. igénybevétele áht-on belülről</t>
  </si>
  <si>
    <t xml:space="preserve">  40 Egyéb felhalmozási c. támogatások bevételei áht-on belülről</t>
  </si>
  <si>
    <t xml:space="preserve">  41 Ingatlanok értékesítése</t>
  </si>
  <si>
    <t xml:space="preserve">  42 Immateriális javak és egyéb tárgyi eszközök értékesítése</t>
  </si>
  <si>
    <t xml:space="preserve">  43 Részesedések értékesítése és megszűnéséhez kapcsolódó bevételek</t>
  </si>
  <si>
    <t xml:space="preserve">  44 Felhalmozási célú átvett pénzeszközök (45+46)</t>
  </si>
  <si>
    <t xml:space="preserve">  45 Felhalmozási célú visszatér. támog., kölcs. visszatér. áht-on kívülről</t>
  </si>
  <si>
    <t xml:space="preserve">  46 Egyéb felhalmozási célú átvett pénzeszközök</t>
  </si>
  <si>
    <t>47 KÖLTSÉGVETÉSI BEVÉTELEK ÖSSZESEN (23+35)</t>
  </si>
  <si>
    <t xml:space="preserve"> 48 FINANSZÍROZÁSI KIADÁSOK (49+53)</t>
  </si>
  <si>
    <t xml:space="preserve">  49 Finanszírozási működési kiadások (50+…+52)</t>
  </si>
  <si>
    <t xml:space="preserve">  50 Államháztartáson belüli megelőlegezések visszafizetése</t>
  </si>
  <si>
    <t xml:space="preserve">  51 Forgatási célú belföldi értékpapírok vásárlása</t>
  </si>
  <si>
    <t xml:space="preserve">  52 Központi, irányító szervi támogatás folyósítása</t>
  </si>
  <si>
    <t xml:space="preserve">  53 Finanszírozási felhalmozási kiadások (54+55)</t>
  </si>
  <si>
    <t xml:space="preserve">  54 Központi, irányítószervi támogatás folyósítása</t>
  </si>
  <si>
    <t xml:space="preserve">  55 Hosszúlejáratú hitelek, váltó törlesztése</t>
  </si>
  <si>
    <t xml:space="preserve"> 56 FINANSZÍROZÁSI BEVÉTELEK (57+62)</t>
  </si>
  <si>
    <t xml:space="preserve">  57 Finanszírozási működési bevételek (58+…+61)</t>
  </si>
  <si>
    <t xml:space="preserve">  58 Központi, irányítószervi támogatás</t>
  </si>
  <si>
    <t xml:space="preserve">  59 Államháztartáson belüli megelőlegezések </t>
  </si>
  <si>
    <t xml:space="preserve">  60 Forgatási célú belföldi értékpapírok beváltása, értékesítése</t>
  </si>
  <si>
    <t xml:space="preserve">  61 Maradvány igénybevétele</t>
  </si>
  <si>
    <t xml:space="preserve">  62 Finanszírozási felhalmozási bevételek (63+64)</t>
  </si>
  <si>
    <t xml:space="preserve">  63 Központi, irányítószervi támogatás</t>
  </si>
  <si>
    <t xml:space="preserve">  64 Maradvány igénybevétele</t>
  </si>
  <si>
    <t>Címrend</t>
  </si>
  <si>
    <t>Intézményi kör</t>
  </si>
  <si>
    <t>Polgármesteri Hivatal</t>
  </si>
  <si>
    <t>Önkormányzati kör</t>
  </si>
  <si>
    <t>Józsefvárosi Önkormányzat Összesen</t>
  </si>
  <si>
    <t>Sor-szám</t>
  </si>
  <si>
    <t>Kötelező feladatok</t>
  </si>
  <si>
    <t xml:space="preserve">Önként vállalt feladatok </t>
  </si>
  <si>
    <t>Államigazgatási feladatok</t>
  </si>
  <si>
    <t>Intézményi kör összesen</t>
  </si>
  <si>
    <t>Önkormányzati kör összesen</t>
  </si>
  <si>
    <t>Józsefvárosi Önkormányzat összesen</t>
  </si>
  <si>
    <t>01</t>
  </si>
  <si>
    <t>KIADÁSOK (21+47)</t>
  </si>
  <si>
    <t>02</t>
  </si>
  <si>
    <t>MŰKÖDÉSI KIADÁSOK (03+….+07)</t>
  </si>
  <si>
    <t>03</t>
  </si>
  <si>
    <t>Személyi juttatás</t>
  </si>
  <si>
    <t>04</t>
  </si>
  <si>
    <t>Munkaadót terhelő járulékok és szociális hozzájárulási adó</t>
  </si>
  <si>
    <t>05</t>
  </si>
  <si>
    <t>Dologi kiadások</t>
  </si>
  <si>
    <t>06</t>
  </si>
  <si>
    <t>Ellátottak pénzbeli juttatása</t>
  </si>
  <si>
    <t>07</t>
  </si>
  <si>
    <t>Egyéb működési célú kiadás (08+….+12)</t>
  </si>
  <si>
    <t>08</t>
  </si>
  <si>
    <t>Elvonások, befizetések és elszámolások kiadásai</t>
  </si>
  <si>
    <t>09</t>
  </si>
  <si>
    <t>Műk-i c. visszatéritendő tám., kölcsön nyújtása, törlesztése</t>
  </si>
  <si>
    <t>Egyéb működési célú támogatások államháztartáson belülre</t>
  </si>
  <si>
    <t>Egyéb működési célú támogatások államháztartáson kívülre</t>
  </si>
  <si>
    <t>Működési cél és általános tartalék</t>
  </si>
  <si>
    <t>FELHALMOZÁSI KIADÁSOK (14+15+16)</t>
  </si>
  <si>
    <t>Beruházások</t>
  </si>
  <si>
    <t>Felújítások</t>
  </si>
  <si>
    <t>Egyéb felhalmozási kiadások (17+……+20)</t>
  </si>
  <si>
    <t>Felhalm. célú visszatérítendő tám., kölcsön nyújtása, törlesztése</t>
  </si>
  <si>
    <t>Egyéb felhalmozási célú támogatások államháztartáson belülre</t>
  </si>
  <si>
    <t>Egyéb felhalmozási célú támogatások államháztartáson kívülre</t>
  </si>
  <si>
    <t>KÖLTSÉGVETÉSI KIADÁSOK   ÖSSZESEN (02+13)</t>
  </si>
  <si>
    <t>BEVÉTELEK (46+55)</t>
  </si>
  <si>
    <t>MŰKÖDÉSI BEVÉTELEK (24+30+31+32)</t>
  </si>
  <si>
    <t>Működési célú támogatások államháztartáson belülről (25+...+29)</t>
  </si>
  <si>
    <t>Önkormányzatok működési támogatásai</t>
  </si>
  <si>
    <t>Elvonások és befizetések bevételei</t>
  </si>
  <si>
    <t>Műk. c. visszatér. tám., kölcs. visszatérülése áht-on belülről</t>
  </si>
  <si>
    <t>Műk. c. visszatér. tám., kölcs. igénybevétele áht-on belülről</t>
  </si>
  <si>
    <t>Egyéb működési célú támogatások bevételei áht-on belülről</t>
  </si>
  <si>
    <t>Közhatalmi bevételek</t>
  </si>
  <si>
    <t>Működési bevételek</t>
  </si>
  <si>
    <t>Működési célú átvett pénzeszközök (33+34)</t>
  </si>
  <si>
    <t xml:space="preserve">Műk. c. visszatér. tám., kölcsön visszatérülése áht-on kívülről </t>
  </si>
  <si>
    <t xml:space="preserve">Egyéb működési célú átvett pénzeszközök áht-on kívülről </t>
  </si>
  <si>
    <t>FELHALMOZÁSI BEVÉTELEK (36+40+41+42+43)</t>
  </si>
  <si>
    <t>Felhalmozási célú támogatások áht-on belülről (36+……+39)</t>
  </si>
  <si>
    <t>Felhalmozási célú önkormányzati támogatások</t>
  </si>
  <si>
    <t>Felhalmozási célú visszatér. támog., kölcs. visszatér. áht-on belülről</t>
  </si>
  <si>
    <t>Felhal. c. visszatér. támog., kölcs. igénybevétele áht-on belülről</t>
  </si>
  <si>
    <t>Egyéb felhalmozási c. támogatások bevételei áht-on belülről</t>
  </si>
  <si>
    <t>Ingatlanok értékesítése</t>
  </si>
  <si>
    <t>Immateriális javak és egyéb tárgyi eszközök értékesítése</t>
  </si>
  <si>
    <t>Részesedések értékesítése és megszűnéséhez kapcsolódó bevételek</t>
  </si>
  <si>
    <t>Felhalmozási célú átvett pénzeszközök (44+45)</t>
  </si>
  <si>
    <t>Felhalmozási célú visszatér. támog., kölcs. visszatér. áht-on kívülről</t>
  </si>
  <si>
    <t>Egyéb felhalmozási célú átvett pénzeszközök</t>
  </si>
  <si>
    <t>KÖLTSÉGVETÉSI BEVÉTELEK ÖSSZESEN (23+35)</t>
  </si>
  <si>
    <t xml:space="preserve">47 </t>
  </si>
  <si>
    <t>FINANSZÍROZÁSI KIADÁSOK (48+52)</t>
  </si>
  <si>
    <t>Finanszírozási működési kiadások (49+…+51)</t>
  </si>
  <si>
    <t>Államháztartáson belüli megelőlegezések visszafizetése</t>
  </si>
  <si>
    <t>Forgatási célú belföldi értékpapírok vásárlása</t>
  </si>
  <si>
    <t>Központi, irányító szervi támogatás folyósítása</t>
  </si>
  <si>
    <t>Finanszírozási felhalmozási kiadások (53+54)</t>
  </si>
  <si>
    <t>Központi, irányítószervi támogatás folyósítása</t>
  </si>
  <si>
    <t>Hosszúlejáratú hitelek, váltó törlesztése</t>
  </si>
  <si>
    <t>FINANSZÍROZÁSI BEVÉTELEK (56+61)</t>
  </si>
  <si>
    <t>Finanszírozási működési bevételek (57+…+60)</t>
  </si>
  <si>
    <t>Központi, irányítószervi támogatás</t>
  </si>
  <si>
    <t xml:space="preserve">Államháztartáson belüli megelőlegezések </t>
  </si>
  <si>
    <t>Forgatási célú belföldi értékpapírok beváltása, értékesítése</t>
  </si>
  <si>
    <t>Maradvány igénybevétele</t>
  </si>
  <si>
    <t>Finanszírozási felhalmozási bevételek (62+63)</t>
  </si>
  <si>
    <t>Index % 2018. terv /2017.évi várható teljesítés</t>
  </si>
  <si>
    <t>Index % 2018 terv/2016. évi teljesítés</t>
  </si>
  <si>
    <t>2016. évi teljesítés</t>
  </si>
  <si>
    <t>2017. évi várható teljesítés</t>
  </si>
  <si>
    <t>2018. évi tervezett ei.</t>
  </si>
  <si>
    <t>KIADÁSOK (21+48)</t>
  </si>
  <si>
    <t>BEVÉTELEK (47+55)</t>
  </si>
  <si>
    <t>FELHALMOZÁSI BEVÉTELEK (36+41+42+43+44)</t>
  </si>
  <si>
    <t>Felhalmozási célú támogatások áht-on belülről (37+……+40)</t>
  </si>
  <si>
    <t>Felhalmozási célú átvett pénzeszközök (45+46)</t>
  </si>
  <si>
    <t xml:space="preserve">48 </t>
  </si>
  <si>
    <t>FINANSZÍROZÁSI KIADÁSOK (49+53)</t>
  </si>
  <si>
    <t>Finanszírozási működési kiadások (50+…+52)</t>
  </si>
  <si>
    <t>Finanszírozási felhalmozási kiadások (54+55)</t>
  </si>
  <si>
    <t>FINANSZÍROZÁSI BEVÉTELEK (57+62)</t>
  </si>
  <si>
    <t>Finanszírozási működési bevételek (58+…+61)</t>
  </si>
  <si>
    <t>Finanszírozási felhalmozási bevételek (63+64)</t>
  </si>
  <si>
    <t>Korrekció (irányító szervi támogatás)</t>
  </si>
  <si>
    <t>NETTÓSÍTOTT KERÜLETI ÖSSZESEN</t>
  </si>
  <si>
    <t>Működési költségvetési egyenleg</t>
  </si>
  <si>
    <t>Felhalmozási  költségvetési egyenleg</t>
  </si>
  <si>
    <t>Költségvetési egyenleg összesen</t>
  </si>
  <si>
    <t>Működési egyenleg összesen</t>
  </si>
  <si>
    <t>Felhalmozási egyenleg összesen</t>
  </si>
  <si>
    <t>Egyenleg összesen</t>
  </si>
  <si>
    <t>MŰKÖDÉSI CÉL ÉS ÁLTALÁNOS TARTALÉK</t>
  </si>
  <si>
    <t>Tartalékok megnevezése</t>
  </si>
  <si>
    <t>Kötelező feladat</t>
  </si>
  <si>
    <t>Önként vállalt feladat</t>
  </si>
  <si>
    <t>Összesen</t>
  </si>
  <si>
    <t>Előirányzat módosítási / átcsoportosítási hatáskör</t>
  </si>
  <si>
    <t xml:space="preserve">Céltartalékok </t>
  </si>
  <si>
    <t xml:space="preserve">Polgármesteri keret </t>
  </si>
  <si>
    <t>polgármester</t>
  </si>
  <si>
    <t xml:space="preserve">dr. Sára Botond alpolgármester kerete </t>
  </si>
  <si>
    <t>alpolgármester javaslatára  polgármester</t>
  </si>
  <si>
    <t xml:space="preserve">Egry Attila alpolgármester kerete </t>
  </si>
  <si>
    <t>Sántha Péterné alpolgármester kerete</t>
  </si>
  <si>
    <t>Közfoglalkoztatás önrész (57/2017. (III.09.) Kt. határozat szeint intézményi önrész is)</t>
  </si>
  <si>
    <t xml:space="preserve">Józsefvárosi Nemzetiségi Önkormányzatok programjaihoz támogatás </t>
  </si>
  <si>
    <t>Emberi Erőforrás Bizottság javaslatára Polgármester</t>
  </si>
  <si>
    <t>Civil szervezetek, alapítványok támogatása</t>
  </si>
  <si>
    <t>Emberi Erőforrás Bizottság javaslatára Polgármester, kivéve az alapítványok</t>
  </si>
  <si>
    <t>Egyházak, egyházi közösségek támogatása</t>
  </si>
  <si>
    <t>Sportolók, sportszervezetek támogatása</t>
  </si>
  <si>
    <t>Rendkívüli események (tűz, vihar, lakosságvédelmi intézkedés) költségeire</t>
  </si>
  <si>
    <t>Polgármester</t>
  </si>
  <si>
    <t>Állami támogatások lemondása</t>
  </si>
  <si>
    <t>Bérlővédelmi program</t>
  </si>
  <si>
    <t>Képviselő-testület</t>
  </si>
  <si>
    <t>Fapótlás és környezetvédelmi céltartalék</t>
  </si>
  <si>
    <t>Céltartalékok összesen</t>
  </si>
  <si>
    <t>Általános tartalék</t>
  </si>
  <si>
    <t>Polgármester/Képviselő-testület</t>
  </si>
  <si>
    <t>Működési cél és általános tartalékok összesen</t>
  </si>
  <si>
    <t xml:space="preserve">FELHALMOZÁSI CÉLTARTALÉK </t>
  </si>
  <si>
    <t>Parkolás megváltás</t>
  </si>
  <si>
    <t xml:space="preserve">Háziorvosi pályázati támogatás </t>
  </si>
  <si>
    <t>Fejlesztési céltartalék</t>
  </si>
  <si>
    <t>Felhalmozási céltartalék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</si>
</sst>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0.0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\ _F_t_-;\-* #,##0\ _F_t_-;_-* &quot;-&quot;??\ _F_t_-;_-@_-"/>
  </numFmts>
  <fonts count="18" x14ac:knownFonts="1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sz val="10"/>
      <name val="Arial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165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16">
    <xf numFmtId="0" fontId="0" fillId="0" borderId="0" xfId="0"/>
    <xf numFmtId="1" fontId="3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wrapText="1"/>
    </xf>
    <xf numFmtId="164" fontId="3" fillId="0" borderId="22" xfId="0" applyNumberFormat="1" applyFont="1" applyBorder="1" applyAlignment="1">
      <alignment wrapText="1"/>
    </xf>
    <xf numFmtId="164" fontId="3" fillId="0" borderId="23" xfId="0" applyNumberFormat="1" applyFont="1" applyBorder="1" applyAlignment="1">
      <alignment wrapText="1"/>
    </xf>
    <xf numFmtId="3" fontId="3" fillId="0" borderId="0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3" fontId="3" fillId="0" borderId="24" xfId="0" applyNumberFormat="1" applyFont="1" applyBorder="1" applyAlignment="1"/>
    <xf numFmtId="164" fontId="3" fillId="0" borderId="24" xfId="0" applyNumberFormat="1" applyFont="1" applyBorder="1" applyAlignment="1">
      <alignment wrapText="1"/>
    </xf>
    <xf numFmtId="3" fontId="3" fillId="0" borderId="24" xfId="0" applyNumberFormat="1" applyFont="1" applyBorder="1" applyAlignment="1">
      <alignment wrapText="1"/>
    </xf>
    <xf numFmtId="3" fontId="3" fillId="0" borderId="19" xfId="0" applyNumberFormat="1" applyFont="1" applyBorder="1" applyAlignment="1">
      <alignment wrapText="1"/>
    </xf>
    <xf numFmtId="164" fontId="3" fillId="0" borderId="19" xfId="0" applyNumberFormat="1" applyFont="1" applyBorder="1" applyAlignment="1">
      <alignment wrapText="1"/>
    </xf>
    <xf numFmtId="3" fontId="3" fillId="0" borderId="19" xfId="0" applyNumberFormat="1" applyFont="1" applyBorder="1" applyAlignment="1"/>
    <xf numFmtId="164" fontId="3" fillId="0" borderId="25" xfId="0" applyNumberFormat="1" applyFont="1" applyBorder="1" applyAlignment="1">
      <alignment wrapText="1"/>
    </xf>
    <xf numFmtId="0" fontId="5" fillId="0" borderId="0" xfId="0" applyFont="1" applyBorder="1"/>
    <xf numFmtId="3" fontId="5" fillId="0" borderId="26" xfId="0" applyNumberFormat="1" applyFont="1" applyBorder="1" applyAlignment="1">
      <alignment horizontal="left" vertical="center" wrapText="1"/>
    </xf>
    <xf numFmtId="3" fontId="5" fillId="0" borderId="27" xfId="0" applyNumberFormat="1" applyFont="1" applyBorder="1" applyAlignment="1"/>
    <xf numFmtId="164" fontId="5" fillId="0" borderId="27" xfId="0" applyNumberFormat="1" applyFont="1" applyBorder="1" applyAlignment="1">
      <alignment wrapText="1"/>
    </xf>
    <xf numFmtId="3" fontId="3" fillId="0" borderId="27" xfId="0" applyNumberFormat="1" applyFont="1" applyBorder="1" applyAlignment="1">
      <alignment wrapText="1"/>
    </xf>
    <xf numFmtId="3" fontId="5" fillId="0" borderId="27" xfId="0" applyNumberFormat="1" applyFont="1" applyBorder="1" applyAlignment="1">
      <alignment wrapText="1"/>
    </xf>
    <xf numFmtId="164" fontId="3" fillId="0" borderId="27" xfId="0" applyNumberFormat="1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3" fontId="3" fillId="0" borderId="26" xfId="0" applyNumberFormat="1" applyFont="1" applyBorder="1" applyAlignment="1">
      <alignment horizontal="left" vertical="center" wrapText="1"/>
    </xf>
    <xf numFmtId="3" fontId="3" fillId="0" borderId="27" xfId="0" applyNumberFormat="1" applyFont="1" applyBorder="1" applyAlignment="1"/>
    <xf numFmtId="0" fontId="3" fillId="0" borderId="0" xfId="0" applyFont="1" applyBorder="1"/>
    <xf numFmtId="0" fontId="3" fillId="0" borderId="20" xfId="0" applyFont="1" applyBorder="1" applyAlignment="1">
      <alignment horizontal="left" vertical="center" wrapText="1"/>
    </xf>
    <xf numFmtId="3" fontId="3" fillId="0" borderId="14" xfId="0" applyNumberFormat="1" applyFont="1" applyBorder="1" applyAlignment="1"/>
    <xf numFmtId="164" fontId="3" fillId="0" borderId="14" xfId="0" applyNumberFormat="1" applyFont="1" applyBorder="1" applyAlignment="1">
      <alignment wrapText="1"/>
    </xf>
    <xf numFmtId="3" fontId="3" fillId="0" borderId="14" xfId="0" applyNumberFormat="1" applyFont="1" applyBorder="1" applyAlignment="1">
      <alignment wrapText="1"/>
    </xf>
    <xf numFmtId="164" fontId="3" fillId="0" borderId="29" xfId="0" applyNumberFormat="1" applyFont="1" applyBorder="1" applyAlignment="1">
      <alignment wrapText="1"/>
    </xf>
    <xf numFmtId="3" fontId="3" fillId="0" borderId="22" xfId="0" applyNumberFormat="1" applyFont="1" applyBorder="1" applyAlignment="1"/>
    <xf numFmtId="3" fontId="3" fillId="0" borderId="30" xfId="0" applyNumberFormat="1" applyFont="1" applyBorder="1" applyAlignment="1">
      <alignment wrapText="1"/>
    </xf>
    <xf numFmtId="164" fontId="3" fillId="0" borderId="31" xfId="0" applyNumberFormat="1" applyFont="1" applyBorder="1" applyAlignment="1">
      <alignment wrapText="1"/>
    </xf>
    <xf numFmtId="3" fontId="3" fillId="0" borderId="32" xfId="0" applyNumberFormat="1" applyFont="1" applyBorder="1" applyAlignment="1">
      <alignment wrapText="1"/>
    </xf>
    <xf numFmtId="164" fontId="3" fillId="0" borderId="33" xfId="0" applyNumberFormat="1" applyFont="1" applyBorder="1" applyAlignment="1">
      <alignment wrapText="1"/>
    </xf>
    <xf numFmtId="0" fontId="3" fillId="0" borderId="26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164" fontId="5" fillId="0" borderId="19" xfId="0" applyNumberFormat="1" applyFont="1" applyBorder="1" applyAlignment="1">
      <alignment wrapText="1"/>
    </xf>
    <xf numFmtId="0" fontId="8" fillId="0" borderId="26" xfId="1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3" fontId="5" fillId="0" borderId="35" xfId="0" applyNumberFormat="1" applyFont="1" applyBorder="1" applyAlignment="1"/>
    <xf numFmtId="164" fontId="3" fillId="0" borderId="35" xfId="0" applyNumberFormat="1" applyFont="1" applyBorder="1" applyAlignment="1">
      <alignment wrapText="1"/>
    </xf>
    <xf numFmtId="3" fontId="3" fillId="0" borderId="35" xfId="0" applyNumberFormat="1" applyFont="1" applyBorder="1" applyAlignment="1">
      <alignment wrapText="1"/>
    </xf>
    <xf numFmtId="164" fontId="5" fillId="0" borderId="35" xfId="0" applyNumberFormat="1" applyFont="1" applyBorder="1" applyAlignment="1">
      <alignment wrapText="1"/>
    </xf>
    <xf numFmtId="3" fontId="5" fillId="0" borderId="35" xfId="0" applyNumberFormat="1" applyFont="1" applyBorder="1" applyAlignment="1">
      <alignment wrapText="1"/>
    </xf>
    <xf numFmtId="164" fontId="3" fillId="0" borderId="36" xfId="0" applyNumberFormat="1" applyFont="1" applyBorder="1" applyAlignment="1">
      <alignment wrapText="1"/>
    </xf>
    <xf numFmtId="164" fontId="3" fillId="0" borderId="37" xfId="0" applyNumberFormat="1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3" fontId="5" fillId="0" borderId="0" xfId="0" applyNumberFormat="1" applyFont="1" applyBorder="1" applyAlignment="1"/>
    <xf numFmtId="3" fontId="5" fillId="0" borderId="0" xfId="0" applyNumberFormat="1" applyFont="1" applyFill="1" applyBorder="1" applyAlignment="1"/>
    <xf numFmtId="3" fontId="5" fillId="0" borderId="0" xfId="0" applyNumberFormat="1" applyFont="1" applyBorder="1"/>
    <xf numFmtId="0" fontId="9" fillId="0" borderId="0" xfId="0" applyFont="1" applyBorder="1" applyAlignment="1">
      <alignment horizontal="left" vertical="center" wrapText="1"/>
    </xf>
    <xf numFmtId="3" fontId="9" fillId="0" borderId="0" xfId="0" applyNumberFormat="1" applyFont="1" applyBorder="1" applyAlignment="1"/>
    <xf numFmtId="3" fontId="9" fillId="0" borderId="0" xfId="0" applyNumberFormat="1" applyFont="1" applyFill="1" applyBorder="1" applyAlignment="1"/>
    <xf numFmtId="0" fontId="9" fillId="0" borderId="0" xfId="0" applyFont="1" applyBorder="1"/>
    <xf numFmtId="3" fontId="3" fillId="0" borderId="0" xfId="0" applyNumberFormat="1" applyFont="1" applyBorder="1" applyAlignment="1"/>
    <xf numFmtId="1" fontId="3" fillId="0" borderId="27" xfId="0" applyNumberFormat="1" applyFont="1" applyBorder="1" applyAlignment="1">
      <alignment horizontal="center" vertical="center" wrapText="1"/>
    </xf>
    <xf numFmtId="1" fontId="3" fillId="0" borderId="27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vertical="center" wrapText="1"/>
    </xf>
    <xf numFmtId="49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left" vertical="center" wrapText="1"/>
    </xf>
    <xf numFmtId="3" fontId="3" fillId="0" borderId="19" xfId="0" applyNumberFormat="1" applyFont="1" applyBorder="1" applyAlignment="1">
      <alignment vertical="center" wrapText="1"/>
    </xf>
    <xf numFmtId="49" fontId="5" fillId="0" borderId="27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left" vertical="center" wrapText="1"/>
    </xf>
    <xf numFmtId="49" fontId="5" fillId="0" borderId="27" xfId="0" applyNumberFormat="1" applyFont="1" applyBorder="1" applyAlignment="1">
      <alignment horizontal="right"/>
    </xf>
    <xf numFmtId="0" fontId="5" fillId="0" borderId="27" xfId="0" applyFont="1" applyBorder="1"/>
    <xf numFmtId="49" fontId="3" fillId="0" borderId="27" xfId="0" applyNumberFormat="1" applyFont="1" applyBorder="1" applyAlignment="1">
      <alignment horizontal="center"/>
    </xf>
    <xf numFmtId="0" fontId="3" fillId="0" borderId="27" xfId="0" applyFont="1" applyBorder="1"/>
    <xf numFmtId="49" fontId="3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vertical="center" wrapText="1"/>
    </xf>
    <xf numFmtId="3" fontId="3" fillId="0" borderId="16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left"/>
    </xf>
    <xf numFmtId="0" fontId="6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/>
    </xf>
    <xf numFmtId="49" fontId="3" fillId="0" borderId="27" xfId="0" applyNumberFormat="1" applyFont="1" applyBorder="1" applyAlignment="1">
      <alignment horizontal="right"/>
    </xf>
    <xf numFmtId="49" fontId="3" fillId="0" borderId="27" xfId="0" applyNumberFormat="1" applyFont="1" applyBorder="1" applyAlignment="1">
      <alignment horizontal="left"/>
    </xf>
    <xf numFmtId="0" fontId="8" fillId="0" borderId="27" xfId="1" applyFont="1" applyFill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67" fontId="3" fillId="0" borderId="27" xfId="7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left" vertical="center" wrapText="1"/>
    </xf>
    <xf numFmtId="3" fontId="5" fillId="0" borderId="27" xfId="7" applyNumberFormat="1" applyFont="1" applyBorder="1" applyAlignment="1">
      <alignment vertical="center" wrapText="1"/>
    </xf>
    <xf numFmtId="3" fontId="5" fillId="0" borderId="27" xfId="0" applyNumberFormat="1" applyFont="1" applyBorder="1" applyAlignment="1">
      <alignment vertical="center" wrapText="1"/>
    </xf>
    <xf numFmtId="3" fontId="3" fillId="0" borderId="27" xfId="0" applyNumberFormat="1" applyFont="1" applyBorder="1" applyAlignment="1">
      <alignment vertical="center" wrapText="1"/>
    </xf>
    <xf numFmtId="164" fontId="3" fillId="0" borderId="27" xfId="0" applyNumberFormat="1" applyFont="1" applyBorder="1" applyAlignment="1">
      <alignment vertical="center" wrapText="1"/>
    </xf>
    <xf numFmtId="3" fontId="5" fillId="0" borderId="27" xfId="7" applyNumberFormat="1" applyFont="1" applyBorder="1"/>
    <xf numFmtId="3" fontId="5" fillId="0" borderId="27" xfId="0" applyNumberFormat="1" applyFont="1" applyBorder="1"/>
    <xf numFmtId="49" fontId="5" fillId="0" borderId="27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3" fontId="5" fillId="0" borderId="27" xfId="7" applyNumberFormat="1" applyFont="1" applyBorder="1" applyAlignment="1">
      <alignment horizontal="right" vertical="center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 wrapText="1"/>
    </xf>
    <xf numFmtId="164" fontId="3" fillId="0" borderId="27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3" fontId="5" fillId="0" borderId="27" xfId="7" applyNumberFormat="1" applyFont="1" applyBorder="1" applyAlignment="1">
      <alignment vertical="center"/>
    </xf>
    <xf numFmtId="3" fontId="3" fillId="0" borderId="27" xfId="0" applyNumberFormat="1" applyFont="1" applyBorder="1"/>
    <xf numFmtId="0" fontId="5" fillId="0" borderId="0" xfId="0" applyFont="1" applyBorder="1" applyAlignment="1">
      <alignment horizontal="center"/>
    </xf>
    <xf numFmtId="167" fontId="5" fillId="0" borderId="0" xfId="7" applyNumberFormat="1" applyFont="1" applyBorder="1"/>
    <xf numFmtId="0" fontId="9" fillId="0" borderId="0" xfId="0" applyFont="1" applyBorder="1" applyAlignment="1">
      <alignment horizontal="center"/>
    </xf>
    <xf numFmtId="167" fontId="9" fillId="0" borderId="0" xfId="7" applyNumberFormat="1" applyFont="1" applyBorder="1"/>
    <xf numFmtId="3" fontId="9" fillId="0" borderId="0" xfId="0" applyNumberFormat="1" applyFont="1" applyBorder="1"/>
    <xf numFmtId="0" fontId="14" fillId="0" borderId="0" xfId="0" applyFont="1" applyAlignment="1">
      <alignment horizontal="center"/>
    </xf>
    <xf numFmtId="0" fontId="14" fillId="0" borderId="39" xfId="0" applyFont="1" applyBorder="1" applyAlignment="1">
      <alignment horizontal="center" vertical="center" wrapText="1"/>
    </xf>
    <xf numFmtId="3" fontId="14" fillId="0" borderId="22" xfId="0" applyNumberFormat="1" applyFont="1" applyFill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0" xfId="0" applyFont="1" applyBorder="1" applyAlignment="1">
      <alignment horizontal="left" vertical="center" wrapText="1"/>
    </xf>
    <xf numFmtId="3" fontId="14" fillId="0" borderId="19" xfId="0" applyNumberFormat="1" applyFont="1" applyFill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3" fontId="15" fillId="0" borderId="27" xfId="0" applyNumberFormat="1" applyFont="1" applyBorder="1" applyAlignment="1">
      <alignment horizontal="right"/>
    </xf>
    <xf numFmtId="0" fontId="15" fillId="0" borderId="28" xfId="0" applyFont="1" applyBorder="1" applyAlignment="1">
      <alignment horizontal="center" vertical="center" wrapText="1"/>
    </xf>
    <xf numFmtId="0" fontId="15" fillId="0" borderId="41" xfId="0" applyFont="1" applyBorder="1" applyAlignment="1">
      <alignment vertical="center" wrapText="1"/>
    </xf>
    <xf numFmtId="0" fontId="15" fillId="0" borderId="0" xfId="0" applyFont="1"/>
    <xf numFmtId="0" fontId="5" fillId="0" borderId="41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3" fontId="15" fillId="0" borderId="35" xfId="0" applyNumberFormat="1" applyFont="1" applyBorder="1" applyAlignment="1">
      <alignment horizontal="right"/>
    </xf>
    <xf numFmtId="0" fontId="15" fillId="0" borderId="37" xfId="0" applyFont="1" applyBorder="1" applyAlignment="1">
      <alignment horizontal="center" vertical="center" wrapText="1"/>
    </xf>
    <xf numFmtId="0" fontId="14" fillId="0" borderId="39" xfId="0" applyFont="1" applyBorder="1" applyAlignment="1">
      <alignment vertical="center" wrapText="1"/>
    </xf>
    <xf numFmtId="3" fontId="14" fillId="0" borderId="22" xfId="0" applyNumberFormat="1" applyFont="1" applyBorder="1" applyAlignment="1">
      <alignment horizontal="right"/>
    </xf>
    <xf numFmtId="0" fontId="15" fillId="0" borderId="23" xfId="0" applyFont="1" applyBorder="1" applyAlignment="1">
      <alignment horizontal="center" vertical="center" wrapText="1"/>
    </xf>
    <xf numFmtId="0" fontId="14" fillId="0" borderId="0" xfId="0" applyFont="1" applyBorder="1"/>
    <xf numFmtId="0" fontId="14" fillId="0" borderId="43" xfId="0" applyFont="1" applyBorder="1" applyAlignment="1">
      <alignment vertical="center" wrapText="1"/>
    </xf>
    <xf numFmtId="3" fontId="14" fillId="0" borderId="16" xfId="0" applyNumberFormat="1" applyFont="1" applyBorder="1" applyAlignment="1">
      <alignment horizontal="right"/>
    </xf>
    <xf numFmtId="0" fontId="15" fillId="0" borderId="44" xfId="0" applyFont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3" fontId="14" fillId="0" borderId="0" xfId="0" applyNumberFormat="1" applyFont="1" applyBorder="1" applyAlignment="1">
      <alignment horizontal="right"/>
    </xf>
    <xf numFmtId="0" fontId="14" fillId="0" borderId="0" xfId="0" applyFont="1"/>
    <xf numFmtId="0" fontId="16" fillId="0" borderId="45" xfId="0" applyFont="1" applyBorder="1" applyAlignment="1">
      <alignment vertical="center" wrapText="1"/>
    </xf>
    <xf numFmtId="3" fontId="15" fillId="0" borderId="24" xfId="0" applyNumberFormat="1" applyFont="1" applyBorder="1" applyAlignment="1">
      <alignment horizontal="right"/>
    </xf>
    <xf numFmtId="0" fontId="15" fillId="0" borderId="46" xfId="0" applyFont="1" applyBorder="1" applyAlignment="1">
      <alignment horizontal="center" vertical="center" wrapText="1"/>
    </xf>
    <xf numFmtId="0" fontId="5" fillId="0" borderId="40" xfId="0" applyFont="1" applyBorder="1"/>
    <xf numFmtId="3" fontId="15" fillId="0" borderId="19" xfId="0" applyNumberFormat="1" applyFont="1" applyBorder="1" applyAlignment="1">
      <alignment horizontal="right"/>
    </xf>
    <xf numFmtId="0" fontId="15" fillId="0" borderId="25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3" fontId="15" fillId="0" borderId="0" xfId="0" applyNumberFormat="1" applyFont="1" applyAlignment="1">
      <alignment horizontal="right"/>
    </xf>
    <xf numFmtId="0" fontId="15" fillId="0" borderId="0" xfId="0" applyFont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3" fontId="15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" fontId="3" fillId="0" borderId="27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26">
    <cellStyle name="Ezres 2" xfId="2"/>
    <cellStyle name="Ezres 3" xfId="3"/>
    <cellStyle name="Ezres 4" xfId="4"/>
    <cellStyle name="Ezres 5" xfId="5"/>
    <cellStyle name="Ezres 6" xfId="6"/>
    <cellStyle name="Ezres 7" xfId="7"/>
    <cellStyle name="Hiperhivatkozás" xfId="8"/>
    <cellStyle name="Már látott hiperhivatkozás" xfId="9"/>
    <cellStyle name="Normál" xfId="0" builtinId="0"/>
    <cellStyle name="Normál 10" xfId="10"/>
    <cellStyle name="Normál 11" xfId="11"/>
    <cellStyle name="Normál 12" xfId="12"/>
    <cellStyle name="Normál 13" xfId="13"/>
    <cellStyle name="Normál 2" xfId="14"/>
    <cellStyle name="Normál 2 2" xfId="15"/>
    <cellStyle name="Normál 3" xfId="16"/>
    <cellStyle name="Normál 4" xfId="1"/>
    <cellStyle name="Normál 5" xfId="17"/>
    <cellStyle name="Normál 5 2" xfId="18"/>
    <cellStyle name="Normál 6" xfId="19"/>
    <cellStyle name="Normál 6 2" xfId="20"/>
    <cellStyle name="Normál 7" xfId="21"/>
    <cellStyle name="Normál 8" xfId="22"/>
    <cellStyle name="Normál 9" xfId="23"/>
    <cellStyle name="Pénznem 2" xfId="24"/>
    <cellStyle name="Pénznem 3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%20k&#246;lts&#233;gvet&#233;s/febru&#225;ri%20m&#243;d.%20eredeti/2018.%20&#233;vi%20c&#237;mrendes%20febr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címrendösszesen"/>
      <sheetName val="összesített önk.- köt.-államig."/>
      <sheetName val="mérleg"/>
      <sheetName val="rendfeladattalterhpézmaradv"/>
      <sheetName val="tartalékok"/>
      <sheetName val="felhalmozás-felújítás"/>
      <sheetName val="bevétel 11601 cím "/>
      <sheetName val="kiadás 11601"/>
      <sheetName val="bevétel 11602"/>
      <sheetName val="kiadás11602"/>
      <sheetName val="kiadás 11603"/>
      <sheetName val="bevétel 11604 cím  "/>
      <sheetName val="kiadás 11604 "/>
      <sheetName val="bevétel 11605 cím  "/>
      <sheetName val="kiadás11605projektek"/>
      <sheetName val="eng.létszám"/>
      <sheetName val="céljellegű"/>
      <sheetName val="EU-s projekt"/>
      <sheetName val="címrend kötelező"/>
      <sheetName val="címrend önként"/>
      <sheetName val="címrend államig"/>
      <sheetName val="ütemterv"/>
      <sheetName val="előzeteskötváll."/>
      <sheetName val="előterközvetett támogatások"/>
      <sheetName val="előterjállamitám"/>
      <sheetName val="3 éves"/>
      <sheetName val="stb29A"/>
    </sheetNames>
    <sheetDataSet>
      <sheetData sheetId="0" refreshError="1"/>
      <sheetData sheetId="1">
        <row r="6">
          <cell r="DS6">
            <v>19536744</v>
          </cell>
          <cell r="EW6">
            <v>2299893</v>
          </cell>
          <cell r="GY6">
            <v>5915567</v>
          </cell>
        </row>
        <row r="7">
          <cell r="DS7">
            <v>8228812</v>
          </cell>
          <cell r="EW7">
            <v>2265193</v>
          </cell>
          <cell r="GY7">
            <v>5803304</v>
          </cell>
        </row>
        <row r="8">
          <cell r="DS8">
            <v>143526</v>
          </cell>
          <cell r="EW8">
            <v>1408948</v>
          </cell>
          <cell r="GY8">
            <v>3280529</v>
          </cell>
        </row>
        <row r="9">
          <cell r="DS9">
            <v>30977</v>
          </cell>
          <cell r="EW9">
            <v>296681</v>
          </cell>
          <cell r="GY9">
            <v>714543</v>
          </cell>
        </row>
        <row r="10">
          <cell r="DS10">
            <v>5040537</v>
          </cell>
          <cell r="EW10">
            <v>559564</v>
          </cell>
          <cell r="GY10">
            <v>1807502</v>
          </cell>
        </row>
        <row r="11">
          <cell r="DS11">
            <v>156397</v>
          </cell>
          <cell r="EV11">
            <v>0</v>
          </cell>
          <cell r="EW11">
            <v>0</v>
          </cell>
          <cell r="GY11">
            <v>730</v>
          </cell>
        </row>
        <row r="12">
          <cell r="DS12">
            <v>2857375</v>
          </cell>
          <cell r="EW12">
            <v>0</v>
          </cell>
          <cell r="GY12">
            <v>0</v>
          </cell>
        </row>
        <row r="13">
          <cell r="DS13">
            <v>50726</v>
          </cell>
          <cell r="EW13">
            <v>0</v>
          </cell>
          <cell r="GY13">
            <v>0</v>
          </cell>
        </row>
        <row r="14">
          <cell r="DR14">
            <v>0</v>
          </cell>
          <cell r="DS14">
            <v>0</v>
          </cell>
          <cell r="EV14">
            <v>0</v>
          </cell>
          <cell r="EW14">
            <v>0</v>
          </cell>
          <cell r="GX14">
            <v>0</v>
          </cell>
          <cell r="GY14">
            <v>0</v>
          </cell>
        </row>
        <row r="15">
          <cell r="DS15">
            <v>127595</v>
          </cell>
          <cell r="EV15">
            <v>0</v>
          </cell>
          <cell r="EW15">
            <v>0</v>
          </cell>
          <cell r="GX15">
            <v>0</v>
          </cell>
          <cell r="GY15">
            <v>0</v>
          </cell>
        </row>
        <row r="16">
          <cell r="DS16">
            <v>1936829</v>
          </cell>
          <cell r="EV16">
            <v>0</v>
          </cell>
          <cell r="EW16">
            <v>0</v>
          </cell>
          <cell r="GX16">
            <v>0</v>
          </cell>
          <cell r="GY16">
            <v>0</v>
          </cell>
        </row>
        <row r="17">
          <cell r="DS17">
            <v>742225</v>
          </cell>
          <cell r="EV17">
            <v>0</v>
          </cell>
          <cell r="EW17">
            <v>0</v>
          </cell>
          <cell r="GX17">
            <v>0</v>
          </cell>
          <cell r="GY17">
            <v>0</v>
          </cell>
        </row>
        <row r="18">
          <cell r="DS18">
            <v>4928081</v>
          </cell>
          <cell r="EW18">
            <v>34700</v>
          </cell>
          <cell r="GY18">
            <v>112263</v>
          </cell>
        </row>
        <row r="19">
          <cell r="DS19">
            <v>456350</v>
          </cell>
          <cell r="EW19">
            <v>29200</v>
          </cell>
          <cell r="GY19">
            <v>68243</v>
          </cell>
        </row>
        <row r="20">
          <cell r="DS20">
            <v>2176059</v>
          </cell>
          <cell r="EV20">
            <v>0</v>
          </cell>
          <cell r="EW20">
            <v>5500</v>
          </cell>
          <cell r="GY20">
            <v>44020</v>
          </cell>
        </row>
        <row r="21">
          <cell r="DS21">
            <v>2295672</v>
          </cell>
          <cell r="EW21">
            <v>0</v>
          </cell>
          <cell r="GY21">
            <v>0</v>
          </cell>
        </row>
        <row r="22">
          <cell r="DS22">
            <v>500000</v>
          </cell>
          <cell r="EV22">
            <v>0</v>
          </cell>
          <cell r="EW22">
            <v>0</v>
          </cell>
          <cell r="GX22">
            <v>0</v>
          </cell>
          <cell r="GY22">
            <v>0</v>
          </cell>
        </row>
        <row r="23">
          <cell r="DS23">
            <v>15300</v>
          </cell>
          <cell r="EV23">
            <v>0</v>
          </cell>
          <cell r="EW23">
            <v>0</v>
          </cell>
          <cell r="GX23">
            <v>0</v>
          </cell>
          <cell r="GY23">
            <v>0</v>
          </cell>
        </row>
        <row r="24">
          <cell r="DS24">
            <v>862235</v>
          </cell>
          <cell r="EV24">
            <v>0</v>
          </cell>
          <cell r="EW24">
            <v>0</v>
          </cell>
          <cell r="GX24">
            <v>0</v>
          </cell>
          <cell r="GY24">
            <v>0</v>
          </cell>
        </row>
        <row r="25">
          <cell r="DR25">
            <v>673622</v>
          </cell>
          <cell r="DS25">
            <v>918137</v>
          </cell>
          <cell r="EV25">
            <v>0</v>
          </cell>
          <cell r="EW25">
            <v>0</v>
          </cell>
          <cell r="GX25">
            <v>0</v>
          </cell>
          <cell r="GY25">
            <v>0</v>
          </cell>
        </row>
        <row r="26">
          <cell r="DS26">
            <v>13156893</v>
          </cell>
          <cell r="EW26">
            <v>2299893</v>
          </cell>
          <cell r="GY26">
            <v>5915567</v>
          </cell>
        </row>
        <row r="27">
          <cell r="DS27">
            <v>19536744</v>
          </cell>
          <cell r="EW27">
            <v>2299893</v>
          </cell>
          <cell r="GY27">
            <v>5915567</v>
          </cell>
        </row>
        <row r="28">
          <cell r="DS28">
            <v>13542973</v>
          </cell>
          <cell r="EW28">
            <v>23100</v>
          </cell>
          <cell r="GY28">
            <v>1795404</v>
          </cell>
        </row>
        <row r="29">
          <cell r="DS29">
            <v>1867211</v>
          </cell>
          <cell r="EW29">
            <v>0</v>
          </cell>
          <cell r="GY29">
            <v>1553269</v>
          </cell>
        </row>
        <row r="30">
          <cell r="DS30">
            <v>1715394</v>
          </cell>
          <cell r="EV30">
            <v>0</v>
          </cell>
          <cell r="EW30">
            <v>0</v>
          </cell>
          <cell r="GX30">
            <v>0</v>
          </cell>
          <cell r="GY30">
            <v>0</v>
          </cell>
        </row>
        <row r="31">
          <cell r="DR31">
            <v>0</v>
          </cell>
          <cell r="DS31">
            <v>0</v>
          </cell>
          <cell r="EV31">
            <v>0</v>
          </cell>
          <cell r="EW31">
            <v>0</v>
          </cell>
          <cell r="GX31">
            <v>0</v>
          </cell>
          <cell r="GY31">
            <v>0</v>
          </cell>
        </row>
        <row r="32">
          <cell r="DR32">
            <v>0</v>
          </cell>
          <cell r="DS32">
            <v>0</v>
          </cell>
          <cell r="EV32">
            <v>0</v>
          </cell>
          <cell r="EW32">
            <v>0</v>
          </cell>
          <cell r="GX32">
            <v>0</v>
          </cell>
          <cell r="GY32">
            <v>0</v>
          </cell>
        </row>
        <row r="33">
          <cell r="DS33">
            <v>0</v>
          </cell>
          <cell r="EV33">
            <v>0</v>
          </cell>
          <cell r="EW33">
            <v>0</v>
          </cell>
          <cell r="GX33">
            <v>0</v>
          </cell>
          <cell r="GY33">
            <v>0</v>
          </cell>
        </row>
        <row r="34">
          <cell r="DR34">
            <v>6245</v>
          </cell>
          <cell r="DS34">
            <v>151817</v>
          </cell>
          <cell r="EW34">
            <v>0</v>
          </cell>
          <cell r="GY34">
            <v>1553269</v>
          </cell>
        </row>
        <row r="35">
          <cell r="DS35">
            <v>7558077</v>
          </cell>
          <cell r="EW35">
            <v>17300</v>
          </cell>
          <cell r="GX35">
            <v>0</v>
          </cell>
          <cell r="GY35">
            <v>0</v>
          </cell>
        </row>
        <row r="36">
          <cell r="DS36">
            <v>4032685</v>
          </cell>
          <cell r="EW36">
            <v>5800</v>
          </cell>
          <cell r="GY36">
            <v>242135</v>
          </cell>
        </row>
        <row r="37">
          <cell r="DS37">
            <v>85000</v>
          </cell>
          <cell r="EW37">
            <v>0</v>
          </cell>
          <cell r="GY37">
            <v>0</v>
          </cell>
        </row>
        <row r="38">
          <cell r="DR38">
            <v>0</v>
          </cell>
          <cell r="DS38">
            <v>0</v>
          </cell>
          <cell r="EV38">
            <v>0</v>
          </cell>
          <cell r="EW38">
            <v>0</v>
          </cell>
          <cell r="GX38">
            <v>0</v>
          </cell>
          <cell r="GY38">
            <v>0</v>
          </cell>
        </row>
        <row r="39">
          <cell r="DR39">
            <v>205380</v>
          </cell>
          <cell r="DS39">
            <v>85000</v>
          </cell>
          <cell r="EV39">
            <v>0</v>
          </cell>
          <cell r="EW39">
            <v>0</v>
          </cell>
          <cell r="GX39">
            <v>0</v>
          </cell>
          <cell r="GY39">
            <v>0</v>
          </cell>
        </row>
        <row r="40">
          <cell r="DS40">
            <v>3063795</v>
          </cell>
          <cell r="EW40">
            <v>0</v>
          </cell>
          <cell r="GY40">
            <v>17105</v>
          </cell>
        </row>
        <row r="41">
          <cell r="DS41">
            <v>414425</v>
          </cell>
          <cell r="EW41">
            <v>0</v>
          </cell>
          <cell r="GY41">
            <v>17105</v>
          </cell>
        </row>
        <row r="42">
          <cell r="DR42">
            <v>0</v>
          </cell>
          <cell r="DS42">
            <v>0</v>
          </cell>
          <cell r="EV42">
            <v>0</v>
          </cell>
          <cell r="EW42">
            <v>0</v>
          </cell>
          <cell r="GX42">
            <v>0</v>
          </cell>
          <cell r="GY42">
            <v>0</v>
          </cell>
        </row>
        <row r="43">
          <cell r="DS43">
            <v>0</v>
          </cell>
          <cell r="EV43">
            <v>0</v>
          </cell>
          <cell r="EW43">
            <v>0</v>
          </cell>
          <cell r="GX43">
            <v>0</v>
          </cell>
          <cell r="GY43">
            <v>0</v>
          </cell>
        </row>
        <row r="44">
          <cell r="DR44">
            <v>0</v>
          </cell>
          <cell r="DS44">
            <v>0</v>
          </cell>
          <cell r="EV44">
            <v>0</v>
          </cell>
          <cell r="EW44">
            <v>0</v>
          </cell>
          <cell r="GX44">
            <v>0</v>
          </cell>
          <cell r="GY44">
            <v>0</v>
          </cell>
        </row>
        <row r="45">
          <cell r="DS45">
            <v>414425</v>
          </cell>
          <cell r="EV45">
            <v>0</v>
          </cell>
          <cell r="EW45">
            <v>0</v>
          </cell>
          <cell r="GX45">
            <v>0</v>
          </cell>
          <cell r="GY45">
            <v>17105</v>
          </cell>
        </row>
        <row r="46">
          <cell r="DS46">
            <v>2508870</v>
          </cell>
          <cell r="EV46">
            <v>0</v>
          </cell>
          <cell r="EW46">
            <v>0</v>
          </cell>
          <cell r="GX46">
            <v>0</v>
          </cell>
          <cell r="GY46">
            <v>0</v>
          </cell>
        </row>
        <row r="47">
          <cell r="DS47">
            <v>0</v>
          </cell>
          <cell r="EV47">
            <v>0</v>
          </cell>
          <cell r="EW47">
            <v>0</v>
          </cell>
          <cell r="GX47">
            <v>0</v>
          </cell>
          <cell r="GY47">
            <v>0</v>
          </cell>
        </row>
        <row r="48">
          <cell r="DS48">
            <v>0</v>
          </cell>
          <cell r="EV48">
            <v>0</v>
          </cell>
          <cell r="EW48">
            <v>0</v>
          </cell>
          <cell r="GX48">
            <v>0</v>
          </cell>
          <cell r="GY48">
            <v>0</v>
          </cell>
        </row>
        <row r="49">
          <cell r="DS49">
            <v>140500</v>
          </cell>
          <cell r="EW49">
            <v>0</v>
          </cell>
          <cell r="GY49">
            <v>0</v>
          </cell>
        </row>
        <row r="50">
          <cell r="DS50">
            <v>140500</v>
          </cell>
          <cell r="EV50">
            <v>0</v>
          </cell>
          <cell r="EW50">
            <v>0</v>
          </cell>
          <cell r="GX50">
            <v>0</v>
          </cell>
          <cell r="GY50">
            <v>0</v>
          </cell>
        </row>
        <row r="51">
          <cell r="DS51">
            <v>0</v>
          </cell>
          <cell r="EV51">
            <v>0</v>
          </cell>
          <cell r="EW51">
            <v>0</v>
          </cell>
          <cell r="GX51">
            <v>0</v>
          </cell>
          <cell r="GY51">
            <v>0</v>
          </cell>
        </row>
        <row r="52">
          <cell r="DS52">
            <v>16606768</v>
          </cell>
          <cell r="EW52">
            <v>23100</v>
          </cell>
          <cell r="GY52">
            <v>1812509</v>
          </cell>
        </row>
        <row r="53">
          <cell r="DS53">
            <v>6379851</v>
          </cell>
          <cell r="EW53">
            <v>0</v>
          </cell>
          <cell r="GY53">
            <v>0</v>
          </cell>
        </row>
        <row r="54">
          <cell r="DS54">
            <v>6253993</v>
          </cell>
          <cell r="EW54">
            <v>0</v>
          </cell>
          <cell r="GY54">
            <v>0</v>
          </cell>
        </row>
        <row r="55">
          <cell r="DS55">
            <v>0</v>
          </cell>
          <cell r="EV55">
            <v>0</v>
          </cell>
          <cell r="EW55">
            <v>0</v>
          </cell>
          <cell r="GX55">
            <v>0</v>
          </cell>
          <cell r="GY55">
            <v>0</v>
          </cell>
        </row>
        <row r="56">
          <cell r="DS56">
            <v>0</v>
          </cell>
          <cell r="EV56">
            <v>0</v>
          </cell>
          <cell r="EW56">
            <v>0</v>
          </cell>
          <cell r="GX56">
            <v>0</v>
          </cell>
          <cell r="GY56">
            <v>0</v>
          </cell>
        </row>
        <row r="57">
          <cell r="DS57">
            <v>6253993</v>
          </cell>
          <cell r="EV57">
            <v>0</v>
          </cell>
          <cell r="EW57">
            <v>0</v>
          </cell>
          <cell r="GX57">
            <v>0</v>
          </cell>
          <cell r="GY57">
            <v>0</v>
          </cell>
        </row>
        <row r="58">
          <cell r="DS58">
            <v>125858</v>
          </cell>
          <cell r="EW58">
            <v>0</v>
          </cell>
          <cell r="GX58">
            <v>0</v>
          </cell>
          <cell r="GY58">
            <v>0</v>
          </cell>
        </row>
        <row r="59">
          <cell r="DS59">
            <v>125858</v>
          </cell>
          <cell r="EV59">
            <v>0</v>
          </cell>
          <cell r="EW59">
            <v>0</v>
          </cell>
          <cell r="GX59">
            <v>0</v>
          </cell>
          <cell r="GY59">
            <v>0</v>
          </cell>
        </row>
        <row r="60">
          <cell r="DS60">
            <v>0</v>
          </cell>
          <cell r="EV60">
            <v>0</v>
          </cell>
          <cell r="EW60">
            <v>0</v>
          </cell>
          <cell r="GX60">
            <v>0</v>
          </cell>
          <cell r="GY60">
            <v>0</v>
          </cell>
        </row>
        <row r="61">
          <cell r="DS61">
            <v>2929976</v>
          </cell>
          <cell r="EW61">
            <v>2276793</v>
          </cell>
          <cell r="GY61">
            <v>4103058</v>
          </cell>
        </row>
        <row r="62">
          <cell r="DS62">
            <v>935832</v>
          </cell>
          <cell r="EW62">
            <v>2242093</v>
          </cell>
          <cell r="GY62">
            <v>4011900</v>
          </cell>
        </row>
        <row r="63">
          <cell r="DR63">
            <v>0</v>
          </cell>
          <cell r="DS63">
            <v>0</v>
          </cell>
          <cell r="EW63">
            <v>2242093</v>
          </cell>
          <cell r="GY63">
            <v>4011900</v>
          </cell>
        </row>
        <row r="64">
          <cell r="DS64">
            <v>0</v>
          </cell>
          <cell r="EV64">
            <v>0</v>
          </cell>
          <cell r="EW64">
            <v>0</v>
          </cell>
          <cell r="GX64">
            <v>0</v>
          </cell>
          <cell r="GY64">
            <v>0</v>
          </cell>
        </row>
        <row r="65">
          <cell r="DR65">
            <v>0</v>
          </cell>
          <cell r="DS65">
            <v>0</v>
          </cell>
          <cell r="EV65">
            <v>0</v>
          </cell>
          <cell r="EW65">
            <v>0</v>
          </cell>
          <cell r="GX65">
            <v>0</v>
          </cell>
          <cell r="GY65">
            <v>0</v>
          </cell>
        </row>
        <row r="66">
          <cell r="DS66">
            <v>935832</v>
          </cell>
          <cell r="EW66">
            <v>0</v>
          </cell>
          <cell r="GY66">
            <v>0</v>
          </cell>
        </row>
        <row r="67">
          <cell r="DS67">
            <v>1994144</v>
          </cell>
          <cell r="EW67">
            <v>34700</v>
          </cell>
          <cell r="GY67">
            <v>91158</v>
          </cell>
        </row>
        <row r="68">
          <cell r="DR68">
            <v>0</v>
          </cell>
          <cell r="DS68">
            <v>0</v>
          </cell>
          <cell r="EW68">
            <v>34700</v>
          </cell>
          <cell r="GY68">
            <v>91158</v>
          </cell>
        </row>
        <row r="69">
          <cell r="DS69">
            <v>1994144</v>
          </cell>
          <cell r="EV69">
            <v>0</v>
          </cell>
          <cell r="EW69">
            <v>0</v>
          </cell>
          <cell r="GX69">
            <v>0</v>
          </cell>
          <cell r="GY69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6">
          <cell r="CR6">
            <v>0</v>
          </cell>
          <cell r="DS6">
            <v>11214140</v>
          </cell>
          <cell r="EW6">
            <v>1958105</v>
          </cell>
          <cell r="FP6">
            <v>5372870</v>
          </cell>
        </row>
        <row r="7">
          <cell r="DS7">
            <v>5410653</v>
          </cell>
          <cell r="EW7">
            <v>1923405</v>
          </cell>
          <cell r="FP7">
            <v>5308866</v>
          </cell>
        </row>
        <row r="8">
          <cell r="C8">
            <v>45745</v>
          </cell>
          <cell r="R8">
            <v>0</v>
          </cell>
          <cell r="U8">
            <v>0</v>
          </cell>
          <cell r="X8">
            <v>0</v>
          </cell>
          <cell r="AA8">
            <v>0</v>
          </cell>
          <cell r="AD8">
            <v>0</v>
          </cell>
          <cell r="AG8">
            <v>0</v>
          </cell>
          <cell r="AJ8">
            <v>0</v>
          </cell>
          <cell r="AM8">
            <v>0</v>
          </cell>
          <cell r="AP8">
            <v>0</v>
          </cell>
          <cell r="AV8">
            <v>0</v>
          </cell>
          <cell r="AY8">
            <v>0</v>
          </cell>
          <cell r="BE8">
            <v>0</v>
          </cell>
          <cell r="BH8">
            <v>0</v>
          </cell>
          <cell r="BN8">
            <v>0</v>
          </cell>
          <cell r="BT8">
            <v>0</v>
          </cell>
          <cell r="BZ8">
            <v>0</v>
          </cell>
          <cell r="CX8">
            <v>250</v>
          </cell>
          <cell r="DA8">
            <v>0</v>
          </cell>
          <cell r="DG8">
            <v>0</v>
          </cell>
          <cell r="DJ8">
            <v>0</v>
          </cell>
          <cell r="DP8">
            <v>0</v>
          </cell>
          <cell r="DS8">
            <v>45995</v>
          </cell>
          <cell r="EE8">
            <v>0</v>
          </cell>
          <cell r="EH8">
            <v>5000</v>
          </cell>
          <cell r="EK8">
            <v>14774</v>
          </cell>
          <cell r="EN8">
            <v>8064</v>
          </cell>
          <cell r="EQ8">
            <v>836876</v>
          </cell>
          <cell r="ET8">
            <v>301855</v>
          </cell>
          <cell r="EW8">
            <v>1166569</v>
          </cell>
          <cell r="EZ8">
            <v>77192</v>
          </cell>
          <cell r="FA8">
            <v>39051</v>
          </cell>
          <cell r="FB8">
            <v>30811</v>
          </cell>
          <cell r="FC8">
            <v>86134</v>
          </cell>
          <cell r="FD8">
            <v>11583</v>
          </cell>
          <cell r="FE8">
            <v>76754</v>
          </cell>
          <cell r="FF8">
            <v>83142</v>
          </cell>
          <cell r="FG8">
            <v>53159</v>
          </cell>
          <cell r="FH8">
            <v>0</v>
          </cell>
          <cell r="FI8">
            <v>26300</v>
          </cell>
          <cell r="FJ8">
            <v>57671</v>
          </cell>
          <cell r="FK8">
            <v>28777</v>
          </cell>
          <cell r="FM8">
            <v>506172</v>
          </cell>
          <cell r="FN8">
            <v>970781</v>
          </cell>
          <cell r="FO8">
            <v>939946</v>
          </cell>
          <cell r="FP8">
            <v>2987473</v>
          </cell>
        </row>
        <row r="9">
          <cell r="C9">
            <v>9195</v>
          </cell>
          <cell r="R9">
            <v>0</v>
          </cell>
          <cell r="U9">
            <v>0</v>
          </cell>
          <cell r="X9">
            <v>0</v>
          </cell>
          <cell r="AA9">
            <v>0</v>
          </cell>
          <cell r="AD9">
            <v>0</v>
          </cell>
          <cell r="AG9">
            <v>0</v>
          </cell>
          <cell r="AJ9">
            <v>0</v>
          </cell>
          <cell r="AM9">
            <v>0</v>
          </cell>
          <cell r="AP9">
            <v>0</v>
          </cell>
          <cell r="AV9">
            <v>0</v>
          </cell>
          <cell r="AY9">
            <v>0</v>
          </cell>
          <cell r="BE9">
            <v>0</v>
          </cell>
          <cell r="BH9">
            <v>0</v>
          </cell>
          <cell r="BN9">
            <v>0</v>
          </cell>
          <cell r="BT9">
            <v>0</v>
          </cell>
          <cell r="BZ9">
            <v>0</v>
          </cell>
          <cell r="CF9">
            <v>1000</v>
          </cell>
          <cell r="CX9">
            <v>45</v>
          </cell>
          <cell r="DA9">
            <v>0</v>
          </cell>
          <cell r="DG9">
            <v>0</v>
          </cell>
          <cell r="DJ9">
            <v>0</v>
          </cell>
          <cell r="DP9">
            <v>0</v>
          </cell>
          <cell r="DS9">
            <v>10240</v>
          </cell>
          <cell r="EE9">
            <v>0</v>
          </cell>
          <cell r="EH9">
            <v>900</v>
          </cell>
          <cell r="EK9">
            <v>3114</v>
          </cell>
          <cell r="EN9">
            <v>1452</v>
          </cell>
          <cell r="EQ9">
            <v>181163</v>
          </cell>
          <cell r="ET9">
            <v>59935</v>
          </cell>
          <cell r="EW9">
            <v>246564</v>
          </cell>
          <cell r="EZ9">
            <v>29863</v>
          </cell>
          <cell r="FA9">
            <v>7497</v>
          </cell>
          <cell r="FB9">
            <v>5993</v>
          </cell>
          <cell r="FC9">
            <v>16071</v>
          </cell>
          <cell r="FD9">
            <v>2252</v>
          </cell>
          <cell r="FE9">
            <v>14986</v>
          </cell>
          <cell r="FF9">
            <v>16137</v>
          </cell>
          <cell r="FG9">
            <v>10364</v>
          </cell>
          <cell r="FH9">
            <v>0</v>
          </cell>
          <cell r="FI9">
            <v>5106</v>
          </cell>
          <cell r="FJ9">
            <v>11327</v>
          </cell>
          <cell r="FK9">
            <v>5568</v>
          </cell>
          <cell r="FM9">
            <v>109337</v>
          </cell>
          <cell r="FN9">
            <v>198688</v>
          </cell>
          <cell r="FO9">
            <v>200715</v>
          </cell>
          <cell r="FP9">
            <v>633904</v>
          </cell>
        </row>
        <row r="10">
          <cell r="C10">
            <v>9420</v>
          </cell>
          <cell r="R10">
            <v>0</v>
          </cell>
          <cell r="U10">
            <v>0</v>
          </cell>
          <cell r="X10">
            <v>0</v>
          </cell>
          <cell r="AA10">
            <v>0</v>
          </cell>
          <cell r="AD10">
            <v>0</v>
          </cell>
          <cell r="AG10">
            <v>1200</v>
          </cell>
          <cell r="AJ10">
            <v>9100</v>
          </cell>
          <cell r="AM10">
            <v>0</v>
          </cell>
          <cell r="AP10">
            <v>780103</v>
          </cell>
          <cell r="AV10">
            <v>29450</v>
          </cell>
          <cell r="AY10">
            <v>53850</v>
          </cell>
          <cell r="BE10">
            <v>1000</v>
          </cell>
          <cell r="BH10">
            <v>131700</v>
          </cell>
          <cell r="BN10">
            <v>3500</v>
          </cell>
          <cell r="BQ10">
            <v>27500</v>
          </cell>
          <cell r="BT10">
            <v>0</v>
          </cell>
          <cell r="BZ10">
            <v>0</v>
          </cell>
          <cell r="CF10">
            <v>2560396</v>
          </cell>
          <cell r="CX10">
            <v>3689</v>
          </cell>
          <cell r="DA10">
            <v>22680</v>
          </cell>
          <cell r="DG10">
            <v>39074</v>
          </cell>
          <cell r="DJ10">
            <v>78360</v>
          </cell>
          <cell r="DP10">
            <v>0</v>
          </cell>
          <cell r="DS10">
            <v>3751022</v>
          </cell>
          <cell r="EE10">
            <v>330796</v>
          </cell>
          <cell r="EH10">
            <v>53015</v>
          </cell>
          <cell r="EK10">
            <v>16600</v>
          </cell>
          <cell r="EN10">
            <v>6250</v>
          </cell>
          <cell r="EQ10">
            <v>8956</v>
          </cell>
          <cell r="ET10">
            <v>94655</v>
          </cell>
          <cell r="EW10">
            <v>510272</v>
          </cell>
          <cell r="EZ10">
            <v>20280</v>
          </cell>
          <cell r="FA10">
            <v>12188</v>
          </cell>
          <cell r="FB10">
            <v>4609</v>
          </cell>
          <cell r="FC10">
            <v>20600</v>
          </cell>
          <cell r="FD10">
            <v>192655</v>
          </cell>
          <cell r="FE10">
            <v>12887</v>
          </cell>
          <cell r="FF10">
            <v>41302</v>
          </cell>
          <cell r="FG10">
            <v>21745</v>
          </cell>
          <cell r="FH10">
            <v>0</v>
          </cell>
          <cell r="FI10">
            <v>14483</v>
          </cell>
          <cell r="FJ10">
            <v>716791</v>
          </cell>
          <cell r="FK10">
            <v>31780</v>
          </cell>
          <cell r="FM10">
            <v>170998</v>
          </cell>
          <cell r="FN10">
            <v>303130</v>
          </cell>
          <cell r="FO10">
            <v>123311</v>
          </cell>
          <cell r="FP10">
            <v>1686759</v>
          </cell>
        </row>
        <row r="11">
          <cell r="C11">
            <v>0</v>
          </cell>
          <cell r="R11">
            <v>0</v>
          </cell>
          <cell r="U11">
            <v>0</v>
          </cell>
          <cell r="X11">
            <v>0</v>
          </cell>
          <cell r="AD11">
            <v>0</v>
          </cell>
          <cell r="AG11">
            <v>0</v>
          </cell>
          <cell r="AJ11">
            <v>0</v>
          </cell>
          <cell r="AM11">
            <v>66308</v>
          </cell>
          <cell r="AP11">
            <v>0</v>
          </cell>
          <cell r="AV11">
            <v>0</v>
          </cell>
          <cell r="AY11">
            <v>0</v>
          </cell>
          <cell r="BE11">
            <v>0</v>
          </cell>
          <cell r="BH11">
            <v>0</v>
          </cell>
          <cell r="BN11">
            <v>0</v>
          </cell>
          <cell r="BT11">
            <v>0</v>
          </cell>
          <cell r="BZ11">
            <v>0</v>
          </cell>
          <cell r="CX11">
            <v>0</v>
          </cell>
          <cell r="DA11">
            <v>0</v>
          </cell>
          <cell r="DG11">
            <v>0</v>
          </cell>
          <cell r="DJ11">
            <v>0</v>
          </cell>
          <cell r="DP11">
            <v>0</v>
          </cell>
          <cell r="DS11">
            <v>66308</v>
          </cell>
          <cell r="EE11">
            <v>0</v>
          </cell>
          <cell r="EH11">
            <v>0</v>
          </cell>
          <cell r="EK11">
            <v>0</v>
          </cell>
          <cell r="EN11">
            <v>0</v>
          </cell>
          <cell r="EQ11">
            <v>0</v>
          </cell>
          <cell r="ET11">
            <v>0</v>
          </cell>
          <cell r="EW11">
            <v>0</v>
          </cell>
          <cell r="FI11">
            <v>730</v>
          </cell>
          <cell r="FP11">
            <v>730</v>
          </cell>
        </row>
        <row r="12">
          <cell r="DS12">
            <v>1537088</v>
          </cell>
          <cell r="EW12">
            <v>0</v>
          </cell>
          <cell r="FP12">
            <v>0</v>
          </cell>
        </row>
        <row r="13">
          <cell r="AA13">
            <v>50726</v>
          </cell>
          <cell r="DS13">
            <v>50726</v>
          </cell>
          <cell r="EE13">
            <v>0</v>
          </cell>
          <cell r="EH13">
            <v>0</v>
          </cell>
          <cell r="EK13">
            <v>0</v>
          </cell>
          <cell r="EN13">
            <v>0</v>
          </cell>
          <cell r="EQ13">
            <v>0</v>
          </cell>
          <cell r="ET13">
            <v>0</v>
          </cell>
          <cell r="EW13">
            <v>0</v>
          </cell>
          <cell r="FP13">
            <v>0</v>
          </cell>
        </row>
        <row r="14">
          <cell r="DS14">
            <v>0</v>
          </cell>
          <cell r="EE14">
            <v>0</v>
          </cell>
          <cell r="EH14">
            <v>0</v>
          </cell>
          <cell r="EK14">
            <v>0</v>
          </cell>
          <cell r="EN14">
            <v>0</v>
          </cell>
          <cell r="EQ14">
            <v>0</v>
          </cell>
          <cell r="ET14">
            <v>0</v>
          </cell>
          <cell r="EW14">
            <v>0</v>
          </cell>
          <cell r="FP14">
            <v>0</v>
          </cell>
        </row>
        <row r="15">
          <cell r="C15">
            <v>0</v>
          </cell>
          <cell r="U15">
            <v>0</v>
          </cell>
          <cell r="X15">
            <v>6868</v>
          </cell>
          <cell r="AA15">
            <v>0</v>
          </cell>
          <cell r="AD15">
            <v>0</v>
          </cell>
          <cell r="AG15">
            <v>0</v>
          </cell>
          <cell r="AJ15">
            <v>0</v>
          </cell>
          <cell r="AM15">
            <v>0</v>
          </cell>
          <cell r="AP15">
            <v>0</v>
          </cell>
          <cell r="AV15">
            <v>104457</v>
          </cell>
          <cell r="AY15">
            <v>0</v>
          </cell>
          <cell r="BE15">
            <v>0</v>
          </cell>
          <cell r="BH15">
            <v>0</v>
          </cell>
          <cell r="BN15">
            <v>0</v>
          </cell>
          <cell r="BT15">
            <v>0</v>
          </cell>
          <cell r="BZ15">
            <v>0</v>
          </cell>
          <cell r="CX15">
            <v>0</v>
          </cell>
          <cell r="DA15">
            <v>0</v>
          </cell>
          <cell r="DG15">
            <v>0</v>
          </cell>
          <cell r="DJ15">
            <v>0</v>
          </cell>
          <cell r="DS15">
            <v>111325</v>
          </cell>
          <cell r="EE15">
            <v>0</v>
          </cell>
          <cell r="EH15">
            <v>0</v>
          </cell>
          <cell r="EK15">
            <v>0</v>
          </cell>
          <cell r="EN15">
            <v>0</v>
          </cell>
          <cell r="EQ15">
            <v>0</v>
          </cell>
          <cell r="ET15">
            <v>0</v>
          </cell>
          <cell r="EW15">
            <v>0</v>
          </cell>
          <cell r="FP15">
            <v>0</v>
          </cell>
        </row>
        <row r="16">
          <cell r="C16">
            <v>0</v>
          </cell>
          <cell r="U16">
            <v>0</v>
          </cell>
          <cell r="X16">
            <v>0</v>
          </cell>
          <cell r="AA16">
            <v>0</v>
          </cell>
          <cell r="AD16">
            <v>0</v>
          </cell>
          <cell r="AG16">
            <v>0</v>
          </cell>
          <cell r="AJ16">
            <v>0</v>
          </cell>
          <cell r="AM16">
            <v>0</v>
          </cell>
          <cell r="AP16">
            <v>0</v>
          </cell>
          <cell r="AV16">
            <v>0</v>
          </cell>
          <cell r="AY16">
            <v>0</v>
          </cell>
          <cell r="BE16">
            <v>0</v>
          </cell>
          <cell r="BH16">
            <v>0</v>
          </cell>
          <cell r="BN16">
            <v>0</v>
          </cell>
          <cell r="BT16">
            <v>0</v>
          </cell>
          <cell r="BZ16">
            <v>580736</v>
          </cell>
          <cell r="CX16">
            <v>0</v>
          </cell>
          <cell r="DA16">
            <v>0</v>
          </cell>
          <cell r="DG16">
            <v>0</v>
          </cell>
          <cell r="DJ16">
            <v>0</v>
          </cell>
          <cell r="DP16">
            <v>167904</v>
          </cell>
          <cell r="DS16">
            <v>748640</v>
          </cell>
          <cell r="EE16">
            <v>0</v>
          </cell>
          <cell r="EH16">
            <v>0</v>
          </cell>
          <cell r="EK16">
            <v>0</v>
          </cell>
          <cell r="EN16">
            <v>0</v>
          </cell>
          <cell r="EQ16">
            <v>0</v>
          </cell>
          <cell r="ET16">
            <v>0</v>
          </cell>
          <cell r="EW16">
            <v>0</v>
          </cell>
          <cell r="FP16">
            <v>0</v>
          </cell>
        </row>
        <row r="17">
          <cell r="C17">
            <v>0</v>
          </cell>
          <cell r="R17">
            <v>626397</v>
          </cell>
          <cell r="U17">
            <v>0</v>
          </cell>
          <cell r="X17">
            <v>0</v>
          </cell>
          <cell r="AA17">
            <v>0</v>
          </cell>
          <cell r="AD17">
            <v>0</v>
          </cell>
          <cell r="AG17">
            <v>0</v>
          </cell>
          <cell r="AJ17">
            <v>0</v>
          </cell>
          <cell r="AM17">
            <v>0</v>
          </cell>
          <cell r="AP17">
            <v>0</v>
          </cell>
          <cell r="AV17">
            <v>0</v>
          </cell>
          <cell r="AY17">
            <v>0</v>
          </cell>
          <cell r="BE17">
            <v>0</v>
          </cell>
          <cell r="BH17">
            <v>0</v>
          </cell>
          <cell r="BN17">
            <v>0</v>
          </cell>
          <cell r="BT17">
            <v>0</v>
          </cell>
          <cell r="BZ17">
            <v>0</v>
          </cell>
          <cell r="CX17">
            <v>0</v>
          </cell>
          <cell r="DA17">
            <v>0</v>
          </cell>
          <cell r="DG17">
            <v>0</v>
          </cell>
          <cell r="DJ17">
            <v>0</v>
          </cell>
          <cell r="DS17">
            <v>626397</v>
          </cell>
          <cell r="EE17">
            <v>0</v>
          </cell>
          <cell r="EH17">
            <v>0</v>
          </cell>
          <cell r="EK17">
            <v>0</v>
          </cell>
          <cell r="EN17">
            <v>0</v>
          </cell>
          <cell r="EQ17">
            <v>0</v>
          </cell>
          <cell r="ET17">
            <v>0</v>
          </cell>
          <cell r="EW17">
            <v>0</v>
          </cell>
          <cell r="FP17">
            <v>0</v>
          </cell>
        </row>
        <row r="18">
          <cell r="R18">
            <v>0</v>
          </cell>
          <cell r="DS18">
            <v>160600</v>
          </cell>
          <cell r="EW18">
            <v>34700</v>
          </cell>
          <cell r="FP18">
            <v>64004</v>
          </cell>
        </row>
        <row r="19">
          <cell r="C19">
            <v>0</v>
          </cell>
          <cell r="U19">
            <v>0</v>
          </cell>
          <cell r="X19">
            <v>0</v>
          </cell>
          <cell r="AA19">
            <v>0</v>
          </cell>
          <cell r="AD19">
            <v>0</v>
          </cell>
          <cell r="AG19">
            <v>0</v>
          </cell>
          <cell r="AJ19">
            <v>0</v>
          </cell>
          <cell r="AM19">
            <v>0</v>
          </cell>
          <cell r="AP19">
            <v>0</v>
          </cell>
          <cell r="AV19">
            <v>3300</v>
          </cell>
          <cell r="AY19">
            <v>0</v>
          </cell>
          <cell r="BE19">
            <v>0</v>
          </cell>
          <cell r="BH19">
            <v>0</v>
          </cell>
          <cell r="BN19">
            <v>0</v>
          </cell>
          <cell r="BQ19">
            <v>0</v>
          </cell>
          <cell r="BT19">
            <v>0</v>
          </cell>
          <cell r="BZ19">
            <v>0</v>
          </cell>
          <cell r="CF19">
            <v>0</v>
          </cell>
          <cell r="CX19">
            <v>0</v>
          </cell>
          <cell r="DA19">
            <v>0</v>
          </cell>
          <cell r="DG19">
            <v>0</v>
          </cell>
          <cell r="DJ19">
            <v>0</v>
          </cell>
          <cell r="DS19">
            <v>3300</v>
          </cell>
          <cell r="EE19">
            <v>13500</v>
          </cell>
          <cell r="EH19">
            <v>10400</v>
          </cell>
          <cell r="EK19">
            <v>800</v>
          </cell>
          <cell r="EN19">
            <v>2500</v>
          </cell>
          <cell r="EQ19">
            <v>0</v>
          </cell>
          <cell r="ET19">
            <v>2000</v>
          </cell>
          <cell r="EW19">
            <v>29200</v>
          </cell>
          <cell r="EZ19">
            <v>1000</v>
          </cell>
          <cell r="FA19">
            <v>1000</v>
          </cell>
          <cell r="FC19">
            <v>1000</v>
          </cell>
          <cell r="FD19">
            <v>500</v>
          </cell>
          <cell r="FE19">
            <v>500</v>
          </cell>
          <cell r="FF19">
            <v>3000</v>
          </cell>
          <cell r="FG19">
            <v>500</v>
          </cell>
          <cell r="FI19">
            <v>500</v>
          </cell>
          <cell r="FJ19">
            <v>500</v>
          </cell>
          <cell r="FM19">
            <v>22868</v>
          </cell>
          <cell r="FN19">
            <v>4000</v>
          </cell>
          <cell r="FO19">
            <v>7653</v>
          </cell>
          <cell r="FP19">
            <v>43021</v>
          </cell>
        </row>
        <row r="20">
          <cell r="C20">
            <v>0</v>
          </cell>
          <cell r="U20">
            <v>0</v>
          </cell>
          <cell r="X20">
            <v>0</v>
          </cell>
          <cell r="AA20">
            <v>0</v>
          </cell>
          <cell r="AD20">
            <v>0</v>
          </cell>
          <cell r="AG20">
            <v>0</v>
          </cell>
          <cell r="AJ20">
            <v>0</v>
          </cell>
          <cell r="AM20">
            <v>0</v>
          </cell>
          <cell r="AP20">
            <v>0</v>
          </cell>
          <cell r="AV20">
            <v>0</v>
          </cell>
          <cell r="AY20">
            <v>0</v>
          </cell>
          <cell r="BE20">
            <v>0</v>
          </cell>
          <cell r="BH20">
            <v>0</v>
          </cell>
          <cell r="BN20">
            <v>0</v>
          </cell>
          <cell r="BQ20">
            <v>0</v>
          </cell>
          <cell r="BT20">
            <v>0</v>
          </cell>
          <cell r="BZ20">
            <v>0</v>
          </cell>
          <cell r="CF20">
            <v>0</v>
          </cell>
          <cell r="CX20">
            <v>0</v>
          </cell>
          <cell r="DA20">
            <v>0</v>
          </cell>
          <cell r="DG20">
            <v>0</v>
          </cell>
          <cell r="DJ20">
            <v>0</v>
          </cell>
          <cell r="DS20">
            <v>0</v>
          </cell>
          <cell r="EE20">
            <v>2900</v>
          </cell>
          <cell r="EH20">
            <v>0</v>
          </cell>
          <cell r="EK20">
            <v>0</v>
          </cell>
          <cell r="EN20">
            <v>2600</v>
          </cell>
          <cell r="EQ20">
            <v>0</v>
          </cell>
          <cell r="ET20">
            <v>0</v>
          </cell>
          <cell r="EW20">
            <v>5500</v>
          </cell>
          <cell r="FM20">
            <v>14950</v>
          </cell>
          <cell r="FO20">
            <v>6033</v>
          </cell>
          <cell r="FP20">
            <v>20983</v>
          </cell>
        </row>
        <row r="21">
          <cell r="C21">
            <v>0</v>
          </cell>
          <cell r="R21">
            <v>0</v>
          </cell>
          <cell r="DS21">
            <v>157300</v>
          </cell>
          <cell r="EW21">
            <v>0</v>
          </cell>
          <cell r="FP21">
            <v>0</v>
          </cell>
        </row>
        <row r="22">
          <cell r="DS22">
            <v>0</v>
          </cell>
          <cell r="EW22">
            <v>0</v>
          </cell>
          <cell r="FP22">
            <v>0</v>
          </cell>
        </row>
        <row r="23">
          <cell r="C23">
            <v>0</v>
          </cell>
          <cell r="U23">
            <v>0</v>
          </cell>
          <cell r="X23">
            <v>0</v>
          </cell>
          <cell r="AA23">
            <v>0</v>
          </cell>
          <cell r="AD23">
            <v>0</v>
          </cell>
          <cell r="AG23">
            <v>0</v>
          </cell>
          <cell r="AJ23">
            <v>0</v>
          </cell>
          <cell r="AM23">
            <v>0</v>
          </cell>
          <cell r="AP23">
            <v>0</v>
          </cell>
          <cell r="AV23">
            <v>0</v>
          </cell>
          <cell r="AY23">
            <v>0</v>
          </cell>
          <cell r="BE23">
            <v>0</v>
          </cell>
          <cell r="BH23">
            <v>0</v>
          </cell>
          <cell r="BN23">
            <v>0</v>
          </cell>
          <cell r="BQ23">
            <v>0</v>
          </cell>
          <cell r="BT23">
            <v>0</v>
          </cell>
          <cell r="BZ23">
            <v>0</v>
          </cell>
          <cell r="CF23">
            <v>15300</v>
          </cell>
          <cell r="CX23">
            <v>0</v>
          </cell>
          <cell r="DA23">
            <v>0</v>
          </cell>
          <cell r="DG23">
            <v>0</v>
          </cell>
          <cell r="DJ23">
            <v>0</v>
          </cell>
          <cell r="DS23">
            <v>15300</v>
          </cell>
          <cell r="EE23">
            <v>0</v>
          </cell>
          <cell r="EH23">
            <v>0</v>
          </cell>
          <cell r="EK23">
            <v>0</v>
          </cell>
          <cell r="EN23">
            <v>0</v>
          </cell>
          <cell r="EQ23">
            <v>0</v>
          </cell>
          <cell r="ET23">
            <v>0</v>
          </cell>
          <cell r="EW23">
            <v>0</v>
          </cell>
          <cell r="FP23">
            <v>0</v>
          </cell>
        </row>
        <row r="24">
          <cell r="C24">
            <v>0</v>
          </cell>
          <cell r="U24">
            <v>0</v>
          </cell>
          <cell r="X24">
            <v>0</v>
          </cell>
          <cell r="AA24">
            <v>0</v>
          </cell>
          <cell r="AD24">
            <v>0</v>
          </cell>
          <cell r="AG24">
            <v>0</v>
          </cell>
          <cell r="AJ24">
            <v>0</v>
          </cell>
          <cell r="AM24">
            <v>0</v>
          </cell>
          <cell r="AP24">
            <v>0</v>
          </cell>
          <cell r="AV24">
            <v>0</v>
          </cell>
          <cell r="AY24">
            <v>0</v>
          </cell>
          <cell r="BE24">
            <v>0</v>
          </cell>
          <cell r="BH24">
            <v>0</v>
          </cell>
          <cell r="BN24">
            <v>0</v>
          </cell>
          <cell r="BQ24">
            <v>0</v>
          </cell>
          <cell r="BT24">
            <v>0</v>
          </cell>
          <cell r="BZ24">
            <v>0</v>
          </cell>
          <cell r="CF24">
            <v>142000</v>
          </cell>
          <cell r="CX24">
            <v>0</v>
          </cell>
          <cell r="DA24">
            <v>0</v>
          </cell>
          <cell r="DJ24">
            <v>0</v>
          </cell>
          <cell r="DS24">
            <v>142000</v>
          </cell>
          <cell r="EE24">
            <v>0</v>
          </cell>
          <cell r="EH24">
            <v>0</v>
          </cell>
          <cell r="EK24">
            <v>0</v>
          </cell>
          <cell r="EN24">
            <v>0</v>
          </cell>
          <cell r="EQ24">
            <v>0</v>
          </cell>
          <cell r="ET24">
            <v>0</v>
          </cell>
          <cell r="EW24">
            <v>0</v>
          </cell>
          <cell r="FP24">
            <v>0</v>
          </cell>
        </row>
        <row r="25">
          <cell r="C25">
            <v>0</v>
          </cell>
          <cell r="U25">
            <v>0</v>
          </cell>
          <cell r="X25">
            <v>0</v>
          </cell>
          <cell r="AA25">
            <v>0</v>
          </cell>
          <cell r="AD25">
            <v>0</v>
          </cell>
          <cell r="AG25">
            <v>0</v>
          </cell>
          <cell r="AJ25">
            <v>0</v>
          </cell>
          <cell r="AM25">
            <v>0</v>
          </cell>
          <cell r="AP25">
            <v>0</v>
          </cell>
          <cell r="AV25">
            <v>0</v>
          </cell>
          <cell r="AY25">
            <v>0</v>
          </cell>
          <cell r="BE25">
            <v>0</v>
          </cell>
          <cell r="BH25">
            <v>0</v>
          </cell>
          <cell r="BN25">
            <v>0</v>
          </cell>
          <cell r="BT25">
            <v>0</v>
          </cell>
          <cell r="BZ25">
            <v>0</v>
          </cell>
          <cell r="CX25">
            <v>0</v>
          </cell>
          <cell r="DA25">
            <v>0</v>
          </cell>
          <cell r="DG25">
            <v>0</v>
          </cell>
          <cell r="DJ25">
            <v>0</v>
          </cell>
          <cell r="DS25">
            <v>0</v>
          </cell>
          <cell r="EE25">
            <v>0</v>
          </cell>
          <cell r="EH25">
            <v>0</v>
          </cell>
          <cell r="EK25">
            <v>0</v>
          </cell>
          <cell r="EN25">
            <v>0</v>
          </cell>
          <cell r="EQ25">
            <v>0</v>
          </cell>
          <cell r="ET25">
            <v>0</v>
          </cell>
          <cell r="EW25">
            <v>0</v>
          </cell>
          <cell r="FP25">
            <v>0</v>
          </cell>
        </row>
        <row r="26">
          <cell r="DS26">
            <v>5571253</v>
          </cell>
          <cell r="EW26">
            <v>1958105</v>
          </cell>
          <cell r="FP26">
            <v>5372870</v>
          </cell>
        </row>
        <row r="27">
          <cell r="DS27">
            <v>13608278</v>
          </cell>
          <cell r="EW27">
            <v>1958105</v>
          </cell>
          <cell r="FP27">
            <v>5413136</v>
          </cell>
        </row>
        <row r="28">
          <cell r="DS28">
            <v>12797169</v>
          </cell>
          <cell r="EW28">
            <v>19200</v>
          </cell>
          <cell r="FP28">
            <v>1709154</v>
          </cell>
        </row>
        <row r="29">
          <cell r="DS29">
            <v>1715394</v>
          </cell>
          <cell r="EW29">
            <v>0</v>
          </cell>
          <cell r="FP29">
            <v>1486077</v>
          </cell>
        </row>
        <row r="30">
          <cell r="C30">
            <v>0</v>
          </cell>
          <cell r="U30">
            <v>0</v>
          </cell>
          <cell r="X30">
            <v>0</v>
          </cell>
          <cell r="AA30">
            <v>1715394</v>
          </cell>
          <cell r="AD30">
            <v>0</v>
          </cell>
          <cell r="AG30">
            <v>0</v>
          </cell>
          <cell r="AJ30">
            <v>0</v>
          </cell>
          <cell r="AM30">
            <v>0</v>
          </cell>
          <cell r="AP30">
            <v>0</v>
          </cell>
          <cell r="AV30">
            <v>0</v>
          </cell>
          <cell r="AY30">
            <v>0</v>
          </cell>
          <cell r="BE30">
            <v>0</v>
          </cell>
          <cell r="BH30">
            <v>0</v>
          </cell>
          <cell r="BN30">
            <v>0</v>
          </cell>
          <cell r="BT30">
            <v>0</v>
          </cell>
          <cell r="BZ30">
            <v>0</v>
          </cell>
          <cell r="CX30">
            <v>0</v>
          </cell>
          <cell r="DA30">
            <v>0</v>
          </cell>
          <cell r="DG30">
            <v>0</v>
          </cell>
          <cell r="DJ30">
            <v>0</v>
          </cell>
          <cell r="DS30">
            <v>1715394</v>
          </cell>
          <cell r="EE30">
            <v>0</v>
          </cell>
          <cell r="EH30">
            <v>0</v>
          </cell>
          <cell r="EK30">
            <v>0</v>
          </cell>
          <cell r="EN30">
            <v>0</v>
          </cell>
          <cell r="EQ30">
            <v>0</v>
          </cell>
          <cell r="ET30">
            <v>0</v>
          </cell>
          <cell r="EW30">
            <v>0</v>
          </cell>
          <cell r="FP30">
            <v>0</v>
          </cell>
        </row>
        <row r="31">
          <cell r="C31">
            <v>0</v>
          </cell>
          <cell r="U31">
            <v>0</v>
          </cell>
          <cell r="X31">
            <v>0</v>
          </cell>
          <cell r="AA31">
            <v>0</v>
          </cell>
          <cell r="AD31">
            <v>0</v>
          </cell>
          <cell r="AG31">
            <v>0</v>
          </cell>
          <cell r="AJ31">
            <v>0</v>
          </cell>
          <cell r="AM31">
            <v>0</v>
          </cell>
          <cell r="AP31">
            <v>0</v>
          </cell>
          <cell r="AV31">
            <v>0</v>
          </cell>
          <cell r="AY31">
            <v>0</v>
          </cell>
          <cell r="BE31">
            <v>0</v>
          </cell>
          <cell r="BH31">
            <v>0</v>
          </cell>
          <cell r="BN31">
            <v>0</v>
          </cell>
          <cell r="BT31">
            <v>0</v>
          </cell>
          <cell r="BZ31">
            <v>0</v>
          </cell>
          <cell r="CX31">
            <v>0</v>
          </cell>
          <cell r="DA31">
            <v>0</v>
          </cell>
          <cell r="DG31">
            <v>0</v>
          </cell>
          <cell r="DJ31">
            <v>0</v>
          </cell>
          <cell r="DS31">
            <v>0</v>
          </cell>
          <cell r="EW31">
            <v>0</v>
          </cell>
          <cell r="FP31">
            <v>0</v>
          </cell>
        </row>
        <row r="32">
          <cell r="DS32">
            <v>0</v>
          </cell>
          <cell r="EW32">
            <v>0</v>
          </cell>
          <cell r="FP32">
            <v>0</v>
          </cell>
        </row>
        <row r="33">
          <cell r="DS33">
            <v>0</v>
          </cell>
          <cell r="EW33">
            <v>0</v>
          </cell>
          <cell r="FP33">
            <v>0</v>
          </cell>
        </row>
        <row r="34">
          <cell r="C34">
            <v>0</v>
          </cell>
          <cell r="U34">
            <v>0</v>
          </cell>
          <cell r="X34">
            <v>0</v>
          </cell>
          <cell r="AA34">
            <v>0</v>
          </cell>
          <cell r="AD34">
            <v>0</v>
          </cell>
          <cell r="AG34">
            <v>0</v>
          </cell>
          <cell r="AJ34">
            <v>0</v>
          </cell>
          <cell r="AM34">
            <v>0</v>
          </cell>
          <cell r="AP34">
            <v>0</v>
          </cell>
          <cell r="AV34">
            <v>0</v>
          </cell>
          <cell r="AY34">
            <v>0</v>
          </cell>
          <cell r="BE34">
            <v>0</v>
          </cell>
          <cell r="BH34">
            <v>0</v>
          </cell>
          <cell r="BN34">
            <v>0</v>
          </cell>
          <cell r="BT34">
            <v>0</v>
          </cell>
          <cell r="BZ34">
            <v>0</v>
          </cell>
          <cell r="CF34">
            <v>0</v>
          </cell>
          <cell r="CX34">
            <v>0</v>
          </cell>
          <cell r="DA34">
            <v>0</v>
          </cell>
          <cell r="DG34">
            <v>0</v>
          </cell>
          <cell r="DJ34">
            <v>0</v>
          </cell>
          <cell r="DS34">
            <v>0</v>
          </cell>
          <cell r="EE34">
            <v>0</v>
          </cell>
          <cell r="EH34">
            <v>0</v>
          </cell>
          <cell r="EK34">
            <v>0</v>
          </cell>
          <cell r="EN34">
            <v>0</v>
          </cell>
          <cell r="EQ34">
            <v>0</v>
          </cell>
          <cell r="ET34">
            <v>0</v>
          </cell>
          <cell r="EW34">
            <v>0</v>
          </cell>
          <cell r="FN34">
            <v>1486077</v>
          </cell>
          <cell r="FP34">
            <v>1486077</v>
          </cell>
        </row>
        <row r="35">
          <cell r="C35">
            <v>0</v>
          </cell>
          <cell r="U35">
            <v>0</v>
          </cell>
          <cell r="X35">
            <v>7558077</v>
          </cell>
          <cell r="AA35">
            <v>0</v>
          </cell>
          <cell r="AD35">
            <v>0</v>
          </cell>
          <cell r="AG35">
            <v>0</v>
          </cell>
          <cell r="AJ35">
            <v>0</v>
          </cell>
          <cell r="AM35">
            <v>0</v>
          </cell>
          <cell r="AP35">
            <v>0</v>
          </cell>
          <cell r="AV35">
            <v>0</v>
          </cell>
          <cell r="AY35">
            <v>0</v>
          </cell>
          <cell r="BE35">
            <v>0</v>
          </cell>
          <cell r="BH35">
            <v>0</v>
          </cell>
          <cell r="BN35">
            <v>0</v>
          </cell>
          <cell r="BT35">
            <v>0</v>
          </cell>
          <cell r="BZ35">
            <v>0</v>
          </cell>
          <cell r="CX35">
            <v>0</v>
          </cell>
          <cell r="DA35">
            <v>0</v>
          </cell>
          <cell r="DG35">
            <v>0</v>
          </cell>
          <cell r="DJ35">
            <v>0</v>
          </cell>
          <cell r="DS35">
            <v>7558077</v>
          </cell>
          <cell r="EE35">
            <v>0</v>
          </cell>
          <cell r="EH35">
            <v>0</v>
          </cell>
          <cell r="EK35">
            <v>0</v>
          </cell>
          <cell r="EN35">
            <v>0</v>
          </cell>
          <cell r="EQ35">
            <v>0</v>
          </cell>
          <cell r="ET35">
            <v>15000</v>
          </cell>
          <cell r="EW35">
            <v>15000</v>
          </cell>
          <cell r="FP35">
            <v>0</v>
          </cell>
        </row>
        <row r="36">
          <cell r="C36">
            <v>0</v>
          </cell>
          <cell r="U36">
            <v>0</v>
          </cell>
          <cell r="X36">
            <v>0</v>
          </cell>
          <cell r="AA36">
            <v>0</v>
          </cell>
          <cell r="AD36">
            <v>0</v>
          </cell>
          <cell r="AG36">
            <v>0</v>
          </cell>
          <cell r="AJ36">
            <v>5603</v>
          </cell>
          <cell r="AM36">
            <v>0</v>
          </cell>
          <cell r="AP36">
            <v>1251010</v>
          </cell>
          <cell r="AV36">
            <v>1200</v>
          </cell>
          <cell r="AY36">
            <v>250000</v>
          </cell>
          <cell r="BE36">
            <v>0</v>
          </cell>
          <cell r="BH36">
            <v>68219</v>
          </cell>
          <cell r="BN36">
            <v>0</v>
          </cell>
          <cell r="BQ36">
            <v>74166</v>
          </cell>
          <cell r="BT36">
            <v>0</v>
          </cell>
          <cell r="BZ36">
            <v>0</v>
          </cell>
          <cell r="CF36">
            <v>1833500</v>
          </cell>
          <cell r="CX36">
            <v>0</v>
          </cell>
          <cell r="DA36">
            <v>0</v>
          </cell>
          <cell r="DG36">
            <v>0</v>
          </cell>
          <cell r="DJ36">
            <v>30000</v>
          </cell>
          <cell r="DS36">
            <v>3513698</v>
          </cell>
          <cell r="EE36">
            <v>4000</v>
          </cell>
          <cell r="EH36">
            <v>200</v>
          </cell>
          <cell r="EK36">
            <v>0</v>
          </cell>
          <cell r="EN36">
            <v>0</v>
          </cell>
          <cell r="EQ36">
            <v>0</v>
          </cell>
          <cell r="ET36">
            <v>0</v>
          </cell>
          <cell r="EW36">
            <v>4200</v>
          </cell>
          <cell r="FD36">
            <v>33330</v>
          </cell>
          <cell r="FE36">
            <v>5506</v>
          </cell>
          <cell r="FF36">
            <v>3038</v>
          </cell>
          <cell r="FG36">
            <v>13603</v>
          </cell>
          <cell r="FJ36">
            <v>97009</v>
          </cell>
          <cell r="FM36">
            <v>40891</v>
          </cell>
          <cell r="FN36">
            <v>29700</v>
          </cell>
          <cell r="FP36">
            <v>223077</v>
          </cell>
        </row>
        <row r="37">
          <cell r="DD37">
            <v>0</v>
          </cell>
          <cell r="DS37">
            <v>10000</v>
          </cell>
          <cell r="EW37">
            <v>0</v>
          </cell>
          <cell r="FP37">
            <v>0</v>
          </cell>
        </row>
        <row r="38">
          <cell r="DS38">
            <v>0</v>
          </cell>
          <cell r="EW38">
            <v>0</v>
          </cell>
          <cell r="FP38">
            <v>0</v>
          </cell>
        </row>
        <row r="39">
          <cell r="C39">
            <v>0</v>
          </cell>
          <cell r="U39">
            <v>0</v>
          </cell>
          <cell r="X39">
            <v>0</v>
          </cell>
          <cell r="AA39">
            <v>0</v>
          </cell>
          <cell r="AD39">
            <v>0</v>
          </cell>
          <cell r="AG39">
            <v>0</v>
          </cell>
          <cell r="AJ39">
            <v>0</v>
          </cell>
          <cell r="AM39">
            <v>0</v>
          </cell>
          <cell r="AP39">
            <v>0</v>
          </cell>
          <cell r="AV39">
            <v>0</v>
          </cell>
          <cell r="AY39">
            <v>0</v>
          </cell>
          <cell r="BE39">
            <v>0</v>
          </cell>
          <cell r="BH39">
            <v>0</v>
          </cell>
          <cell r="BN39">
            <v>0</v>
          </cell>
          <cell r="BT39">
            <v>0</v>
          </cell>
          <cell r="BZ39">
            <v>10000</v>
          </cell>
          <cell r="CX39">
            <v>0</v>
          </cell>
          <cell r="DA39">
            <v>0</v>
          </cell>
          <cell r="DG39">
            <v>0</v>
          </cell>
          <cell r="DJ39">
            <v>0</v>
          </cell>
          <cell r="DS39">
            <v>10000</v>
          </cell>
          <cell r="EE39">
            <v>0</v>
          </cell>
          <cell r="EH39">
            <v>0</v>
          </cell>
          <cell r="EK39">
            <v>0</v>
          </cell>
          <cell r="EN39">
            <v>0</v>
          </cell>
          <cell r="EQ39">
            <v>0</v>
          </cell>
          <cell r="ET39">
            <v>0</v>
          </cell>
          <cell r="EW39">
            <v>0</v>
          </cell>
          <cell r="FP39">
            <v>0</v>
          </cell>
        </row>
        <row r="40">
          <cell r="DS40">
            <v>0</v>
          </cell>
          <cell r="EW40">
            <v>0</v>
          </cell>
          <cell r="FP40">
            <v>0</v>
          </cell>
        </row>
        <row r="41">
          <cell r="DS41">
            <v>0</v>
          </cell>
          <cell r="EW41">
            <v>0</v>
          </cell>
          <cell r="FP41">
            <v>0</v>
          </cell>
        </row>
        <row r="42">
          <cell r="C42">
            <v>0</v>
          </cell>
          <cell r="U42">
            <v>0</v>
          </cell>
          <cell r="X42">
            <v>0</v>
          </cell>
          <cell r="AA42">
            <v>0</v>
          </cell>
          <cell r="AD42">
            <v>0</v>
          </cell>
          <cell r="AG42">
            <v>0</v>
          </cell>
          <cell r="AJ42">
            <v>0</v>
          </cell>
          <cell r="AM42">
            <v>0</v>
          </cell>
          <cell r="AP42">
            <v>0</v>
          </cell>
          <cell r="AV42">
            <v>0</v>
          </cell>
          <cell r="AY42">
            <v>0</v>
          </cell>
          <cell r="BE42">
            <v>0</v>
          </cell>
          <cell r="BH42">
            <v>0</v>
          </cell>
          <cell r="BN42">
            <v>0</v>
          </cell>
          <cell r="BT42">
            <v>0</v>
          </cell>
          <cell r="BZ42">
            <v>0</v>
          </cell>
          <cell r="CX42">
            <v>0</v>
          </cell>
          <cell r="DA42">
            <v>0</v>
          </cell>
          <cell r="DG42">
            <v>0</v>
          </cell>
          <cell r="DJ42">
            <v>0</v>
          </cell>
          <cell r="DS42">
            <v>0</v>
          </cell>
          <cell r="EE42">
            <v>0</v>
          </cell>
          <cell r="EH42">
            <v>0</v>
          </cell>
          <cell r="EK42">
            <v>0</v>
          </cell>
          <cell r="EN42">
            <v>0</v>
          </cell>
          <cell r="EQ42">
            <v>0</v>
          </cell>
          <cell r="ET42">
            <v>0</v>
          </cell>
          <cell r="EW42">
            <v>0</v>
          </cell>
          <cell r="FP42">
            <v>0</v>
          </cell>
        </row>
        <row r="43">
          <cell r="DS43">
            <v>0</v>
          </cell>
          <cell r="EW43">
            <v>0</v>
          </cell>
          <cell r="FP43">
            <v>0</v>
          </cell>
        </row>
        <row r="44">
          <cell r="DS44">
            <v>0</v>
          </cell>
          <cell r="EW44">
            <v>0</v>
          </cell>
          <cell r="FP44">
            <v>0</v>
          </cell>
        </row>
        <row r="45">
          <cell r="C45">
            <v>0</v>
          </cell>
          <cell r="U45">
            <v>0</v>
          </cell>
          <cell r="X45">
            <v>0</v>
          </cell>
          <cell r="AA45">
            <v>0</v>
          </cell>
          <cell r="AD45">
            <v>0</v>
          </cell>
          <cell r="AG45">
            <v>0</v>
          </cell>
          <cell r="AJ45">
            <v>0</v>
          </cell>
          <cell r="AM45">
            <v>0</v>
          </cell>
          <cell r="AP45">
            <v>0</v>
          </cell>
          <cell r="AV45">
            <v>0</v>
          </cell>
          <cell r="AY45">
            <v>0</v>
          </cell>
          <cell r="BE45">
            <v>0</v>
          </cell>
          <cell r="BH45">
            <v>0</v>
          </cell>
          <cell r="BN45">
            <v>0</v>
          </cell>
          <cell r="BT45">
            <v>0</v>
          </cell>
          <cell r="BZ45">
            <v>0</v>
          </cell>
          <cell r="CF45">
            <v>0</v>
          </cell>
          <cell r="CX45">
            <v>0</v>
          </cell>
          <cell r="DA45">
            <v>0</v>
          </cell>
          <cell r="DG45">
            <v>0</v>
          </cell>
          <cell r="DJ45">
            <v>0</v>
          </cell>
          <cell r="DS45">
            <v>0</v>
          </cell>
          <cell r="EE45">
            <v>0</v>
          </cell>
          <cell r="EH45">
            <v>0</v>
          </cell>
          <cell r="EK45">
            <v>0</v>
          </cell>
          <cell r="EN45">
            <v>0</v>
          </cell>
          <cell r="EQ45">
            <v>0</v>
          </cell>
          <cell r="ET45">
            <v>0</v>
          </cell>
          <cell r="EW45">
            <v>0</v>
          </cell>
          <cell r="FP45">
            <v>0</v>
          </cell>
        </row>
        <row r="46">
          <cell r="C46">
            <v>0</v>
          </cell>
          <cell r="U46">
            <v>0</v>
          </cell>
          <cell r="X46">
            <v>0</v>
          </cell>
          <cell r="AA46">
            <v>0</v>
          </cell>
          <cell r="AD46">
            <v>0</v>
          </cell>
          <cell r="AG46">
            <v>0</v>
          </cell>
          <cell r="AJ46">
            <v>0</v>
          </cell>
          <cell r="AM46">
            <v>0</v>
          </cell>
          <cell r="AP46">
            <v>0</v>
          </cell>
          <cell r="AV46">
            <v>0</v>
          </cell>
          <cell r="AY46">
            <v>0</v>
          </cell>
          <cell r="BE46">
            <v>0</v>
          </cell>
          <cell r="BH46">
            <v>0</v>
          </cell>
          <cell r="BN46">
            <v>0</v>
          </cell>
          <cell r="BT46">
            <v>0</v>
          </cell>
          <cell r="BZ46">
            <v>0</v>
          </cell>
          <cell r="CF46">
            <v>0</v>
          </cell>
          <cell r="CX46">
            <v>0</v>
          </cell>
          <cell r="DA46">
            <v>0</v>
          </cell>
          <cell r="DG46">
            <v>0</v>
          </cell>
          <cell r="DJ46">
            <v>0</v>
          </cell>
          <cell r="DS46">
            <v>0</v>
          </cell>
          <cell r="EE46">
            <v>0</v>
          </cell>
          <cell r="EH46">
            <v>0</v>
          </cell>
          <cell r="EK46">
            <v>0</v>
          </cell>
          <cell r="EN46">
            <v>0</v>
          </cell>
          <cell r="EQ46">
            <v>0</v>
          </cell>
          <cell r="ET46">
            <v>0</v>
          </cell>
          <cell r="EW46">
            <v>0</v>
          </cell>
          <cell r="FP46">
            <v>0</v>
          </cell>
        </row>
        <row r="47">
          <cell r="C47">
            <v>0</v>
          </cell>
          <cell r="U47">
            <v>0</v>
          </cell>
          <cell r="X47">
            <v>0</v>
          </cell>
          <cell r="AA47">
            <v>0</v>
          </cell>
          <cell r="AD47">
            <v>0</v>
          </cell>
          <cell r="AG47">
            <v>0</v>
          </cell>
          <cell r="AJ47">
            <v>0</v>
          </cell>
          <cell r="AM47">
            <v>0</v>
          </cell>
          <cell r="AP47">
            <v>0</v>
          </cell>
          <cell r="AV47">
            <v>0</v>
          </cell>
          <cell r="AY47">
            <v>0</v>
          </cell>
          <cell r="BE47">
            <v>0</v>
          </cell>
          <cell r="BH47">
            <v>0</v>
          </cell>
          <cell r="BN47">
            <v>0</v>
          </cell>
          <cell r="BT47">
            <v>0</v>
          </cell>
          <cell r="BZ47">
            <v>0</v>
          </cell>
          <cell r="CX47">
            <v>0</v>
          </cell>
          <cell r="DA47">
            <v>0</v>
          </cell>
          <cell r="DG47">
            <v>0</v>
          </cell>
          <cell r="DJ47">
            <v>0</v>
          </cell>
          <cell r="DS47">
            <v>0</v>
          </cell>
          <cell r="EE47">
            <v>0</v>
          </cell>
          <cell r="EH47">
            <v>0</v>
          </cell>
          <cell r="EK47">
            <v>0</v>
          </cell>
          <cell r="EN47">
            <v>0</v>
          </cell>
          <cell r="EQ47">
            <v>0</v>
          </cell>
          <cell r="ET47">
            <v>0</v>
          </cell>
          <cell r="EW47">
            <v>0</v>
          </cell>
          <cell r="FP47">
            <v>0</v>
          </cell>
        </row>
        <row r="48">
          <cell r="C48">
            <v>0</v>
          </cell>
          <cell r="U48">
            <v>0</v>
          </cell>
          <cell r="X48">
            <v>0</v>
          </cell>
          <cell r="AA48">
            <v>0</v>
          </cell>
          <cell r="AD48">
            <v>0</v>
          </cell>
          <cell r="AG48">
            <v>0</v>
          </cell>
          <cell r="AJ48">
            <v>0</v>
          </cell>
          <cell r="AM48">
            <v>0</v>
          </cell>
          <cell r="AP48">
            <v>0</v>
          </cell>
          <cell r="AV48">
            <v>0</v>
          </cell>
          <cell r="AY48">
            <v>0</v>
          </cell>
          <cell r="BE48">
            <v>0</v>
          </cell>
          <cell r="BH48">
            <v>0</v>
          </cell>
          <cell r="BT48">
            <v>0</v>
          </cell>
          <cell r="BZ48">
            <v>0</v>
          </cell>
          <cell r="CX48">
            <v>0</v>
          </cell>
          <cell r="DA48">
            <v>0</v>
          </cell>
          <cell r="DG48">
            <v>0</v>
          </cell>
          <cell r="DJ48">
            <v>0</v>
          </cell>
          <cell r="DS48">
            <v>0</v>
          </cell>
          <cell r="EW48">
            <v>0</v>
          </cell>
          <cell r="FP48">
            <v>0</v>
          </cell>
        </row>
        <row r="49">
          <cell r="DS49">
            <v>0</v>
          </cell>
          <cell r="EW49">
            <v>0</v>
          </cell>
          <cell r="FP49">
            <v>0</v>
          </cell>
        </row>
        <row r="50">
          <cell r="C50">
            <v>0</v>
          </cell>
          <cell r="U50">
            <v>0</v>
          </cell>
          <cell r="X50">
            <v>0</v>
          </cell>
          <cell r="AA50">
            <v>0</v>
          </cell>
          <cell r="AD50">
            <v>0</v>
          </cell>
          <cell r="AG50">
            <v>0</v>
          </cell>
          <cell r="AJ50">
            <v>0</v>
          </cell>
          <cell r="AM50">
            <v>0</v>
          </cell>
          <cell r="AP50">
            <v>0</v>
          </cell>
          <cell r="AV50">
            <v>0</v>
          </cell>
          <cell r="AY50">
            <v>0</v>
          </cell>
          <cell r="BE50">
            <v>0</v>
          </cell>
          <cell r="BH50">
            <v>0</v>
          </cell>
          <cell r="BN50">
            <v>0</v>
          </cell>
          <cell r="BT50">
            <v>0</v>
          </cell>
          <cell r="BZ50">
            <v>0</v>
          </cell>
          <cell r="CX50">
            <v>0</v>
          </cell>
          <cell r="DA50">
            <v>0</v>
          </cell>
          <cell r="DG50">
            <v>0</v>
          </cell>
          <cell r="DJ50">
            <v>0</v>
          </cell>
          <cell r="DS50">
            <v>0</v>
          </cell>
          <cell r="EW50">
            <v>0</v>
          </cell>
          <cell r="FP50">
            <v>0</v>
          </cell>
        </row>
        <row r="51">
          <cell r="DS51">
            <v>0</v>
          </cell>
          <cell r="EE51">
            <v>0</v>
          </cell>
          <cell r="EH51">
            <v>0</v>
          </cell>
          <cell r="EK51">
            <v>0</v>
          </cell>
          <cell r="EN51">
            <v>0</v>
          </cell>
          <cell r="EQ51">
            <v>0</v>
          </cell>
          <cell r="ET51">
            <v>0</v>
          </cell>
          <cell r="EW51">
            <v>0</v>
          </cell>
          <cell r="FP51">
            <v>0</v>
          </cell>
        </row>
        <row r="52">
          <cell r="DS52">
            <v>12797169</v>
          </cell>
          <cell r="EW52">
            <v>19200</v>
          </cell>
          <cell r="FP52">
            <v>1709154</v>
          </cell>
        </row>
        <row r="53">
          <cell r="DS53">
            <v>5642887</v>
          </cell>
          <cell r="EW53">
            <v>0</v>
          </cell>
          <cell r="FP53">
            <v>0</v>
          </cell>
        </row>
        <row r="54">
          <cell r="DS54">
            <v>5548183</v>
          </cell>
          <cell r="EW54">
            <v>0</v>
          </cell>
          <cell r="FP54">
            <v>0</v>
          </cell>
        </row>
        <row r="55">
          <cell r="C55">
            <v>0</v>
          </cell>
          <cell r="U55">
            <v>0</v>
          </cell>
          <cell r="X55">
            <v>0</v>
          </cell>
          <cell r="AD55">
            <v>0</v>
          </cell>
          <cell r="AG55">
            <v>0</v>
          </cell>
          <cell r="AJ55">
            <v>0</v>
          </cell>
          <cell r="AM55">
            <v>0</v>
          </cell>
          <cell r="AP55">
            <v>0</v>
          </cell>
          <cell r="AV55">
            <v>0</v>
          </cell>
          <cell r="AY55">
            <v>0</v>
          </cell>
          <cell r="BE55">
            <v>0</v>
          </cell>
          <cell r="BH55">
            <v>0</v>
          </cell>
          <cell r="BN55">
            <v>0</v>
          </cell>
          <cell r="BT55">
            <v>0</v>
          </cell>
          <cell r="BZ55">
            <v>0</v>
          </cell>
          <cell r="CX55">
            <v>0</v>
          </cell>
          <cell r="DA55">
            <v>0</v>
          </cell>
          <cell r="DG55">
            <v>0</v>
          </cell>
          <cell r="DJ55">
            <v>0</v>
          </cell>
          <cell r="DS55">
            <v>0</v>
          </cell>
          <cell r="EW55">
            <v>0</v>
          </cell>
          <cell r="FP55">
            <v>0</v>
          </cell>
        </row>
        <row r="56">
          <cell r="DS56">
            <v>0</v>
          </cell>
          <cell r="EW56">
            <v>0</v>
          </cell>
          <cell r="FP56">
            <v>0</v>
          </cell>
        </row>
        <row r="57">
          <cell r="C57">
            <v>0</v>
          </cell>
          <cell r="U57">
            <v>0</v>
          </cell>
          <cell r="X57">
            <v>0</v>
          </cell>
          <cell r="AA57">
            <v>5548183</v>
          </cell>
          <cell r="AD57">
            <v>0</v>
          </cell>
          <cell r="AG57">
            <v>0</v>
          </cell>
          <cell r="AJ57">
            <v>0</v>
          </cell>
          <cell r="AM57">
            <v>0</v>
          </cell>
          <cell r="AP57">
            <v>0</v>
          </cell>
          <cell r="AV57">
            <v>0</v>
          </cell>
          <cell r="AY57">
            <v>0</v>
          </cell>
          <cell r="BE57">
            <v>0</v>
          </cell>
          <cell r="BH57">
            <v>0</v>
          </cell>
          <cell r="BN57">
            <v>0</v>
          </cell>
          <cell r="BT57">
            <v>0</v>
          </cell>
          <cell r="BZ57">
            <v>0</v>
          </cell>
          <cell r="CX57">
            <v>0</v>
          </cell>
          <cell r="DA57">
            <v>0</v>
          </cell>
          <cell r="DG57">
            <v>0</v>
          </cell>
          <cell r="DJ57">
            <v>0</v>
          </cell>
          <cell r="DS57">
            <v>5548183</v>
          </cell>
          <cell r="EE57">
            <v>0</v>
          </cell>
          <cell r="EH57">
            <v>0</v>
          </cell>
          <cell r="EK57">
            <v>0</v>
          </cell>
          <cell r="EN57">
            <v>0</v>
          </cell>
          <cell r="EQ57">
            <v>0</v>
          </cell>
          <cell r="ET57">
            <v>0</v>
          </cell>
          <cell r="FP57">
            <v>0</v>
          </cell>
        </row>
        <row r="58">
          <cell r="DS58">
            <v>94704</v>
          </cell>
          <cell r="EW58">
            <v>0</v>
          </cell>
          <cell r="FP58">
            <v>0</v>
          </cell>
        </row>
        <row r="59">
          <cell r="C59">
            <v>0</v>
          </cell>
          <cell r="U59">
            <v>0</v>
          </cell>
          <cell r="X59">
            <v>0</v>
          </cell>
          <cell r="AA59">
            <v>94704</v>
          </cell>
          <cell r="AD59">
            <v>0</v>
          </cell>
          <cell r="AG59">
            <v>0</v>
          </cell>
          <cell r="AJ59">
            <v>0</v>
          </cell>
          <cell r="AM59">
            <v>0</v>
          </cell>
          <cell r="AP59">
            <v>0</v>
          </cell>
          <cell r="AV59">
            <v>0</v>
          </cell>
          <cell r="AY59">
            <v>0</v>
          </cell>
          <cell r="BE59">
            <v>0</v>
          </cell>
          <cell r="BH59">
            <v>0</v>
          </cell>
          <cell r="BN59">
            <v>0</v>
          </cell>
          <cell r="BT59">
            <v>0</v>
          </cell>
          <cell r="BZ59">
            <v>0</v>
          </cell>
          <cell r="CX59">
            <v>0</v>
          </cell>
          <cell r="DA59">
            <v>0</v>
          </cell>
          <cell r="DG59">
            <v>0</v>
          </cell>
          <cell r="DJ59">
            <v>0</v>
          </cell>
          <cell r="DS59">
            <v>94704</v>
          </cell>
          <cell r="EE59">
            <v>0</v>
          </cell>
          <cell r="EH59">
            <v>0</v>
          </cell>
          <cell r="EK59">
            <v>0</v>
          </cell>
          <cell r="EN59">
            <v>0</v>
          </cell>
          <cell r="EQ59">
            <v>0</v>
          </cell>
          <cell r="ET59">
            <v>0</v>
          </cell>
          <cell r="EW59">
            <v>0</v>
          </cell>
          <cell r="FP59">
            <v>0</v>
          </cell>
        </row>
        <row r="60">
          <cell r="C60">
            <v>0</v>
          </cell>
          <cell r="U60">
            <v>0</v>
          </cell>
          <cell r="X60">
            <v>0</v>
          </cell>
          <cell r="AA60">
            <v>0</v>
          </cell>
          <cell r="AD60">
            <v>0</v>
          </cell>
          <cell r="AG60">
            <v>0</v>
          </cell>
          <cell r="AJ60">
            <v>0</v>
          </cell>
          <cell r="AM60">
            <v>0</v>
          </cell>
          <cell r="AP60">
            <v>0</v>
          </cell>
          <cell r="AV60">
            <v>0</v>
          </cell>
          <cell r="AY60">
            <v>0</v>
          </cell>
          <cell r="BE60">
            <v>0</v>
          </cell>
          <cell r="BH60">
            <v>0</v>
          </cell>
          <cell r="BN60">
            <v>0</v>
          </cell>
          <cell r="BT60">
            <v>0</v>
          </cell>
          <cell r="BZ60">
            <v>0</v>
          </cell>
          <cell r="CX60">
            <v>0</v>
          </cell>
          <cell r="DA60">
            <v>0</v>
          </cell>
          <cell r="DG60">
            <v>0</v>
          </cell>
          <cell r="DJ60">
            <v>0</v>
          </cell>
          <cell r="DS60">
            <v>0</v>
          </cell>
          <cell r="EE60">
            <v>0</v>
          </cell>
          <cell r="EH60">
            <v>0</v>
          </cell>
          <cell r="EK60">
            <v>0</v>
          </cell>
          <cell r="EN60">
            <v>0</v>
          </cell>
          <cell r="EQ60">
            <v>0</v>
          </cell>
          <cell r="ET60">
            <v>0</v>
          </cell>
          <cell r="EW60">
            <v>0</v>
          </cell>
          <cell r="FP60">
            <v>0</v>
          </cell>
        </row>
        <row r="61">
          <cell r="DS61">
            <v>811109</v>
          </cell>
          <cell r="EW61">
            <v>1938905</v>
          </cell>
          <cell r="FP61">
            <v>3703982</v>
          </cell>
        </row>
        <row r="62">
          <cell r="DS62">
            <v>775983</v>
          </cell>
          <cell r="EW62">
            <v>1904205</v>
          </cell>
          <cell r="FP62">
            <v>3643978</v>
          </cell>
        </row>
        <row r="63">
          <cell r="C63">
            <v>0</v>
          </cell>
          <cell r="U63">
            <v>0</v>
          </cell>
          <cell r="X63">
            <v>0</v>
          </cell>
          <cell r="AA63">
            <v>0</v>
          </cell>
          <cell r="AD63">
            <v>0</v>
          </cell>
          <cell r="AG63">
            <v>0</v>
          </cell>
          <cell r="AJ63">
            <v>0</v>
          </cell>
          <cell r="AM63">
            <v>0</v>
          </cell>
          <cell r="AP63">
            <v>0</v>
          </cell>
          <cell r="AV63">
            <v>0</v>
          </cell>
          <cell r="AY63">
            <v>0</v>
          </cell>
          <cell r="BE63">
            <v>0</v>
          </cell>
          <cell r="BH63">
            <v>0</v>
          </cell>
          <cell r="BN63">
            <v>0</v>
          </cell>
          <cell r="BT63">
            <v>0</v>
          </cell>
          <cell r="BZ63">
            <v>0</v>
          </cell>
          <cell r="CX63">
            <v>0</v>
          </cell>
          <cell r="DA63">
            <v>0</v>
          </cell>
          <cell r="DG63">
            <v>0</v>
          </cell>
          <cell r="DJ63">
            <v>0</v>
          </cell>
          <cell r="DS63">
            <v>0</v>
          </cell>
          <cell r="EE63">
            <v>326796</v>
          </cell>
          <cell r="EH63">
            <v>58715</v>
          </cell>
          <cell r="EK63">
            <v>34488</v>
          </cell>
          <cell r="EN63">
            <v>15766</v>
          </cell>
          <cell r="EQ63">
            <v>1026995</v>
          </cell>
          <cell r="ET63">
            <v>441445</v>
          </cell>
          <cell r="EW63">
            <v>1904205</v>
          </cell>
          <cell r="EZ63">
            <v>127335</v>
          </cell>
          <cell r="FA63">
            <v>58736</v>
          </cell>
          <cell r="FB63">
            <v>41413</v>
          </cell>
          <cell r="FC63">
            <v>122805</v>
          </cell>
          <cell r="FD63">
            <v>173160</v>
          </cell>
          <cell r="FE63">
            <v>99121</v>
          </cell>
          <cell r="FF63">
            <v>137543</v>
          </cell>
          <cell r="FG63">
            <v>71665</v>
          </cell>
          <cell r="FH63">
            <v>0</v>
          </cell>
          <cell r="FI63">
            <v>46619</v>
          </cell>
          <cell r="FJ63">
            <v>688780</v>
          </cell>
          <cell r="FK63">
            <v>66125</v>
          </cell>
          <cell r="FM63">
            <v>745616</v>
          </cell>
          <cell r="FN63">
            <v>1088</v>
          </cell>
          <cell r="FO63">
            <v>1263972</v>
          </cell>
          <cell r="FP63">
            <v>3643978</v>
          </cell>
        </row>
        <row r="64">
          <cell r="C64">
            <v>0</v>
          </cell>
          <cell r="U64">
            <v>0</v>
          </cell>
          <cell r="X64">
            <v>0</v>
          </cell>
          <cell r="AA64">
            <v>0</v>
          </cell>
          <cell r="AD64">
            <v>0</v>
          </cell>
          <cell r="AG64">
            <v>0</v>
          </cell>
          <cell r="AJ64">
            <v>0</v>
          </cell>
          <cell r="AM64">
            <v>0</v>
          </cell>
          <cell r="AP64">
            <v>0</v>
          </cell>
          <cell r="AV64">
            <v>0</v>
          </cell>
          <cell r="AY64">
            <v>0</v>
          </cell>
          <cell r="BE64">
            <v>0</v>
          </cell>
          <cell r="BH64">
            <v>0</v>
          </cell>
          <cell r="BN64">
            <v>0</v>
          </cell>
          <cell r="BT64">
            <v>0</v>
          </cell>
          <cell r="BZ64">
            <v>0</v>
          </cell>
          <cell r="CX64">
            <v>0</v>
          </cell>
          <cell r="DA64">
            <v>0</v>
          </cell>
          <cell r="DG64">
            <v>0</v>
          </cell>
          <cell r="DJ64">
            <v>0</v>
          </cell>
          <cell r="DS64">
            <v>0</v>
          </cell>
          <cell r="EW64">
            <v>0</v>
          </cell>
          <cell r="FP64">
            <v>0</v>
          </cell>
        </row>
        <row r="65">
          <cell r="DS65">
            <v>0</v>
          </cell>
          <cell r="EW65">
            <v>0</v>
          </cell>
          <cell r="FP65">
            <v>0</v>
          </cell>
        </row>
        <row r="66">
          <cell r="C66">
            <v>0</v>
          </cell>
          <cell r="U66">
            <v>0</v>
          </cell>
          <cell r="X66">
            <v>0</v>
          </cell>
          <cell r="AD66">
            <v>775983</v>
          </cell>
          <cell r="AG66">
            <v>0</v>
          </cell>
          <cell r="AJ66">
            <v>0</v>
          </cell>
          <cell r="AM66">
            <v>0</v>
          </cell>
          <cell r="AP66">
            <v>0</v>
          </cell>
          <cell r="AY66">
            <v>0</v>
          </cell>
          <cell r="BE66">
            <v>0</v>
          </cell>
          <cell r="BH66">
            <v>0</v>
          </cell>
          <cell r="BN66">
            <v>0</v>
          </cell>
          <cell r="BT66">
            <v>0</v>
          </cell>
          <cell r="BZ66">
            <v>0</v>
          </cell>
          <cell r="DA66">
            <v>0</v>
          </cell>
          <cell r="DG66">
            <v>0</v>
          </cell>
          <cell r="DS66">
            <v>775983</v>
          </cell>
          <cell r="EE66">
            <v>0</v>
          </cell>
          <cell r="EH66">
            <v>0</v>
          </cell>
          <cell r="EN66">
            <v>0</v>
          </cell>
          <cell r="EQ66">
            <v>0</v>
          </cell>
          <cell r="ET66">
            <v>0</v>
          </cell>
          <cell r="EW66">
            <v>0</v>
          </cell>
          <cell r="FP66">
            <v>0</v>
          </cell>
        </row>
        <row r="67">
          <cell r="DS67">
            <v>35126</v>
          </cell>
          <cell r="EW67">
            <v>34700</v>
          </cell>
          <cell r="FP67">
            <v>60004</v>
          </cell>
        </row>
        <row r="68">
          <cell r="C68">
            <v>0</v>
          </cell>
          <cell r="U68">
            <v>0</v>
          </cell>
          <cell r="X68">
            <v>0</v>
          </cell>
          <cell r="AA68">
            <v>0</v>
          </cell>
          <cell r="AD68">
            <v>0</v>
          </cell>
          <cell r="AG68">
            <v>0</v>
          </cell>
          <cell r="AJ68">
            <v>0</v>
          </cell>
          <cell r="AM68">
            <v>0</v>
          </cell>
          <cell r="AP68">
            <v>0</v>
          </cell>
          <cell r="AV68">
            <v>0</v>
          </cell>
          <cell r="AY68">
            <v>0</v>
          </cell>
          <cell r="BE68">
            <v>0</v>
          </cell>
          <cell r="BH68">
            <v>0</v>
          </cell>
          <cell r="BN68">
            <v>0</v>
          </cell>
          <cell r="BT68">
            <v>0</v>
          </cell>
          <cell r="BZ68">
            <v>0</v>
          </cell>
          <cell r="CX68">
            <v>0</v>
          </cell>
          <cell r="DA68">
            <v>0</v>
          </cell>
          <cell r="DG68">
            <v>0</v>
          </cell>
          <cell r="DJ68">
            <v>0</v>
          </cell>
          <cell r="DS68">
            <v>0</v>
          </cell>
          <cell r="EE68">
            <v>16400</v>
          </cell>
          <cell r="EH68">
            <v>10400</v>
          </cell>
          <cell r="EK68">
            <v>800</v>
          </cell>
          <cell r="EN68">
            <v>5100</v>
          </cell>
          <cell r="EQ68">
            <v>0</v>
          </cell>
          <cell r="ET68">
            <v>2000</v>
          </cell>
          <cell r="EW68">
            <v>34700</v>
          </cell>
          <cell r="EZ68">
            <v>1000</v>
          </cell>
          <cell r="FA68">
            <v>1000</v>
          </cell>
          <cell r="FC68">
            <v>1000</v>
          </cell>
          <cell r="FD68">
            <v>500</v>
          </cell>
          <cell r="FE68">
            <v>500</v>
          </cell>
          <cell r="FF68">
            <v>3000</v>
          </cell>
          <cell r="FG68">
            <v>500</v>
          </cell>
          <cell r="FH68">
            <v>0</v>
          </cell>
          <cell r="FI68">
            <v>500</v>
          </cell>
          <cell r="FJ68">
            <v>500</v>
          </cell>
          <cell r="FM68">
            <v>37818</v>
          </cell>
          <cell r="FO68">
            <v>13686</v>
          </cell>
          <cell r="FP68">
            <v>60004</v>
          </cell>
        </row>
        <row r="69">
          <cell r="C69">
            <v>0</v>
          </cell>
          <cell r="U69">
            <v>0</v>
          </cell>
          <cell r="X69">
            <v>0</v>
          </cell>
          <cell r="AD69">
            <v>35126</v>
          </cell>
          <cell r="AG69">
            <v>0</v>
          </cell>
          <cell r="AJ69">
            <v>0</v>
          </cell>
          <cell r="AM69">
            <v>0</v>
          </cell>
          <cell r="AP69">
            <v>0</v>
          </cell>
          <cell r="AY69">
            <v>0</v>
          </cell>
          <cell r="BE69">
            <v>0</v>
          </cell>
          <cell r="BH69">
            <v>0</v>
          </cell>
          <cell r="BN69">
            <v>0</v>
          </cell>
          <cell r="BT69">
            <v>0</v>
          </cell>
          <cell r="BZ69">
            <v>0</v>
          </cell>
          <cell r="DA69">
            <v>0</v>
          </cell>
          <cell r="DG69">
            <v>0</v>
          </cell>
          <cell r="DS69">
            <v>35126</v>
          </cell>
          <cell r="EE69">
            <v>0</v>
          </cell>
          <cell r="EH69">
            <v>0</v>
          </cell>
          <cell r="EK69">
            <v>0</v>
          </cell>
          <cell r="EN69">
            <v>0</v>
          </cell>
          <cell r="EQ69">
            <v>0</v>
          </cell>
          <cell r="ET69">
            <v>0</v>
          </cell>
          <cell r="EW69">
            <v>0</v>
          </cell>
          <cell r="FP69">
            <v>0</v>
          </cell>
        </row>
      </sheetData>
      <sheetData sheetId="20">
        <row r="6">
          <cell r="CR6">
            <v>0</v>
          </cell>
          <cell r="DS6">
            <v>8063066</v>
          </cell>
          <cell r="EW6">
            <v>78350</v>
          </cell>
          <cell r="FP6">
            <v>542697</v>
          </cell>
        </row>
        <row r="7">
          <cell r="DS7">
            <v>2818159</v>
          </cell>
          <cell r="EW7">
            <v>78350</v>
          </cell>
          <cell r="FP7">
            <v>494438</v>
          </cell>
        </row>
        <row r="8">
          <cell r="C8">
            <v>90476</v>
          </cell>
          <cell r="F8">
            <v>400</v>
          </cell>
          <cell r="I8">
            <v>0</v>
          </cell>
          <cell r="L8">
            <v>5598</v>
          </cell>
          <cell r="O8">
            <v>0</v>
          </cell>
          <cell r="R8">
            <v>0</v>
          </cell>
          <cell r="U8">
            <v>0</v>
          </cell>
          <cell r="AA8">
            <v>0</v>
          </cell>
          <cell r="AD8">
            <v>0</v>
          </cell>
          <cell r="AG8">
            <v>150</v>
          </cell>
          <cell r="AJ8">
            <v>0</v>
          </cell>
          <cell r="AM8">
            <v>0</v>
          </cell>
          <cell r="AP8">
            <v>0</v>
          </cell>
          <cell r="AS8">
            <v>0</v>
          </cell>
          <cell r="AV8">
            <v>0</v>
          </cell>
          <cell r="AY8">
            <v>0</v>
          </cell>
          <cell r="BB8">
            <v>0</v>
          </cell>
          <cell r="BH8">
            <v>0</v>
          </cell>
          <cell r="BK8">
            <v>0</v>
          </cell>
          <cell r="BQ8">
            <v>0</v>
          </cell>
          <cell r="BT8">
            <v>0</v>
          </cell>
          <cell r="BZ8">
            <v>0</v>
          </cell>
          <cell r="CL8">
            <v>907</v>
          </cell>
          <cell r="CO8">
            <v>0</v>
          </cell>
          <cell r="CU8">
            <v>0</v>
          </cell>
          <cell r="CX8">
            <v>0</v>
          </cell>
          <cell r="DA8">
            <v>0</v>
          </cell>
          <cell r="DD8">
            <v>0</v>
          </cell>
          <cell r="DG8">
            <v>0</v>
          </cell>
          <cell r="DJ8">
            <v>0</v>
          </cell>
          <cell r="DM8">
            <v>0</v>
          </cell>
          <cell r="DP8">
            <v>0</v>
          </cell>
          <cell r="DS8">
            <v>97531</v>
          </cell>
          <cell r="EE8">
            <v>7100</v>
          </cell>
          <cell r="EK8">
            <v>0</v>
          </cell>
          <cell r="EQ8">
            <v>32241</v>
          </cell>
          <cell r="ET8">
            <v>4989</v>
          </cell>
          <cell r="EW8">
            <v>44330</v>
          </cell>
          <cell r="EY8">
            <v>36241</v>
          </cell>
          <cell r="EZ8">
            <v>2738</v>
          </cell>
          <cell r="FA8">
            <v>1825</v>
          </cell>
          <cell r="FB8">
            <v>74027</v>
          </cell>
          <cell r="FC8">
            <v>3781</v>
          </cell>
          <cell r="FD8">
            <v>652</v>
          </cell>
          <cell r="FE8">
            <v>17953</v>
          </cell>
          <cell r="FF8">
            <v>4108</v>
          </cell>
          <cell r="FG8">
            <v>2348</v>
          </cell>
          <cell r="FH8">
            <v>12993</v>
          </cell>
          <cell r="FI8">
            <v>1173</v>
          </cell>
          <cell r="FJ8">
            <v>3260</v>
          </cell>
          <cell r="FK8">
            <v>1304</v>
          </cell>
          <cell r="FM8">
            <v>61526</v>
          </cell>
          <cell r="FN8">
            <v>32510</v>
          </cell>
          <cell r="FO8">
            <v>36617</v>
          </cell>
          <cell r="FP8">
            <v>293056</v>
          </cell>
        </row>
        <row r="9">
          <cell r="C9">
            <v>19029</v>
          </cell>
          <cell r="F9">
            <v>163</v>
          </cell>
          <cell r="I9">
            <v>0</v>
          </cell>
          <cell r="L9">
            <v>1120</v>
          </cell>
          <cell r="O9">
            <v>0</v>
          </cell>
          <cell r="R9">
            <v>0</v>
          </cell>
          <cell r="U9">
            <v>0</v>
          </cell>
          <cell r="AA9">
            <v>0</v>
          </cell>
          <cell r="AD9">
            <v>0</v>
          </cell>
          <cell r="AG9">
            <v>62</v>
          </cell>
          <cell r="AJ9">
            <v>0</v>
          </cell>
          <cell r="AM9">
            <v>0</v>
          </cell>
          <cell r="AP9">
            <v>0</v>
          </cell>
          <cell r="AS9">
            <v>0</v>
          </cell>
          <cell r="AV9">
            <v>0</v>
          </cell>
          <cell r="AY9">
            <v>0</v>
          </cell>
          <cell r="BB9">
            <v>0</v>
          </cell>
          <cell r="BH9">
            <v>0</v>
          </cell>
          <cell r="BK9">
            <v>0</v>
          </cell>
          <cell r="BQ9">
            <v>0</v>
          </cell>
          <cell r="BT9">
            <v>0</v>
          </cell>
          <cell r="BZ9">
            <v>0</v>
          </cell>
          <cell r="CL9">
            <v>363</v>
          </cell>
          <cell r="CO9">
            <v>0</v>
          </cell>
          <cell r="CU9">
            <v>0</v>
          </cell>
          <cell r="CX9">
            <v>0</v>
          </cell>
          <cell r="DA9">
            <v>0</v>
          </cell>
          <cell r="DD9">
            <v>0</v>
          </cell>
          <cell r="DG9">
            <v>0</v>
          </cell>
          <cell r="DJ9">
            <v>0</v>
          </cell>
          <cell r="DM9">
            <v>0</v>
          </cell>
          <cell r="DP9">
            <v>0</v>
          </cell>
          <cell r="DS9">
            <v>20737</v>
          </cell>
          <cell r="EE9">
            <v>2933</v>
          </cell>
          <cell r="EK9">
            <v>0</v>
          </cell>
          <cell r="EQ9">
            <v>6871</v>
          </cell>
          <cell r="ET9">
            <v>540</v>
          </cell>
          <cell r="EW9">
            <v>10344</v>
          </cell>
          <cell r="EY9">
            <v>7294</v>
          </cell>
          <cell r="EZ9">
            <v>937</v>
          </cell>
          <cell r="FA9">
            <v>625</v>
          </cell>
          <cell r="FB9">
            <v>20116</v>
          </cell>
          <cell r="FC9">
            <v>1294</v>
          </cell>
          <cell r="FD9">
            <v>223</v>
          </cell>
          <cell r="FE9">
            <v>4177</v>
          </cell>
          <cell r="FF9">
            <v>1396</v>
          </cell>
          <cell r="FG9">
            <v>793</v>
          </cell>
          <cell r="FH9">
            <v>2643</v>
          </cell>
          <cell r="FI9">
            <v>402</v>
          </cell>
          <cell r="FJ9">
            <v>1115</v>
          </cell>
          <cell r="FK9">
            <v>446</v>
          </cell>
          <cell r="FM9">
            <v>16003</v>
          </cell>
          <cell r="FN9">
            <v>10756</v>
          </cell>
          <cell r="FO9">
            <v>12419</v>
          </cell>
          <cell r="FP9">
            <v>80639</v>
          </cell>
        </row>
        <row r="10">
          <cell r="C10">
            <v>6425</v>
          </cell>
          <cell r="F10">
            <v>437</v>
          </cell>
          <cell r="I10">
            <v>3353</v>
          </cell>
          <cell r="L10">
            <v>200</v>
          </cell>
          <cell r="O10">
            <v>300</v>
          </cell>
          <cell r="R10">
            <v>0</v>
          </cell>
          <cell r="U10">
            <v>0</v>
          </cell>
          <cell r="AA10">
            <v>0</v>
          </cell>
          <cell r="AD10">
            <v>0</v>
          </cell>
          <cell r="AG10">
            <v>88</v>
          </cell>
          <cell r="AJ10">
            <v>4500</v>
          </cell>
          <cell r="AM10">
            <v>2050</v>
          </cell>
          <cell r="AP10">
            <v>4505</v>
          </cell>
          <cell r="AS10">
            <v>5000</v>
          </cell>
          <cell r="AV10">
            <v>1200</v>
          </cell>
          <cell r="AY10">
            <v>0</v>
          </cell>
          <cell r="BB10">
            <v>0</v>
          </cell>
          <cell r="BH10">
            <v>4969</v>
          </cell>
          <cell r="BK10">
            <v>0</v>
          </cell>
          <cell r="BN10">
            <v>7413</v>
          </cell>
          <cell r="BQ10">
            <v>42380</v>
          </cell>
          <cell r="BT10">
            <v>0</v>
          </cell>
          <cell r="BZ10">
            <v>0</v>
          </cell>
          <cell r="CF10">
            <v>568754</v>
          </cell>
          <cell r="CI10">
            <v>0</v>
          </cell>
          <cell r="CL10">
            <v>144199</v>
          </cell>
          <cell r="CO10">
            <v>14900</v>
          </cell>
          <cell r="CU10">
            <v>1000</v>
          </cell>
          <cell r="CX10">
            <v>0</v>
          </cell>
          <cell r="DA10">
            <v>30000</v>
          </cell>
          <cell r="DD10">
            <v>0</v>
          </cell>
          <cell r="DG10">
            <v>335626</v>
          </cell>
          <cell r="DJ10">
            <v>13359</v>
          </cell>
          <cell r="DM10">
            <v>98857</v>
          </cell>
          <cell r="DP10">
            <v>0</v>
          </cell>
          <cell r="DS10">
            <v>1289515</v>
          </cell>
          <cell r="EE10">
            <v>0</v>
          </cell>
          <cell r="EK10">
            <v>21271</v>
          </cell>
          <cell r="EQ10">
            <v>2405</v>
          </cell>
          <cell r="ET10">
            <v>0</v>
          </cell>
          <cell r="EW10">
            <v>23676</v>
          </cell>
          <cell r="EY10">
            <v>24618</v>
          </cell>
          <cell r="FB10">
            <v>39284</v>
          </cell>
          <cell r="FD10">
            <v>36941</v>
          </cell>
          <cell r="FE10">
            <v>780</v>
          </cell>
          <cell r="FF10">
            <v>3173</v>
          </cell>
          <cell r="FG10">
            <v>2000</v>
          </cell>
          <cell r="FH10">
            <v>422</v>
          </cell>
          <cell r="FK10">
            <v>0</v>
          </cell>
          <cell r="FM10">
            <v>8525</v>
          </cell>
          <cell r="FN10">
            <v>5000</v>
          </cell>
          <cell r="FO10">
            <v>0</v>
          </cell>
          <cell r="FP10">
            <v>120743</v>
          </cell>
        </row>
        <row r="11">
          <cell r="C11">
            <v>0</v>
          </cell>
          <cell r="F11">
            <v>0</v>
          </cell>
          <cell r="I11">
            <v>0</v>
          </cell>
          <cell r="L11">
            <v>0</v>
          </cell>
          <cell r="O11">
            <v>0</v>
          </cell>
          <cell r="R11">
            <v>0</v>
          </cell>
          <cell r="U11">
            <v>0</v>
          </cell>
          <cell r="AA11">
            <v>0</v>
          </cell>
          <cell r="AD11">
            <v>0</v>
          </cell>
          <cell r="AG11">
            <v>3000</v>
          </cell>
          <cell r="AJ11">
            <v>0</v>
          </cell>
          <cell r="AM11">
            <v>87089</v>
          </cell>
          <cell r="AP11">
            <v>0</v>
          </cell>
          <cell r="AS11">
            <v>0</v>
          </cell>
          <cell r="AV11">
            <v>0</v>
          </cell>
          <cell r="AY11">
            <v>0</v>
          </cell>
          <cell r="BB11">
            <v>0</v>
          </cell>
          <cell r="BH11">
            <v>0</v>
          </cell>
          <cell r="BK11">
            <v>0</v>
          </cell>
          <cell r="BQ11">
            <v>0</v>
          </cell>
          <cell r="BT11">
            <v>0</v>
          </cell>
          <cell r="BZ11">
            <v>0</v>
          </cell>
          <cell r="CO11">
            <v>0</v>
          </cell>
          <cell r="CU11">
            <v>0</v>
          </cell>
          <cell r="CX11">
            <v>0</v>
          </cell>
          <cell r="DA11">
            <v>0</v>
          </cell>
          <cell r="DD11">
            <v>0</v>
          </cell>
          <cell r="DG11">
            <v>0</v>
          </cell>
          <cell r="DJ11">
            <v>0</v>
          </cell>
          <cell r="DM11">
            <v>0</v>
          </cell>
          <cell r="DP11">
            <v>0</v>
          </cell>
          <cell r="DS11">
            <v>90089</v>
          </cell>
          <cell r="EE11">
            <v>0</v>
          </cell>
          <cell r="EK11">
            <v>0</v>
          </cell>
          <cell r="EQ11">
            <v>0</v>
          </cell>
          <cell r="ET11">
            <v>0</v>
          </cell>
          <cell r="EW11">
            <v>0</v>
          </cell>
          <cell r="FP11">
            <v>0</v>
          </cell>
        </row>
        <row r="12">
          <cell r="DS12">
            <v>1320287</v>
          </cell>
          <cell r="EW12">
            <v>0</v>
          </cell>
          <cell r="FP12">
            <v>0</v>
          </cell>
        </row>
        <row r="13">
          <cell r="DS13">
            <v>0</v>
          </cell>
          <cell r="EE13">
            <v>0</v>
          </cell>
          <cell r="EK13">
            <v>0</v>
          </cell>
          <cell r="EQ13">
            <v>0</v>
          </cell>
          <cell r="ET13">
            <v>0</v>
          </cell>
          <cell r="EW13">
            <v>0</v>
          </cell>
          <cell r="FP13">
            <v>0</v>
          </cell>
        </row>
        <row r="14">
          <cell r="DS14">
            <v>0</v>
          </cell>
          <cell r="EE14">
            <v>0</v>
          </cell>
          <cell r="EK14">
            <v>0</v>
          </cell>
          <cell r="EQ14">
            <v>0</v>
          </cell>
          <cell r="ET14">
            <v>0</v>
          </cell>
          <cell r="EW14">
            <v>0</v>
          </cell>
          <cell r="FP14">
            <v>0</v>
          </cell>
        </row>
        <row r="15">
          <cell r="C15">
            <v>0</v>
          </cell>
          <cell r="F15">
            <v>0</v>
          </cell>
          <cell r="I15">
            <v>0</v>
          </cell>
          <cell r="L15">
            <v>0</v>
          </cell>
          <cell r="O15">
            <v>16270</v>
          </cell>
          <cell r="R15">
            <v>0</v>
          </cell>
          <cell r="U15">
            <v>0</v>
          </cell>
          <cell r="AA15">
            <v>0</v>
          </cell>
          <cell r="AD15">
            <v>0</v>
          </cell>
          <cell r="AG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0</v>
          </cell>
          <cell r="AV15">
            <v>0</v>
          </cell>
          <cell r="AY15">
            <v>0</v>
          </cell>
          <cell r="BB15">
            <v>0</v>
          </cell>
          <cell r="BH15">
            <v>0</v>
          </cell>
          <cell r="BK15">
            <v>0</v>
          </cell>
          <cell r="BQ15">
            <v>0</v>
          </cell>
          <cell r="BT15">
            <v>0</v>
          </cell>
          <cell r="BZ15">
            <v>0</v>
          </cell>
          <cell r="CO15">
            <v>0</v>
          </cell>
          <cell r="CU15">
            <v>0</v>
          </cell>
          <cell r="CX15">
            <v>0</v>
          </cell>
          <cell r="DA15">
            <v>0</v>
          </cell>
          <cell r="DD15">
            <v>0</v>
          </cell>
          <cell r="DG15">
            <v>0</v>
          </cell>
          <cell r="DJ15">
            <v>0</v>
          </cell>
          <cell r="DM15">
            <v>0</v>
          </cell>
          <cell r="DP15">
            <v>0</v>
          </cell>
          <cell r="DS15">
            <v>16270</v>
          </cell>
          <cell r="EE15">
            <v>0</v>
          </cell>
          <cell r="EK15">
            <v>0</v>
          </cell>
          <cell r="EQ15">
            <v>0</v>
          </cell>
          <cell r="ET15">
            <v>0</v>
          </cell>
          <cell r="EW15">
            <v>0</v>
          </cell>
          <cell r="FP15">
            <v>0</v>
          </cell>
        </row>
        <row r="16">
          <cell r="C16">
            <v>0</v>
          </cell>
          <cell r="F16">
            <v>0</v>
          </cell>
          <cell r="I16">
            <v>0</v>
          </cell>
          <cell r="L16">
            <v>0</v>
          </cell>
          <cell r="O16">
            <v>102299</v>
          </cell>
          <cell r="R16">
            <v>0</v>
          </cell>
          <cell r="U16">
            <v>0</v>
          </cell>
          <cell r="AA16">
            <v>0</v>
          </cell>
          <cell r="AD16">
            <v>0</v>
          </cell>
          <cell r="AG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V16">
            <v>0</v>
          </cell>
          <cell r="AY16">
            <v>0</v>
          </cell>
          <cell r="BB16">
            <v>0</v>
          </cell>
          <cell r="BH16">
            <v>0</v>
          </cell>
          <cell r="BK16">
            <v>0</v>
          </cell>
          <cell r="BQ16">
            <v>0</v>
          </cell>
          <cell r="BT16">
            <v>169062</v>
          </cell>
          <cell r="BZ16">
            <v>202124</v>
          </cell>
          <cell r="CO16">
            <v>11000</v>
          </cell>
          <cell r="CU16">
            <v>0</v>
          </cell>
          <cell r="CX16">
            <v>0</v>
          </cell>
          <cell r="DA16">
            <v>4900</v>
          </cell>
          <cell r="DD16">
            <v>0</v>
          </cell>
          <cell r="DG16">
            <v>0</v>
          </cell>
          <cell r="DJ16">
            <v>0</v>
          </cell>
          <cell r="DM16">
            <v>0</v>
          </cell>
          <cell r="DP16">
            <v>698804</v>
          </cell>
          <cell r="DS16">
            <v>1188189</v>
          </cell>
          <cell r="EE16">
            <v>0</v>
          </cell>
          <cell r="EK16">
            <v>0</v>
          </cell>
          <cell r="EQ16">
            <v>0</v>
          </cell>
          <cell r="ET16">
            <v>0</v>
          </cell>
          <cell r="EW16">
            <v>0</v>
          </cell>
          <cell r="FP16">
            <v>0</v>
          </cell>
        </row>
        <row r="17">
          <cell r="C17">
            <v>0</v>
          </cell>
          <cell r="F17">
            <v>0</v>
          </cell>
          <cell r="I17">
            <v>0</v>
          </cell>
          <cell r="L17">
            <v>0</v>
          </cell>
          <cell r="O17">
            <v>0</v>
          </cell>
          <cell r="R17">
            <v>115828</v>
          </cell>
          <cell r="U17">
            <v>0</v>
          </cell>
          <cell r="AA17">
            <v>0</v>
          </cell>
          <cell r="AD17">
            <v>0</v>
          </cell>
          <cell r="AG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V17">
            <v>0</v>
          </cell>
          <cell r="AY17">
            <v>0</v>
          </cell>
          <cell r="BB17">
            <v>0</v>
          </cell>
          <cell r="BH17">
            <v>0</v>
          </cell>
          <cell r="BK17">
            <v>0</v>
          </cell>
          <cell r="BQ17">
            <v>0</v>
          </cell>
          <cell r="BT17">
            <v>0</v>
          </cell>
          <cell r="BZ17">
            <v>0</v>
          </cell>
          <cell r="CO17">
            <v>0</v>
          </cell>
          <cell r="CU17">
            <v>0</v>
          </cell>
          <cell r="CX17">
            <v>0</v>
          </cell>
          <cell r="DA17">
            <v>0</v>
          </cell>
          <cell r="DD17">
            <v>0</v>
          </cell>
          <cell r="DG17">
            <v>0</v>
          </cell>
          <cell r="DJ17">
            <v>0</v>
          </cell>
          <cell r="DM17">
            <v>0</v>
          </cell>
          <cell r="DP17">
            <v>0</v>
          </cell>
          <cell r="DS17">
            <v>115828</v>
          </cell>
          <cell r="EE17">
            <v>0</v>
          </cell>
          <cell r="EK17">
            <v>0</v>
          </cell>
          <cell r="EQ17">
            <v>0</v>
          </cell>
          <cell r="ET17">
            <v>0</v>
          </cell>
          <cell r="EW17">
            <v>0</v>
          </cell>
          <cell r="FP17">
            <v>0</v>
          </cell>
        </row>
        <row r="18">
          <cell r="R18">
            <v>0</v>
          </cell>
          <cell r="DS18">
            <v>4767481</v>
          </cell>
          <cell r="EW18">
            <v>0</v>
          </cell>
          <cell r="FP18">
            <v>48259</v>
          </cell>
        </row>
        <row r="19">
          <cell r="C19">
            <v>0</v>
          </cell>
          <cell r="F19">
            <v>0</v>
          </cell>
          <cell r="I19">
            <v>0</v>
          </cell>
          <cell r="L19">
            <v>0</v>
          </cell>
          <cell r="O19">
            <v>0</v>
          </cell>
          <cell r="R19">
            <v>0</v>
          </cell>
          <cell r="U19">
            <v>0</v>
          </cell>
          <cell r="AA19">
            <v>0</v>
          </cell>
          <cell r="AD19">
            <v>0</v>
          </cell>
          <cell r="AG19">
            <v>0</v>
          </cell>
          <cell r="AJ19">
            <v>0</v>
          </cell>
          <cell r="AM19">
            <v>0</v>
          </cell>
          <cell r="AP19">
            <v>5800</v>
          </cell>
          <cell r="AS19">
            <v>0</v>
          </cell>
          <cell r="AV19">
            <v>2000</v>
          </cell>
          <cell r="AY19">
            <v>0</v>
          </cell>
          <cell r="BB19">
            <v>0</v>
          </cell>
          <cell r="BH19">
            <v>0</v>
          </cell>
          <cell r="BK19">
            <v>0</v>
          </cell>
          <cell r="BN19">
            <v>16000</v>
          </cell>
          <cell r="BQ19">
            <v>245550</v>
          </cell>
          <cell r="BT19">
            <v>0</v>
          </cell>
          <cell r="BZ19">
            <v>60000</v>
          </cell>
          <cell r="CF19">
            <v>7500</v>
          </cell>
          <cell r="CI19">
            <v>0</v>
          </cell>
          <cell r="CL19">
            <v>79500</v>
          </cell>
          <cell r="CO19">
            <v>25000</v>
          </cell>
          <cell r="CU19">
            <v>0</v>
          </cell>
          <cell r="CX19">
            <v>1700</v>
          </cell>
          <cell r="DA19">
            <v>10000</v>
          </cell>
          <cell r="DD19">
            <v>0</v>
          </cell>
          <cell r="DG19">
            <v>0</v>
          </cell>
          <cell r="DJ19">
            <v>0</v>
          </cell>
          <cell r="DM19">
            <v>0</v>
          </cell>
          <cell r="DP19">
            <v>0</v>
          </cell>
          <cell r="DS19">
            <v>453050</v>
          </cell>
          <cell r="EE19">
            <v>0</v>
          </cell>
          <cell r="EK19">
            <v>0</v>
          </cell>
          <cell r="EQ19">
            <v>0</v>
          </cell>
          <cell r="ET19">
            <v>0</v>
          </cell>
          <cell r="EW19">
            <v>0</v>
          </cell>
          <cell r="EY19">
            <v>0</v>
          </cell>
          <cell r="FB19">
            <v>16086</v>
          </cell>
          <cell r="FM19">
            <v>2419</v>
          </cell>
          <cell r="FO19">
            <v>6717</v>
          </cell>
          <cell r="FP19">
            <v>25222</v>
          </cell>
        </row>
        <row r="20">
          <cell r="C20">
            <v>0</v>
          </cell>
          <cell r="F20">
            <v>0</v>
          </cell>
          <cell r="I20">
            <v>0</v>
          </cell>
          <cell r="L20">
            <v>0</v>
          </cell>
          <cell r="O20">
            <v>0</v>
          </cell>
          <cell r="R20">
            <v>0</v>
          </cell>
          <cell r="U20">
            <v>0</v>
          </cell>
          <cell r="AA20">
            <v>0</v>
          </cell>
          <cell r="AD20">
            <v>0</v>
          </cell>
          <cell r="AG20">
            <v>0</v>
          </cell>
          <cell r="AJ20">
            <v>0</v>
          </cell>
          <cell r="AM20">
            <v>0</v>
          </cell>
          <cell r="AP20">
            <v>0</v>
          </cell>
          <cell r="AS20">
            <v>0</v>
          </cell>
          <cell r="AV20">
            <v>0</v>
          </cell>
          <cell r="AY20">
            <v>0</v>
          </cell>
          <cell r="BB20">
            <v>0</v>
          </cell>
          <cell r="BH20">
            <v>0</v>
          </cell>
          <cell r="BK20">
            <v>0</v>
          </cell>
          <cell r="BQ20">
            <v>700237</v>
          </cell>
          <cell r="BT20">
            <v>0</v>
          </cell>
          <cell r="BZ20">
            <v>0</v>
          </cell>
          <cell r="CF20">
            <v>402600</v>
          </cell>
          <cell r="CI20">
            <v>548293</v>
          </cell>
          <cell r="CL20">
            <v>43725</v>
          </cell>
          <cell r="CO20">
            <v>481204</v>
          </cell>
          <cell r="CU20">
            <v>0</v>
          </cell>
          <cell r="CX20">
            <v>0</v>
          </cell>
          <cell r="DA20">
            <v>0</v>
          </cell>
          <cell r="DD20">
            <v>0</v>
          </cell>
          <cell r="DG20">
            <v>0</v>
          </cell>
          <cell r="DJ20">
            <v>0</v>
          </cell>
          <cell r="DM20">
            <v>0</v>
          </cell>
          <cell r="DP20">
            <v>0</v>
          </cell>
          <cell r="DS20">
            <v>2176059</v>
          </cell>
          <cell r="EE20">
            <v>0</v>
          </cell>
          <cell r="EK20">
            <v>0</v>
          </cell>
          <cell r="EQ20">
            <v>0</v>
          </cell>
          <cell r="ET20">
            <v>0</v>
          </cell>
          <cell r="EW20">
            <v>0</v>
          </cell>
          <cell r="FG20">
            <v>1600</v>
          </cell>
          <cell r="FO20">
            <v>21437</v>
          </cell>
          <cell r="FP20">
            <v>23037</v>
          </cell>
        </row>
        <row r="21">
          <cell r="C21">
            <v>0</v>
          </cell>
          <cell r="R21">
            <v>0</v>
          </cell>
          <cell r="DS21">
            <v>2138372</v>
          </cell>
          <cell r="EW21">
            <v>0</v>
          </cell>
          <cell r="FP21">
            <v>0</v>
          </cell>
        </row>
        <row r="22">
          <cell r="DD22">
            <v>500000</v>
          </cell>
          <cell r="DS22">
            <v>500000</v>
          </cell>
          <cell r="EW22">
            <v>0</v>
          </cell>
          <cell r="FP22">
            <v>0</v>
          </cell>
        </row>
        <row r="23">
          <cell r="C23">
            <v>0</v>
          </cell>
          <cell r="F23">
            <v>0</v>
          </cell>
          <cell r="I23">
            <v>0</v>
          </cell>
          <cell r="L23">
            <v>0</v>
          </cell>
          <cell r="O23">
            <v>0</v>
          </cell>
          <cell r="R23">
            <v>0</v>
          </cell>
          <cell r="U23">
            <v>0</v>
          </cell>
          <cell r="AA23">
            <v>0</v>
          </cell>
          <cell r="AD23">
            <v>0</v>
          </cell>
          <cell r="AG23">
            <v>0</v>
          </cell>
          <cell r="AJ23">
            <v>0</v>
          </cell>
          <cell r="AM23">
            <v>0</v>
          </cell>
          <cell r="AP23">
            <v>0</v>
          </cell>
          <cell r="AS23">
            <v>0</v>
          </cell>
          <cell r="AV23">
            <v>0</v>
          </cell>
          <cell r="AY23">
            <v>0</v>
          </cell>
          <cell r="BB23">
            <v>0</v>
          </cell>
          <cell r="BH23">
            <v>0</v>
          </cell>
          <cell r="BK23">
            <v>0</v>
          </cell>
          <cell r="BQ23">
            <v>0</v>
          </cell>
          <cell r="BT23">
            <v>0</v>
          </cell>
          <cell r="BZ23">
            <v>0</v>
          </cell>
          <cell r="CF23">
            <v>0</v>
          </cell>
          <cell r="CI23">
            <v>0</v>
          </cell>
          <cell r="CL23">
            <v>0</v>
          </cell>
          <cell r="CO23">
            <v>0</v>
          </cell>
          <cell r="CU23">
            <v>0</v>
          </cell>
          <cell r="CX23">
            <v>0</v>
          </cell>
          <cell r="DA23">
            <v>0</v>
          </cell>
          <cell r="DD23">
            <v>0</v>
          </cell>
          <cell r="DG23">
            <v>0</v>
          </cell>
          <cell r="DJ23">
            <v>0</v>
          </cell>
          <cell r="DM23">
            <v>0</v>
          </cell>
          <cell r="DP23">
            <v>0</v>
          </cell>
          <cell r="DS23">
            <v>0</v>
          </cell>
          <cell r="EE23">
            <v>0</v>
          </cell>
          <cell r="EK23">
            <v>0</v>
          </cell>
          <cell r="EQ23">
            <v>0</v>
          </cell>
          <cell r="ET23">
            <v>0</v>
          </cell>
          <cell r="EW23">
            <v>0</v>
          </cell>
          <cell r="FP23">
            <v>0</v>
          </cell>
        </row>
        <row r="24">
          <cell r="C24">
            <v>0</v>
          </cell>
          <cell r="F24">
            <v>0</v>
          </cell>
          <cell r="I24">
            <v>0</v>
          </cell>
          <cell r="L24">
            <v>0</v>
          </cell>
          <cell r="O24">
            <v>5100</v>
          </cell>
          <cell r="R24">
            <v>0</v>
          </cell>
          <cell r="U24">
            <v>0</v>
          </cell>
          <cell r="AA24">
            <v>0</v>
          </cell>
          <cell r="AD24">
            <v>0</v>
          </cell>
          <cell r="AG24">
            <v>0</v>
          </cell>
          <cell r="AJ24">
            <v>0</v>
          </cell>
          <cell r="AM24">
            <v>0</v>
          </cell>
          <cell r="AP24">
            <v>0</v>
          </cell>
          <cell r="AS24">
            <v>0</v>
          </cell>
          <cell r="AV24">
            <v>0</v>
          </cell>
          <cell r="AY24">
            <v>1500</v>
          </cell>
          <cell r="BB24">
            <v>0</v>
          </cell>
          <cell r="BH24">
            <v>0</v>
          </cell>
          <cell r="BK24">
            <v>0</v>
          </cell>
          <cell r="BQ24">
            <v>20000</v>
          </cell>
          <cell r="BT24">
            <v>0</v>
          </cell>
          <cell r="BZ24">
            <v>10480</v>
          </cell>
          <cell r="CF24">
            <v>18570</v>
          </cell>
          <cell r="CI24">
            <v>0</v>
          </cell>
          <cell r="CL24">
            <v>0</v>
          </cell>
          <cell r="CO24">
            <v>164585</v>
          </cell>
          <cell r="CU24">
            <v>0</v>
          </cell>
          <cell r="CX24">
            <v>0</v>
          </cell>
          <cell r="DA24">
            <v>0</v>
          </cell>
          <cell r="DD24">
            <v>500000</v>
          </cell>
          <cell r="DG24">
            <v>0</v>
          </cell>
          <cell r="DJ24">
            <v>0</v>
          </cell>
          <cell r="DM24">
            <v>0</v>
          </cell>
          <cell r="DP24">
            <v>0</v>
          </cell>
          <cell r="DS24">
            <v>720235</v>
          </cell>
          <cell r="EE24">
            <v>0</v>
          </cell>
          <cell r="EK24">
            <v>0</v>
          </cell>
          <cell r="EQ24">
            <v>0</v>
          </cell>
          <cell r="ET24">
            <v>0</v>
          </cell>
          <cell r="EW24">
            <v>0</v>
          </cell>
          <cell r="FP24">
            <v>0</v>
          </cell>
        </row>
        <row r="25">
          <cell r="C25">
            <v>0</v>
          </cell>
          <cell r="F25">
            <v>0</v>
          </cell>
          <cell r="I25">
            <v>0</v>
          </cell>
          <cell r="L25">
            <v>0</v>
          </cell>
          <cell r="O25">
            <v>0</v>
          </cell>
          <cell r="R25">
            <v>0</v>
          </cell>
          <cell r="U25">
            <v>918137</v>
          </cell>
          <cell r="AA25">
            <v>0</v>
          </cell>
          <cell r="AD25">
            <v>0</v>
          </cell>
          <cell r="AG25">
            <v>0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V25">
            <v>0</v>
          </cell>
          <cell r="AY25">
            <v>0</v>
          </cell>
          <cell r="BB25">
            <v>0</v>
          </cell>
          <cell r="BH25">
            <v>0</v>
          </cell>
          <cell r="BK25">
            <v>0</v>
          </cell>
          <cell r="BQ25">
            <v>0</v>
          </cell>
          <cell r="BT25">
            <v>0</v>
          </cell>
          <cell r="BZ25">
            <v>0</v>
          </cell>
          <cell r="CO25">
            <v>0</v>
          </cell>
          <cell r="CU25">
            <v>0</v>
          </cell>
          <cell r="CX25">
            <v>0</v>
          </cell>
          <cell r="DA25">
            <v>0</v>
          </cell>
          <cell r="DD25">
            <v>0</v>
          </cell>
          <cell r="DG25">
            <v>0</v>
          </cell>
          <cell r="DJ25">
            <v>0</v>
          </cell>
          <cell r="DM25">
            <v>0</v>
          </cell>
          <cell r="DP25">
            <v>0</v>
          </cell>
          <cell r="DS25">
            <v>918137</v>
          </cell>
          <cell r="EE25">
            <v>0</v>
          </cell>
          <cell r="EK25">
            <v>0</v>
          </cell>
          <cell r="EQ25">
            <v>0</v>
          </cell>
          <cell r="ET25">
            <v>0</v>
          </cell>
          <cell r="EW25">
            <v>0</v>
          </cell>
          <cell r="FP25">
            <v>0</v>
          </cell>
        </row>
        <row r="26">
          <cell r="DS26">
            <v>7585640</v>
          </cell>
          <cell r="EW26">
            <v>78350</v>
          </cell>
          <cell r="FP26">
            <v>542697</v>
          </cell>
        </row>
        <row r="27">
          <cell r="DS27">
            <v>5928466</v>
          </cell>
          <cell r="EW27">
            <v>78350</v>
          </cell>
          <cell r="FP27">
            <v>502431</v>
          </cell>
        </row>
        <row r="28">
          <cell r="DS28">
            <v>745804</v>
          </cell>
          <cell r="EW28">
            <v>0</v>
          </cell>
          <cell r="FP28">
            <v>86250</v>
          </cell>
        </row>
        <row r="29">
          <cell r="DS29">
            <v>151817</v>
          </cell>
          <cell r="EW29">
            <v>0</v>
          </cell>
          <cell r="FP29">
            <v>67192</v>
          </cell>
        </row>
        <row r="30">
          <cell r="C30">
            <v>0</v>
          </cell>
          <cell r="F30">
            <v>0</v>
          </cell>
          <cell r="I30">
            <v>0</v>
          </cell>
          <cell r="L30">
            <v>0</v>
          </cell>
          <cell r="O30">
            <v>0</v>
          </cell>
          <cell r="R30">
            <v>0</v>
          </cell>
          <cell r="U30">
            <v>0</v>
          </cell>
          <cell r="AA30">
            <v>0</v>
          </cell>
          <cell r="AD30">
            <v>0</v>
          </cell>
          <cell r="AG30">
            <v>0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V30">
            <v>0</v>
          </cell>
          <cell r="AY30">
            <v>0</v>
          </cell>
          <cell r="BB30">
            <v>0</v>
          </cell>
          <cell r="BH30">
            <v>0</v>
          </cell>
          <cell r="BK30">
            <v>0</v>
          </cell>
          <cell r="BQ30">
            <v>0</v>
          </cell>
          <cell r="BT30">
            <v>0</v>
          </cell>
          <cell r="BZ30">
            <v>0</v>
          </cell>
          <cell r="CO30">
            <v>0</v>
          </cell>
          <cell r="CU30">
            <v>0</v>
          </cell>
          <cell r="CX30">
            <v>0</v>
          </cell>
          <cell r="DA30">
            <v>0</v>
          </cell>
          <cell r="DD30">
            <v>0</v>
          </cell>
          <cell r="DG30">
            <v>0</v>
          </cell>
          <cell r="DJ30">
            <v>0</v>
          </cell>
          <cell r="DM30">
            <v>0</v>
          </cell>
          <cell r="DP30">
            <v>0</v>
          </cell>
          <cell r="DS30">
            <v>0</v>
          </cell>
          <cell r="EE30">
            <v>0</v>
          </cell>
          <cell r="EK30">
            <v>0</v>
          </cell>
          <cell r="EQ30">
            <v>0</v>
          </cell>
          <cell r="ET30">
            <v>0</v>
          </cell>
          <cell r="EW30">
            <v>0</v>
          </cell>
          <cell r="FP30">
            <v>0</v>
          </cell>
        </row>
        <row r="31">
          <cell r="C31">
            <v>0</v>
          </cell>
          <cell r="F31">
            <v>0</v>
          </cell>
          <cell r="I31">
            <v>0</v>
          </cell>
          <cell r="L31">
            <v>0</v>
          </cell>
          <cell r="O31">
            <v>0</v>
          </cell>
          <cell r="R31">
            <v>0</v>
          </cell>
          <cell r="U31">
            <v>0</v>
          </cell>
          <cell r="AA31">
            <v>0</v>
          </cell>
          <cell r="AD31">
            <v>0</v>
          </cell>
          <cell r="AG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V31">
            <v>0</v>
          </cell>
          <cell r="AY31">
            <v>0</v>
          </cell>
          <cell r="BB31">
            <v>0</v>
          </cell>
          <cell r="BH31">
            <v>0</v>
          </cell>
          <cell r="BK31">
            <v>0</v>
          </cell>
          <cell r="BQ31">
            <v>0</v>
          </cell>
          <cell r="BT31">
            <v>0</v>
          </cell>
          <cell r="BZ31">
            <v>0</v>
          </cell>
          <cell r="CO31">
            <v>0</v>
          </cell>
          <cell r="CU31">
            <v>0</v>
          </cell>
          <cell r="CX31">
            <v>0</v>
          </cell>
          <cell r="DA31">
            <v>0</v>
          </cell>
          <cell r="DD31">
            <v>0</v>
          </cell>
          <cell r="DG31">
            <v>0</v>
          </cell>
          <cell r="DJ31">
            <v>0</v>
          </cell>
          <cell r="DM31">
            <v>0</v>
          </cell>
          <cell r="DP31">
            <v>0</v>
          </cell>
          <cell r="DS31">
            <v>0</v>
          </cell>
          <cell r="EW31">
            <v>0</v>
          </cell>
          <cell r="FP31">
            <v>0</v>
          </cell>
        </row>
        <row r="32">
          <cell r="DS32">
            <v>0</v>
          </cell>
          <cell r="EW32">
            <v>0</v>
          </cell>
          <cell r="FP32">
            <v>0</v>
          </cell>
        </row>
        <row r="33">
          <cell r="DS33">
            <v>0</v>
          </cell>
          <cell r="EW33">
            <v>0</v>
          </cell>
          <cell r="FP33">
            <v>0</v>
          </cell>
        </row>
        <row r="34">
          <cell r="C34">
            <v>0</v>
          </cell>
          <cell r="F34">
            <v>0</v>
          </cell>
          <cell r="I34">
            <v>0</v>
          </cell>
          <cell r="L34">
            <v>0</v>
          </cell>
          <cell r="O34">
            <v>0</v>
          </cell>
          <cell r="R34">
            <v>0</v>
          </cell>
          <cell r="U34">
            <v>0</v>
          </cell>
          <cell r="AA34">
            <v>8048</v>
          </cell>
          <cell r="AD34">
            <v>0</v>
          </cell>
          <cell r="AG34">
            <v>0</v>
          </cell>
          <cell r="AJ34">
            <v>0</v>
          </cell>
          <cell r="AM34">
            <v>0</v>
          </cell>
          <cell r="AP34">
            <v>0</v>
          </cell>
          <cell r="AS34">
            <v>0</v>
          </cell>
          <cell r="AV34">
            <v>0</v>
          </cell>
          <cell r="AY34">
            <v>0</v>
          </cell>
          <cell r="BB34">
            <v>0</v>
          </cell>
          <cell r="BH34">
            <v>0</v>
          </cell>
          <cell r="BK34">
            <v>0</v>
          </cell>
          <cell r="BQ34">
            <v>0</v>
          </cell>
          <cell r="BT34">
            <v>0</v>
          </cell>
          <cell r="BZ34">
            <v>0</v>
          </cell>
          <cell r="CL34">
            <v>132094</v>
          </cell>
          <cell r="CO34">
            <v>11675</v>
          </cell>
          <cell r="CU34">
            <v>0</v>
          </cell>
          <cell r="CX34">
            <v>0</v>
          </cell>
          <cell r="DA34">
            <v>0</v>
          </cell>
          <cell r="DD34">
            <v>0</v>
          </cell>
          <cell r="DG34">
            <v>0</v>
          </cell>
          <cell r="DJ34">
            <v>0</v>
          </cell>
          <cell r="DM34">
            <v>0</v>
          </cell>
          <cell r="DP34">
            <v>0</v>
          </cell>
          <cell r="DS34">
            <v>151817</v>
          </cell>
          <cell r="EE34">
            <v>0</v>
          </cell>
          <cell r="EK34">
            <v>0</v>
          </cell>
          <cell r="EQ34">
            <v>0</v>
          </cell>
          <cell r="ET34">
            <v>0</v>
          </cell>
          <cell r="EW34">
            <v>0</v>
          </cell>
          <cell r="FB34">
            <v>44510</v>
          </cell>
          <cell r="FM34">
            <v>22682</v>
          </cell>
          <cell r="FP34">
            <v>67192</v>
          </cell>
        </row>
        <row r="35">
          <cell r="C35">
            <v>0</v>
          </cell>
          <cell r="F35">
            <v>0</v>
          </cell>
          <cell r="I35">
            <v>0</v>
          </cell>
          <cell r="L35">
            <v>0</v>
          </cell>
          <cell r="O35">
            <v>0</v>
          </cell>
          <cell r="R35">
            <v>0</v>
          </cell>
          <cell r="U35">
            <v>0</v>
          </cell>
          <cell r="AA35">
            <v>0</v>
          </cell>
          <cell r="AD35">
            <v>0</v>
          </cell>
          <cell r="AG35">
            <v>0</v>
          </cell>
          <cell r="AJ35">
            <v>0</v>
          </cell>
          <cell r="AM35">
            <v>0</v>
          </cell>
          <cell r="AP35">
            <v>0</v>
          </cell>
          <cell r="AS35">
            <v>0</v>
          </cell>
          <cell r="AV35">
            <v>0</v>
          </cell>
          <cell r="AY35">
            <v>0</v>
          </cell>
          <cell r="BB35">
            <v>0</v>
          </cell>
          <cell r="BH35">
            <v>0</v>
          </cell>
          <cell r="BK35">
            <v>0</v>
          </cell>
          <cell r="BQ35">
            <v>0</v>
          </cell>
          <cell r="BT35">
            <v>0</v>
          </cell>
          <cell r="BZ35">
            <v>0</v>
          </cell>
          <cell r="CO35">
            <v>0</v>
          </cell>
          <cell r="CU35">
            <v>0</v>
          </cell>
          <cell r="CX35">
            <v>0</v>
          </cell>
          <cell r="DA35">
            <v>0</v>
          </cell>
          <cell r="DD35">
            <v>0</v>
          </cell>
          <cell r="DG35">
            <v>0</v>
          </cell>
          <cell r="DJ35">
            <v>0</v>
          </cell>
          <cell r="DM35">
            <v>0</v>
          </cell>
          <cell r="DP35">
            <v>0</v>
          </cell>
          <cell r="DS35">
            <v>0</v>
          </cell>
          <cell r="EE35">
            <v>0</v>
          </cell>
          <cell r="EK35">
            <v>0</v>
          </cell>
          <cell r="EQ35">
            <v>0</v>
          </cell>
          <cell r="ET35">
            <v>0</v>
          </cell>
          <cell r="EW35">
            <v>0</v>
          </cell>
          <cell r="FP35">
            <v>0</v>
          </cell>
        </row>
        <row r="36">
          <cell r="C36">
            <v>0</v>
          </cell>
          <cell r="F36">
            <v>0</v>
          </cell>
          <cell r="I36">
            <v>0</v>
          </cell>
          <cell r="L36">
            <v>0</v>
          </cell>
          <cell r="O36">
            <v>0</v>
          </cell>
          <cell r="R36">
            <v>0</v>
          </cell>
          <cell r="U36">
            <v>0</v>
          </cell>
          <cell r="AA36">
            <v>0</v>
          </cell>
          <cell r="AD36">
            <v>0</v>
          </cell>
          <cell r="AG36">
            <v>0</v>
          </cell>
          <cell r="AJ36">
            <v>0</v>
          </cell>
          <cell r="AM36">
            <v>0</v>
          </cell>
          <cell r="AP36">
            <v>0</v>
          </cell>
          <cell r="AS36">
            <v>0</v>
          </cell>
          <cell r="AV36">
            <v>0</v>
          </cell>
          <cell r="AY36">
            <v>0</v>
          </cell>
          <cell r="BB36">
            <v>0</v>
          </cell>
          <cell r="BH36">
            <v>0</v>
          </cell>
          <cell r="BK36">
            <v>0</v>
          </cell>
          <cell r="BQ36">
            <v>71680</v>
          </cell>
          <cell r="BT36">
            <v>0</v>
          </cell>
          <cell r="BZ36">
            <v>0</v>
          </cell>
          <cell r="CF36">
            <v>326800</v>
          </cell>
          <cell r="CO36">
            <v>0</v>
          </cell>
          <cell r="CU36">
            <v>0</v>
          </cell>
          <cell r="CX36">
            <v>0</v>
          </cell>
          <cell r="DA36">
            <v>0</v>
          </cell>
          <cell r="DD36">
            <v>0</v>
          </cell>
          <cell r="DG36">
            <v>120507</v>
          </cell>
          <cell r="DJ36">
            <v>0</v>
          </cell>
          <cell r="DM36">
            <v>0</v>
          </cell>
          <cell r="DP36">
            <v>0</v>
          </cell>
          <cell r="DS36">
            <v>518987</v>
          </cell>
          <cell r="EE36">
            <v>0</v>
          </cell>
          <cell r="EK36">
            <v>0</v>
          </cell>
          <cell r="EQ36">
            <v>0</v>
          </cell>
          <cell r="ET36">
            <v>0</v>
          </cell>
          <cell r="EW36">
            <v>0</v>
          </cell>
          <cell r="EY36">
            <v>3000</v>
          </cell>
          <cell r="FB36">
            <v>600</v>
          </cell>
          <cell r="FD36">
            <v>12401</v>
          </cell>
          <cell r="FE36">
            <v>928</v>
          </cell>
          <cell r="FF36">
            <v>713</v>
          </cell>
          <cell r="FM36">
            <v>1416</v>
          </cell>
          <cell r="FP36">
            <v>19058</v>
          </cell>
        </row>
        <row r="37">
          <cell r="DD37">
            <v>0</v>
          </cell>
          <cell r="DS37">
            <v>75000</v>
          </cell>
          <cell r="EW37">
            <v>0</v>
          </cell>
          <cell r="FP37">
            <v>0</v>
          </cell>
        </row>
        <row r="38">
          <cell r="DS38">
            <v>0</v>
          </cell>
          <cell r="EW38">
            <v>0</v>
          </cell>
          <cell r="FP38">
            <v>0</v>
          </cell>
        </row>
        <row r="39">
          <cell r="C39">
            <v>0</v>
          </cell>
          <cell r="F39">
            <v>0</v>
          </cell>
          <cell r="I39">
            <v>0</v>
          </cell>
          <cell r="L39">
            <v>0</v>
          </cell>
          <cell r="O39">
            <v>0</v>
          </cell>
          <cell r="R39">
            <v>0</v>
          </cell>
          <cell r="U39">
            <v>0</v>
          </cell>
          <cell r="AA39">
            <v>0</v>
          </cell>
          <cell r="AD39">
            <v>0</v>
          </cell>
          <cell r="AG39">
            <v>0</v>
          </cell>
          <cell r="AJ39">
            <v>0</v>
          </cell>
          <cell r="AM39">
            <v>0</v>
          </cell>
          <cell r="AP39">
            <v>0</v>
          </cell>
          <cell r="AS39">
            <v>0</v>
          </cell>
          <cell r="AV39">
            <v>0</v>
          </cell>
          <cell r="AY39">
            <v>0</v>
          </cell>
          <cell r="BB39">
            <v>0</v>
          </cell>
          <cell r="BH39">
            <v>0</v>
          </cell>
          <cell r="BK39">
            <v>0</v>
          </cell>
          <cell r="BQ39">
            <v>0</v>
          </cell>
          <cell r="BT39">
            <v>0</v>
          </cell>
          <cell r="BZ39">
            <v>0</v>
          </cell>
          <cell r="CO39">
            <v>0</v>
          </cell>
          <cell r="CU39">
            <v>0</v>
          </cell>
          <cell r="CX39">
            <v>0</v>
          </cell>
          <cell r="DA39">
            <v>0</v>
          </cell>
          <cell r="DD39">
            <v>0</v>
          </cell>
          <cell r="DG39">
            <v>0</v>
          </cell>
          <cell r="DJ39">
            <v>0</v>
          </cell>
          <cell r="DM39">
            <v>0</v>
          </cell>
          <cell r="DP39">
            <v>75000</v>
          </cell>
          <cell r="DS39">
            <v>75000</v>
          </cell>
          <cell r="EE39">
            <v>0</v>
          </cell>
          <cell r="EK39">
            <v>0</v>
          </cell>
          <cell r="EQ39">
            <v>0</v>
          </cell>
          <cell r="ET39">
            <v>0</v>
          </cell>
          <cell r="EW39">
            <v>0</v>
          </cell>
          <cell r="FP39">
            <v>0</v>
          </cell>
        </row>
        <row r="40">
          <cell r="DS40">
            <v>3063795</v>
          </cell>
          <cell r="EW40">
            <v>0</v>
          </cell>
          <cell r="FP40">
            <v>17105</v>
          </cell>
        </row>
        <row r="41">
          <cell r="DS41">
            <v>414425</v>
          </cell>
          <cell r="EW41">
            <v>0</v>
          </cell>
          <cell r="FP41">
            <v>17105</v>
          </cell>
        </row>
        <row r="42">
          <cell r="C42">
            <v>0</v>
          </cell>
          <cell r="F42">
            <v>0</v>
          </cell>
          <cell r="I42">
            <v>0</v>
          </cell>
          <cell r="L42">
            <v>0</v>
          </cell>
          <cell r="O42">
            <v>0</v>
          </cell>
          <cell r="R42">
            <v>0</v>
          </cell>
          <cell r="U42">
            <v>0</v>
          </cell>
          <cell r="X42">
            <v>0</v>
          </cell>
          <cell r="AA42">
            <v>0</v>
          </cell>
          <cell r="AD42">
            <v>0</v>
          </cell>
          <cell r="AG42">
            <v>0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V42">
            <v>0</v>
          </cell>
          <cell r="AY42">
            <v>0</v>
          </cell>
          <cell r="BB42">
            <v>0</v>
          </cell>
          <cell r="BH42">
            <v>0</v>
          </cell>
          <cell r="BK42">
            <v>0</v>
          </cell>
          <cell r="BQ42">
            <v>0</v>
          </cell>
          <cell r="BT42">
            <v>0</v>
          </cell>
          <cell r="BZ42">
            <v>0</v>
          </cell>
          <cell r="CO42">
            <v>0</v>
          </cell>
          <cell r="CU42">
            <v>0</v>
          </cell>
          <cell r="CX42">
            <v>0</v>
          </cell>
          <cell r="DA42">
            <v>0</v>
          </cell>
          <cell r="DD42">
            <v>0</v>
          </cell>
          <cell r="DG42">
            <v>0</v>
          </cell>
          <cell r="DJ42">
            <v>0</v>
          </cell>
          <cell r="DM42">
            <v>0</v>
          </cell>
          <cell r="DP42">
            <v>0</v>
          </cell>
          <cell r="DS42">
            <v>0</v>
          </cell>
          <cell r="EE42">
            <v>0</v>
          </cell>
          <cell r="EK42">
            <v>0</v>
          </cell>
          <cell r="EQ42">
            <v>0</v>
          </cell>
          <cell r="ET42">
            <v>0</v>
          </cell>
          <cell r="EW42">
            <v>0</v>
          </cell>
          <cell r="FP42">
            <v>0</v>
          </cell>
        </row>
        <row r="43">
          <cell r="DS43">
            <v>0</v>
          </cell>
          <cell r="EW43">
            <v>0</v>
          </cell>
          <cell r="FP43">
            <v>0</v>
          </cell>
        </row>
        <row r="44">
          <cell r="DS44">
            <v>0</v>
          </cell>
          <cell r="EW44">
            <v>0</v>
          </cell>
          <cell r="FP44">
            <v>0</v>
          </cell>
        </row>
        <row r="45">
          <cell r="C45">
            <v>0</v>
          </cell>
          <cell r="F45">
            <v>0</v>
          </cell>
          <cell r="I45">
            <v>0</v>
          </cell>
          <cell r="L45">
            <v>0</v>
          </cell>
          <cell r="O45">
            <v>0</v>
          </cell>
          <cell r="R45">
            <v>0</v>
          </cell>
          <cell r="U45">
            <v>0</v>
          </cell>
          <cell r="AA45">
            <v>0</v>
          </cell>
          <cell r="AD45">
            <v>0</v>
          </cell>
          <cell r="AG45">
            <v>0</v>
          </cell>
          <cell r="AJ45">
            <v>0</v>
          </cell>
          <cell r="AM45">
            <v>0</v>
          </cell>
          <cell r="AP45">
            <v>0</v>
          </cell>
          <cell r="AS45">
            <v>0</v>
          </cell>
          <cell r="AV45">
            <v>0</v>
          </cell>
          <cell r="AY45">
            <v>0</v>
          </cell>
          <cell r="BB45">
            <v>0</v>
          </cell>
          <cell r="BH45">
            <v>0</v>
          </cell>
          <cell r="BK45">
            <v>0</v>
          </cell>
          <cell r="BQ45">
            <v>0</v>
          </cell>
          <cell r="BT45">
            <v>0</v>
          </cell>
          <cell r="BZ45">
            <v>0</v>
          </cell>
          <cell r="CF45">
            <v>0</v>
          </cell>
          <cell r="CL45">
            <v>36100</v>
          </cell>
          <cell r="CO45">
            <v>378325</v>
          </cell>
          <cell r="CU45">
            <v>0</v>
          </cell>
          <cell r="CX45">
            <v>0</v>
          </cell>
          <cell r="DA45">
            <v>0</v>
          </cell>
          <cell r="DD45">
            <v>0</v>
          </cell>
          <cell r="DG45">
            <v>0</v>
          </cell>
          <cell r="DJ45">
            <v>0</v>
          </cell>
          <cell r="DM45">
            <v>0</v>
          </cell>
          <cell r="DP45">
            <v>0</v>
          </cell>
          <cell r="DS45">
            <v>414425</v>
          </cell>
          <cell r="EE45">
            <v>0</v>
          </cell>
          <cell r="EK45">
            <v>0</v>
          </cell>
          <cell r="EQ45">
            <v>0</v>
          </cell>
          <cell r="ET45">
            <v>0</v>
          </cell>
          <cell r="EW45">
            <v>0</v>
          </cell>
          <cell r="FB45">
            <v>14686</v>
          </cell>
          <cell r="FM45">
            <v>2419</v>
          </cell>
          <cell r="FP45">
            <v>17105</v>
          </cell>
        </row>
        <row r="46">
          <cell r="C46">
            <v>0</v>
          </cell>
          <cell r="F46">
            <v>0</v>
          </cell>
          <cell r="I46">
            <v>0</v>
          </cell>
          <cell r="L46">
            <v>0</v>
          </cell>
          <cell r="O46">
            <v>0</v>
          </cell>
          <cell r="R46">
            <v>0</v>
          </cell>
          <cell r="U46">
            <v>0</v>
          </cell>
          <cell r="AA46">
            <v>0</v>
          </cell>
          <cell r="AD46">
            <v>0</v>
          </cell>
          <cell r="AG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V46">
            <v>0</v>
          </cell>
          <cell r="AY46">
            <v>0</v>
          </cell>
          <cell r="BB46">
            <v>0</v>
          </cell>
          <cell r="BH46">
            <v>0</v>
          </cell>
          <cell r="BK46">
            <v>0</v>
          </cell>
          <cell r="BQ46">
            <v>10000</v>
          </cell>
          <cell r="BT46">
            <v>0</v>
          </cell>
          <cell r="BZ46">
            <v>0</v>
          </cell>
          <cell r="CF46">
            <v>2498870</v>
          </cell>
          <cell r="CL46">
            <v>0</v>
          </cell>
          <cell r="CO46">
            <v>0</v>
          </cell>
          <cell r="CU46">
            <v>0</v>
          </cell>
          <cell r="CX46">
            <v>0</v>
          </cell>
          <cell r="DA46">
            <v>0</v>
          </cell>
          <cell r="DD46">
            <v>0</v>
          </cell>
          <cell r="DG46">
            <v>0</v>
          </cell>
          <cell r="DJ46">
            <v>0</v>
          </cell>
          <cell r="DM46">
            <v>0</v>
          </cell>
          <cell r="DP46">
            <v>0</v>
          </cell>
          <cell r="DS46">
            <v>2508870</v>
          </cell>
          <cell r="EE46">
            <v>0</v>
          </cell>
          <cell r="EK46">
            <v>0</v>
          </cell>
          <cell r="EQ46">
            <v>0</v>
          </cell>
          <cell r="ET46">
            <v>0</v>
          </cell>
          <cell r="EW46">
            <v>0</v>
          </cell>
          <cell r="FP46">
            <v>0</v>
          </cell>
        </row>
        <row r="47">
          <cell r="C47">
            <v>0</v>
          </cell>
          <cell r="F47">
            <v>0</v>
          </cell>
          <cell r="I47">
            <v>0</v>
          </cell>
          <cell r="L47">
            <v>0</v>
          </cell>
          <cell r="O47">
            <v>0</v>
          </cell>
          <cell r="R47">
            <v>0</v>
          </cell>
          <cell r="U47">
            <v>0</v>
          </cell>
          <cell r="AA47">
            <v>0</v>
          </cell>
          <cell r="AD47">
            <v>0</v>
          </cell>
          <cell r="AG47">
            <v>0</v>
          </cell>
          <cell r="AJ47">
            <v>0</v>
          </cell>
          <cell r="AM47">
            <v>0</v>
          </cell>
          <cell r="AP47">
            <v>0</v>
          </cell>
          <cell r="AS47">
            <v>0</v>
          </cell>
          <cell r="AV47">
            <v>0</v>
          </cell>
          <cell r="AY47">
            <v>0</v>
          </cell>
          <cell r="BB47">
            <v>0</v>
          </cell>
          <cell r="BH47">
            <v>0</v>
          </cell>
          <cell r="BK47">
            <v>0</v>
          </cell>
          <cell r="BQ47">
            <v>0</v>
          </cell>
          <cell r="BT47">
            <v>0</v>
          </cell>
          <cell r="BZ47">
            <v>0</v>
          </cell>
          <cell r="CO47">
            <v>0</v>
          </cell>
          <cell r="CU47">
            <v>0</v>
          </cell>
          <cell r="CX47">
            <v>0</v>
          </cell>
          <cell r="DA47">
            <v>0</v>
          </cell>
          <cell r="DD47">
            <v>0</v>
          </cell>
          <cell r="DG47">
            <v>0</v>
          </cell>
          <cell r="DJ47">
            <v>0</v>
          </cell>
          <cell r="DM47">
            <v>0</v>
          </cell>
          <cell r="DP47">
            <v>0</v>
          </cell>
          <cell r="DS47">
            <v>0</v>
          </cell>
          <cell r="EE47">
            <v>0</v>
          </cell>
          <cell r="EK47">
            <v>0</v>
          </cell>
          <cell r="EQ47">
            <v>0</v>
          </cell>
          <cell r="ET47">
            <v>0</v>
          </cell>
          <cell r="EW47">
            <v>0</v>
          </cell>
          <cell r="FP47">
            <v>0</v>
          </cell>
        </row>
        <row r="48">
          <cell r="C48">
            <v>0</v>
          </cell>
          <cell r="F48">
            <v>0</v>
          </cell>
          <cell r="I48">
            <v>0</v>
          </cell>
          <cell r="L48">
            <v>0</v>
          </cell>
          <cell r="O48">
            <v>0</v>
          </cell>
          <cell r="R48">
            <v>0</v>
          </cell>
          <cell r="U48">
            <v>0</v>
          </cell>
          <cell r="AA48">
            <v>0</v>
          </cell>
          <cell r="AD48">
            <v>0</v>
          </cell>
          <cell r="AG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V48">
            <v>0</v>
          </cell>
          <cell r="AY48">
            <v>0</v>
          </cell>
          <cell r="BB48">
            <v>0</v>
          </cell>
          <cell r="BH48">
            <v>0</v>
          </cell>
          <cell r="BK48">
            <v>0</v>
          </cell>
          <cell r="BQ48">
            <v>0</v>
          </cell>
          <cell r="BT48">
            <v>0</v>
          </cell>
          <cell r="BZ48">
            <v>0</v>
          </cell>
          <cell r="CO48">
            <v>0</v>
          </cell>
          <cell r="CU48">
            <v>0</v>
          </cell>
          <cell r="CX48">
            <v>0</v>
          </cell>
          <cell r="DA48">
            <v>0</v>
          </cell>
          <cell r="DD48">
            <v>0</v>
          </cell>
          <cell r="DG48">
            <v>0</v>
          </cell>
          <cell r="DJ48">
            <v>0</v>
          </cell>
          <cell r="DM48">
            <v>0</v>
          </cell>
          <cell r="DP48">
            <v>0</v>
          </cell>
          <cell r="DS48">
            <v>0</v>
          </cell>
          <cell r="EW48">
            <v>0</v>
          </cell>
          <cell r="FP48">
            <v>0</v>
          </cell>
        </row>
        <row r="49">
          <cell r="DS49">
            <v>140500</v>
          </cell>
          <cell r="EW49">
            <v>0</v>
          </cell>
          <cell r="FP49">
            <v>0</v>
          </cell>
        </row>
        <row r="50">
          <cell r="C50">
            <v>0</v>
          </cell>
          <cell r="F50">
            <v>0</v>
          </cell>
          <cell r="I50">
            <v>0</v>
          </cell>
          <cell r="L50">
            <v>500</v>
          </cell>
          <cell r="O50">
            <v>0</v>
          </cell>
          <cell r="R50">
            <v>0</v>
          </cell>
          <cell r="U50">
            <v>0</v>
          </cell>
          <cell r="AA50">
            <v>0</v>
          </cell>
          <cell r="AD50">
            <v>0</v>
          </cell>
          <cell r="AG50">
            <v>0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V50">
            <v>0</v>
          </cell>
          <cell r="AY50">
            <v>0</v>
          </cell>
          <cell r="BB50">
            <v>0</v>
          </cell>
          <cell r="BH50">
            <v>0</v>
          </cell>
          <cell r="BK50">
            <v>0</v>
          </cell>
          <cell r="BQ50">
            <v>0</v>
          </cell>
          <cell r="BT50">
            <v>0</v>
          </cell>
          <cell r="BZ50">
            <v>0</v>
          </cell>
          <cell r="CO50">
            <v>0</v>
          </cell>
          <cell r="CU50">
            <v>0</v>
          </cell>
          <cell r="CX50">
            <v>0</v>
          </cell>
          <cell r="DA50">
            <v>0</v>
          </cell>
          <cell r="DD50">
            <v>140000</v>
          </cell>
          <cell r="DG50">
            <v>0</v>
          </cell>
          <cell r="DJ50">
            <v>0</v>
          </cell>
          <cell r="DM50">
            <v>0</v>
          </cell>
          <cell r="DP50">
            <v>0</v>
          </cell>
          <cell r="DS50">
            <v>140500</v>
          </cell>
          <cell r="EW50">
            <v>0</v>
          </cell>
          <cell r="FP50">
            <v>0</v>
          </cell>
        </row>
        <row r="51">
          <cell r="DS51">
            <v>0</v>
          </cell>
          <cell r="EE51">
            <v>0</v>
          </cell>
          <cell r="EK51">
            <v>0</v>
          </cell>
          <cell r="EQ51">
            <v>0</v>
          </cell>
          <cell r="ET51">
            <v>0</v>
          </cell>
          <cell r="EW51">
            <v>0</v>
          </cell>
          <cell r="FP51">
            <v>0</v>
          </cell>
        </row>
        <row r="52">
          <cell r="DS52">
            <v>3809599</v>
          </cell>
          <cell r="EW52">
            <v>0</v>
          </cell>
          <cell r="FP52">
            <v>103355</v>
          </cell>
        </row>
        <row r="53">
          <cell r="DS53">
            <v>477426</v>
          </cell>
          <cell r="EW53">
            <v>0</v>
          </cell>
          <cell r="FP53">
            <v>0</v>
          </cell>
        </row>
        <row r="54">
          <cell r="DS54">
            <v>446272</v>
          </cell>
          <cell r="EW54">
            <v>0</v>
          </cell>
          <cell r="FP54">
            <v>0</v>
          </cell>
        </row>
        <row r="55">
          <cell r="C55">
            <v>0</v>
          </cell>
          <cell r="F55">
            <v>0</v>
          </cell>
          <cell r="I55">
            <v>0</v>
          </cell>
          <cell r="L55">
            <v>0</v>
          </cell>
          <cell r="O55">
            <v>0</v>
          </cell>
          <cell r="R55">
            <v>0</v>
          </cell>
          <cell r="U55">
            <v>0</v>
          </cell>
          <cell r="AD55">
            <v>0</v>
          </cell>
          <cell r="AG55">
            <v>0</v>
          </cell>
          <cell r="AJ55">
            <v>0</v>
          </cell>
          <cell r="AM55">
            <v>0</v>
          </cell>
          <cell r="AP55">
            <v>0</v>
          </cell>
          <cell r="AS55">
            <v>0</v>
          </cell>
          <cell r="AV55">
            <v>0</v>
          </cell>
          <cell r="AY55">
            <v>0</v>
          </cell>
          <cell r="BB55">
            <v>0</v>
          </cell>
          <cell r="BH55">
            <v>0</v>
          </cell>
          <cell r="BK55">
            <v>0</v>
          </cell>
          <cell r="BQ55">
            <v>0</v>
          </cell>
          <cell r="BT55">
            <v>0</v>
          </cell>
          <cell r="BZ55">
            <v>0</v>
          </cell>
          <cell r="CO55">
            <v>0</v>
          </cell>
          <cell r="CU55">
            <v>0</v>
          </cell>
          <cell r="CX55">
            <v>0</v>
          </cell>
          <cell r="DA55">
            <v>0</v>
          </cell>
          <cell r="DD55">
            <v>0</v>
          </cell>
          <cell r="DG55">
            <v>0</v>
          </cell>
          <cell r="DJ55">
            <v>0</v>
          </cell>
          <cell r="DM55">
            <v>0</v>
          </cell>
          <cell r="DP55">
            <v>0</v>
          </cell>
          <cell r="DS55">
            <v>0</v>
          </cell>
          <cell r="EW55">
            <v>0</v>
          </cell>
          <cell r="FP55">
            <v>0</v>
          </cell>
        </row>
        <row r="56">
          <cell r="DS56">
            <v>0</v>
          </cell>
          <cell r="EW56">
            <v>0</v>
          </cell>
          <cell r="FP56">
            <v>0</v>
          </cell>
        </row>
        <row r="57">
          <cell r="C57">
            <v>0</v>
          </cell>
          <cell r="F57">
            <v>0</v>
          </cell>
          <cell r="I57">
            <v>0</v>
          </cell>
          <cell r="L57">
            <v>0</v>
          </cell>
          <cell r="O57">
            <v>0</v>
          </cell>
          <cell r="R57">
            <v>0</v>
          </cell>
          <cell r="U57">
            <v>0</v>
          </cell>
          <cell r="AA57">
            <v>446272</v>
          </cell>
          <cell r="AD57">
            <v>0</v>
          </cell>
          <cell r="AG57">
            <v>0</v>
          </cell>
          <cell r="AJ57">
            <v>0</v>
          </cell>
          <cell r="AM57">
            <v>0</v>
          </cell>
          <cell r="AP57">
            <v>0</v>
          </cell>
          <cell r="AS57">
            <v>0</v>
          </cell>
          <cell r="AV57">
            <v>0</v>
          </cell>
          <cell r="AY57">
            <v>0</v>
          </cell>
          <cell r="BB57">
            <v>0</v>
          </cell>
          <cell r="BH57">
            <v>0</v>
          </cell>
          <cell r="BK57">
            <v>0</v>
          </cell>
          <cell r="BQ57">
            <v>0</v>
          </cell>
          <cell r="BT57">
            <v>0</v>
          </cell>
          <cell r="BZ57">
            <v>0</v>
          </cell>
          <cell r="CO57">
            <v>0</v>
          </cell>
          <cell r="CU57">
            <v>0</v>
          </cell>
          <cell r="CX57">
            <v>0</v>
          </cell>
          <cell r="DA57">
            <v>0</v>
          </cell>
          <cell r="DD57">
            <v>0</v>
          </cell>
          <cell r="DG57">
            <v>0</v>
          </cell>
          <cell r="DJ57">
            <v>0</v>
          </cell>
          <cell r="DM57">
            <v>0</v>
          </cell>
          <cell r="DP57">
            <v>0</v>
          </cell>
          <cell r="DS57">
            <v>446272</v>
          </cell>
          <cell r="EE57">
            <v>0</v>
          </cell>
          <cell r="EK57">
            <v>0</v>
          </cell>
          <cell r="EQ57">
            <v>0</v>
          </cell>
          <cell r="ET57">
            <v>0</v>
          </cell>
          <cell r="EW57">
            <v>0</v>
          </cell>
          <cell r="FP57">
            <v>0</v>
          </cell>
        </row>
        <row r="58">
          <cell r="DS58">
            <v>31154</v>
          </cell>
          <cell r="EW58">
            <v>0</v>
          </cell>
          <cell r="FP58">
            <v>0</v>
          </cell>
        </row>
        <row r="59">
          <cell r="C59">
            <v>0</v>
          </cell>
          <cell r="F59">
            <v>0</v>
          </cell>
          <cell r="I59">
            <v>0</v>
          </cell>
          <cell r="L59">
            <v>0</v>
          </cell>
          <cell r="O59">
            <v>0</v>
          </cell>
          <cell r="R59">
            <v>0</v>
          </cell>
          <cell r="U59">
            <v>0</v>
          </cell>
          <cell r="AA59">
            <v>31154</v>
          </cell>
          <cell r="AD59">
            <v>0</v>
          </cell>
          <cell r="AG59">
            <v>0</v>
          </cell>
          <cell r="AJ59">
            <v>0</v>
          </cell>
          <cell r="AM59">
            <v>0</v>
          </cell>
          <cell r="AP59">
            <v>0</v>
          </cell>
          <cell r="AS59">
            <v>0</v>
          </cell>
          <cell r="AV59">
            <v>0</v>
          </cell>
          <cell r="AY59">
            <v>0</v>
          </cell>
          <cell r="BB59">
            <v>0</v>
          </cell>
          <cell r="BH59">
            <v>0</v>
          </cell>
          <cell r="BK59">
            <v>0</v>
          </cell>
          <cell r="BQ59">
            <v>0</v>
          </cell>
          <cell r="BT59">
            <v>0</v>
          </cell>
          <cell r="BZ59">
            <v>0</v>
          </cell>
          <cell r="CO59">
            <v>0</v>
          </cell>
          <cell r="CU59">
            <v>0</v>
          </cell>
          <cell r="CX59">
            <v>0</v>
          </cell>
          <cell r="DA59">
            <v>0</v>
          </cell>
          <cell r="DD59">
            <v>0</v>
          </cell>
          <cell r="DG59">
            <v>0</v>
          </cell>
          <cell r="DJ59">
            <v>0</v>
          </cell>
          <cell r="DM59">
            <v>0</v>
          </cell>
          <cell r="DP59">
            <v>0</v>
          </cell>
          <cell r="DS59">
            <v>31154</v>
          </cell>
          <cell r="EE59">
            <v>0</v>
          </cell>
          <cell r="EK59">
            <v>0</v>
          </cell>
          <cell r="EQ59">
            <v>0</v>
          </cell>
          <cell r="ET59">
            <v>0</v>
          </cell>
          <cell r="EW59">
            <v>0</v>
          </cell>
          <cell r="FP59">
            <v>0</v>
          </cell>
        </row>
        <row r="60">
          <cell r="C60">
            <v>0</v>
          </cell>
          <cell r="F60">
            <v>0</v>
          </cell>
          <cell r="I60">
            <v>0</v>
          </cell>
          <cell r="L60">
            <v>0</v>
          </cell>
          <cell r="O60">
            <v>0</v>
          </cell>
          <cell r="R60">
            <v>0</v>
          </cell>
          <cell r="U60">
            <v>0</v>
          </cell>
          <cell r="AA60">
            <v>0</v>
          </cell>
          <cell r="AD60">
            <v>0</v>
          </cell>
          <cell r="AG60">
            <v>0</v>
          </cell>
          <cell r="AJ60">
            <v>0</v>
          </cell>
          <cell r="AM60">
            <v>0</v>
          </cell>
          <cell r="AP60">
            <v>0</v>
          </cell>
          <cell r="AS60">
            <v>0</v>
          </cell>
          <cell r="AV60">
            <v>0</v>
          </cell>
          <cell r="AY60">
            <v>0</v>
          </cell>
          <cell r="BB60">
            <v>0</v>
          </cell>
          <cell r="BH60">
            <v>0</v>
          </cell>
          <cell r="BK60">
            <v>0</v>
          </cell>
          <cell r="BQ60">
            <v>0</v>
          </cell>
          <cell r="BT60">
            <v>0</v>
          </cell>
          <cell r="BZ60">
            <v>0</v>
          </cell>
          <cell r="CO60">
            <v>0</v>
          </cell>
          <cell r="CU60">
            <v>0</v>
          </cell>
          <cell r="CX60">
            <v>0</v>
          </cell>
          <cell r="DA60">
            <v>0</v>
          </cell>
          <cell r="DD60">
            <v>0</v>
          </cell>
          <cell r="DG60">
            <v>0</v>
          </cell>
          <cell r="DJ60">
            <v>0</v>
          </cell>
          <cell r="DM60">
            <v>0</v>
          </cell>
          <cell r="DP60">
            <v>0</v>
          </cell>
          <cell r="DS60">
            <v>0</v>
          </cell>
          <cell r="EE60">
            <v>0</v>
          </cell>
          <cell r="EK60">
            <v>0</v>
          </cell>
          <cell r="EQ60">
            <v>0</v>
          </cell>
          <cell r="ET60">
            <v>0</v>
          </cell>
          <cell r="EW60">
            <v>0</v>
          </cell>
          <cell r="FP60">
            <v>0</v>
          </cell>
        </row>
        <row r="61">
          <cell r="DS61">
            <v>2118867</v>
          </cell>
          <cell r="EW61">
            <v>78350</v>
          </cell>
          <cell r="FP61">
            <v>399076</v>
          </cell>
        </row>
        <row r="62">
          <cell r="DS62">
            <v>159849</v>
          </cell>
          <cell r="EW62">
            <v>78350</v>
          </cell>
          <cell r="FP62">
            <v>367922</v>
          </cell>
        </row>
        <row r="63">
          <cell r="C63">
            <v>0</v>
          </cell>
          <cell r="F63">
            <v>0</v>
          </cell>
          <cell r="I63">
            <v>0</v>
          </cell>
          <cell r="L63">
            <v>0</v>
          </cell>
          <cell r="O63">
            <v>0</v>
          </cell>
          <cell r="R63">
            <v>0</v>
          </cell>
          <cell r="U63">
            <v>0</v>
          </cell>
          <cell r="AA63">
            <v>0</v>
          </cell>
          <cell r="AD63">
            <v>0</v>
          </cell>
          <cell r="AG63">
            <v>0</v>
          </cell>
          <cell r="AJ63">
            <v>0</v>
          </cell>
          <cell r="AM63">
            <v>0</v>
          </cell>
          <cell r="AP63">
            <v>0</v>
          </cell>
          <cell r="AS63">
            <v>0</v>
          </cell>
          <cell r="AV63">
            <v>0</v>
          </cell>
          <cell r="AY63">
            <v>0</v>
          </cell>
          <cell r="BB63">
            <v>0</v>
          </cell>
          <cell r="BH63">
            <v>0</v>
          </cell>
          <cell r="BK63">
            <v>0</v>
          </cell>
          <cell r="BQ63">
            <v>0</v>
          </cell>
          <cell r="BT63">
            <v>0</v>
          </cell>
          <cell r="BZ63">
            <v>0</v>
          </cell>
          <cell r="CO63">
            <v>0</v>
          </cell>
          <cell r="CU63">
            <v>0</v>
          </cell>
          <cell r="CX63">
            <v>0</v>
          </cell>
          <cell r="DA63">
            <v>0</v>
          </cell>
          <cell r="DD63">
            <v>0</v>
          </cell>
          <cell r="DG63">
            <v>0</v>
          </cell>
          <cell r="DJ63">
            <v>0</v>
          </cell>
          <cell r="DM63">
            <v>0</v>
          </cell>
          <cell r="DP63">
            <v>0</v>
          </cell>
          <cell r="DS63">
            <v>0</v>
          </cell>
          <cell r="EE63">
            <v>10033</v>
          </cell>
          <cell r="EK63">
            <v>21271</v>
          </cell>
          <cell r="EQ63">
            <v>41517</v>
          </cell>
          <cell r="ET63">
            <v>5529</v>
          </cell>
          <cell r="EW63">
            <v>78350</v>
          </cell>
          <cell r="EY63">
            <v>65153</v>
          </cell>
          <cell r="EZ63">
            <v>3675</v>
          </cell>
          <cell r="FA63">
            <v>2450</v>
          </cell>
          <cell r="FB63">
            <v>88317</v>
          </cell>
          <cell r="FC63">
            <v>5075</v>
          </cell>
          <cell r="FD63">
            <v>25415</v>
          </cell>
          <cell r="FE63">
            <v>21982</v>
          </cell>
          <cell r="FF63">
            <v>7964</v>
          </cell>
          <cell r="FG63">
            <v>5141</v>
          </cell>
          <cell r="FH63">
            <v>16058</v>
          </cell>
          <cell r="FI63">
            <v>1575</v>
          </cell>
          <cell r="FJ63">
            <v>4375</v>
          </cell>
          <cell r="FK63">
            <v>1750</v>
          </cell>
          <cell r="FM63">
            <v>61956</v>
          </cell>
          <cell r="FN63">
            <v>8000</v>
          </cell>
          <cell r="FO63">
            <v>49036</v>
          </cell>
          <cell r="FP63">
            <v>367922</v>
          </cell>
        </row>
        <row r="64">
          <cell r="C64">
            <v>0</v>
          </cell>
          <cell r="F64">
            <v>0</v>
          </cell>
          <cell r="I64">
            <v>0</v>
          </cell>
          <cell r="L64">
            <v>0</v>
          </cell>
          <cell r="O64">
            <v>0</v>
          </cell>
          <cell r="R64">
            <v>0</v>
          </cell>
          <cell r="U64">
            <v>0</v>
          </cell>
          <cell r="AA64">
            <v>0</v>
          </cell>
          <cell r="AD64">
            <v>0</v>
          </cell>
          <cell r="AG64">
            <v>0</v>
          </cell>
          <cell r="AJ64">
            <v>0</v>
          </cell>
          <cell r="AM64">
            <v>0</v>
          </cell>
          <cell r="AP64">
            <v>0</v>
          </cell>
          <cell r="AS64">
            <v>0</v>
          </cell>
          <cell r="AV64">
            <v>0</v>
          </cell>
          <cell r="AY64">
            <v>0</v>
          </cell>
          <cell r="BB64">
            <v>0</v>
          </cell>
          <cell r="BH64">
            <v>0</v>
          </cell>
          <cell r="BK64">
            <v>0</v>
          </cell>
          <cell r="BQ64">
            <v>0</v>
          </cell>
          <cell r="BT64">
            <v>0</v>
          </cell>
          <cell r="BZ64">
            <v>0</v>
          </cell>
          <cell r="CO64">
            <v>0</v>
          </cell>
          <cell r="CU64">
            <v>0</v>
          </cell>
          <cell r="CX64">
            <v>0</v>
          </cell>
          <cell r="DA64">
            <v>0</v>
          </cell>
          <cell r="DD64">
            <v>0</v>
          </cell>
          <cell r="DG64">
            <v>0</v>
          </cell>
          <cell r="DJ64">
            <v>0</v>
          </cell>
          <cell r="DM64">
            <v>0</v>
          </cell>
          <cell r="DP64">
            <v>0</v>
          </cell>
          <cell r="DS64">
            <v>0</v>
          </cell>
          <cell r="EW64">
            <v>0</v>
          </cell>
          <cell r="FP64">
            <v>0</v>
          </cell>
        </row>
        <row r="65">
          <cell r="DS65">
            <v>0</v>
          </cell>
          <cell r="EW65">
            <v>0</v>
          </cell>
          <cell r="FP65">
            <v>0</v>
          </cell>
        </row>
        <row r="66">
          <cell r="C66">
            <v>0</v>
          </cell>
          <cell r="F66">
            <v>0</v>
          </cell>
          <cell r="I66">
            <v>0</v>
          </cell>
          <cell r="L66">
            <v>0</v>
          </cell>
          <cell r="O66">
            <v>0</v>
          </cell>
          <cell r="R66">
            <v>0</v>
          </cell>
          <cell r="U66">
            <v>0</v>
          </cell>
          <cell r="AD66">
            <v>159849</v>
          </cell>
          <cell r="AG66">
            <v>0</v>
          </cell>
          <cell r="AJ66">
            <v>0</v>
          </cell>
          <cell r="AM66">
            <v>0</v>
          </cell>
          <cell r="AP66">
            <v>0</v>
          </cell>
          <cell r="AS66">
            <v>0</v>
          </cell>
          <cell r="AV66">
            <v>0</v>
          </cell>
          <cell r="AY66">
            <v>0</v>
          </cell>
          <cell r="BB66">
            <v>0</v>
          </cell>
          <cell r="BH66">
            <v>0</v>
          </cell>
          <cell r="BK66">
            <v>0</v>
          </cell>
          <cell r="BQ66">
            <v>0</v>
          </cell>
          <cell r="BT66">
            <v>0</v>
          </cell>
          <cell r="BZ66">
            <v>0</v>
          </cell>
          <cell r="CO66">
            <v>0</v>
          </cell>
          <cell r="CU66">
            <v>0</v>
          </cell>
          <cell r="CX66">
            <v>0</v>
          </cell>
          <cell r="DA66">
            <v>0</v>
          </cell>
          <cell r="DD66">
            <v>0</v>
          </cell>
          <cell r="DG66">
            <v>0</v>
          </cell>
          <cell r="DJ66">
            <v>0</v>
          </cell>
          <cell r="DM66">
            <v>0</v>
          </cell>
          <cell r="DP66">
            <v>0</v>
          </cell>
          <cell r="DS66">
            <v>159849</v>
          </cell>
          <cell r="EE66">
            <v>0</v>
          </cell>
          <cell r="EK66">
            <v>0</v>
          </cell>
          <cell r="EQ66">
            <v>0</v>
          </cell>
          <cell r="ET66">
            <v>0</v>
          </cell>
          <cell r="EW66">
            <v>0</v>
          </cell>
          <cell r="FP66">
            <v>0</v>
          </cell>
        </row>
        <row r="67">
          <cell r="DS67">
            <v>1959018</v>
          </cell>
          <cell r="EW67">
            <v>0</v>
          </cell>
          <cell r="FP67">
            <v>31154</v>
          </cell>
        </row>
        <row r="68">
          <cell r="C68">
            <v>0</v>
          </cell>
          <cell r="F68">
            <v>0</v>
          </cell>
          <cell r="I68">
            <v>0</v>
          </cell>
          <cell r="L68">
            <v>0</v>
          </cell>
          <cell r="O68">
            <v>0</v>
          </cell>
          <cell r="R68">
            <v>0</v>
          </cell>
          <cell r="U68">
            <v>0</v>
          </cell>
          <cell r="X68">
            <v>0</v>
          </cell>
          <cell r="AA68">
            <v>0</v>
          </cell>
          <cell r="AD68">
            <v>0</v>
          </cell>
          <cell r="AG68">
            <v>0</v>
          </cell>
          <cell r="AJ68">
            <v>0</v>
          </cell>
          <cell r="AM68">
            <v>0</v>
          </cell>
          <cell r="AP68">
            <v>0</v>
          </cell>
          <cell r="AS68">
            <v>0</v>
          </cell>
          <cell r="AV68">
            <v>0</v>
          </cell>
          <cell r="AY68">
            <v>0</v>
          </cell>
          <cell r="BB68">
            <v>0</v>
          </cell>
          <cell r="BH68">
            <v>0</v>
          </cell>
          <cell r="BK68">
            <v>0</v>
          </cell>
          <cell r="BQ68">
            <v>0</v>
          </cell>
          <cell r="BT68">
            <v>0</v>
          </cell>
          <cell r="BZ68">
            <v>0</v>
          </cell>
          <cell r="CO68">
            <v>0</v>
          </cell>
          <cell r="CU68">
            <v>0</v>
          </cell>
          <cell r="CX68">
            <v>0</v>
          </cell>
          <cell r="DA68">
            <v>0</v>
          </cell>
          <cell r="DD68">
            <v>0</v>
          </cell>
          <cell r="DG68">
            <v>0</v>
          </cell>
          <cell r="DJ68">
            <v>0</v>
          </cell>
          <cell r="DM68">
            <v>0</v>
          </cell>
          <cell r="DP68">
            <v>0</v>
          </cell>
          <cell r="DS68">
            <v>0</v>
          </cell>
          <cell r="EE68">
            <v>0</v>
          </cell>
          <cell r="EK68">
            <v>0</v>
          </cell>
          <cell r="EQ68">
            <v>0</v>
          </cell>
          <cell r="ET68">
            <v>0</v>
          </cell>
          <cell r="EW68">
            <v>0</v>
          </cell>
          <cell r="EY68">
            <v>0</v>
          </cell>
          <cell r="FB68">
            <v>1400</v>
          </cell>
          <cell r="FF68">
            <v>0</v>
          </cell>
          <cell r="FG68">
            <v>1600</v>
          </cell>
          <cell r="FM68">
            <v>0</v>
          </cell>
          <cell r="FO68">
            <v>28154</v>
          </cell>
          <cell r="FP68">
            <v>31154</v>
          </cell>
        </row>
        <row r="69">
          <cell r="C69">
            <v>0</v>
          </cell>
          <cell r="F69">
            <v>0</v>
          </cell>
          <cell r="I69">
            <v>0</v>
          </cell>
          <cell r="L69">
            <v>0</v>
          </cell>
          <cell r="O69">
            <v>0</v>
          </cell>
          <cell r="R69">
            <v>0</v>
          </cell>
          <cell r="U69">
            <v>0</v>
          </cell>
          <cell r="X69">
            <v>0</v>
          </cell>
          <cell r="AD69">
            <v>1959018</v>
          </cell>
          <cell r="AG69">
            <v>0</v>
          </cell>
          <cell r="AJ69">
            <v>0</v>
          </cell>
          <cell r="AM69">
            <v>0</v>
          </cell>
          <cell r="AP69">
            <v>0</v>
          </cell>
          <cell r="AS69">
            <v>0</v>
          </cell>
          <cell r="AV69">
            <v>0</v>
          </cell>
          <cell r="AY69">
            <v>0</v>
          </cell>
          <cell r="BB69">
            <v>0</v>
          </cell>
          <cell r="BH69">
            <v>0</v>
          </cell>
          <cell r="BK69">
            <v>0</v>
          </cell>
          <cell r="BQ69">
            <v>0</v>
          </cell>
          <cell r="BT69">
            <v>0</v>
          </cell>
          <cell r="BZ69">
            <v>0</v>
          </cell>
          <cell r="CO69">
            <v>0</v>
          </cell>
          <cell r="CU69">
            <v>0</v>
          </cell>
          <cell r="CX69">
            <v>0</v>
          </cell>
          <cell r="DA69">
            <v>0</v>
          </cell>
          <cell r="DD69">
            <v>0</v>
          </cell>
          <cell r="DG69">
            <v>0</v>
          </cell>
          <cell r="DJ69">
            <v>0</v>
          </cell>
          <cell r="DM69">
            <v>0</v>
          </cell>
          <cell r="DP69">
            <v>0</v>
          </cell>
          <cell r="DS69">
            <v>1959018</v>
          </cell>
          <cell r="EE69">
            <v>0</v>
          </cell>
          <cell r="EK69">
            <v>0</v>
          </cell>
          <cell r="EQ69">
            <v>0</v>
          </cell>
          <cell r="ET69">
            <v>0</v>
          </cell>
          <cell r="EW69">
            <v>0</v>
          </cell>
          <cell r="FP69">
            <v>0</v>
          </cell>
        </row>
      </sheetData>
      <sheetData sheetId="21">
        <row r="6">
          <cell r="CR6">
            <v>0</v>
          </cell>
          <cell r="DS6">
            <v>259538</v>
          </cell>
          <cell r="EW6">
            <v>263438</v>
          </cell>
          <cell r="FP6">
            <v>0</v>
          </cell>
        </row>
        <row r="7">
          <cell r="DS7">
            <v>0</v>
          </cell>
          <cell r="EW7">
            <v>263438</v>
          </cell>
          <cell r="FP7">
            <v>0</v>
          </cell>
        </row>
        <row r="8">
          <cell r="C8">
            <v>0</v>
          </cell>
          <cell r="AA8">
            <v>0</v>
          </cell>
          <cell r="DS8">
            <v>0</v>
          </cell>
          <cell r="DV8">
            <v>3240</v>
          </cell>
          <cell r="DY8">
            <v>1200</v>
          </cell>
          <cell r="EB8">
            <v>0</v>
          </cell>
          <cell r="EE8">
            <v>0</v>
          </cell>
          <cell r="EH8">
            <v>0</v>
          </cell>
          <cell r="EQ8">
            <v>193609</v>
          </cell>
          <cell r="EW8">
            <v>198049</v>
          </cell>
          <cell r="FP8">
            <v>0</v>
          </cell>
        </row>
        <row r="9">
          <cell r="C9">
            <v>0</v>
          </cell>
          <cell r="AA9">
            <v>0</v>
          </cell>
          <cell r="DS9">
            <v>0</v>
          </cell>
          <cell r="DV9">
            <v>613</v>
          </cell>
          <cell r="DY9">
            <v>216</v>
          </cell>
          <cell r="EB9">
            <v>0</v>
          </cell>
          <cell r="EE9">
            <v>0</v>
          </cell>
          <cell r="EH9">
            <v>0</v>
          </cell>
          <cell r="EQ9">
            <v>38944</v>
          </cell>
          <cell r="EW9">
            <v>39773</v>
          </cell>
          <cell r="FP9">
            <v>0</v>
          </cell>
        </row>
        <row r="10">
          <cell r="C10">
            <v>0</v>
          </cell>
          <cell r="AA10">
            <v>0</v>
          </cell>
          <cell r="DS10">
            <v>0</v>
          </cell>
          <cell r="DV10">
            <v>10261</v>
          </cell>
          <cell r="DY10">
            <v>4400</v>
          </cell>
          <cell r="EB10">
            <v>5232</v>
          </cell>
          <cell r="EE10">
            <v>1500</v>
          </cell>
          <cell r="EH10">
            <v>1100</v>
          </cell>
          <cell r="EQ10">
            <v>3123</v>
          </cell>
          <cell r="EW10">
            <v>25616</v>
          </cell>
          <cell r="FP10">
            <v>0</v>
          </cell>
        </row>
        <row r="11">
          <cell r="C11">
            <v>0</v>
          </cell>
          <cell r="AA11">
            <v>0</v>
          </cell>
          <cell r="DS11">
            <v>0</v>
          </cell>
          <cell r="DV11">
            <v>0</v>
          </cell>
          <cell r="DY11">
            <v>0</v>
          </cell>
          <cell r="EB11">
            <v>0</v>
          </cell>
          <cell r="EE11">
            <v>0</v>
          </cell>
          <cell r="EH11">
            <v>0</v>
          </cell>
          <cell r="EQ11">
            <v>0</v>
          </cell>
          <cell r="EW11">
            <v>0</v>
          </cell>
          <cell r="FP11">
            <v>0</v>
          </cell>
        </row>
        <row r="12">
          <cell r="DS12">
            <v>0</v>
          </cell>
          <cell r="EW12">
            <v>0</v>
          </cell>
          <cell r="FP12">
            <v>0</v>
          </cell>
        </row>
        <row r="13">
          <cell r="DS13">
            <v>0</v>
          </cell>
          <cell r="DV13">
            <v>0</v>
          </cell>
          <cell r="DY13">
            <v>0</v>
          </cell>
          <cell r="EB13">
            <v>0</v>
          </cell>
          <cell r="EE13">
            <v>0</v>
          </cell>
          <cell r="EH13">
            <v>0</v>
          </cell>
          <cell r="EQ13">
            <v>0</v>
          </cell>
          <cell r="EW13">
            <v>0</v>
          </cell>
          <cell r="FP13">
            <v>0</v>
          </cell>
        </row>
        <row r="14">
          <cell r="C14">
            <v>0</v>
          </cell>
          <cell r="DS14">
            <v>0</v>
          </cell>
          <cell r="DV14">
            <v>0</v>
          </cell>
          <cell r="DY14">
            <v>0</v>
          </cell>
          <cell r="EB14">
            <v>0</v>
          </cell>
          <cell r="EE14">
            <v>0</v>
          </cell>
          <cell r="EH14">
            <v>0</v>
          </cell>
          <cell r="EQ14">
            <v>0</v>
          </cell>
          <cell r="EW14">
            <v>0</v>
          </cell>
          <cell r="FP14">
            <v>0</v>
          </cell>
        </row>
        <row r="15">
          <cell r="C15">
            <v>0</v>
          </cell>
          <cell r="AA15">
            <v>0</v>
          </cell>
          <cell r="DS15">
            <v>0</v>
          </cell>
          <cell r="DV15">
            <v>0</v>
          </cell>
          <cell r="DY15">
            <v>0</v>
          </cell>
          <cell r="EB15">
            <v>0</v>
          </cell>
          <cell r="EE15">
            <v>0</v>
          </cell>
          <cell r="EH15">
            <v>0</v>
          </cell>
          <cell r="EQ15">
            <v>0</v>
          </cell>
          <cell r="EW15">
            <v>0</v>
          </cell>
          <cell r="FP15">
            <v>0</v>
          </cell>
        </row>
        <row r="16">
          <cell r="C16">
            <v>0</v>
          </cell>
          <cell r="AA16">
            <v>0</v>
          </cell>
          <cell r="DS16">
            <v>0</v>
          </cell>
          <cell r="DV16">
            <v>0</v>
          </cell>
          <cell r="DY16">
            <v>0</v>
          </cell>
          <cell r="EB16">
            <v>0</v>
          </cell>
          <cell r="EE16">
            <v>0</v>
          </cell>
          <cell r="EH16">
            <v>0</v>
          </cell>
          <cell r="EQ16">
            <v>0</v>
          </cell>
          <cell r="EW16">
            <v>0</v>
          </cell>
          <cell r="FP16">
            <v>0</v>
          </cell>
        </row>
        <row r="17">
          <cell r="C17">
            <v>0</v>
          </cell>
          <cell r="AA17">
            <v>0</v>
          </cell>
          <cell r="DS17">
            <v>0</v>
          </cell>
          <cell r="DV17">
            <v>0</v>
          </cell>
          <cell r="DY17">
            <v>0</v>
          </cell>
          <cell r="EB17">
            <v>0</v>
          </cell>
          <cell r="EE17">
            <v>0</v>
          </cell>
          <cell r="EH17">
            <v>0</v>
          </cell>
          <cell r="EQ17">
            <v>0</v>
          </cell>
          <cell r="EW17">
            <v>0</v>
          </cell>
          <cell r="FP17">
            <v>0</v>
          </cell>
        </row>
        <row r="18">
          <cell r="R18">
            <v>0</v>
          </cell>
          <cell r="DS18">
            <v>0</v>
          </cell>
          <cell r="EW18">
            <v>0</v>
          </cell>
          <cell r="FP18">
            <v>0</v>
          </cell>
        </row>
        <row r="19">
          <cell r="C19">
            <v>0</v>
          </cell>
          <cell r="AA19">
            <v>0</v>
          </cell>
          <cell r="DS19">
            <v>0</v>
          </cell>
          <cell r="DV19">
            <v>0</v>
          </cell>
          <cell r="DY19">
            <v>0</v>
          </cell>
          <cell r="EB19">
            <v>0</v>
          </cell>
          <cell r="EE19">
            <v>0</v>
          </cell>
          <cell r="EH19">
            <v>0</v>
          </cell>
          <cell r="EQ19">
            <v>0</v>
          </cell>
          <cell r="EW19">
            <v>0</v>
          </cell>
          <cell r="FP19">
            <v>0</v>
          </cell>
        </row>
        <row r="20">
          <cell r="C20">
            <v>0</v>
          </cell>
          <cell r="AA20">
            <v>0</v>
          </cell>
          <cell r="DS20">
            <v>0</v>
          </cell>
          <cell r="DV20">
            <v>0</v>
          </cell>
          <cell r="DY20">
            <v>0</v>
          </cell>
          <cell r="EB20">
            <v>0</v>
          </cell>
          <cell r="EE20">
            <v>0</v>
          </cell>
          <cell r="EH20">
            <v>0</v>
          </cell>
          <cell r="EQ20">
            <v>0</v>
          </cell>
          <cell r="EW20">
            <v>0</v>
          </cell>
          <cell r="FP20">
            <v>0</v>
          </cell>
        </row>
        <row r="21">
          <cell r="C21">
            <v>0</v>
          </cell>
          <cell r="R21">
            <v>0</v>
          </cell>
          <cell r="DS21">
            <v>0</v>
          </cell>
          <cell r="EW21">
            <v>0</v>
          </cell>
          <cell r="FP21">
            <v>0</v>
          </cell>
        </row>
        <row r="22">
          <cell r="DS22">
            <v>0</v>
          </cell>
          <cell r="EW22">
            <v>0</v>
          </cell>
          <cell r="FP22">
            <v>0</v>
          </cell>
        </row>
        <row r="23">
          <cell r="C23">
            <v>0</v>
          </cell>
          <cell r="AA23">
            <v>0</v>
          </cell>
          <cell r="DS23">
            <v>0</v>
          </cell>
          <cell r="DV23">
            <v>0</v>
          </cell>
          <cell r="DY23">
            <v>0</v>
          </cell>
          <cell r="EB23">
            <v>0</v>
          </cell>
          <cell r="EE23">
            <v>0</v>
          </cell>
          <cell r="EH23">
            <v>0</v>
          </cell>
          <cell r="EQ23">
            <v>0</v>
          </cell>
          <cell r="EW23">
            <v>0</v>
          </cell>
          <cell r="FP23">
            <v>0</v>
          </cell>
        </row>
        <row r="24">
          <cell r="C24">
            <v>0</v>
          </cell>
          <cell r="AA24">
            <v>0</v>
          </cell>
          <cell r="DS24">
            <v>0</v>
          </cell>
          <cell r="DV24">
            <v>0</v>
          </cell>
          <cell r="DY24">
            <v>0</v>
          </cell>
          <cell r="EB24">
            <v>0</v>
          </cell>
          <cell r="EE24">
            <v>0</v>
          </cell>
          <cell r="EH24">
            <v>0</v>
          </cell>
          <cell r="EQ24">
            <v>0</v>
          </cell>
          <cell r="EW24">
            <v>0</v>
          </cell>
          <cell r="FP24">
            <v>0</v>
          </cell>
        </row>
        <row r="25">
          <cell r="C25">
            <v>0</v>
          </cell>
          <cell r="AA25">
            <v>0</v>
          </cell>
          <cell r="DS25">
            <v>0</v>
          </cell>
          <cell r="DV25">
            <v>0</v>
          </cell>
          <cell r="DY25">
            <v>0</v>
          </cell>
          <cell r="EB25">
            <v>0</v>
          </cell>
          <cell r="EE25">
            <v>0</v>
          </cell>
          <cell r="EH25">
            <v>0</v>
          </cell>
          <cell r="EQ25">
            <v>0</v>
          </cell>
          <cell r="EW25">
            <v>0</v>
          </cell>
          <cell r="FP25">
            <v>0</v>
          </cell>
        </row>
        <row r="26">
          <cell r="DS26">
            <v>0</v>
          </cell>
          <cell r="EW26">
            <v>263438</v>
          </cell>
          <cell r="FP26">
            <v>0</v>
          </cell>
        </row>
        <row r="27">
          <cell r="DS27">
            <v>0</v>
          </cell>
          <cell r="EW27">
            <v>263438</v>
          </cell>
          <cell r="FP27">
            <v>0</v>
          </cell>
        </row>
        <row r="28">
          <cell r="DS28">
            <v>0</v>
          </cell>
          <cell r="EW28">
            <v>3900</v>
          </cell>
          <cell r="FP28">
            <v>0</v>
          </cell>
        </row>
        <row r="29">
          <cell r="DS29">
            <v>0</v>
          </cell>
          <cell r="EW29">
            <v>0</v>
          </cell>
          <cell r="FP29">
            <v>0</v>
          </cell>
        </row>
        <row r="30">
          <cell r="C30">
            <v>0</v>
          </cell>
          <cell r="AA30">
            <v>0</v>
          </cell>
          <cell r="DS30">
            <v>0</v>
          </cell>
          <cell r="DV30">
            <v>0</v>
          </cell>
          <cell r="DY30">
            <v>0</v>
          </cell>
          <cell r="EB30">
            <v>0</v>
          </cell>
          <cell r="EE30">
            <v>0</v>
          </cell>
          <cell r="EH30">
            <v>0</v>
          </cell>
          <cell r="EQ30">
            <v>0</v>
          </cell>
          <cell r="EW30">
            <v>0</v>
          </cell>
          <cell r="FP30">
            <v>0</v>
          </cell>
        </row>
        <row r="31">
          <cell r="C31">
            <v>0</v>
          </cell>
          <cell r="AA31">
            <v>0</v>
          </cell>
          <cell r="DS31">
            <v>0</v>
          </cell>
          <cell r="EW31">
            <v>0</v>
          </cell>
          <cell r="FP31">
            <v>0</v>
          </cell>
        </row>
        <row r="32">
          <cell r="DS32">
            <v>0</v>
          </cell>
          <cell r="EW32">
            <v>0</v>
          </cell>
          <cell r="FP32">
            <v>0</v>
          </cell>
        </row>
        <row r="33">
          <cell r="DS33">
            <v>0</v>
          </cell>
          <cell r="EW33">
            <v>0</v>
          </cell>
          <cell r="FP33">
            <v>0</v>
          </cell>
        </row>
        <row r="34">
          <cell r="C34">
            <v>0</v>
          </cell>
          <cell r="AA34">
            <v>0</v>
          </cell>
          <cell r="DS34">
            <v>0</v>
          </cell>
          <cell r="DV34">
            <v>0</v>
          </cell>
          <cell r="DY34">
            <v>0</v>
          </cell>
          <cell r="EB34">
            <v>0</v>
          </cell>
          <cell r="EE34">
            <v>0</v>
          </cell>
          <cell r="EH34">
            <v>0</v>
          </cell>
          <cell r="EQ34">
            <v>0</v>
          </cell>
          <cell r="EW34">
            <v>0</v>
          </cell>
          <cell r="FP34">
            <v>0</v>
          </cell>
        </row>
        <row r="35">
          <cell r="C35">
            <v>0</v>
          </cell>
          <cell r="AA35">
            <v>0</v>
          </cell>
          <cell r="DS35">
            <v>0</v>
          </cell>
          <cell r="DV35">
            <v>1000</v>
          </cell>
          <cell r="DY35">
            <v>1300</v>
          </cell>
          <cell r="EB35">
            <v>0</v>
          </cell>
          <cell r="EE35">
            <v>0</v>
          </cell>
          <cell r="EH35">
            <v>0</v>
          </cell>
          <cell r="EQ35">
            <v>0</v>
          </cell>
          <cell r="EW35">
            <v>2300</v>
          </cell>
          <cell r="FP35">
            <v>0</v>
          </cell>
        </row>
        <row r="36">
          <cell r="C36">
            <v>0</v>
          </cell>
          <cell r="AA36">
            <v>0</v>
          </cell>
          <cell r="DS36">
            <v>0</v>
          </cell>
          <cell r="DV36">
            <v>0</v>
          </cell>
          <cell r="DY36">
            <v>0</v>
          </cell>
          <cell r="EB36">
            <v>1600</v>
          </cell>
          <cell r="EE36">
            <v>0</v>
          </cell>
          <cell r="EH36">
            <v>0</v>
          </cell>
          <cell r="EQ36">
            <v>0</v>
          </cell>
          <cell r="EW36">
            <v>1600</v>
          </cell>
          <cell r="FP36">
            <v>0</v>
          </cell>
        </row>
        <row r="37">
          <cell r="DD37">
            <v>0</v>
          </cell>
          <cell r="DS37">
            <v>0</v>
          </cell>
          <cell r="EW37">
            <v>0</v>
          </cell>
          <cell r="FP37">
            <v>0</v>
          </cell>
        </row>
        <row r="38">
          <cell r="DS38">
            <v>0</v>
          </cell>
          <cell r="EW38">
            <v>0</v>
          </cell>
          <cell r="FP38">
            <v>0</v>
          </cell>
        </row>
        <row r="39">
          <cell r="C39">
            <v>0</v>
          </cell>
          <cell r="AA39">
            <v>0</v>
          </cell>
          <cell r="DS39">
            <v>0</v>
          </cell>
          <cell r="DV39">
            <v>0</v>
          </cell>
          <cell r="DY39">
            <v>0</v>
          </cell>
          <cell r="EB39">
            <v>0</v>
          </cell>
          <cell r="EE39">
            <v>0</v>
          </cell>
          <cell r="EH39">
            <v>0</v>
          </cell>
          <cell r="EQ39">
            <v>0</v>
          </cell>
          <cell r="EW39">
            <v>0</v>
          </cell>
          <cell r="FP39">
            <v>0</v>
          </cell>
        </row>
        <row r="40">
          <cell r="DS40">
            <v>0</v>
          </cell>
          <cell r="EW40">
            <v>0</v>
          </cell>
          <cell r="FP40">
            <v>0</v>
          </cell>
        </row>
        <row r="41">
          <cell r="DS41">
            <v>0</v>
          </cell>
          <cell r="EW41">
            <v>0</v>
          </cell>
          <cell r="FP41">
            <v>0</v>
          </cell>
        </row>
        <row r="42">
          <cell r="C42">
            <v>0</v>
          </cell>
          <cell r="AA42">
            <v>0</v>
          </cell>
          <cell r="DS42">
            <v>0</v>
          </cell>
          <cell r="DV42">
            <v>0</v>
          </cell>
          <cell r="DY42">
            <v>0</v>
          </cell>
          <cell r="EB42">
            <v>0</v>
          </cell>
          <cell r="EE42">
            <v>0</v>
          </cell>
          <cell r="EH42">
            <v>0</v>
          </cell>
          <cell r="EQ42">
            <v>0</v>
          </cell>
          <cell r="EW42">
            <v>0</v>
          </cell>
          <cell r="FP42">
            <v>0</v>
          </cell>
        </row>
        <row r="43">
          <cell r="DS43">
            <v>0</v>
          </cell>
          <cell r="EW43">
            <v>0</v>
          </cell>
          <cell r="FP43">
            <v>0</v>
          </cell>
        </row>
        <row r="44">
          <cell r="C44">
            <v>0</v>
          </cell>
          <cell r="DS44">
            <v>0</v>
          </cell>
          <cell r="EW44">
            <v>0</v>
          </cell>
          <cell r="FP44">
            <v>0</v>
          </cell>
        </row>
        <row r="45">
          <cell r="AA45">
            <v>0</v>
          </cell>
          <cell r="DS45">
            <v>0</v>
          </cell>
          <cell r="DV45">
            <v>0</v>
          </cell>
          <cell r="DY45">
            <v>0</v>
          </cell>
          <cell r="EB45">
            <v>0</v>
          </cell>
          <cell r="EE45">
            <v>0</v>
          </cell>
          <cell r="EH45">
            <v>0</v>
          </cell>
          <cell r="EQ45">
            <v>0</v>
          </cell>
          <cell r="EW45">
            <v>0</v>
          </cell>
          <cell r="FP45">
            <v>0</v>
          </cell>
        </row>
        <row r="46">
          <cell r="C46">
            <v>0</v>
          </cell>
          <cell r="AA46">
            <v>0</v>
          </cell>
          <cell r="DS46">
            <v>0</v>
          </cell>
          <cell r="DV46">
            <v>0</v>
          </cell>
          <cell r="DY46">
            <v>0</v>
          </cell>
          <cell r="EB46">
            <v>0</v>
          </cell>
          <cell r="EE46">
            <v>0</v>
          </cell>
          <cell r="EH46">
            <v>0</v>
          </cell>
          <cell r="EQ46">
            <v>0</v>
          </cell>
          <cell r="EW46">
            <v>0</v>
          </cell>
          <cell r="FP46">
            <v>0</v>
          </cell>
        </row>
        <row r="47">
          <cell r="C47">
            <v>0</v>
          </cell>
          <cell r="AA47">
            <v>0</v>
          </cell>
          <cell r="DS47">
            <v>0</v>
          </cell>
          <cell r="DV47">
            <v>0</v>
          </cell>
          <cell r="DY47">
            <v>0</v>
          </cell>
          <cell r="EB47">
            <v>0</v>
          </cell>
          <cell r="EE47">
            <v>0</v>
          </cell>
          <cell r="EH47">
            <v>0</v>
          </cell>
          <cell r="EQ47">
            <v>0</v>
          </cell>
          <cell r="EW47">
            <v>0</v>
          </cell>
          <cell r="FP47">
            <v>0</v>
          </cell>
        </row>
        <row r="48">
          <cell r="C48">
            <v>0</v>
          </cell>
          <cell r="AA48">
            <v>0</v>
          </cell>
          <cell r="DS48">
            <v>0</v>
          </cell>
          <cell r="EW48">
            <v>0</v>
          </cell>
          <cell r="FP48">
            <v>0</v>
          </cell>
        </row>
        <row r="49">
          <cell r="DS49">
            <v>0</v>
          </cell>
          <cell r="EW49">
            <v>0</v>
          </cell>
          <cell r="FP49">
            <v>0</v>
          </cell>
        </row>
        <row r="50">
          <cell r="C50">
            <v>0</v>
          </cell>
          <cell r="AA50">
            <v>0</v>
          </cell>
          <cell r="DS50">
            <v>0</v>
          </cell>
          <cell r="EW50">
            <v>0</v>
          </cell>
          <cell r="FP50">
            <v>0</v>
          </cell>
        </row>
        <row r="51">
          <cell r="DS51">
            <v>0</v>
          </cell>
          <cell r="DV51">
            <v>0</v>
          </cell>
          <cell r="DY51">
            <v>0</v>
          </cell>
          <cell r="EB51">
            <v>0</v>
          </cell>
          <cell r="EE51">
            <v>0</v>
          </cell>
          <cell r="EH51">
            <v>0</v>
          </cell>
          <cell r="EQ51">
            <v>0</v>
          </cell>
          <cell r="EW51">
            <v>0</v>
          </cell>
          <cell r="FP51">
            <v>0</v>
          </cell>
        </row>
        <row r="52">
          <cell r="DS52">
            <v>0</v>
          </cell>
          <cell r="EW52">
            <v>3900</v>
          </cell>
          <cell r="FP52">
            <v>0</v>
          </cell>
        </row>
        <row r="53">
          <cell r="DS53">
            <v>259538</v>
          </cell>
          <cell r="EW53">
            <v>0</v>
          </cell>
          <cell r="FP53">
            <v>0</v>
          </cell>
        </row>
        <row r="54">
          <cell r="DS54">
            <v>259538</v>
          </cell>
          <cell r="EW54">
            <v>0</v>
          </cell>
          <cell r="FP54">
            <v>0</v>
          </cell>
        </row>
        <row r="55">
          <cell r="C55">
            <v>0</v>
          </cell>
          <cell r="DS55">
            <v>0</v>
          </cell>
          <cell r="EW55">
            <v>0</v>
          </cell>
          <cell r="FP55">
            <v>0</v>
          </cell>
        </row>
        <row r="56">
          <cell r="DS56">
            <v>0</v>
          </cell>
          <cell r="EW56">
            <v>0</v>
          </cell>
          <cell r="FP56">
            <v>0</v>
          </cell>
        </row>
        <row r="57">
          <cell r="C57">
            <v>0</v>
          </cell>
          <cell r="AA57">
            <v>259538</v>
          </cell>
          <cell r="DS57">
            <v>259538</v>
          </cell>
          <cell r="DV57">
            <v>0</v>
          </cell>
          <cell r="DY57">
            <v>0</v>
          </cell>
          <cell r="EB57">
            <v>0</v>
          </cell>
          <cell r="EE57">
            <v>0</v>
          </cell>
          <cell r="EH57">
            <v>0</v>
          </cell>
          <cell r="EQ57">
            <v>0</v>
          </cell>
          <cell r="EW57">
            <v>0</v>
          </cell>
          <cell r="FP57">
            <v>0</v>
          </cell>
        </row>
        <row r="58">
          <cell r="DS58">
            <v>0</v>
          </cell>
          <cell r="EW58">
            <v>0</v>
          </cell>
          <cell r="FP58">
            <v>0</v>
          </cell>
        </row>
        <row r="59">
          <cell r="C59">
            <v>0</v>
          </cell>
          <cell r="AA59">
            <v>0</v>
          </cell>
          <cell r="DS59">
            <v>0</v>
          </cell>
          <cell r="DV59">
            <v>0</v>
          </cell>
          <cell r="DY59">
            <v>0</v>
          </cell>
          <cell r="EB59">
            <v>0</v>
          </cell>
          <cell r="EE59">
            <v>0</v>
          </cell>
          <cell r="EH59">
            <v>0</v>
          </cell>
          <cell r="EQ59">
            <v>0</v>
          </cell>
          <cell r="EW59">
            <v>0</v>
          </cell>
          <cell r="FP59">
            <v>0</v>
          </cell>
        </row>
        <row r="60">
          <cell r="C60">
            <v>0</v>
          </cell>
          <cell r="AA60">
            <v>0</v>
          </cell>
          <cell r="DS60">
            <v>0</v>
          </cell>
          <cell r="DV60">
            <v>0</v>
          </cell>
          <cell r="DY60">
            <v>0</v>
          </cell>
          <cell r="EB60">
            <v>0</v>
          </cell>
          <cell r="EE60">
            <v>0</v>
          </cell>
          <cell r="EH60">
            <v>0</v>
          </cell>
          <cell r="EQ60">
            <v>0</v>
          </cell>
          <cell r="EW60">
            <v>0</v>
          </cell>
          <cell r="FP60">
            <v>0</v>
          </cell>
        </row>
        <row r="61">
          <cell r="DS61">
            <v>0</v>
          </cell>
          <cell r="EW61">
            <v>259538</v>
          </cell>
          <cell r="FP61">
            <v>0</v>
          </cell>
        </row>
        <row r="62">
          <cell r="DS62">
            <v>0</v>
          </cell>
          <cell r="EW62">
            <v>259538</v>
          </cell>
          <cell r="FP62">
            <v>0</v>
          </cell>
        </row>
        <row r="63">
          <cell r="C63">
            <v>0</v>
          </cell>
          <cell r="AA63">
            <v>0</v>
          </cell>
          <cell r="DS63">
            <v>0</v>
          </cell>
          <cell r="DV63">
            <v>13114</v>
          </cell>
          <cell r="DY63">
            <v>4516</v>
          </cell>
          <cell r="EB63">
            <v>3632</v>
          </cell>
          <cell r="EE63">
            <v>1500</v>
          </cell>
          <cell r="EH63">
            <v>1100</v>
          </cell>
          <cell r="EQ63">
            <v>235676</v>
          </cell>
          <cell r="EW63">
            <v>259538</v>
          </cell>
          <cell r="FP63">
            <v>0</v>
          </cell>
        </row>
        <row r="64">
          <cell r="C64">
            <v>0</v>
          </cell>
          <cell r="AA64">
            <v>0</v>
          </cell>
          <cell r="DS64">
            <v>0</v>
          </cell>
          <cell r="EW64">
            <v>0</v>
          </cell>
          <cell r="FP64">
            <v>0</v>
          </cell>
        </row>
        <row r="65">
          <cell r="DS65">
            <v>0</v>
          </cell>
          <cell r="EW65">
            <v>0</v>
          </cell>
          <cell r="FP65">
            <v>0</v>
          </cell>
        </row>
        <row r="66">
          <cell r="C66">
            <v>0</v>
          </cell>
          <cell r="AA66">
            <v>0</v>
          </cell>
          <cell r="DS66">
            <v>0</v>
          </cell>
          <cell r="DV66">
            <v>0</v>
          </cell>
          <cell r="DY66">
            <v>0</v>
          </cell>
          <cell r="EB66">
            <v>0</v>
          </cell>
          <cell r="EE66">
            <v>0</v>
          </cell>
          <cell r="EH66">
            <v>0</v>
          </cell>
          <cell r="EQ66">
            <v>0</v>
          </cell>
          <cell r="EW66">
            <v>0</v>
          </cell>
          <cell r="FP66">
            <v>0</v>
          </cell>
        </row>
        <row r="67">
          <cell r="DS67">
            <v>0</v>
          </cell>
          <cell r="EW67">
            <v>0</v>
          </cell>
          <cell r="FP67">
            <v>0</v>
          </cell>
        </row>
        <row r="68">
          <cell r="C68">
            <v>0</v>
          </cell>
          <cell r="AA68">
            <v>0</v>
          </cell>
          <cell r="DS68">
            <v>0</v>
          </cell>
          <cell r="DV68">
            <v>0</v>
          </cell>
          <cell r="DY68">
            <v>0</v>
          </cell>
          <cell r="EB68">
            <v>0</v>
          </cell>
          <cell r="EE68">
            <v>0</v>
          </cell>
          <cell r="EH68">
            <v>0</v>
          </cell>
          <cell r="EQ68">
            <v>0</v>
          </cell>
          <cell r="EW68">
            <v>0</v>
          </cell>
          <cell r="FP68">
            <v>0</v>
          </cell>
        </row>
        <row r="69">
          <cell r="C69">
            <v>0</v>
          </cell>
          <cell r="AA69">
            <v>0</v>
          </cell>
          <cell r="DS69">
            <v>0</v>
          </cell>
          <cell r="DV69">
            <v>0</v>
          </cell>
          <cell r="DY69">
            <v>0</v>
          </cell>
          <cell r="EB69">
            <v>0</v>
          </cell>
          <cell r="EE69">
            <v>0</v>
          </cell>
          <cell r="EH69">
            <v>0</v>
          </cell>
          <cell r="EQ69">
            <v>0</v>
          </cell>
          <cell r="EW69">
            <v>0</v>
          </cell>
          <cell r="FP69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F2422"/>
  <sheetViews>
    <sheetView zoomScaleNormal="100" workbookViewId="0">
      <pane xSplit="1" ySplit="6" topLeftCell="V7" activePane="bottomRight" state="frozen"/>
      <selection pane="topRight" activeCell="B1" sqref="B1"/>
      <selection pane="bottomLeft" activeCell="A7" sqref="A7"/>
      <selection pane="bottomRight" activeCell="AA34" sqref="AA34"/>
    </sheetView>
  </sheetViews>
  <sheetFormatPr defaultColWidth="10.7109375" defaultRowHeight="12.75" x14ac:dyDescent="0.2"/>
  <cols>
    <col min="1" max="1" width="51.7109375" style="67" customWidth="1"/>
    <col min="2" max="2" width="12.7109375" style="67" customWidth="1"/>
    <col min="3" max="3" width="12.7109375" style="75" customWidth="1"/>
    <col min="4" max="4" width="9.28515625" style="75" customWidth="1"/>
    <col min="5" max="5" width="12.7109375" style="75" customWidth="1"/>
    <col min="6" max="6" width="12.7109375" style="68" customWidth="1"/>
    <col min="7" max="7" width="9.28515625" style="68" customWidth="1"/>
    <col min="8" max="9" width="12.7109375" style="68" customWidth="1"/>
    <col min="10" max="10" width="9.28515625" style="68" customWidth="1"/>
    <col min="11" max="12" width="12.7109375" style="68" customWidth="1"/>
    <col min="13" max="13" width="9.28515625" style="68" customWidth="1"/>
    <col min="14" max="15" width="12.7109375" style="68" customWidth="1"/>
    <col min="16" max="16" width="9.28515625" style="68" customWidth="1"/>
    <col min="17" max="18" width="12.7109375" style="68" customWidth="1"/>
    <col min="19" max="19" width="9.28515625" style="68" customWidth="1"/>
    <col min="20" max="21" width="12.7109375" style="68" customWidth="1"/>
    <col min="22" max="22" width="9.28515625" style="68" customWidth="1"/>
    <col min="23" max="24" width="12.7109375" style="68" customWidth="1"/>
    <col min="25" max="25" width="9.28515625" style="68" customWidth="1"/>
    <col min="26" max="27" width="12.7109375" style="68" customWidth="1"/>
    <col min="28" max="28" width="9.28515625" style="68" customWidth="1"/>
    <col min="29" max="30" width="12.7109375" style="68" customWidth="1"/>
    <col min="31" max="31" width="9.28515625" style="68" customWidth="1"/>
    <col min="32" max="33" width="12.7109375" style="68" customWidth="1"/>
    <col min="34" max="34" width="9.28515625" style="68" customWidth="1"/>
    <col min="35" max="36" width="12.7109375" style="68" customWidth="1"/>
    <col min="37" max="37" width="9.28515625" style="68" customWidth="1"/>
    <col min="38" max="39" width="12.7109375" style="68" customWidth="1"/>
    <col min="40" max="40" width="9.28515625" style="68" customWidth="1"/>
    <col min="41" max="42" width="12.7109375" style="68" customWidth="1"/>
    <col min="43" max="43" width="9.28515625" style="68" customWidth="1"/>
    <col min="44" max="45" width="12.7109375" style="68" customWidth="1"/>
    <col min="46" max="46" width="9.28515625" style="68" customWidth="1"/>
    <col min="47" max="48" width="12.7109375" style="68" customWidth="1"/>
    <col min="49" max="49" width="9.28515625" style="68" customWidth="1"/>
    <col min="50" max="51" width="12.7109375" style="68" customWidth="1"/>
    <col min="52" max="52" width="9.28515625" style="68" customWidth="1"/>
    <col min="53" max="54" width="12.7109375" style="68" customWidth="1"/>
    <col min="55" max="55" width="9.28515625" style="68" customWidth="1"/>
    <col min="56" max="57" width="12.7109375" style="68" customWidth="1"/>
    <col min="58" max="58" width="9.28515625" style="68" customWidth="1"/>
    <col min="59" max="60" width="12.7109375" style="68" customWidth="1"/>
    <col min="61" max="61" width="9.28515625" style="68" customWidth="1"/>
    <col min="62" max="63" width="12.7109375" style="68" customWidth="1"/>
    <col min="64" max="64" width="9.28515625" style="68" customWidth="1"/>
    <col min="65" max="66" width="12.7109375" style="68" customWidth="1"/>
    <col min="67" max="67" width="9.28515625" style="68" customWidth="1"/>
    <col min="68" max="69" width="12.7109375" style="68" customWidth="1"/>
    <col min="70" max="70" width="9.28515625" style="68" customWidth="1"/>
    <col min="71" max="72" width="12.7109375" style="68" customWidth="1"/>
    <col min="73" max="73" width="9.28515625" style="68" customWidth="1"/>
    <col min="74" max="75" width="12.7109375" style="68" customWidth="1"/>
    <col min="76" max="76" width="9.28515625" style="68" customWidth="1"/>
    <col min="77" max="78" width="12.7109375" style="68" customWidth="1"/>
    <col min="79" max="79" width="9.28515625" style="68" customWidth="1"/>
    <col min="80" max="81" width="12.7109375" style="68" customWidth="1"/>
    <col min="82" max="82" width="9.28515625" style="68" customWidth="1"/>
    <col min="83" max="84" width="12.7109375" style="68" customWidth="1"/>
    <col min="85" max="85" width="9.28515625" style="68" customWidth="1"/>
    <col min="86" max="87" width="12.7109375" style="68" customWidth="1"/>
    <col min="88" max="88" width="9.28515625" style="68" customWidth="1"/>
    <col min="89" max="90" width="12.7109375" style="68" customWidth="1"/>
    <col min="91" max="91" width="9.28515625" style="68" customWidth="1"/>
    <col min="92" max="93" width="12.7109375" style="68" customWidth="1"/>
    <col min="94" max="94" width="9.28515625" style="68" customWidth="1"/>
    <col min="95" max="96" width="12.7109375" style="68" customWidth="1"/>
    <col min="97" max="97" width="9.28515625" style="68" customWidth="1"/>
    <col min="98" max="99" width="12.7109375" style="68" customWidth="1"/>
    <col min="100" max="100" width="9.28515625" style="68" customWidth="1"/>
    <col min="101" max="102" width="12.7109375" style="68" customWidth="1"/>
    <col min="103" max="103" width="9.28515625" style="68" customWidth="1"/>
    <col min="104" max="105" width="12.7109375" style="68" customWidth="1"/>
    <col min="106" max="106" width="9.28515625" style="68" customWidth="1"/>
    <col min="107" max="108" width="12.7109375" style="68" customWidth="1"/>
    <col min="109" max="109" width="9.28515625" style="68" customWidth="1"/>
    <col min="110" max="111" width="12.7109375" style="68" customWidth="1"/>
    <col min="112" max="112" width="9.28515625" style="68" customWidth="1"/>
    <col min="113" max="114" width="12.7109375" style="68" customWidth="1"/>
    <col min="115" max="115" width="9.28515625" style="68" customWidth="1"/>
    <col min="116" max="117" width="12.7109375" style="68" customWidth="1"/>
    <col min="118" max="118" width="9.28515625" style="68" customWidth="1"/>
    <col min="119" max="120" width="12.7109375" style="68" customWidth="1"/>
    <col min="121" max="121" width="9.28515625" style="68" customWidth="1"/>
    <col min="122" max="122" width="12.7109375" style="68" customWidth="1"/>
    <col min="123" max="123" width="12.7109375" style="69" customWidth="1"/>
    <col min="124" max="124" width="9.28515625" style="69" customWidth="1"/>
    <col min="125" max="126" width="12.7109375" style="34" customWidth="1"/>
    <col min="127" max="127" width="9.28515625" style="34" customWidth="1"/>
    <col min="128" max="129" width="12.7109375" style="34" customWidth="1"/>
    <col min="130" max="130" width="9.28515625" style="34" customWidth="1"/>
    <col min="131" max="132" width="12.7109375" style="34" customWidth="1"/>
    <col min="133" max="133" width="9.28515625" style="34" customWidth="1"/>
    <col min="134" max="135" width="12.7109375" style="34" customWidth="1"/>
    <col min="136" max="136" width="9.28515625" style="34" customWidth="1"/>
    <col min="137" max="138" width="12.7109375" style="34" customWidth="1"/>
    <col min="139" max="139" width="9.28515625" style="34" customWidth="1"/>
    <col min="140" max="141" width="12.7109375" style="34" customWidth="1"/>
    <col min="142" max="142" width="9.28515625" style="34" customWidth="1"/>
    <col min="143" max="144" width="12.7109375" style="34" customWidth="1"/>
    <col min="145" max="145" width="9.28515625" style="34" customWidth="1"/>
    <col min="146" max="147" width="12.7109375" style="34" customWidth="1"/>
    <col min="148" max="148" width="9.28515625" style="34" customWidth="1"/>
    <col min="149" max="150" width="12.7109375" style="34" customWidth="1"/>
    <col min="151" max="151" width="9.28515625" style="34" customWidth="1"/>
    <col min="152" max="153" width="12.7109375" style="34" customWidth="1"/>
    <col min="154" max="154" width="9.28515625" style="34" customWidth="1"/>
    <col min="155" max="156" width="12.7109375" style="34" customWidth="1"/>
    <col min="157" max="157" width="9.28515625" style="34" customWidth="1"/>
    <col min="158" max="159" width="12.7109375" style="34" customWidth="1"/>
    <col min="160" max="160" width="9.28515625" style="34" customWidth="1"/>
    <col min="161" max="162" width="12.7109375" style="34" customWidth="1"/>
    <col min="163" max="163" width="9.28515625" style="34" customWidth="1"/>
    <col min="164" max="165" width="12.7109375" style="34" customWidth="1"/>
    <col min="166" max="166" width="9.28515625" style="34" customWidth="1"/>
    <col min="167" max="168" width="12.7109375" style="34" customWidth="1"/>
    <col min="169" max="169" width="9.28515625" style="34" customWidth="1"/>
    <col min="170" max="171" width="12.7109375" style="34" customWidth="1"/>
    <col min="172" max="172" width="9.28515625" style="34" customWidth="1"/>
    <col min="173" max="174" width="12.7109375" style="34" customWidth="1"/>
    <col min="175" max="175" width="9.28515625" style="34" customWidth="1"/>
    <col min="176" max="177" width="12.7109375" style="34" customWidth="1"/>
    <col min="178" max="178" width="9.28515625" style="34" customWidth="1"/>
    <col min="179" max="180" width="12.7109375" style="34" customWidth="1"/>
    <col min="181" max="181" width="9.28515625" style="34" customWidth="1"/>
    <col min="182" max="183" width="12.7109375" style="34" customWidth="1"/>
    <col min="184" max="184" width="9.28515625" style="34" customWidth="1"/>
    <col min="185" max="186" width="12.7109375" style="34" customWidth="1"/>
    <col min="187" max="187" width="9.28515625" style="34" customWidth="1"/>
    <col min="188" max="189" width="12.7109375" style="34" customWidth="1"/>
    <col min="190" max="190" width="9.28515625" style="34" customWidth="1"/>
    <col min="191" max="192" width="12.7109375" style="34" customWidth="1"/>
    <col min="193" max="193" width="9.28515625" style="34" customWidth="1"/>
    <col min="194" max="195" width="12.7109375" style="34" customWidth="1"/>
    <col min="196" max="196" width="9.28515625" style="34" customWidth="1"/>
    <col min="197" max="198" width="12.7109375" style="34" customWidth="1"/>
    <col min="199" max="199" width="9.28515625" style="34" customWidth="1"/>
    <col min="200" max="201" width="12.7109375" style="34" customWidth="1"/>
    <col min="202" max="202" width="9.28515625" style="34" customWidth="1"/>
    <col min="203" max="204" width="12.7109375" style="34" customWidth="1"/>
    <col min="205" max="205" width="9.28515625" style="34" customWidth="1"/>
    <col min="206" max="207" width="12.7109375" style="34" customWidth="1"/>
    <col min="208" max="208" width="9.28515625" style="34" customWidth="1"/>
    <col min="209" max="210" width="12.7109375" style="34" customWidth="1"/>
    <col min="211" max="211" width="9.28515625" style="34" customWidth="1"/>
    <col min="212" max="16384" width="10.7109375" style="34"/>
  </cols>
  <sheetData>
    <row r="1" spans="1:214" s="2" customFormat="1" ht="15" customHeight="1" x14ac:dyDescent="0.2">
      <c r="A1" s="1"/>
      <c r="B1" s="201">
        <v>11101</v>
      </c>
      <c r="C1" s="202"/>
      <c r="D1" s="203"/>
      <c r="E1" s="201">
        <v>11102</v>
      </c>
      <c r="F1" s="202"/>
      <c r="G1" s="203"/>
      <c r="H1" s="201">
        <v>11103</v>
      </c>
      <c r="I1" s="202"/>
      <c r="J1" s="203"/>
      <c r="K1" s="201">
        <v>11104</v>
      </c>
      <c r="L1" s="202"/>
      <c r="M1" s="203"/>
      <c r="N1" s="201">
        <v>11105</v>
      </c>
      <c r="O1" s="202"/>
      <c r="P1" s="203"/>
      <c r="Q1" s="201" t="s">
        <v>0</v>
      </c>
      <c r="R1" s="202"/>
      <c r="S1" s="203"/>
      <c r="T1" s="201" t="s">
        <v>1</v>
      </c>
      <c r="U1" s="202"/>
      <c r="V1" s="203"/>
      <c r="W1" s="201" t="s">
        <v>2</v>
      </c>
      <c r="X1" s="202"/>
      <c r="Y1" s="203"/>
      <c r="Z1" s="201" t="s">
        <v>3</v>
      </c>
      <c r="AA1" s="202"/>
      <c r="AB1" s="203"/>
      <c r="AC1" s="201" t="s">
        <v>4</v>
      </c>
      <c r="AD1" s="202"/>
      <c r="AE1" s="203"/>
      <c r="AF1" s="201">
        <v>11201</v>
      </c>
      <c r="AG1" s="202"/>
      <c r="AH1" s="203"/>
      <c r="AI1" s="201">
        <v>11301</v>
      </c>
      <c r="AJ1" s="202"/>
      <c r="AK1" s="203"/>
      <c r="AL1" s="201">
        <v>11303</v>
      </c>
      <c r="AM1" s="202"/>
      <c r="AN1" s="203"/>
      <c r="AO1" s="201">
        <v>11401</v>
      </c>
      <c r="AP1" s="202"/>
      <c r="AQ1" s="203"/>
      <c r="AR1" s="201">
        <v>11402</v>
      </c>
      <c r="AS1" s="202"/>
      <c r="AT1" s="203"/>
      <c r="AU1" s="201" t="s">
        <v>5</v>
      </c>
      <c r="AV1" s="202"/>
      <c r="AW1" s="203"/>
      <c r="AX1" s="201" t="s">
        <v>6</v>
      </c>
      <c r="AY1" s="202"/>
      <c r="AZ1" s="203"/>
      <c r="BA1" s="201">
        <v>11405</v>
      </c>
      <c r="BB1" s="202"/>
      <c r="BC1" s="203"/>
      <c r="BD1" s="201">
        <v>11406</v>
      </c>
      <c r="BE1" s="202"/>
      <c r="BF1" s="203"/>
      <c r="BG1" s="201">
        <v>11407</v>
      </c>
      <c r="BH1" s="202"/>
      <c r="BI1" s="203"/>
      <c r="BJ1" s="201">
        <v>11501</v>
      </c>
      <c r="BK1" s="202"/>
      <c r="BL1" s="203"/>
      <c r="BM1" s="201">
        <v>11502</v>
      </c>
      <c r="BN1" s="202"/>
      <c r="BO1" s="203"/>
      <c r="BP1" s="201">
        <v>11601</v>
      </c>
      <c r="BQ1" s="202"/>
      <c r="BR1" s="203"/>
      <c r="BS1" s="201" t="s">
        <v>7</v>
      </c>
      <c r="BT1" s="202"/>
      <c r="BU1" s="203"/>
      <c r="BV1" s="201" t="s">
        <v>8</v>
      </c>
      <c r="BW1" s="202"/>
      <c r="BX1" s="203"/>
      <c r="BY1" s="201" t="s">
        <v>9</v>
      </c>
      <c r="BZ1" s="202"/>
      <c r="CA1" s="203"/>
      <c r="CB1" s="201" t="s">
        <v>10</v>
      </c>
      <c r="CC1" s="202"/>
      <c r="CD1" s="203"/>
      <c r="CE1" s="201">
        <v>11602</v>
      </c>
      <c r="CF1" s="202"/>
      <c r="CG1" s="203"/>
      <c r="CH1" s="201">
        <v>11603</v>
      </c>
      <c r="CI1" s="202"/>
      <c r="CJ1" s="203"/>
      <c r="CK1" s="201">
        <v>11604</v>
      </c>
      <c r="CL1" s="202"/>
      <c r="CM1" s="203"/>
      <c r="CN1" s="201">
        <v>11605</v>
      </c>
      <c r="CO1" s="202"/>
      <c r="CP1" s="203"/>
      <c r="CQ1" s="201">
        <v>11701</v>
      </c>
      <c r="CR1" s="202"/>
      <c r="CS1" s="203"/>
      <c r="CT1" s="201">
        <v>11702</v>
      </c>
      <c r="CU1" s="202"/>
      <c r="CV1" s="203"/>
      <c r="CW1" s="201">
        <v>11703</v>
      </c>
      <c r="CX1" s="202"/>
      <c r="CY1" s="203"/>
      <c r="CZ1" s="201">
        <v>11704</v>
      </c>
      <c r="DA1" s="202"/>
      <c r="DB1" s="203"/>
      <c r="DC1" s="201">
        <v>11705</v>
      </c>
      <c r="DD1" s="202"/>
      <c r="DE1" s="203"/>
      <c r="DF1" s="201" t="s">
        <v>11</v>
      </c>
      <c r="DG1" s="202"/>
      <c r="DH1" s="203"/>
      <c r="DI1" s="201" t="s">
        <v>12</v>
      </c>
      <c r="DJ1" s="202"/>
      <c r="DK1" s="203"/>
      <c r="DL1" s="201">
        <v>11803</v>
      </c>
      <c r="DM1" s="202"/>
      <c r="DN1" s="203"/>
      <c r="DO1" s="201">
        <v>11805</v>
      </c>
      <c r="DP1" s="202"/>
      <c r="DQ1" s="203"/>
      <c r="DR1" s="204" t="s">
        <v>13</v>
      </c>
      <c r="DS1" s="205"/>
      <c r="DT1" s="206"/>
      <c r="DU1" s="201">
        <v>12102</v>
      </c>
      <c r="DV1" s="202"/>
      <c r="DW1" s="203"/>
      <c r="DX1" s="201">
        <v>12103</v>
      </c>
      <c r="DY1" s="202"/>
      <c r="DZ1" s="203"/>
      <c r="EA1" s="201">
        <v>12104</v>
      </c>
      <c r="EB1" s="202"/>
      <c r="EC1" s="203"/>
      <c r="ED1" s="202" t="s">
        <v>14</v>
      </c>
      <c r="EE1" s="202"/>
      <c r="EF1" s="203"/>
      <c r="EG1" s="201" t="s">
        <v>15</v>
      </c>
      <c r="EH1" s="202"/>
      <c r="EI1" s="203"/>
      <c r="EJ1" s="201" t="s">
        <v>16</v>
      </c>
      <c r="EK1" s="202"/>
      <c r="EL1" s="203"/>
      <c r="EM1" s="202" t="s">
        <v>17</v>
      </c>
      <c r="EN1" s="202"/>
      <c r="EO1" s="203"/>
      <c r="EP1" s="201">
        <v>12202</v>
      </c>
      <c r="EQ1" s="202"/>
      <c r="ER1" s="203"/>
      <c r="ES1" s="201">
        <v>12203</v>
      </c>
      <c r="ET1" s="202"/>
      <c r="EU1" s="203"/>
      <c r="EV1" s="204" t="s">
        <v>18</v>
      </c>
      <c r="EW1" s="205"/>
      <c r="EX1" s="206"/>
      <c r="EY1" s="201">
        <v>40101</v>
      </c>
      <c r="EZ1" s="202"/>
      <c r="FA1" s="203"/>
      <c r="FB1" s="201" t="s">
        <v>19</v>
      </c>
      <c r="FC1" s="202"/>
      <c r="FD1" s="203"/>
      <c r="FE1" s="201" t="s">
        <v>20</v>
      </c>
      <c r="FF1" s="202"/>
      <c r="FG1" s="203"/>
      <c r="FH1" s="201" t="s">
        <v>21</v>
      </c>
      <c r="FI1" s="202"/>
      <c r="FJ1" s="203"/>
      <c r="FK1" s="201">
        <v>40103</v>
      </c>
      <c r="FL1" s="202"/>
      <c r="FM1" s="203"/>
      <c r="FN1" s="201" t="s">
        <v>22</v>
      </c>
      <c r="FO1" s="202"/>
      <c r="FP1" s="203"/>
      <c r="FQ1" s="202" t="s">
        <v>23</v>
      </c>
      <c r="FR1" s="202"/>
      <c r="FS1" s="202"/>
      <c r="FT1" s="201">
        <v>40105</v>
      </c>
      <c r="FU1" s="202"/>
      <c r="FV1" s="203"/>
      <c r="FW1" s="202">
        <v>40106</v>
      </c>
      <c r="FX1" s="202"/>
      <c r="FY1" s="202"/>
      <c r="FZ1" s="201">
        <v>40107</v>
      </c>
      <c r="GA1" s="202"/>
      <c r="GB1" s="203"/>
      <c r="GC1" s="201">
        <v>40108</v>
      </c>
      <c r="GD1" s="202"/>
      <c r="GE1" s="203"/>
      <c r="GF1" s="201">
        <v>40109</v>
      </c>
      <c r="GG1" s="202"/>
      <c r="GH1" s="203"/>
      <c r="GI1" s="201">
        <v>40110</v>
      </c>
      <c r="GJ1" s="202"/>
      <c r="GK1" s="203"/>
      <c r="GL1" s="201">
        <v>40100</v>
      </c>
      <c r="GM1" s="202"/>
      <c r="GN1" s="203"/>
      <c r="GO1" s="201" t="s">
        <v>24</v>
      </c>
      <c r="GP1" s="202"/>
      <c r="GQ1" s="203"/>
      <c r="GR1" s="193">
        <v>50100</v>
      </c>
      <c r="GS1" s="193"/>
      <c r="GT1" s="193"/>
      <c r="GU1" s="194" t="s">
        <v>25</v>
      </c>
      <c r="GV1" s="193"/>
      <c r="GW1" s="195"/>
      <c r="GX1" s="196" t="s">
        <v>26</v>
      </c>
      <c r="GY1" s="197"/>
      <c r="GZ1" s="198"/>
      <c r="HA1" s="196" t="s">
        <v>27</v>
      </c>
      <c r="HB1" s="197"/>
      <c r="HC1" s="199"/>
    </row>
    <row r="2" spans="1:214" s="4" customFormat="1" ht="51" customHeight="1" x14ac:dyDescent="0.2">
      <c r="A2" s="3" t="s">
        <v>28</v>
      </c>
      <c r="B2" s="190" t="s">
        <v>29</v>
      </c>
      <c r="C2" s="191"/>
      <c r="D2" s="192"/>
      <c r="E2" s="190" t="s">
        <v>30</v>
      </c>
      <c r="F2" s="191"/>
      <c r="G2" s="192"/>
      <c r="H2" s="190" t="s">
        <v>31</v>
      </c>
      <c r="I2" s="191"/>
      <c r="J2" s="192"/>
      <c r="K2" s="190" t="s">
        <v>32</v>
      </c>
      <c r="L2" s="191"/>
      <c r="M2" s="192"/>
      <c r="N2" s="190" t="s">
        <v>33</v>
      </c>
      <c r="O2" s="191"/>
      <c r="P2" s="192"/>
      <c r="Q2" s="190" t="s">
        <v>34</v>
      </c>
      <c r="R2" s="191"/>
      <c r="S2" s="192"/>
      <c r="T2" s="190" t="s">
        <v>35</v>
      </c>
      <c r="U2" s="191"/>
      <c r="V2" s="192"/>
      <c r="W2" s="190" t="s">
        <v>36</v>
      </c>
      <c r="X2" s="191"/>
      <c r="Y2" s="192"/>
      <c r="Z2" s="190" t="s">
        <v>37</v>
      </c>
      <c r="AA2" s="191"/>
      <c r="AB2" s="192"/>
      <c r="AC2" s="190" t="s">
        <v>38</v>
      </c>
      <c r="AD2" s="191"/>
      <c r="AE2" s="192"/>
      <c r="AF2" s="190" t="s">
        <v>39</v>
      </c>
      <c r="AG2" s="191"/>
      <c r="AH2" s="192"/>
      <c r="AI2" s="190" t="s">
        <v>40</v>
      </c>
      <c r="AJ2" s="191"/>
      <c r="AK2" s="192"/>
      <c r="AL2" s="190" t="s">
        <v>41</v>
      </c>
      <c r="AM2" s="191"/>
      <c r="AN2" s="192"/>
      <c r="AO2" s="179" t="s">
        <v>42</v>
      </c>
      <c r="AP2" s="180"/>
      <c r="AQ2" s="181"/>
      <c r="AR2" s="179" t="s">
        <v>43</v>
      </c>
      <c r="AS2" s="180"/>
      <c r="AT2" s="181"/>
      <c r="AU2" s="179" t="s">
        <v>44</v>
      </c>
      <c r="AV2" s="180"/>
      <c r="AW2" s="181"/>
      <c r="AX2" s="179" t="s">
        <v>45</v>
      </c>
      <c r="AY2" s="180"/>
      <c r="AZ2" s="181"/>
      <c r="BA2" s="179" t="s">
        <v>46</v>
      </c>
      <c r="BB2" s="180"/>
      <c r="BC2" s="181"/>
      <c r="BD2" s="179" t="s">
        <v>47</v>
      </c>
      <c r="BE2" s="180"/>
      <c r="BF2" s="181"/>
      <c r="BG2" s="179" t="s">
        <v>48</v>
      </c>
      <c r="BH2" s="180"/>
      <c r="BI2" s="181"/>
      <c r="BJ2" s="179" t="s">
        <v>49</v>
      </c>
      <c r="BK2" s="180"/>
      <c r="BL2" s="181"/>
      <c r="BM2" s="179" t="s">
        <v>50</v>
      </c>
      <c r="BN2" s="180"/>
      <c r="BO2" s="181"/>
      <c r="BP2" s="179" t="s">
        <v>51</v>
      </c>
      <c r="BQ2" s="180"/>
      <c r="BR2" s="181"/>
      <c r="BS2" s="179" t="s">
        <v>52</v>
      </c>
      <c r="BT2" s="180"/>
      <c r="BU2" s="181"/>
      <c r="BV2" s="179" t="s">
        <v>53</v>
      </c>
      <c r="BW2" s="180"/>
      <c r="BX2" s="181"/>
      <c r="BY2" s="179" t="s">
        <v>54</v>
      </c>
      <c r="BZ2" s="180"/>
      <c r="CA2" s="181"/>
      <c r="CB2" s="179" t="s">
        <v>53</v>
      </c>
      <c r="CC2" s="180"/>
      <c r="CD2" s="181"/>
      <c r="CE2" s="187" t="s">
        <v>55</v>
      </c>
      <c r="CF2" s="188"/>
      <c r="CG2" s="189"/>
      <c r="CH2" s="179" t="s">
        <v>56</v>
      </c>
      <c r="CI2" s="180"/>
      <c r="CJ2" s="181"/>
      <c r="CK2" s="179" t="s">
        <v>57</v>
      </c>
      <c r="CL2" s="180"/>
      <c r="CM2" s="181"/>
      <c r="CN2" s="179" t="s">
        <v>58</v>
      </c>
      <c r="CO2" s="180"/>
      <c r="CP2" s="181"/>
      <c r="CQ2" s="179" t="s">
        <v>59</v>
      </c>
      <c r="CR2" s="180"/>
      <c r="CS2" s="181"/>
      <c r="CT2" s="179" t="s">
        <v>60</v>
      </c>
      <c r="CU2" s="180"/>
      <c r="CV2" s="181"/>
      <c r="CW2" s="179" t="s">
        <v>61</v>
      </c>
      <c r="CX2" s="180"/>
      <c r="CY2" s="181"/>
      <c r="CZ2" s="179" t="s">
        <v>62</v>
      </c>
      <c r="DA2" s="180"/>
      <c r="DB2" s="181"/>
      <c r="DC2" s="179" t="s">
        <v>63</v>
      </c>
      <c r="DD2" s="180"/>
      <c r="DE2" s="181"/>
      <c r="DF2" s="179" t="s">
        <v>64</v>
      </c>
      <c r="DG2" s="180"/>
      <c r="DH2" s="181"/>
      <c r="DI2" s="179" t="s">
        <v>65</v>
      </c>
      <c r="DJ2" s="180"/>
      <c r="DK2" s="181"/>
      <c r="DL2" s="179" t="s">
        <v>66</v>
      </c>
      <c r="DM2" s="180"/>
      <c r="DN2" s="181"/>
      <c r="DO2" s="183" t="s">
        <v>67</v>
      </c>
      <c r="DP2" s="182"/>
      <c r="DQ2" s="184"/>
      <c r="DR2" s="207"/>
      <c r="DS2" s="208"/>
      <c r="DT2" s="209"/>
      <c r="DU2" s="179" t="s">
        <v>68</v>
      </c>
      <c r="DV2" s="180"/>
      <c r="DW2" s="181"/>
      <c r="DX2" s="179" t="s">
        <v>69</v>
      </c>
      <c r="DY2" s="180"/>
      <c r="DZ2" s="181"/>
      <c r="EA2" s="179" t="s">
        <v>70</v>
      </c>
      <c r="EB2" s="180"/>
      <c r="EC2" s="181"/>
      <c r="ED2" s="180" t="s">
        <v>71</v>
      </c>
      <c r="EE2" s="180"/>
      <c r="EF2" s="181"/>
      <c r="EG2" s="179" t="s">
        <v>72</v>
      </c>
      <c r="EH2" s="180"/>
      <c r="EI2" s="181"/>
      <c r="EJ2" s="179" t="s">
        <v>73</v>
      </c>
      <c r="EK2" s="180"/>
      <c r="EL2" s="181"/>
      <c r="EM2" s="180" t="s">
        <v>74</v>
      </c>
      <c r="EN2" s="180"/>
      <c r="EO2" s="181"/>
      <c r="EP2" s="179" t="s">
        <v>75</v>
      </c>
      <c r="EQ2" s="180"/>
      <c r="ER2" s="181"/>
      <c r="ES2" s="179" t="s">
        <v>76</v>
      </c>
      <c r="ET2" s="180"/>
      <c r="EU2" s="181"/>
      <c r="EV2" s="207"/>
      <c r="EW2" s="208"/>
      <c r="EX2" s="209"/>
      <c r="EY2" s="179" t="s">
        <v>77</v>
      </c>
      <c r="EZ2" s="180"/>
      <c r="FA2" s="181"/>
      <c r="FB2" s="179" t="s">
        <v>78</v>
      </c>
      <c r="FC2" s="180"/>
      <c r="FD2" s="181"/>
      <c r="FE2" s="179" t="s">
        <v>79</v>
      </c>
      <c r="FF2" s="180"/>
      <c r="FG2" s="181"/>
      <c r="FH2" s="179" t="s">
        <v>80</v>
      </c>
      <c r="FI2" s="180"/>
      <c r="FJ2" s="181"/>
      <c r="FK2" s="179" t="s">
        <v>81</v>
      </c>
      <c r="FL2" s="180"/>
      <c r="FM2" s="181"/>
      <c r="FN2" s="179" t="s">
        <v>82</v>
      </c>
      <c r="FO2" s="180"/>
      <c r="FP2" s="181"/>
      <c r="FQ2" s="180" t="s">
        <v>83</v>
      </c>
      <c r="FR2" s="180"/>
      <c r="FS2" s="180"/>
      <c r="FT2" s="179" t="s">
        <v>84</v>
      </c>
      <c r="FU2" s="180"/>
      <c r="FV2" s="181"/>
      <c r="FW2" s="180" t="s">
        <v>85</v>
      </c>
      <c r="FX2" s="180"/>
      <c r="FY2" s="180"/>
      <c r="FZ2" s="179" t="s">
        <v>86</v>
      </c>
      <c r="GA2" s="180"/>
      <c r="GB2" s="181"/>
      <c r="GC2" s="179" t="s">
        <v>87</v>
      </c>
      <c r="GD2" s="180"/>
      <c r="GE2" s="181"/>
      <c r="GF2" s="179" t="s">
        <v>88</v>
      </c>
      <c r="GG2" s="180"/>
      <c r="GH2" s="181"/>
      <c r="GI2" s="179" t="s">
        <v>89</v>
      </c>
      <c r="GJ2" s="180"/>
      <c r="GK2" s="181"/>
      <c r="GL2" s="183" t="s">
        <v>90</v>
      </c>
      <c r="GM2" s="182"/>
      <c r="GN2" s="184"/>
      <c r="GO2" s="183" t="s">
        <v>91</v>
      </c>
      <c r="GP2" s="182"/>
      <c r="GQ2" s="184"/>
      <c r="GR2" s="182" t="s">
        <v>92</v>
      </c>
      <c r="GS2" s="182"/>
      <c r="GT2" s="182"/>
      <c r="GU2" s="183" t="s">
        <v>93</v>
      </c>
      <c r="GV2" s="182"/>
      <c r="GW2" s="184"/>
      <c r="GX2" s="183"/>
      <c r="GY2" s="182"/>
      <c r="GZ2" s="184"/>
      <c r="HA2" s="183"/>
      <c r="HB2" s="182"/>
      <c r="HC2" s="200"/>
    </row>
    <row r="3" spans="1:214" s="4" customFormat="1" ht="15" customHeight="1" x14ac:dyDescent="0.2">
      <c r="A3" s="185" t="s">
        <v>94</v>
      </c>
      <c r="B3" s="5" t="s">
        <v>95</v>
      </c>
      <c r="C3" s="6" t="s">
        <v>96</v>
      </c>
      <c r="D3" s="7" t="s">
        <v>97</v>
      </c>
      <c r="E3" s="5" t="s">
        <v>95</v>
      </c>
      <c r="F3" s="6" t="s">
        <v>96</v>
      </c>
      <c r="G3" s="7" t="s">
        <v>97</v>
      </c>
      <c r="H3" s="5" t="s">
        <v>95</v>
      </c>
      <c r="I3" s="6" t="s">
        <v>96</v>
      </c>
      <c r="J3" s="7" t="s">
        <v>97</v>
      </c>
      <c r="K3" s="5" t="s">
        <v>95</v>
      </c>
      <c r="L3" s="6" t="s">
        <v>96</v>
      </c>
      <c r="M3" s="7" t="s">
        <v>97</v>
      </c>
      <c r="N3" s="5" t="s">
        <v>95</v>
      </c>
      <c r="O3" s="6" t="s">
        <v>96</v>
      </c>
      <c r="P3" s="7" t="s">
        <v>97</v>
      </c>
      <c r="Q3" s="5" t="s">
        <v>95</v>
      </c>
      <c r="R3" s="6" t="s">
        <v>96</v>
      </c>
      <c r="S3" s="7" t="s">
        <v>97</v>
      </c>
      <c r="T3" s="5" t="s">
        <v>95</v>
      </c>
      <c r="U3" s="6" t="s">
        <v>96</v>
      </c>
      <c r="V3" s="7" t="s">
        <v>97</v>
      </c>
      <c r="W3" s="5" t="s">
        <v>95</v>
      </c>
      <c r="X3" s="6" t="s">
        <v>96</v>
      </c>
      <c r="Y3" s="7" t="s">
        <v>97</v>
      </c>
      <c r="Z3" s="5" t="s">
        <v>95</v>
      </c>
      <c r="AA3" s="6" t="s">
        <v>96</v>
      </c>
      <c r="AB3" s="7" t="s">
        <v>97</v>
      </c>
      <c r="AC3" s="5" t="s">
        <v>95</v>
      </c>
      <c r="AD3" s="6" t="s">
        <v>96</v>
      </c>
      <c r="AE3" s="7" t="s">
        <v>97</v>
      </c>
      <c r="AF3" s="5" t="s">
        <v>95</v>
      </c>
      <c r="AG3" s="6" t="s">
        <v>96</v>
      </c>
      <c r="AH3" s="7" t="s">
        <v>97</v>
      </c>
      <c r="AI3" s="5" t="s">
        <v>95</v>
      </c>
      <c r="AJ3" s="6" t="s">
        <v>96</v>
      </c>
      <c r="AK3" s="7" t="s">
        <v>97</v>
      </c>
      <c r="AL3" s="5" t="s">
        <v>95</v>
      </c>
      <c r="AM3" s="6" t="s">
        <v>96</v>
      </c>
      <c r="AN3" s="7" t="s">
        <v>97</v>
      </c>
      <c r="AO3" s="5" t="s">
        <v>95</v>
      </c>
      <c r="AP3" s="6" t="s">
        <v>96</v>
      </c>
      <c r="AQ3" s="7" t="s">
        <v>97</v>
      </c>
      <c r="AR3" s="5" t="s">
        <v>95</v>
      </c>
      <c r="AS3" s="6" t="s">
        <v>96</v>
      </c>
      <c r="AT3" s="7" t="s">
        <v>97</v>
      </c>
      <c r="AU3" s="5" t="s">
        <v>95</v>
      </c>
      <c r="AV3" s="6" t="s">
        <v>96</v>
      </c>
      <c r="AW3" s="7" t="s">
        <v>97</v>
      </c>
      <c r="AX3" s="5" t="s">
        <v>95</v>
      </c>
      <c r="AY3" s="6" t="s">
        <v>96</v>
      </c>
      <c r="AZ3" s="7" t="s">
        <v>97</v>
      </c>
      <c r="BA3" s="5" t="s">
        <v>95</v>
      </c>
      <c r="BB3" s="6" t="s">
        <v>96</v>
      </c>
      <c r="BC3" s="7" t="s">
        <v>97</v>
      </c>
      <c r="BD3" s="5" t="s">
        <v>95</v>
      </c>
      <c r="BE3" s="6" t="s">
        <v>96</v>
      </c>
      <c r="BF3" s="7" t="s">
        <v>97</v>
      </c>
      <c r="BG3" s="5" t="s">
        <v>95</v>
      </c>
      <c r="BH3" s="6" t="s">
        <v>96</v>
      </c>
      <c r="BI3" s="7" t="s">
        <v>97</v>
      </c>
      <c r="BJ3" s="5" t="s">
        <v>95</v>
      </c>
      <c r="BK3" s="6" t="s">
        <v>96</v>
      </c>
      <c r="BL3" s="7" t="s">
        <v>97</v>
      </c>
      <c r="BM3" s="5" t="s">
        <v>95</v>
      </c>
      <c r="BN3" s="6" t="s">
        <v>96</v>
      </c>
      <c r="BO3" s="7" t="s">
        <v>97</v>
      </c>
      <c r="BP3" s="5" t="s">
        <v>95</v>
      </c>
      <c r="BQ3" s="6" t="s">
        <v>96</v>
      </c>
      <c r="BR3" s="7" t="s">
        <v>97</v>
      </c>
      <c r="BS3" s="5" t="s">
        <v>95</v>
      </c>
      <c r="BT3" s="6" t="s">
        <v>96</v>
      </c>
      <c r="BU3" s="7" t="s">
        <v>97</v>
      </c>
      <c r="BV3" s="5" t="s">
        <v>95</v>
      </c>
      <c r="BW3" s="6" t="s">
        <v>96</v>
      </c>
      <c r="BX3" s="7" t="s">
        <v>97</v>
      </c>
      <c r="BY3" s="5" t="s">
        <v>95</v>
      </c>
      <c r="BZ3" s="6" t="s">
        <v>96</v>
      </c>
      <c r="CA3" s="7" t="s">
        <v>97</v>
      </c>
      <c r="CB3" s="5" t="s">
        <v>95</v>
      </c>
      <c r="CC3" s="6" t="s">
        <v>96</v>
      </c>
      <c r="CD3" s="7" t="s">
        <v>97</v>
      </c>
      <c r="CE3" s="5" t="s">
        <v>95</v>
      </c>
      <c r="CF3" s="6" t="s">
        <v>96</v>
      </c>
      <c r="CG3" s="7" t="s">
        <v>97</v>
      </c>
      <c r="CH3" s="5" t="s">
        <v>95</v>
      </c>
      <c r="CI3" s="6" t="s">
        <v>96</v>
      </c>
      <c r="CJ3" s="7" t="s">
        <v>97</v>
      </c>
      <c r="CK3" s="5" t="s">
        <v>95</v>
      </c>
      <c r="CL3" s="6" t="s">
        <v>96</v>
      </c>
      <c r="CM3" s="7" t="s">
        <v>97</v>
      </c>
      <c r="CN3" s="5" t="s">
        <v>95</v>
      </c>
      <c r="CO3" s="6" t="s">
        <v>96</v>
      </c>
      <c r="CP3" s="7" t="s">
        <v>97</v>
      </c>
      <c r="CQ3" s="5" t="s">
        <v>95</v>
      </c>
      <c r="CR3" s="6" t="s">
        <v>96</v>
      </c>
      <c r="CS3" s="7" t="s">
        <v>97</v>
      </c>
      <c r="CT3" s="5" t="s">
        <v>95</v>
      </c>
      <c r="CU3" s="6" t="s">
        <v>96</v>
      </c>
      <c r="CV3" s="7" t="s">
        <v>97</v>
      </c>
      <c r="CW3" s="5" t="s">
        <v>95</v>
      </c>
      <c r="CX3" s="6" t="s">
        <v>96</v>
      </c>
      <c r="CY3" s="7" t="s">
        <v>97</v>
      </c>
      <c r="CZ3" s="5" t="s">
        <v>95</v>
      </c>
      <c r="DA3" s="6" t="s">
        <v>96</v>
      </c>
      <c r="DB3" s="7" t="s">
        <v>97</v>
      </c>
      <c r="DC3" s="5" t="s">
        <v>95</v>
      </c>
      <c r="DD3" s="6" t="s">
        <v>96</v>
      </c>
      <c r="DE3" s="7" t="s">
        <v>97</v>
      </c>
      <c r="DF3" s="5" t="s">
        <v>95</v>
      </c>
      <c r="DG3" s="6" t="s">
        <v>96</v>
      </c>
      <c r="DH3" s="7" t="s">
        <v>97</v>
      </c>
      <c r="DI3" s="5" t="s">
        <v>95</v>
      </c>
      <c r="DJ3" s="6" t="s">
        <v>96</v>
      </c>
      <c r="DK3" s="7" t="s">
        <v>97</v>
      </c>
      <c r="DL3" s="5" t="s">
        <v>95</v>
      </c>
      <c r="DM3" s="6" t="s">
        <v>96</v>
      </c>
      <c r="DN3" s="7" t="s">
        <v>97</v>
      </c>
      <c r="DO3" s="5" t="s">
        <v>95</v>
      </c>
      <c r="DP3" s="6" t="s">
        <v>96</v>
      </c>
      <c r="DQ3" s="7" t="s">
        <v>97</v>
      </c>
      <c r="DR3" s="5" t="s">
        <v>95</v>
      </c>
      <c r="DS3" s="6" t="s">
        <v>96</v>
      </c>
      <c r="DT3" s="7" t="s">
        <v>97</v>
      </c>
      <c r="DU3" s="8" t="s">
        <v>95</v>
      </c>
      <c r="DV3" s="9" t="s">
        <v>96</v>
      </c>
      <c r="DW3" s="10" t="s">
        <v>97</v>
      </c>
      <c r="DX3" s="8" t="s">
        <v>95</v>
      </c>
      <c r="DY3" s="9" t="s">
        <v>96</v>
      </c>
      <c r="DZ3" s="10" t="s">
        <v>97</v>
      </c>
      <c r="EA3" s="8" t="s">
        <v>95</v>
      </c>
      <c r="EB3" s="9" t="s">
        <v>96</v>
      </c>
      <c r="EC3" s="10" t="s">
        <v>97</v>
      </c>
      <c r="ED3" s="8" t="s">
        <v>95</v>
      </c>
      <c r="EE3" s="9" t="s">
        <v>96</v>
      </c>
      <c r="EF3" s="10" t="s">
        <v>97</v>
      </c>
      <c r="EG3" s="8" t="s">
        <v>95</v>
      </c>
      <c r="EH3" s="9" t="s">
        <v>96</v>
      </c>
      <c r="EI3" s="10" t="s">
        <v>97</v>
      </c>
      <c r="EJ3" s="8" t="s">
        <v>95</v>
      </c>
      <c r="EK3" s="9" t="s">
        <v>96</v>
      </c>
      <c r="EL3" s="10" t="s">
        <v>97</v>
      </c>
      <c r="EM3" s="8" t="s">
        <v>95</v>
      </c>
      <c r="EN3" s="9" t="s">
        <v>96</v>
      </c>
      <c r="EO3" s="10" t="s">
        <v>97</v>
      </c>
      <c r="EP3" s="8" t="s">
        <v>95</v>
      </c>
      <c r="EQ3" s="9" t="s">
        <v>96</v>
      </c>
      <c r="ER3" s="10" t="s">
        <v>97</v>
      </c>
      <c r="ES3" s="8" t="s">
        <v>95</v>
      </c>
      <c r="ET3" s="9" t="s">
        <v>96</v>
      </c>
      <c r="EU3" s="10" t="s">
        <v>97</v>
      </c>
      <c r="EV3" s="8" t="s">
        <v>95</v>
      </c>
      <c r="EW3" s="9" t="s">
        <v>96</v>
      </c>
      <c r="EX3" s="10" t="s">
        <v>97</v>
      </c>
      <c r="EY3" s="8" t="s">
        <v>95</v>
      </c>
      <c r="EZ3" s="9" t="s">
        <v>96</v>
      </c>
      <c r="FA3" s="10" t="s">
        <v>97</v>
      </c>
      <c r="FB3" s="8" t="s">
        <v>95</v>
      </c>
      <c r="FC3" s="9" t="s">
        <v>96</v>
      </c>
      <c r="FD3" s="10" t="s">
        <v>97</v>
      </c>
      <c r="FE3" s="8" t="s">
        <v>95</v>
      </c>
      <c r="FF3" s="9" t="s">
        <v>96</v>
      </c>
      <c r="FG3" s="10" t="s">
        <v>97</v>
      </c>
      <c r="FH3" s="8" t="s">
        <v>95</v>
      </c>
      <c r="FI3" s="9" t="s">
        <v>96</v>
      </c>
      <c r="FJ3" s="10" t="s">
        <v>97</v>
      </c>
      <c r="FK3" s="8" t="s">
        <v>95</v>
      </c>
      <c r="FL3" s="9" t="s">
        <v>96</v>
      </c>
      <c r="FM3" s="10" t="s">
        <v>97</v>
      </c>
      <c r="FN3" s="8" t="s">
        <v>95</v>
      </c>
      <c r="FO3" s="9" t="s">
        <v>96</v>
      </c>
      <c r="FP3" s="10" t="s">
        <v>97</v>
      </c>
      <c r="FQ3" s="8" t="s">
        <v>95</v>
      </c>
      <c r="FR3" s="9" t="s">
        <v>96</v>
      </c>
      <c r="FS3" s="10" t="s">
        <v>97</v>
      </c>
      <c r="FT3" s="8" t="s">
        <v>95</v>
      </c>
      <c r="FU3" s="9" t="s">
        <v>96</v>
      </c>
      <c r="FV3" s="10" t="s">
        <v>97</v>
      </c>
      <c r="FW3" s="8" t="s">
        <v>95</v>
      </c>
      <c r="FX3" s="9" t="s">
        <v>96</v>
      </c>
      <c r="FY3" s="10" t="s">
        <v>97</v>
      </c>
      <c r="FZ3" s="8" t="s">
        <v>95</v>
      </c>
      <c r="GA3" s="9" t="s">
        <v>96</v>
      </c>
      <c r="GB3" s="10" t="s">
        <v>97</v>
      </c>
      <c r="GC3" s="8" t="s">
        <v>95</v>
      </c>
      <c r="GD3" s="9" t="s">
        <v>96</v>
      </c>
      <c r="GE3" s="10" t="s">
        <v>97</v>
      </c>
      <c r="GF3" s="8" t="s">
        <v>95</v>
      </c>
      <c r="GG3" s="9" t="s">
        <v>96</v>
      </c>
      <c r="GH3" s="10" t="s">
        <v>97</v>
      </c>
      <c r="GI3" s="8" t="s">
        <v>95</v>
      </c>
      <c r="GJ3" s="9" t="s">
        <v>96</v>
      </c>
      <c r="GK3" s="10" t="s">
        <v>97</v>
      </c>
      <c r="GL3" s="8" t="s">
        <v>95</v>
      </c>
      <c r="GM3" s="9" t="s">
        <v>96</v>
      </c>
      <c r="GN3" s="10" t="s">
        <v>97</v>
      </c>
      <c r="GO3" s="8" t="s">
        <v>95</v>
      </c>
      <c r="GP3" s="9" t="s">
        <v>96</v>
      </c>
      <c r="GQ3" s="10" t="s">
        <v>97</v>
      </c>
      <c r="GR3" s="8" t="s">
        <v>95</v>
      </c>
      <c r="GS3" s="9" t="s">
        <v>96</v>
      </c>
      <c r="GT3" s="10" t="s">
        <v>97</v>
      </c>
      <c r="GU3" s="8" t="s">
        <v>95</v>
      </c>
      <c r="GV3" s="9" t="s">
        <v>96</v>
      </c>
      <c r="GW3" s="10" t="s">
        <v>97</v>
      </c>
      <c r="GX3" s="8" t="s">
        <v>95</v>
      </c>
      <c r="GY3" s="9" t="s">
        <v>96</v>
      </c>
      <c r="GZ3" s="10" t="s">
        <v>97</v>
      </c>
      <c r="HA3" s="8" t="s">
        <v>95</v>
      </c>
      <c r="HB3" s="9" t="s">
        <v>96</v>
      </c>
      <c r="HC3" s="11" t="s">
        <v>97</v>
      </c>
    </row>
    <row r="4" spans="1:214" s="4" customFormat="1" ht="15" customHeight="1" x14ac:dyDescent="0.2">
      <c r="A4" s="186"/>
      <c r="B4" s="12" t="s">
        <v>98</v>
      </c>
      <c r="C4" s="13" t="s">
        <v>99</v>
      </c>
      <c r="D4" s="14" t="s">
        <v>100</v>
      </c>
      <c r="E4" s="12" t="s">
        <v>98</v>
      </c>
      <c r="F4" s="13" t="s">
        <v>99</v>
      </c>
      <c r="G4" s="14" t="s">
        <v>100</v>
      </c>
      <c r="H4" s="12" t="s">
        <v>98</v>
      </c>
      <c r="I4" s="13" t="s">
        <v>99</v>
      </c>
      <c r="J4" s="14" t="s">
        <v>100</v>
      </c>
      <c r="K4" s="12" t="s">
        <v>98</v>
      </c>
      <c r="L4" s="13" t="s">
        <v>99</v>
      </c>
      <c r="M4" s="14" t="s">
        <v>100</v>
      </c>
      <c r="N4" s="12" t="s">
        <v>98</v>
      </c>
      <c r="O4" s="13" t="s">
        <v>99</v>
      </c>
      <c r="P4" s="14" t="s">
        <v>100</v>
      </c>
      <c r="Q4" s="12" t="s">
        <v>98</v>
      </c>
      <c r="R4" s="13" t="s">
        <v>99</v>
      </c>
      <c r="S4" s="14" t="s">
        <v>100</v>
      </c>
      <c r="T4" s="12" t="s">
        <v>98</v>
      </c>
      <c r="U4" s="13" t="s">
        <v>99</v>
      </c>
      <c r="V4" s="14" t="s">
        <v>100</v>
      </c>
      <c r="W4" s="12" t="s">
        <v>98</v>
      </c>
      <c r="X4" s="13" t="s">
        <v>99</v>
      </c>
      <c r="Y4" s="14" t="s">
        <v>100</v>
      </c>
      <c r="Z4" s="12" t="s">
        <v>98</v>
      </c>
      <c r="AA4" s="13" t="s">
        <v>99</v>
      </c>
      <c r="AB4" s="14" t="s">
        <v>100</v>
      </c>
      <c r="AC4" s="12" t="s">
        <v>98</v>
      </c>
      <c r="AD4" s="13" t="s">
        <v>99</v>
      </c>
      <c r="AE4" s="14" t="s">
        <v>100</v>
      </c>
      <c r="AF4" s="12" t="s">
        <v>98</v>
      </c>
      <c r="AG4" s="13" t="s">
        <v>99</v>
      </c>
      <c r="AH4" s="14" t="s">
        <v>100</v>
      </c>
      <c r="AI4" s="12" t="s">
        <v>98</v>
      </c>
      <c r="AJ4" s="13" t="s">
        <v>99</v>
      </c>
      <c r="AK4" s="14" t="s">
        <v>100</v>
      </c>
      <c r="AL4" s="12" t="s">
        <v>98</v>
      </c>
      <c r="AM4" s="13" t="s">
        <v>99</v>
      </c>
      <c r="AN4" s="14" t="s">
        <v>100</v>
      </c>
      <c r="AO4" s="12" t="s">
        <v>98</v>
      </c>
      <c r="AP4" s="13" t="s">
        <v>99</v>
      </c>
      <c r="AQ4" s="14" t="s">
        <v>100</v>
      </c>
      <c r="AR4" s="12" t="s">
        <v>98</v>
      </c>
      <c r="AS4" s="13" t="s">
        <v>99</v>
      </c>
      <c r="AT4" s="14" t="s">
        <v>100</v>
      </c>
      <c r="AU4" s="12" t="s">
        <v>98</v>
      </c>
      <c r="AV4" s="13" t="s">
        <v>99</v>
      </c>
      <c r="AW4" s="14" t="s">
        <v>100</v>
      </c>
      <c r="AX4" s="12" t="s">
        <v>98</v>
      </c>
      <c r="AY4" s="13" t="s">
        <v>99</v>
      </c>
      <c r="AZ4" s="14" t="s">
        <v>100</v>
      </c>
      <c r="BA4" s="12" t="s">
        <v>98</v>
      </c>
      <c r="BB4" s="13" t="s">
        <v>99</v>
      </c>
      <c r="BC4" s="14" t="s">
        <v>100</v>
      </c>
      <c r="BD4" s="12" t="s">
        <v>98</v>
      </c>
      <c r="BE4" s="13" t="s">
        <v>99</v>
      </c>
      <c r="BF4" s="14" t="s">
        <v>100</v>
      </c>
      <c r="BG4" s="12" t="s">
        <v>98</v>
      </c>
      <c r="BH4" s="13" t="s">
        <v>99</v>
      </c>
      <c r="BI4" s="14" t="s">
        <v>100</v>
      </c>
      <c r="BJ4" s="12" t="s">
        <v>98</v>
      </c>
      <c r="BK4" s="13" t="s">
        <v>99</v>
      </c>
      <c r="BL4" s="14" t="s">
        <v>100</v>
      </c>
      <c r="BM4" s="12" t="s">
        <v>98</v>
      </c>
      <c r="BN4" s="13" t="s">
        <v>99</v>
      </c>
      <c r="BO4" s="14" t="s">
        <v>100</v>
      </c>
      <c r="BP4" s="12" t="s">
        <v>98</v>
      </c>
      <c r="BQ4" s="13" t="s">
        <v>99</v>
      </c>
      <c r="BR4" s="14" t="s">
        <v>100</v>
      </c>
      <c r="BS4" s="12" t="s">
        <v>98</v>
      </c>
      <c r="BT4" s="13" t="s">
        <v>99</v>
      </c>
      <c r="BU4" s="14" t="s">
        <v>100</v>
      </c>
      <c r="BV4" s="12" t="s">
        <v>98</v>
      </c>
      <c r="BW4" s="13" t="s">
        <v>99</v>
      </c>
      <c r="BX4" s="14" t="s">
        <v>100</v>
      </c>
      <c r="BY4" s="12" t="s">
        <v>98</v>
      </c>
      <c r="BZ4" s="13" t="s">
        <v>99</v>
      </c>
      <c r="CA4" s="14" t="s">
        <v>100</v>
      </c>
      <c r="CB4" s="12" t="s">
        <v>98</v>
      </c>
      <c r="CC4" s="13" t="s">
        <v>99</v>
      </c>
      <c r="CD4" s="14" t="s">
        <v>100</v>
      </c>
      <c r="CE4" s="12" t="s">
        <v>98</v>
      </c>
      <c r="CF4" s="13" t="s">
        <v>99</v>
      </c>
      <c r="CG4" s="14" t="s">
        <v>100</v>
      </c>
      <c r="CH4" s="12" t="s">
        <v>98</v>
      </c>
      <c r="CI4" s="13" t="s">
        <v>99</v>
      </c>
      <c r="CJ4" s="14" t="s">
        <v>100</v>
      </c>
      <c r="CK4" s="12" t="s">
        <v>98</v>
      </c>
      <c r="CL4" s="13" t="s">
        <v>99</v>
      </c>
      <c r="CM4" s="14" t="s">
        <v>100</v>
      </c>
      <c r="CN4" s="12" t="s">
        <v>98</v>
      </c>
      <c r="CO4" s="13" t="s">
        <v>99</v>
      </c>
      <c r="CP4" s="14" t="s">
        <v>100</v>
      </c>
      <c r="CQ4" s="12" t="s">
        <v>98</v>
      </c>
      <c r="CR4" s="13" t="s">
        <v>99</v>
      </c>
      <c r="CS4" s="14" t="s">
        <v>100</v>
      </c>
      <c r="CT4" s="12" t="s">
        <v>98</v>
      </c>
      <c r="CU4" s="13" t="s">
        <v>99</v>
      </c>
      <c r="CV4" s="14" t="s">
        <v>100</v>
      </c>
      <c r="CW4" s="12" t="s">
        <v>98</v>
      </c>
      <c r="CX4" s="13" t="s">
        <v>99</v>
      </c>
      <c r="CY4" s="14" t="s">
        <v>100</v>
      </c>
      <c r="CZ4" s="12" t="s">
        <v>98</v>
      </c>
      <c r="DA4" s="13" t="s">
        <v>99</v>
      </c>
      <c r="DB4" s="14" t="s">
        <v>100</v>
      </c>
      <c r="DC4" s="12" t="s">
        <v>98</v>
      </c>
      <c r="DD4" s="13" t="s">
        <v>99</v>
      </c>
      <c r="DE4" s="14" t="s">
        <v>100</v>
      </c>
      <c r="DF4" s="12" t="s">
        <v>98</v>
      </c>
      <c r="DG4" s="13" t="s">
        <v>99</v>
      </c>
      <c r="DH4" s="14" t="s">
        <v>100</v>
      </c>
      <c r="DI4" s="12" t="s">
        <v>98</v>
      </c>
      <c r="DJ4" s="13" t="s">
        <v>99</v>
      </c>
      <c r="DK4" s="14" t="s">
        <v>100</v>
      </c>
      <c r="DL4" s="12" t="s">
        <v>98</v>
      </c>
      <c r="DM4" s="13" t="s">
        <v>99</v>
      </c>
      <c r="DN4" s="14" t="s">
        <v>100</v>
      </c>
      <c r="DO4" s="12" t="s">
        <v>98</v>
      </c>
      <c r="DP4" s="13" t="s">
        <v>99</v>
      </c>
      <c r="DQ4" s="14" t="s">
        <v>100</v>
      </c>
      <c r="DR4" s="12" t="s">
        <v>98</v>
      </c>
      <c r="DS4" s="13" t="s">
        <v>99</v>
      </c>
      <c r="DT4" s="14" t="s">
        <v>100</v>
      </c>
      <c r="DU4" s="12" t="s">
        <v>98</v>
      </c>
      <c r="DV4" s="13" t="s">
        <v>99</v>
      </c>
      <c r="DW4" s="14" t="s">
        <v>100</v>
      </c>
      <c r="DX4" s="12" t="s">
        <v>98</v>
      </c>
      <c r="DY4" s="13" t="s">
        <v>99</v>
      </c>
      <c r="DZ4" s="14" t="s">
        <v>100</v>
      </c>
      <c r="EA4" s="12" t="s">
        <v>98</v>
      </c>
      <c r="EB4" s="13" t="s">
        <v>99</v>
      </c>
      <c r="EC4" s="14" t="s">
        <v>100</v>
      </c>
      <c r="ED4" s="12" t="s">
        <v>98</v>
      </c>
      <c r="EE4" s="13" t="s">
        <v>99</v>
      </c>
      <c r="EF4" s="14" t="s">
        <v>100</v>
      </c>
      <c r="EG4" s="12" t="s">
        <v>98</v>
      </c>
      <c r="EH4" s="13" t="s">
        <v>99</v>
      </c>
      <c r="EI4" s="14" t="s">
        <v>100</v>
      </c>
      <c r="EJ4" s="12" t="s">
        <v>98</v>
      </c>
      <c r="EK4" s="13" t="s">
        <v>99</v>
      </c>
      <c r="EL4" s="14" t="s">
        <v>100</v>
      </c>
      <c r="EM4" s="12" t="s">
        <v>98</v>
      </c>
      <c r="EN4" s="13" t="s">
        <v>99</v>
      </c>
      <c r="EO4" s="14" t="s">
        <v>100</v>
      </c>
      <c r="EP4" s="12" t="s">
        <v>98</v>
      </c>
      <c r="EQ4" s="13" t="s">
        <v>99</v>
      </c>
      <c r="ER4" s="14" t="s">
        <v>100</v>
      </c>
      <c r="ES4" s="12" t="s">
        <v>98</v>
      </c>
      <c r="ET4" s="13" t="s">
        <v>99</v>
      </c>
      <c r="EU4" s="14" t="s">
        <v>100</v>
      </c>
      <c r="EV4" s="12" t="s">
        <v>98</v>
      </c>
      <c r="EW4" s="13" t="s">
        <v>99</v>
      </c>
      <c r="EX4" s="14" t="s">
        <v>100</v>
      </c>
      <c r="EY4" s="12" t="s">
        <v>98</v>
      </c>
      <c r="EZ4" s="13" t="s">
        <v>99</v>
      </c>
      <c r="FA4" s="14" t="s">
        <v>100</v>
      </c>
      <c r="FB4" s="12" t="s">
        <v>98</v>
      </c>
      <c r="FC4" s="13" t="s">
        <v>99</v>
      </c>
      <c r="FD4" s="14" t="s">
        <v>100</v>
      </c>
      <c r="FE4" s="12" t="s">
        <v>98</v>
      </c>
      <c r="FF4" s="13" t="s">
        <v>99</v>
      </c>
      <c r="FG4" s="14" t="s">
        <v>100</v>
      </c>
      <c r="FH4" s="12" t="s">
        <v>98</v>
      </c>
      <c r="FI4" s="13" t="s">
        <v>99</v>
      </c>
      <c r="FJ4" s="14" t="s">
        <v>100</v>
      </c>
      <c r="FK4" s="12" t="s">
        <v>98</v>
      </c>
      <c r="FL4" s="13" t="s">
        <v>99</v>
      </c>
      <c r="FM4" s="14" t="s">
        <v>100</v>
      </c>
      <c r="FN4" s="12" t="s">
        <v>98</v>
      </c>
      <c r="FO4" s="13" t="s">
        <v>99</v>
      </c>
      <c r="FP4" s="14" t="s">
        <v>100</v>
      </c>
      <c r="FQ4" s="12" t="s">
        <v>98</v>
      </c>
      <c r="FR4" s="13" t="s">
        <v>99</v>
      </c>
      <c r="FS4" s="14" t="s">
        <v>100</v>
      </c>
      <c r="FT4" s="12" t="s">
        <v>98</v>
      </c>
      <c r="FU4" s="13" t="s">
        <v>99</v>
      </c>
      <c r="FV4" s="14" t="s">
        <v>100</v>
      </c>
      <c r="FW4" s="12" t="s">
        <v>98</v>
      </c>
      <c r="FX4" s="13" t="s">
        <v>99</v>
      </c>
      <c r="FY4" s="14" t="s">
        <v>100</v>
      </c>
      <c r="FZ4" s="12" t="s">
        <v>98</v>
      </c>
      <c r="GA4" s="13" t="s">
        <v>99</v>
      </c>
      <c r="GB4" s="14" t="s">
        <v>100</v>
      </c>
      <c r="GC4" s="12" t="s">
        <v>98</v>
      </c>
      <c r="GD4" s="13" t="s">
        <v>99</v>
      </c>
      <c r="GE4" s="14" t="s">
        <v>100</v>
      </c>
      <c r="GF4" s="12" t="s">
        <v>98</v>
      </c>
      <c r="GG4" s="13" t="s">
        <v>99</v>
      </c>
      <c r="GH4" s="14" t="s">
        <v>100</v>
      </c>
      <c r="GI4" s="12" t="s">
        <v>98</v>
      </c>
      <c r="GJ4" s="13" t="s">
        <v>99</v>
      </c>
      <c r="GK4" s="14" t="s">
        <v>100</v>
      </c>
      <c r="GL4" s="12" t="s">
        <v>98</v>
      </c>
      <c r="GM4" s="13" t="s">
        <v>99</v>
      </c>
      <c r="GN4" s="14" t="s">
        <v>100</v>
      </c>
      <c r="GO4" s="12" t="s">
        <v>98</v>
      </c>
      <c r="GP4" s="13" t="s">
        <v>99</v>
      </c>
      <c r="GQ4" s="14" t="s">
        <v>100</v>
      </c>
      <c r="GR4" s="12" t="s">
        <v>98</v>
      </c>
      <c r="GS4" s="13" t="s">
        <v>99</v>
      </c>
      <c r="GT4" s="14" t="s">
        <v>100</v>
      </c>
      <c r="GU4" s="12" t="s">
        <v>98</v>
      </c>
      <c r="GV4" s="13" t="s">
        <v>99</v>
      </c>
      <c r="GW4" s="14" t="s">
        <v>100</v>
      </c>
      <c r="GX4" s="12" t="s">
        <v>98</v>
      </c>
      <c r="GY4" s="13" t="s">
        <v>99</v>
      </c>
      <c r="GZ4" s="14" t="s">
        <v>100</v>
      </c>
      <c r="HA4" s="12" t="s">
        <v>98</v>
      </c>
      <c r="HB4" s="13" t="s">
        <v>99</v>
      </c>
      <c r="HC4" s="15" t="s">
        <v>100</v>
      </c>
    </row>
    <row r="5" spans="1:214" s="4" customFormat="1" ht="15" customHeight="1" thickBot="1" x14ac:dyDescent="0.25">
      <c r="A5" s="16">
        <v>1</v>
      </c>
      <c r="B5" s="8">
        <v>2</v>
      </c>
      <c r="C5" s="9">
        <v>3</v>
      </c>
      <c r="D5" s="17" t="s">
        <v>101</v>
      </c>
      <c r="E5" s="17" t="s">
        <v>102</v>
      </c>
      <c r="F5" s="17" t="s">
        <v>103</v>
      </c>
      <c r="G5" s="17" t="s">
        <v>104</v>
      </c>
      <c r="H5" s="17" t="s">
        <v>105</v>
      </c>
      <c r="I5" s="17" t="s">
        <v>106</v>
      </c>
      <c r="J5" s="17" t="s">
        <v>107</v>
      </c>
      <c r="K5" s="17" t="s">
        <v>108</v>
      </c>
      <c r="L5" s="17" t="s">
        <v>109</v>
      </c>
      <c r="M5" s="17" t="s">
        <v>110</v>
      </c>
      <c r="N5" s="17" t="s">
        <v>111</v>
      </c>
      <c r="O5" s="17" t="s">
        <v>112</v>
      </c>
      <c r="P5" s="17" t="s">
        <v>113</v>
      </c>
      <c r="Q5" s="17" t="s">
        <v>114</v>
      </c>
      <c r="R5" s="17" t="s">
        <v>115</v>
      </c>
      <c r="S5" s="17" t="s">
        <v>116</v>
      </c>
      <c r="T5" s="17" t="s">
        <v>117</v>
      </c>
      <c r="U5" s="17" t="s">
        <v>118</v>
      </c>
      <c r="V5" s="18" t="s">
        <v>119</v>
      </c>
      <c r="W5" s="17" t="s">
        <v>120</v>
      </c>
      <c r="X5" s="17" t="s">
        <v>121</v>
      </c>
      <c r="Y5" s="17" t="s">
        <v>122</v>
      </c>
      <c r="Z5" s="17" t="s">
        <v>123</v>
      </c>
      <c r="AA5" s="17" t="s">
        <v>124</v>
      </c>
      <c r="AB5" s="18" t="s">
        <v>125</v>
      </c>
      <c r="AC5" s="17" t="s">
        <v>126</v>
      </c>
      <c r="AD5" s="17" t="s">
        <v>127</v>
      </c>
      <c r="AE5" s="17" t="s">
        <v>128</v>
      </c>
      <c r="AF5" s="17" t="s">
        <v>129</v>
      </c>
      <c r="AG5" s="17" t="s">
        <v>130</v>
      </c>
      <c r="AH5" s="18" t="s">
        <v>131</v>
      </c>
      <c r="AI5" s="17" t="s">
        <v>132</v>
      </c>
      <c r="AJ5" s="17" t="s">
        <v>133</v>
      </c>
      <c r="AK5" s="18" t="s">
        <v>134</v>
      </c>
      <c r="AL5" s="17" t="s">
        <v>135</v>
      </c>
      <c r="AM5" s="17" t="s">
        <v>136</v>
      </c>
      <c r="AN5" s="17" t="s">
        <v>137</v>
      </c>
      <c r="AO5" s="17" t="s">
        <v>138</v>
      </c>
      <c r="AP5" s="17" t="s">
        <v>139</v>
      </c>
      <c r="AQ5" s="17" t="s">
        <v>140</v>
      </c>
      <c r="AR5" s="17"/>
      <c r="AS5" s="17"/>
      <c r="AT5" s="17"/>
      <c r="AU5" s="17" t="s">
        <v>141</v>
      </c>
      <c r="AV5" s="17" t="s">
        <v>142</v>
      </c>
      <c r="AW5" s="17" t="s">
        <v>143</v>
      </c>
      <c r="AX5" s="17" t="s">
        <v>144</v>
      </c>
      <c r="AY5" s="17" t="s">
        <v>145</v>
      </c>
      <c r="AZ5" s="17" t="s">
        <v>146</v>
      </c>
      <c r="BA5" s="17" t="s">
        <v>147</v>
      </c>
      <c r="BB5" s="17" t="s">
        <v>148</v>
      </c>
      <c r="BC5" s="17" t="s">
        <v>149</v>
      </c>
      <c r="BD5" s="17" t="s">
        <v>150</v>
      </c>
      <c r="BE5" s="17" t="s">
        <v>151</v>
      </c>
      <c r="BF5" s="17" t="s">
        <v>152</v>
      </c>
      <c r="BG5" s="17" t="s">
        <v>153</v>
      </c>
      <c r="BH5" s="17" t="s">
        <v>154</v>
      </c>
      <c r="BI5" s="17" t="s">
        <v>155</v>
      </c>
      <c r="BJ5" s="17" t="s">
        <v>156</v>
      </c>
      <c r="BK5" s="17" t="s">
        <v>157</v>
      </c>
      <c r="BL5" s="17" t="s">
        <v>158</v>
      </c>
      <c r="BM5" s="17" t="s">
        <v>159</v>
      </c>
      <c r="BN5" s="17" t="s">
        <v>160</v>
      </c>
      <c r="BO5" s="17" t="s">
        <v>161</v>
      </c>
      <c r="BP5" s="17" t="s">
        <v>162</v>
      </c>
      <c r="BQ5" s="17" t="s">
        <v>163</v>
      </c>
      <c r="BR5" s="17" t="s">
        <v>164</v>
      </c>
      <c r="BS5" s="17" t="s">
        <v>165</v>
      </c>
      <c r="BT5" s="17" t="s">
        <v>166</v>
      </c>
      <c r="BU5" s="17" t="s">
        <v>167</v>
      </c>
      <c r="BV5" s="17" t="s">
        <v>168</v>
      </c>
      <c r="BW5" s="17" t="s">
        <v>169</v>
      </c>
      <c r="BX5" s="17" t="s">
        <v>170</v>
      </c>
      <c r="BY5" s="17" t="s">
        <v>171</v>
      </c>
      <c r="BZ5" s="17" t="s">
        <v>172</v>
      </c>
      <c r="CA5" s="17" t="s">
        <v>173</v>
      </c>
      <c r="CB5" s="17" t="s">
        <v>174</v>
      </c>
      <c r="CC5" s="17" t="s">
        <v>175</v>
      </c>
      <c r="CD5" s="17" t="s">
        <v>176</v>
      </c>
      <c r="CE5" s="17" t="s">
        <v>177</v>
      </c>
      <c r="CF5" s="17" t="s">
        <v>178</v>
      </c>
      <c r="CG5" s="17" t="s">
        <v>179</v>
      </c>
      <c r="CH5" s="17" t="s">
        <v>180</v>
      </c>
      <c r="CI5" s="17" t="s">
        <v>181</v>
      </c>
      <c r="CJ5" s="17" t="s">
        <v>182</v>
      </c>
      <c r="CK5" s="17" t="s">
        <v>183</v>
      </c>
      <c r="CL5" s="17" t="s">
        <v>184</v>
      </c>
      <c r="CM5" s="17" t="s">
        <v>185</v>
      </c>
      <c r="CN5" s="17" t="s">
        <v>186</v>
      </c>
      <c r="CO5" s="17" t="s">
        <v>187</v>
      </c>
      <c r="CP5" s="17" t="s">
        <v>188</v>
      </c>
      <c r="CQ5" s="17" t="s">
        <v>189</v>
      </c>
      <c r="CR5" s="17" t="s">
        <v>190</v>
      </c>
      <c r="CS5" s="17" t="s">
        <v>191</v>
      </c>
      <c r="CT5" s="17" t="s">
        <v>192</v>
      </c>
      <c r="CU5" s="17" t="s">
        <v>193</v>
      </c>
      <c r="CV5" s="17" t="s">
        <v>194</v>
      </c>
      <c r="CW5" s="17" t="s">
        <v>195</v>
      </c>
      <c r="CX5" s="17" t="s">
        <v>196</v>
      </c>
      <c r="CY5" s="17" t="s">
        <v>197</v>
      </c>
      <c r="CZ5" s="17" t="s">
        <v>198</v>
      </c>
      <c r="DA5" s="17" t="s">
        <v>199</v>
      </c>
      <c r="DB5" s="17" t="s">
        <v>200</v>
      </c>
      <c r="DC5" s="17" t="s">
        <v>201</v>
      </c>
      <c r="DD5" s="17" t="s">
        <v>202</v>
      </c>
      <c r="DE5" s="17" t="s">
        <v>203</v>
      </c>
      <c r="DF5" s="17" t="s">
        <v>204</v>
      </c>
      <c r="DG5" s="17" t="s">
        <v>205</v>
      </c>
      <c r="DH5" s="17" t="s">
        <v>206</v>
      </c>
      <c r="DI5" s="17" t="s">
        <v>207</v>
      </c>
      <c r="DJ5" s="17" t="s">
        <v>208</v>
      </c>
      <c r="DK5" s="17" t="s">
        <v>209</v>
      </c>
      <c r="DL5" s="17" t="s">
        <v>210</v>
      </c>
      <c r="DM5" s="17" t="s">
        <v>211</v>
      </c>
      <c r="DN5" s="17" t="s">
        <v>212</v>
      </c>
      <c r="DO5" s="17" t="s">
        <v>213</v>
      </c>
      <c r="DP5" s="17" t="s">
        <v>214</v>
      </c>
      <c r="DQ5" s="17" t="s">
        <v>215</v>
      </c>
      <c r="DR5" s="17" t="s">
        <v>216</v>
      </c>
      <c r="DS5" s="18" t="s">
        <v>217</v>
      </c>
      <c r="DT5" s="17" t="s">
        <v>218</v>
      </c>
      <c r="DU5" s="17" t="s">
        <v>219</v>
      </c>
      <c r="DV5" s="17" t="s">
        <v>220</v>
      </c>
      <c r="DW5" s="17" t="s">
        <v>221</v>
      </c>
      <c r="DX5" s="17" t="s">
        <v>222</v>
      </c>
      <c r="DY5" s="17" t="s">
        <v>223</v>
      </c>
      <c r="DZ5" s="17" t="s">
        <v>224</v>
      </c>
      <c r="EA5" s="17" t="s">
        <v>225</v>
      </c>
      <c r="EB5" s="17" t="s">
        <v>226</v>
      </c>
      <c r="EC5" s="17" t="s">
        <v>227</v>
      </c>
      <c r="ED5" s="17" t="s">
        <v>228</v>
      </c>
      <c r="EE5" s="17" t="s">
        <v>229</v>
      </c>
      <c r="EF5" s="17" t="s">
        <v>230</v>
      </c>
      <c r="EG5" s="17" t="s">
        <v>231</v>
      </c>
      <c r="EH5" s="17" t="s">
        <v>232</v>
      </c>
      <c r="EI5" s="17" t="s">
        <v>233</v>
      </c>
      <c r="EJ5" s="17" t="s">
        <v>234</v>
      </c>
      <c r="EK5" s="17" t="s">
        <v>235</v>
      </c>
      <c r="EL5" s="17" t="s">
        <v>236</v>
      </c>
      <c r="EM5" s="17" t="s">
        <v>237</v>
      </c>
      <c r="EN5" s="17" t="s">
        <v>238</v>
      </c>
      <c r="EO5" s="17" t="s">
        <v>239</v>
      </c>
      <c r="EP5" s="17" t="s">
        <v>240</v>
      </c>
      <c r="EQ5" s="17" t="s">
        <v>241</v>
      </c>
      <c r="ER5" s="17" t="s">
        <v>242</v>
      </c>
      <c r="ES5" s="17" t="s">
        <v>243</v>
      </c>
      <c r="ET5" s="17" t="s">
        <v>244</v>
      </c>
      <c r="EU5" s="17" t="s">
        <v>245</v>
      </c>
      <c r="EV5" s="17" t="s">
        <v>246</v>
      </c>
      <c r="EW5" s="17" t="s">
        <v>247</v>
      </c>
      <c r="EX5" s="17" t="s">
        <v>248</v>
      </c>
      <c r="EY5" s="17" t="s">
        <v>249</v>
      </c>
      <c r="EZ5" s="17" t="s">
        <v>250</v>
      </c>
      <c r="FA5" s="17" t="s">
        <v>251</v>
      </c>
      <c r="FB5" s="17" t="s">
        <v>252</v>
      </c>
      <c r="FC5" s="17" t="s">
        <v>253</v>
      </c>
      <c r="FD5" s="17" t="s">
        <v>254</v>
      </c>
      <c r="FE5" s="17" t="s">
        <v>255</v>
      </c>
      <c r="FF5" s="17" t="s">
        <v>256</v>
      </c>
      <c r="FG5" s="17" t="s">
        <v>257</v>
      </c>
      <c r="FH5" s="17" t="s">
        <v>258</v>
      </c>
      <c r="FI5" s="17" t="s">
        <v>259</v>
      </c>
      <c r="FJ5" s="17" t="s">
        <v>260</v>
      </c>
      <c r="FK5" s="19" t="s">
        <v>261</v>
      </c>
      <c r="FL5" s="17" t="s">
        <v>262</v>
      </c>
      <c r="FM5" s="17" t="s">
        <v>263</v>
      </c>
      <c r="FN5" s="17" t="s">
        <v>264</v>
      </c>
      <c r="FO5" s="17" t="s">
        <v>265</v>
      </c>
      <c r="FP5" s="17" t="s">
        <v>266</v>
      </c>
      <c r="FQ5" s="17" t="s">
        <v>267</v>
      </c>
      <c r="FR5" s="17" t="s">
        <v>268</v>
      </c>
      <c r="FS5" s="17" t="s">
        <v>269</v>
      </c>
      <c r="FT5" s="17" t="s">
        <v>270</v>
      </c>
      <c r="FU5" s="17" t="s">
        <v>271</v>
      </c>
      <c r="FV5" s="17" t="s">
        <v>272</v>
      </c>
      <c r="FW5" s="17" t="s">
        <v>273</v>
      </c>
      <c r="FX5" s="17" t="s">
        <v>274</v>
      </c>
      <c r="FY5" s="17" t="s">
        <v>275</v>
      </c>
      <c r="FZ5" s="17" t="s">
        <v>276</v>
      </c>
      <c r="GA5" s="17" t="s">
        <v>277</v>
      </c>
      <c r="GB5" s="17" t="s">
        <v>278</v>
      </c>
      <c r="GC5" s="19" t="s">
        <v>279</v>
      </c>
      <c r="GD5" s="17" t="s">
        <v>280</v>
      </c>
      <c r="GE5" s="17" t="s">
        <v>281</v>
      </c>
      <c r="GF5" s="17" t="s">
        <v>282</v>
      </c>
      <c r="GG5" s="17" t="s">
        <v>283</v>
      </c>
      <c r="GH5" s="17" t="s">
        <v>284</v>
      </c>
      <c r="GI5" s="17" t="s">
        <v>285</v>
      </c>
      <c r="GJ5" s="17" t="s">
        <v>286</v>
      </c>
      <c r="GK5" s="17" t="s">
        <v>287</v>
      </c>
      <c r="GL5" s="19" t="s">
        <v>288</v>
      </c>
      <c r="GM5" s="17" t="s">
        <v>289</v>
      </c>
      <c r="GN5" s="17" t="s">
        <v>290</v>
      </c>
      <c r="GO5" s="17" t="s">
        <v>291</v>
      </c>
      <c r="GP5" s="17" t="s">
        <v>292</v>
      </c>
      <c r="GQ5" s="17" t="s">
        <v>293</v>
      </c>
      <c r="GR5" s="17" t="s">
        <v>294</v>
      </c>
      <c r="GS5" s="17" t="s">
        <v>295</v>
      </c>
      <c r="GT5" s="17" t="s">
        <v>296</v>
      </c>
      <c r="GU5" s="17" t="s">
        <v>297</v>
      </c>
      <c r="GV5" s="17" t="s">
        <v>298</v>
      </c>
      <c r="GW5" s="17" t="s">
        <v>299</v>
      </c>
      <c r="GX5" s="17" t="s">
        <v>300</v>
      </c>
      <c r="GY5" s="17" t="s">
        <v>301</v>
      </c>
      <c r="GZ5" s="17" t="s">
        <v>302</v>
      </c>
      <c r="HA5" s="17" t="s">
        <v>303</v>
      </c>
      <c r="HB5" s="17" t="s">
        <v>304</v>
      </c>
      <c r="HC5" s="20" t="s">
        <v>305</v>
      </c>
    </row>
    <row r="6" spans="1:214" s="4" customFormat="1" ht="20.100000000000001" customHeight="1" thickBot="1" x14ac:dyDescent="0.25">
      <c r="A6" s="21" t="s">
        <v>306</v>
      </c>
      <c r="B6" s="22">
        <f>B26+B53</f>
        <v>193004</v>
      </c>
      <c r="C6" s="22">
        <f>C26+C53</f>
        <v>180290</v>
      </c>
      <c r="D6" s="23">
        <f t="shared" ref="D6:D7" si="0">C6/B6*100</f>
        <v>93.412571760170778</v>
      </c>
      <c r="E6" s="22">
        <f>E26+E53</f>
        <v>5000</v>
      </c>
      <c r="F6" s="22">
        <f>F26+F53</f>
        <v>1000</v>
      </c>
      <c r="G6" s="23">
        <f t="shared" ref="G6:G7" si="1">F6/E6*100</f>
        <v>20</v>
      </c>
      <c r="H6" s="22">
        <f>H26+H53</f>
        <v>3353</v>
      </c>
      <c r="I6" s="22">
        <f>I26+I53</f>
        <v>3353</v>
      </c>
      <c r="J6" s="23">
        <f t="shared" ref="J6:J7" si="2">I6/H6*100</f>
        <v>100</v>
      </c>
      <c r="K6" s="22">
        <f>K26+K53</f>
        <v>7034</v>
      </c>
      <c r="L6" s="22">
        <f>L26+L53</f>
        <v>6918</v>
      </c>
      <c r="M6" s="23">
        <f t="shared" ref="M6:M7" si="3">L6/K6*100</f>
        <v>98.350867216377594</v>
      </c>
      <c r="N6" s="22">
        <f>N26+N53</f>
        <v>166280</v>
      </c>
      <c r="O6" s="22">
        <f>O26+O53</f>
        <v>123969</v>
      </c>
      <c r="P6" s="23">
        <f t="shared" ref="P6:P7" si="4">O6/N6*100</f>
        <v>74.554366129420259</v>
      </c>
      <c r="Q6" s="22">
        <f>Q26+Q53</f>
        <v>693317</v>
      </c>
      <c r="R6" s="22">
        <f>R26+R53</f>
        <v>742225</v>
      </c>
      <c r="S6" s="23">
        <f t="shared" ref="S6:S7" si="5">R6/Q6*100</f>
        <v>107.0542046423209</v>
      </c>
      <c r="T6" s="22">
        <f>T26+T53</f>
        <v>673622</v>
      </c>
      <c r="U6" s="22">
        <f>U26+U53</f>
        <v>918137</v>
      </c>
      <c r="V6" s="23">
        <f t="shared" ref="V6" si="6">U6/T6*100</f>
        <v>136.2985472564732</v>
      </c>
      <c r="W6" s="22">
        <f>W26+W53</f>
        <v>0</v>
      </c>
      <c r="X6" s="22">
        <f>X26+X53</f>
        <v>6868</v>
      </c>
      <c r="Y6" s="22"/>
      <c r="Z6" s="22">
        <f>Z26+Z53</f>
        <v>5709877</v>
      </c>
      <c r="AA6" s="22">
        <f>AA26+AA53</f>
        <v>6430577</v>
      </c>
      <c r="AB6" s="23">
        <f t="shared" ref="AB6:AB7" si="7">AA6/Z6*100</f>
        <v>112.62198817943015</v>
      </c>
      <c r="AC6" s="22">
        <f>AC26+AC53</f>
        <v>0</v>
      </c>
      <c r="AD6" s="22">
        <f>AD26+AD53</f>
        <v>0</v>
      </c>
      <c r="AE6" s="22"/>
      <c r="AF6" s="22">
        <f>AF26+AF53</f>
        <v>4604</v>
      </c>
      <c r="AG6" s="22">
        <f>AG26+AG53</f>
        <v>4500</v>
      </c>
      <c r="AH6" s="23">
        <f t="shared" ref="AH6:AH11" si="8">AG6/AF6*100</f>
        <v>97.741094700260646</v>
      </c>
      <c r="AI6" s="22">
        <f>AI26+AI53</f>
        <v>27850</v>
      </c>
      <c r="AJ6" s="22">
        <f>AJ26+AJ53</f>
        <v>13600</v>
      </c>
      <c r="AK6" s="23">
        <f t="shared" ref="AK6:AK10" si="9">AJ6/AI6*100</f>
        <v>48.833034111310589</v>
      </c>
      <c r="AL6" s="22">
        <f>AL26+AL53</f>
        <v>157000</v>
      </c>
      <c r="AM6" s="22">
        <f>AM26+AM53</f>
        <v>155447</v>
      </c>
      <c r="AN6" s="23">
        <f t="shared" ref="AN6:AN7" si="10">AM6/AL6*100</f>
        <v>99.010828025477707</v>
      </c>
      <c r="AO6" s="22">
        <f>AO26+AO53</f>
        <v>698409</v>
      </c>
      <c r="AP6" s="22">
        <f>AP26+AP53</f>
        <v>790408</v>
      </c>
      <c r="AQ6" s="23">
        <f t="shared" ref="AQ6:AQ7" si="11">AP6/AO6*100</f>
        <v>113.17265384609878</v>
      </c>
      <c r="AR6" s="22">
        <f>AR26+AR53</f>
        <v>0</v>
      </c>
      <c r="AS6" s="22">
        <f>AS26+AS53</f>
        <v>5000</v>
      </c>
      <c r="AT6" s="23"/>
      <c r="AU6" s="22">
        <f>AU26+AU53</f>
        <v>153653</v>
      </c>
      <c r="AV6" s="22">
        <f>AV26+AV53</f>
        <v>140407</v>
      </c>
      <c r="AW6" s="23">
        <f t="shared" ref="AW6:AW7" si="12">AV6/AU6*100</f>
        <v>91.379276681874089</v>
      </c>
      <c r="AX6" s="22">
        <f>AX26+AX53</f>
        <v>54290</v>
      </c>
      <c r="AY6" s="22">
        <f>AY26+AY53</f>
        <v>55350</v>
      </c>
      <c r="AZ6" s="23">
        <f t="shared" ref="AZ6:AZ7" si="13">AY6/AX6*100</f>
        <v>101.9524774359919</v>
      </c>
      <c r="BA6" s="22">
        <f>BA26+BA53</f>
        <v>25000</v>
      </c>
      <c r="BB6" s="22">
        <f>BB26+BB53</f>
        <v>0</v>
      </c>
      <c r="BC6" s="23">
        <f t="shared" ref="BC6:BC7" si="14">BB6/BA6*100</f>
        <v>0</v>
      </c>
      <c r="BD6" s="22">
        <f>BD26+BD53</f>
        <v>1000</v>
      </c>
      <c r="BE6" s="22">
        <f>BE26+BE53</f>
        <v>1000</v>
      </c>
      <c r="BF6" s="23">
        <f t="shared" ref="BF6:BF7" si="15">BE6/BD6*100</f>
        <v>100</v>
      </c>
      <c r="BG6" s="22">
        <f>BG26+BG53</f>
        <v>109572</v>
      </c>
      <c r="BH6" s="22">
        <f>BH26+BH53</f>
        <v>136669</v>
      </c>
      <c r="BI6" s="23">
        <f t="shared" ref="BI6:BI7" si="16">BH6/BG6*100</f>
        <v>124.72985799291789</v>
      </c>
      <c r="BJ6" s="22">
        <f>BJ26+BJ53</f>
        <v>0</v>
      </c>
      <c r="BK6" s="22">
        <f>BK26+BK53</f>
        <v>0</v>
      </c>
      <c r="BL6" s="22"/>
      <c r="BM6" s="22">
        <f>BM26+BM53</f>
        <v>3500</v>
      </c>
      <c r="BN6" s="22">
        <f>BN26+BN53</f>
        <v>26913</v>
      </c>
      <c r="BO6" s="23">
        <f t="shared" ref="BO6:BO7" si="17">BN6/BM6*100</f>
        <v>768.94285714285718</v>
      </c>
      <c r="BP6" s="22">
        <f>BP26+BP53</f>
        <v>477883</v>
      </c>
      <c r="BQ6" s="22">
        <f>BQ26+BQ53</f>
        <v>1035667</v>
      </c>
      <c r="BR6" s="23">
        <f t="shared" ref="BR6:BR7" si="18">BQ6/BP6*100</f>
        <v>216.7197828757248</v>
      </c>
      <c r="BS6" s="22">
        <f>BS26+BS53</f>
        <v>175109</v>
      </c>
      <c r="BT6" s="22">
        <f>BT26+BT53</f>
        <v>169062</v>
      </c>
      <c r="BU6" s="23">
        <f t="shared" ref="BU6:BU7" si="19">BT6/BS6*100</f>
        <v>96.546722327236182</v>
      </c>
      <c r="BV6" s="22">
        <f>BV26+BV53</f>
        <v>0</v>
      </c>
      <c r="BW6" s="22">
        <f>BW26+BW53</f>
        <v>0</v>
      </c>
      <c r="BX6" s="22"/>
      <c r="BY6" s="22">
        <f>BY26+BY53</f>
        <v>699392</v>
      </c>
      <c r="BZ6" s="22">
        <f>BZ26+BZ53</f>
        <v>853340</v>
      </c>
      <c r="CA6" s="23">
        <f t="shared" ref="CA6:CA7" si="20">BZ6/BY6*100</f>
        <v>122.01169015373353</v>
      </c>
      <c r="CB6" s="22">
        <f>CB26+CB53</f>
        <v>0</v>
      </c>
      <c r="CC6" s="22">
        <f>CC26+CC53</f>
        <v>0</v>
      </c>
      <c r="CD6" s="22"/>
      <c r="CE6" s="22">
        <f>CE26+CE53</f>
        <v>3247780</v>
      </c>
      <c r="CF6" s="22">
        <f>CF26+CF53</f>
        <v>3716120</v>
      </c>
      <c r="CG6" s="23">
        <f t="shared" ref="CG6:CG7" si="21">CF6/CE6*100</f>
        <v>114.42031172062148</v>
      </c>
      <c r="CH6" s="22">
        <f>CH26+CH53</f>
        <v>0</v>
      </c>
      <c r="CI6" s="22">
        <f>CI26+CI53</f>
        <v>548293</v>
      </c>
      <c r="CJ6" s="22"/>
      <c r="CK6" s="22">
        <f>CK26+CK53</f>
        <v>2000</v>
      </c>
      <c r="CL6" s="22">
        <f>CL26+CL53</f>
        <v>268694</v>
      </c>
      <c r="CM6" s="23">
        <f t="shared" ref="CM6:CM7" si="22">CL6/CK6*100</f>
        <v>13434.7</v>
      </c>
      <c r="CN6" s="22">
        <f>CN26+CN53</f>
        <v>320581</v>
      </c>
      <c r="CO6" s="22">
        <f>CO26+CO53</f>
        <v>696689</v>
      </c>
      <c r="CP6" s="23">
        <f t="shared" ref="CP6:CP7" si="23">CO6/CN6*100</f>
        <v>217.32073953228669</v>
      </c>
      <c r="CQ6" s="22">
        <f>CQ26+CQ53</f>
        <v>0</v>
      </c>
      <c r="CR6" s="22">
        <f>SUM('[1]címrend kötelező'!CR6+'[1]címrend önként'!CR6+'[1]címrend államig'!CR6)</f>
        <v>0</v>
      </c>
      <c r="CS6" s="23"/>
      <c r="CT6" s="22">
        <f>CT26+CT53</f>
        <v>3000</v>
      </c>
      <c r="CU6" s="22">
        <f>CU26+CU53</f>
        <v>1000</v>
      </c>
      <c r="CV6" s="23">
        <f t="shared" ref="CV6:CV7" si="24">CU6/CT6*100</f>
        <v>33.333333333333329</v>
      </c>
      <c r="CW6" s="22">
        <f>CW26+CW53</f>
        <v>53700</v>
      </c>
      <c r="CX6" s="22">
        <f>CX26+CX53</f>
        <v>5684</v>
      </c>
      <c r="CY6" s="23">
        <f t="shared" ref="CY6:CY10" si="25">CX6/CW6*100</f>
        <v>10.584729981378025</v>
      </c>
      <c r="CZ6" s="22">
        <f>CZ26+CZ53</f>
        <v>42680</v>
      </c>
      <c r="DA6" s="22">
        <f>DA26+DA53</f>
        <v>67580</v>
      </c>
      <c r="DB6" s="23">
        <f t="shared" ref="DB6:DB7" si="26">DA6/CZ6*100</f>
        <v>158.34114339268979</v>
      </c>
      <c r="DC6" s="22">
        <f>DC26+DC53</f>
        <v>907200</v>
      </c>
      <c r="DD6" s="22">
        <f>DD26+DD53</f>
        <v>1000000</v>
      </c>
      <c r="DE6" s="23">
        <f t="shared" ref="DE6" si="27">DD6/DC6*100</f>
        <v>110.22927689594357</v>
      </c>
      <c r="DF6" s="22">
        <f>DF26+DF53</f>
        <v>370139</v>
      </c>
      <c r="DG6" s="22">
        <f>DG26+DG53</f>
        <v>374700</v>
      </c>
      <c r="DH6" s="23">
        <f t="shared" ref="DH6:DH7" si="28">DG6/DF6*100</f>
        <v>101.2322397801907</v>
      </c>
      <c r="DI6" s="22">
        <f>DI26+DI53</f>
        <v>96640</v>
      </c>
      <c r="DJ6" s="22">
        <f>DJ26+DJ53</f>
        <v>91719</v>
      </c>
      <c r="DK6" s="23">
        <f t="shared" ref="DK6:DK7" si="29">DJ6/DI6*100</f>
        <v>94.90790562913908</v>
      </c>
      <c r="DL6" s="22">
        <f>DL26+DL53</f>
        <v>130042</v>
      </c>
      <c r="DM6" s="22">
        <f>DM26+DM53</f>
        <v>98857</v>
      </c>
      <c r="DN6" s="23">
        <f t="shared" ref="DN6:DN7" si="30">DM6/DL6*100</f>
        <v>76.019286076805955</v>
      </c>
      <c r="DO6" s="22">
        <f>DO26+DO53</f>
        <v>874506</v>
      </c>
      <c r="DP6" s="22">
        <f>DP26+DP53</f>
        <v>866708</v>
      </c>
      <c r="DQ6" s="23">
        <f t="shared" ref="DQ6:DQ7" si="31">DP6/DO6*100</f>
        <v>99.108296569720494</v>
      </c>
      <c r="DR6" s="22">
        <f>SUM(B6+E6+H6+K6+N6+Q6+T6+W6+Z6+AC6+AF6+AI6+AL6+AO6+AR6+AU6+AX6+BA6+BD6+BG6+BJ6+BM6+BP6+BS6+BV6+BY6+CB6+CE6+CH6+CK6+CN6+CQ6+CT6+CW6+CZ6+DC6+DF6+DI6+DL6+DO6)</f>
        <v>16087017</v>
      </c>
      <c r="DS6" s="22">
        <f>SUM(C6+F6+I6+L6+O6+R6+U6+X6+AA6+AD6+AG6+AJ6+AM6+AP6+AS6+AV6+AY6+BB6+BE6+BH6+BK6+BN6+BQ6+BT6+BW6+BZ6+CC6+CF6+CI6+CL6+CO6+CR6+CU6+CX6+DA6+DD6+DG6+DJ6+DM6+DP6)</f>
        <v>19536744</v>
      </c>
      <c r="DT6" s="23">
        <f>DS6/DR6*100</f>
        <v>121.44416830043755</v>
      </c>
      <c r="DU6" s="22">
        <f>DU26+DU53</f>
        <v>14226</v>
      </c>
      <c r="DV6" s="22">
        <f>DV26+DV53</f>
        <v>14114</v>
      </c>
      <c r="DW6" s="23">
        <f t="shared" ref="DW6:DW10" si="32">DV6/DU6*100</f>
        <v>99.212709124138897</v>
      </c>
      <c r="DX6" s="22">
        <f>DX26+DX53</f>
        <v>7392</v>
      </c>
      <c r="DY6" s="22">
        <f>DY26+DY53</f>
        <v>5816</v>
      </c>
      <c r="DZ6" s="23">
        <f t="shared" ref="DZ6:DZ10" si="33">DY6/DX6*100</f>
        <v>78.679653679653683</v>
      </c>
      <c r="EA6" s="22">
        <f>EA26+EA53</f>
        <v>4000</v>
      </c>
      <c r="EB6" s="22">
        <f>EB26+EB53</f>
        <v>5232</v>
      </c>
      <c r="EC6" s="23">
        <f t="shared" ref="EC6:EC10" si="34">EB6/EA6*100</f>
        <v>130.80000000000001</v>
      </c>
      <c r="ED6" s="22">
        <f>ED26+ED53</f>
        <v>326545</v>
      </c>
      <c r="EE6" s="22">
        <f>EE26+EE53</f>
        <v>358729</v>
      </c>
      <c r="EF6" s="23">
        <f t="shared" ref="EF6:EF10" si="35">EE6/ED6*100</f>
        <v>109.85591572371342</v>
      </c>
      <c r="EG6" s="22">
        <f>EG26+EG53</f>
        <v>47360</v>
      </c>
      <c r="EH6" s="22">
        <f>EH26+EH53</f>
        <v>70415</v>
      </c>
      <c r="EI6" s="23">
        <f t="shared" ref="EI6:EI10" si="36">EH6/EG6*100</f>
        <v>148.68032094594594</v>
      </c>
      <c r="EJ6" s="22">
        <f>EJ26+EJ53</f>
        <v>51137</v>
      </c>
      <c r="EK6" s="22">
        <f>EK26+EK53</f>
        <v>56559</v>
      </c>
      <c r="EL6" s="23">
        <f t="shared" ref="EL6:EL10" si="37">EK6/EJ6*100</f>
        <v>110.60289027514325</v>
      </c>
      <c r="EM6" s="22">
        <f>EM26+EM53</f>
        <v>14795</v>
      </c>
      <c r="EN6" s="22">
        <f>EN26+EN53</f>
        <v>20866</v>
      </c>
      <c r="EO6" s="23">
        <f t="shared" ref="EO6:EO10" si="38">EN6/EM6*100</f>
        <v>141.03413315309226</v>
      </c>
      <c r="EP6" s="22">
        <f>EP26+EP53</f>
        <v>1415777</v>
      </c>
      <c r="EQ6" s="22">
        <f>EQ26+EQ53</f>
        <v>1304188</v>
      </c>
      <c r="ER6" s="23">
        <f t="shared" ref="ER6:ER10" si="39">EQ6/EP6*100</f>
        <v>92.118179628571454</v>
      </c>
      <c r="ES6" s="22">
        <f>ES26+ES53</f>
        <v>540431</v>
      </c>
      <c r="ET6" s="22">
        <f>ET26+ET53</f>
        <v>463974</v>
      </c>
      <c r="EU6" s="23">
        <f t="shared" ref="EU6:EU10" si="40">ET6/ES6*100</f>
        <v>85.852588026963659</v>
      </c>
      <c r="EV6" s="22">
        <f>DU6+DX6+EA6+ED6+EG6+EJ6+EM6+EP6+ES6</f>
        <v>2421663</v>
      </c>
      <c r="EW6" s="22">
        <f>DV6+DY6+EB6+EE6+EH6+EK6+EN6+EQ6+ET6</f>
        <v>2299893</v>
      </c>
      <c r="EX6" s="23">
        <f t="shared" ref="EX6:EX19" si="41">EW6/EV6*100</f>
        <v>94.971637259189251</v>
      </c>
      <c r="EY6" s="22">
        <f>EY26+EY53</f>
        <v>80080</v>
      </c>
      <c r="EZ6" s="22">
        <f>EZ26+EZ53</f>
        <v>68153</v>
      </c>
      <c r="FA6" s="23">
        <f t="shared" ref="FA6:FA10" si="42">EZ6/EY6*100</f>
        <v>85.106143856143859</v>
      </c>
      <c r="FB6" s="22">
        <f>FB26+FB53</f>
        <v>120092</v>
      </c>
      <c r="FC6" s="22">
        <f>FC26+FC53</f>
        <v>132010</v>
      </c>
      <c r="FD6" s="23">
        <f t="shared" ref="FD6:FD10" si="43">FC6/FB6*100</f>
        <v>109.92405822202977</v>
      </c>
      <c r="FE6" s="22">
        <f>FE26+FE53</f>
        <v>80739</v>
      </c>
      <c r="FF6" s="22">
        <f>FF26+FF53</f>
        <v>62186</v>
      </c>
      <c r="FG6" s="23">
        <f t="shared" ref="FG6:FG10" si="44">FF6/FE6*100</f>
        <v>77.021018343056028</v>
      </c>
      <c r="FH6" s="22">
        <f>FH26+FH53</f>
        <v>117339</v>
      </c>
      <c r="FI6" s="22">
        <f>FI26+FI53</f>
        <v>190926</v>
      </c>
      <c r="FJ6" s="23">
        <f t="shared" ref="FJ6:FJ10" si="45">FI6/FH6*100</f>
        <v>162.71316442103648</v>
      </c>
      <c r="FK6" s="22">
        <f>FK26+FK53</f>
        <v>105602</v>
      </c>
      <c r="FL6" s="22">
        <f>FL26+FL53</f>
        <v>128880</v>
      </c>
      <c r="FM6" s="23">
        <f t="shared" ref="FM6:FM10" si="46">FL6/FK6*100</f>
        <v>122.04314312228934</v>
      </c>
      <c r="FN6" s="22">
        <f>FN26+FN53</f>
        <v>252059</v>
      </c>
      <c r="FO6" s="22">
        <f>FO26+FO53</f>
        <v>244806</v>
      </c>
      <c r="FP6" s="23">
        <f t="shared" ref="FP6:FP10" si="47">FO6/FN6*100</f>
        <v>97.122499097433533</v>
      </c>
      <c r="FQ6" s="22">
        <f>FQ26+FQ53</f>
        <v>112739</v>
      </c>
      <c r="FR6" s="22">
        <f>FR26+FR53</f>
        <v>128037</v>
      </c>
      <c r="FS6" s="23">
        <f t="shared" ref="FS6:FS10" si="48">FR6/FQ6*100</f>
        <v>113.56939479683162</v>
      </c>
      <c r="FT6" s="22">
        <f>FT26+FT53</f>
        <v>127143</v>
      </c>
      <c r="FU6" s="22">
        <f>FU26+FU53</f>
        <v>152258</v>
      </c>
      <c r="FV6" s="23">
        <f t="shared" ref="FV6:FV10" si="49">FU6/FT6*100</f>
        <v>119.75334859174316</v>
      </c>
      <c r="FW6" s="22">
        <f>FW26+FW53</f>
        <v>82786</v>
      </c>
      <c r="FX6" s="22">
        <f>FX26+FX53</f>
        <v>92509</v>
      </c>
      <c r="FY6" s="23">
        <f t="shared" ref="FY6:FY10" si="50">FX6/FW6*100</f>
        <v>111.74473944869905</v>
      </c>
      <c r="FZ6" s="22">
        <f>FZ26+FZ53</f>
        <v>12245</v>
      </c>
      <c r="GA6" s="22">
        <f>GA26+GA53</f>
        <v>16058</v>
      </c>
      <c r="GB6" s="23">
        <f t="shared" ref="GB6:GB10" si="51">GA6/FZ6*100</f>
        <v>131.13924050632912</v>
      </c>
      <c r="GC6" s="22">
        <f>GC26+GC53</f>
        <v>44664</v>
      </c>
      <c r="GD6" s="22">
        <f>GD26+GD53</f>
        <v>48694</v>
      </c>
      <c r="GE6" s="23">
        <f t="shared" ref="GE6:GE11" si="52">GD6/GC6*100</f>
        <v>109.02292674189505</v>
      </c>
      <c r="GF6" s="22">
        <f>GF26+GF53</f>
        <v>770747</v>
      </c>
      <c r="GG6" s="22">
        <f>GG26+GG53</f>
        <v>790664</v>
      </c>
      <c r="GH6" s="23">
        <f t="shared" ref="GH6:GH10" si="53">GG6/GF6*100</f>
        <v>102.58411644806922</v>
      </c>
      <c r="GI6" s="22">
        <f>GI26+GI53</f>
        <v>0</v>
      </c>
      <c r="GJ6" s="22">
        <f>GJ26+GJ53</f>
        <v>67875</v>
      </c>
      <c r="GK6" s="22"/>
      <c r="GL6" s="22">
        <f>EY6+FB6+FE6+FH6+FK6+FN6+FQ6+FT6+FW6+FZ6+GC6+GF6+GI6</f>
        <v>1906235</v>
      </c>
      <c r="GM6" s="22">
        <f>EZ6+FC6+FF6+FI6+FL6+FO6+FR6+FU6+FX6+GA6+GD6+GG6+GJ6</f>
        <v>2123056</v>
      </c>
      <c r="GN6" s="23">
        <f t="shared" ref="GN6:GN11" si="54">GM6/GL6*100</f>
        <v>111.37430589617753</v>
      </c>
      <c r="GO6" s="22">
        <f>GO26+GO53</f>
        <v>849430</v>
      </c>
      <c r="GP6" s="22">
        <f>GP26+GP53</f>
        <v>912798</v>
      </c>
      <c r="GQ6" s="23">
        <f t="shared" ref="GQ6:GQ10" si="55">GP6/GO6*100</f>
        <v>107.46006145297436</v>
      </c>
      <c r="GR6" s="22">
        <f>GR26+GR53</f>
        <v>1386978</v>
      </c>
      <c r="GS6" s="22">
        <f>GS26+GS53</f>
        <v>1524865</v>
      </c>
      <c r="GT6" s="23">
        <f t="shared" ref="GT6:GT10" si="56">GS6/GR6*100</f>
        <v>109.94154197110552</v>
      </c>
      <c r="GU6" s="22">
        <f>GU26+GU53</f>
        <v>1267571</v>
      </c>
      <c r="GV6" s="22">
        <f>GV26+GV53</f>
        <v>1354848</v>
      </c>
      <c r="GW6" s="23">
        <f t="shared" ref="GW6:GW10" si="57">GV6/GU6*100</f>
        <v>106.8853736792653</v>
      </c>
      <c r="GX6" s="22">
        <f>GL6+GO6+GR6+GU6</f>
        <v>5410214</v>
      </c>
      <c r="GY6" s="22">
        <f>GM6+GP6+GS6+GV6</f>
        <v>5915567</v>
      </c>
      <c r="GZ6" s="23">
        <f t="shared" ref="GZ6:GZ11" si="58">GY6/GX6*100</f>
        <v>109.34072108792738</v>
      </c>
      <c r="HA6" s="22">
        <f>DR6+EV6+GX6</f>
        <v>23918894</v>
      </c>
      <c r="HB6" s="22">
        <f>DS6+EW6+GY6</f>
        <v>27752204</v>
      </c>
      <c r="HC6" s="24">
        <f t="shared" ref="HC6:HC68" si="59">HB6/HA6*100</f>
        <v>116.02628449292011</v>
      </c>
      <c r="HE6" s="25"/>
      <c r="HF6" s="25"/>
    </row>
    <row r="7" spans="1:214" ht="15" customHeight="1" x14ac:dyDescent="0.2">
      <c r="A7" s="26" t="s">
        <v>307</v>
      </c>
      <c r="B7" s="27">
        <f>B8+B9+B10+B11+B12</f>
        <v>193004</v>
      </c>
      <c r="C7" s="27">
        <f>C8+C9+C10+C11+C12</f>
        <v>180290</v>
      </c>
      <c r="D7" s="28">
        <f t="shared" si="0"/>
        <v>93.412571760170778</v>
      </c>
      <c r="E7" s="27">
        <f>E8+E9+E10+E11+E12</f>
        <v>5000</v>
      </c>
      <c r="F7" s="27">
        <f>F8+F9+F10+F11+F12</f>
        <v>1000</v>
      </c>
      <c r="G7" s="28">
        <f t="shared" si="1"/>
        <v>20</v>
      </c>
      <c r="H7" s="27">
        <f>H8+H9+H10+H11+H12</f>
        <v>3353</v>
      </c>
      <c r="I7" s="27">
        <f>I8+I9+I10+I11+I12</f>
        <v>3353</v>
      </c>
      <c r="J7" s="28">
        <f t="shared" si="2"/>
        <v>100</v>
      </c>
      <c r="K7" s="27">
        <f>K8+K9+K10+K11+K12</f>
        <v>7034</v>
      </c>
      <c r="L7" s="27">
        <f>L8+L9+L10+L11+L12</f>
        <v>6918</v>
      </c>
      <c r="M7" s="28">
        <f t="shared" si="3"/>
        <v>98.350867216377594</v>
      </c>
      <c r="N7" s="27">
        <f>N8+N9+N10+N11+N12</f>
        <v>146980</v>
      </c>
      <c r="O7" s="27">
        <f>O8+O9+O10+O11+O12</f>
        <v>118869</v>
      </c>
      <c r="P7" s="28">
        <f t="shared" si="4"/>
        <v>80.874268607973875</v>
      </c>
      <c r="Q7" s="27">
        <f>Q8+Q9+Q10+Q11+Q12</f>
        <v>693317</v>
      </c>
      <c r="R7" s="27">
        <f>R8+R9+R10+R11+R12</f>
        <v>742225</v>
      </c>
      <c r="S7" s="28">
        <f t="shared" si="5"/>
        <v>107.0542046423209</v>
      </c>
      <c r="T7" s="27">
        <f>T8+T9+T10+T11+T12</f>
        <v>0</v>
      </c>
      <c r="U7" s="27">
        <f>U8+U9+U10+U11+U12</f>
        <v>0</v>
      </c>
      <c r="V7" s="29"/>
      <c r="W7" s="27">
        <f>W8+W9+W10+W11+W12</f>
        <v>0</v>
      </c>
      <c r="X7" s="27">
        <f>X8+X9+X10+X11+X12</f>
        <v>6868</v>
      </c>
      <c r="Y7" s="29"/>
      <c r="Z7" s="27">
        <f>Z8+Z9+Z10+Z11+Z12</f>
        <v>15758</v>
      </c>
      <c r="AA7" s="27">
        <f>AA8+AA9+AA10+AA11+AA12</f>
        <v>50726</v>
      </c>
      <c r="AB7" s="28">
        <f t="shared" si="7"/>
        <v>321.90633329102678</v>
      </c>
      <c r="AC7" s="27">
        <f>AC8+AC9+AC10+AC11+AC12</f>
        <v>0</v>
      </c>
      <c r="AD7" s="27">
        <f>AD8+AD9+AD10+AD11+AD12</f>
        <v>0</v>
      </c>
      <c r="AE7" s="29"/>
      <c r="AF7" s="27">
        <f>AF8+AF9+AF10+AF11+AF12</f>
        <v>4604</v>
      </c>
      <c r="AG7" s="27">
        <f>AG8+AG9+AG10+AG11+AG12</f>
        <v>4500</v>
      </c>
      <c r="AH7" s="28">
        <f t="shared" si="8"/>
        <v>97.741094700260646</v>
      </c>
      <c r="AI7" s="27">
        <f>AI8+AI9+AI10+AI11+AI12</f>
        <v>27850</v>
      </c>
      <c r="AJ7" s="27">
        <f>AJ8+AJ9+AJ10+AJ11+AJ12</f>
        <v>13600</v>
      </c>
      <c r="AK7" s="28">
        <f t="shared" si="9"/>
        <v>48.833034111310589</v>
      </c>
      <c r="AL7" s="27">
        <f>AL8+AL9+AL10+AL11+AL12</f>
        <v>157000</v>
      </c>
      <c r="AM7" s="27">
        <f>AM8+AM9+AM10+AM11+AM12</f>
        <v>155447</v>
      </c>
      <c r="AN7" s="28">
        <f t="shared" si="10"/>
        <v>99.010828025477707</v>
      </c>
      <c r="AO7" s="27">
        <f>AO8+AO9+AO10+AO11+AO12</f>
        <v>691424</v>
      </c>
      <c r="AP7" s="27">
        <f>AP8+AP9+AP10+AP11+AP12</f>
        <v>784608</v>
      </c>
      <c r="AQ7" s="28">
        <f t="shared" si="11"/>
        <v>113.4771138982737</v>
      </c>
      <c r="AR7" s="27">
        <f>AR8+AR9+AR10+AR11+AR12</f>
        <v>0</v>
      </c>
      <c r="AS7" s="27">
        <f>AS8+AS9+AS10+AS11+AS12</f>
        <v>5000</v>
      </c>
      <c r="AT7" s="28"/>
      <c r="AU7" s="27">
        <f>AU8+AU9+AU10+AU11+AU12</f>
        <v>145653</v>
      </c>
      <c r="AV7" s="27">
        <f>AV8+AV9+AV10+AV11+AV12</f>
        <v>135107</v>
      </c>
      <c r="AW7" s="28">
        <f t="shared" si="12"/>
        <v>92.759503752068269</v>
      </c>
      <c r="AX7" s="27">
        <f>AX8+AX9+AX10+AX11+AX12</f>
        <v>52825</v>
      </c>
      <c r="AY7" s="27">
        <f>AY8+AY9+AY10+AY11+AY12</f>
        <v>53850</v>
      </c>
      <c r="AZ7" s="28">
        <f t="shared" si="13"/>
        <v>101.94036914339802</v>
      </c>
      <c r="BA7" s="27">
        <f>BA8+BA9+BA10+BA11+BA12</f>
        <v>25000</v>
      </c>
      <c r="BB7" s="27">
        <f>BB8+BB9+BB10+BB11+BB12</f>
        <v>0</v>
      </c>
      <c r="BC7" s="28">
        <f t="shared" si="14"/>
        <v>0</v>
      </c>
      <c r="BD7" s="27">
        <f>BD8+BD9+BD10+BD11+BD12</f>
        <v>1000</v>
      </c>
      <c r="BE7" s="27">
        <f>BE8+BE9+BE10+BE11+BE12</f>
        <v>1000</v>
      </c>
      <c r="BF7" s="28">
        <f t="shared" si="15"/>
        <v>100</v>
      </c>
      <c r="BG7" s="27">
        <f>BG8+BG9+BG10+BG11+BG12</f>
        <v>109572</v>
      </c>
      <c r="BH7" s="27">
        <f>BH8+BH9+BH10+BH11+BH12</f>
        <v>136669</v>
      </c>
      <c r="BI7" s="28">
        <f t="shared" si="16"/>
        <v>124.72985799291789</v>
      </c>
      <c r="BJ7" s="27">
        <f>BJ8+BJ9+BJ10+BJ11+BJ12</f>
        <v>0</v>
      </c>
      <c r="BK7" s="27">
        <f>BK8+BK9+BK10+BK11+BK12</f>
        <v>0</v>
      </c>
      <c r="BL7" s="29"/>
      <c r="BM7" s="27">
        <f>BM8+BM9+BM10+BM11+BM12</f>
        <v>3500</v>
      </c>
      <c r="BN7" s="27">
        <f>BN8+BN9+BN10+BN11+BN12</f>
        <v>10913</v>
      </c>
      <c r="BO7" s="28">
        <f t="shared" si="17"/>
        <v>311.8</v>
      </c>
      <c r="BP7" s="27">
        <f>BP8+BP9+BP10+BP11+BP12</f>
        <v>71368</v>
      </c>
      <c r="BQ7" s="27">
        <f>BQ8+BQ9+BQ10+BQ11+BQ12</f>
        <v>69880</v>
      </c>
      <c r="BR7" s="28">
        <f t="shared" si="18"/>
        <v>97.915031947091137</v>
      </c>
      <c r="BS7" s="27">
        <f>BS8+BS9+BS10+BS11+BS12</f>
        <v>175109</v>
      </c>
      <c r="BT7" s="27">
        <f>BT8+BT9+BT10+BT11+BT12</f>
        <v>169062</v>
      </c>
      <c r="BU7" s="28">
        <f t="shared" si="19"/>
        <v>96.546722327236182</v>
      </c>
      <c r="BV7" s="27">
        <f>BV8+BV9+BV10+BV11+BV12</f>
        <v>0</v>
      </c>
      <c r="BW7" s="27">
        <f>BW8+BW9+BW10+BW11+BW12</f>
        <v>0</v>
      </c>
      <c r="BX7" s="29"/>
      <c r="BY7" s="27">
        <f>BY8+BY9+BY10+BY11+BY12</f>
        <v>699392</v>
      </c>
      <c r="BZ7" s="27">
        <f>BZ8+BZ9+BZ10+BZ11+BZ12</f>
        <v>782860</v>
      </c>
      <c r="CA7" s="28">
        <f t="shared" si="20"/>
        <v>111.93436584919473</v>
      </c>
      <c r="CB7" s="27">
        <f>CB8+CB9+CB10+CB11+CB12</f>
        <v>0</v>
      </c>
      <c r="CC7" s="27">
        <f>CC8+CC9+CC10+CC11+CC12</f>
        <v>0</v>
      </c>
      <c r="CD7" s="29"/>
      <c r="CE7" s="27">
        <f>CE8+CE9+CE10+CE11+CE12</f>
        <v>3026480</v>
      </c>
      <c r="CF7" s="27">
        <f>CF8+CF9+CF10+CF11+CF12</f>
        <v>3130150</v>
      </c>
      <c r="CG7" s="28">
        <f t="shared" si="21"/>
        <v>103.4254315244112</v>
      </c>
      <c r="CH7" s="27">
        <f>CH8+CH9+CH10+CH11+CH12</f>
        <v>0</v>
      </c>
      <c r="CI7" s="27">
        <f>CI8+CI9+CI10+CI11+CI12</f>
        <v>0</v>
      </c>
      <c r="CJ7" s="29"/>
      <c r="CK7" s="27">
        <f>CK8+CK9+CK10+CK11+CK12</f>
        <v>2000</v>
      </c>
      <c r="CL7" s="27">
        <f>CL8+CL9+CL10+CL11+CL12</f>
        <v>145469</v>
      </c>
      <c r="CM7" s="28">
        <f t="shared" si="22"/>
        <v>7273.45</v>
      </c>
      <c r="CN7" s="27">
        <f>CN8+CN9+CN10+CN11+CN12</f>
        <v>13850</v>
      </c>
      <c r="CO7" s="27">
        <f>CO8+CO9+CO10+CO11+CO12</f>
        <v>25900</v>
      </c>
      <c r="CP7" s="28">
        <f t="shared" si="23"/>
        <v>187.00361010830323</v>
      </c>
      <c r="CQ7" s="27">
        <f>CQ8+CQ9+CQ10+CQ11+CQ12</f>
        <v>0</v>
      </c>
      <c r="CR7" s="27">
        <f>CR8+CR9+CR10+CR11+CR12</f>
        <v>0</v>
      </c>
      <c r="CS7" s="28"/>
      <c r="CT7" s="27">
        <f>CT8+CT9+CT10+CT11+CT12</f>
        <v>3000</v>
      </c>
      <c r="CU7" s="27">
        <f>CU8+CU9+CU10+CU11+CU12</f>
        <v>1000</v>
      </c>
      <c r="CV7" s="28">
        <f t="shared" si="24"/>
        <v>33.333333333333329</v>
      </c>
      <c r="CW7" s="27">
        <f>CW8+CW9+CW10+CW11+CW12</f>
        <v>44000</v>
      </c>
      <c r="CX7" s="27">
        <f>CX8+CX9+CX10+CX11+CX12</f>
        <v>3984</v>
      </c>
      <c r="CY7" s="28">
        <f t="shared" si="25"/>
        <v>9.0545454545454547</v>
      </c>
      <c r="CZ7" s="27">
        <f>CZ8+CZ9+CZ10+CZ11+CZ12</f>
        <v>42680</v>
      </c>
      <c r="DA7" s="27">
        <f>DA8+DA9+DA10+DA11+DA12</f>
        <v>57580</v>
      </c>
      <c r="DB7" s="28">
        <f t="shared" si="26"/>
        <v>134.91096532333646</v>
      </c>
      <c r="DC7" s="27">
        <f>DC8+DC9+DC10+DC11+DC12</f>
        <v>0</v>
      </c>
      <c r="DD7" s="27">
        <f>DD8+DD9+DD10+DD11+DD12</f>
        <v>0</v>
      </c>
      <c r="DE7" s="28"/>
      <c r="DF7" s="27">
        <f>DF8+DF9+DF10+DF11+DF12</f>
        <v>370139</v>
      </c>
      <c r="DG7" s="27">
        <f>DG8+DG9+DG10+DG11+DG12</f>
        <v>374700</v>
      </c>
      <c r="DH7" s="28">
        <f t="shared" si="28"/>
        <v>101.2322397801907</v>
      </c>
      <c r="DI7" s="27">
        <f>DI8+DI9+DI10+DI11+DI12</f>
        <v>96640</v>
      </c>
      <c r="DJ7" s="27">
        <f>DJ8+DJ9+DJ10+DJ11+DJ12</f>
        <v>91719</v>
      </c>
      <c r="DK7" s="28">
        <f t="shared" si="29"/>
        <v>94.90790562913908</v>
      </c>
      <c r="DL7" s="27">
        <f>DL8+DL9+DL10+DL11+DL12</f>
        <v>125042</v>
      </c>
      <c r="DM7" s="27">
        <f>DM8+DM9+DM10+DM11+DM12</f>
        <v>98857</v>
      </c>
      <c r="DN7" s="28">
        <f t="shared" si="30"/>
        <v>79.059036163848944</v>
      </c>
      <c r="DO7" s="27">
        <f>DO8+DO9+DO10+DO11+DO12</f>
        <v>861506</v>
      </c>
      <c r="DP7" s="27">
        <f>DP8+DP9+DP10+DP11+DP12</f>
        <v>866708</v>
      </c>
      <c r="DQ7" s="28">
        <f t="shared" si="31"/>
        <v>100.60382632274181</v>
      </c>
      <c r="DR7" s="30">
        <f t="shared" ref="DR7:DS69" si="60">SUM(B7+E7+H7+K7+N7+Q7+T7+W7+Z7+AC7+AF7+AI7+AL7+AO7+AR7+AU7+AX7+BA7+BD7+BG7+BJ7+BM7+BP7+BS7+BV7+BY7+CB7+CE7+CH7+CK7+CN7+CQ7+CT7+CW7+CZ7+DC7+DF7+DI7+DL7+DO7)</f>
        <v>7814080</v>
      </c>
      <c r="DS7" s="30">
        <f t="shared" si="60"/>
        <v>8228812</v>
      </c>
      <c r="DT7" s="31">
        <f t="shared" ref="DT7:DT69" si="61">DS7/DR7*100</f>
        <v>105.30749621196608</v>
      </c>
      <c r="DU7" s="32">
        <f>DU8+DU9+DU10+DU11+DU12</f>
        <v>14226</v>
      </c>
      <c r="DV7" s="32">
        <f>DV8+DV9+DV10+DV11+DV12</f>
        <v>14114</v>
      </c>
      <c r="DW7" s="31">
        <f t="shared" si="32"/>
        <v>99.212709124138897</v>
      </c>
      <c r="DX7" s="32">
        <f>DX8+DX9+DX10+DX11+DX12</f>
        <v>7392</v>
      </c>
      <c r="DY7" s="32">
        <f>DY8+DY9+DY10+DY11+DY12</f>
        <v>5816</v>
      </c>
      <c r="DZ7" s="31">
        <f t="shared" si="33"/>
        <v>78.679653679653683</v>
      </c>
      <c r="EA7" s="32">
        <f>EA8+EA9+EA10+EA11+EA12</f>
        <v>4000</v>
      </c>
      <c r="EB7" s="32">
        <f>EB8+EB9+EB10+EB11+EB12</f>
        <v>5232</v>
      </c>
      <c r="EC7" s="31">
        <f t="shared" si="34"/>
        <v>130.80000000000001</v>
      </c>
      <c r="ED7" s="32">
        <f>ED8+ED9+ED10+ED11+ED12</f>
        <v>323170</v>
      </c>
      <c r="EE7" s="32">
        <f>EE8+EE9+EE10+EE11+EE12</f>
        <v>342329</v>
      </c>
      <c r="EF7" s="31">
        <f t="shared" si="35"/>
        <v>105.92845870594425</v>
      </c>
      <c r="EG7" s="32">
        <f>EG8+EG9+EG10+EG11+EG12</f>
        <v>47360</v>
      </c>
      <c r="EH7" s="32">
        <f>EH8+EH9+EH10+EH11+EH12</f>
        <v>60015</v>
      </c>
      <c r="EI7" s="31">
        <f t="shared" si="36"/>
        <v>126.72086148648648</v>
      </c>
      <c r="EJ7" s="32">
        <f>EJ8+EJ9+EJ10+EJ11+EJ12</f>
        <v>51137</v>
      </c>
      <c r="EK7" s="32">
        <f>EK8+EK9+EK10+EK11+EK12</f>
        <v>55759</v>
      </c>
      <c r="EL7" s="31">
        <f t="shared" si="37"/>
        <v>109.0384652990985</v>
      </c>
      <c r="EM7" s="32">
        <f>EM8+EM9+EM10+EM11+EM12</f>
        <v>14545</v>
      </c>
      <c r="EN7" s="32">
        <f>EN8+EN9+EN10+EN11+EN12</f>
        <v>15766</v>
      </c>
      <c r="EO7" s="31">
        <f t="shared" si="38"/>
        <v>108.39463733241664</v>
      </c>
      <c r="EP7" s="32">
        <f>EP8+EP9+EP10+EP11+EP12</f>
        <v>1415777</v>
      </c>
      <c r="EQ7" s="32">
        <f>EQ8+EQ9+EQ10+EQ11+EQ12</f>
        <v>1304188</v>
      </c>
      <c r="ER7" s="31">
        <f t="shared" si="39"/>
        <v>92.118179628571454</v>
      </c>
      <c r="ES7" s="32">
        <f>ES8+ES9+ES10+ES11+ES12</f>
        <v>524131</v>
      </c>
      <c r="ET7" s="32">
        <f>ET8+ET9+ET10+ET11+ET12</f>
        <v>461974</v>
      </c>
      <c r="EU7" s="31">
        <f t="shared" si="40"/>
        <v>88.140941863770692</v>
      </c>
      <c r="EV7" s="30">
        <f t="shared" ref="EV7:EW69" si="62">DU7+DX7+EA7+ED7+EG7+EJ7+EM7+EP7+ES7</f>
        <v>2401738</v>
      </c>
      <c r="EW7" s="30">
        <f t="shared" si="62"/>
        <v>2265193</v>
      </c>
      <c r="EX7" s="31">
        <f t="shared" si="41"/>
        <v>94.314742074281213</v>
      </c>
      <c r="EY7" s="32">
        <f>EY8+EY9+EY10+EY11+EY12</f>
        <v>79064</v>
      </c>
      <c r="EZ7" s="32">
        <f>EZ8+EZ9+EZ10+EZ11+EZ12</f>
        <v>68153</v>
      </c>
      <c r="FA7" s="31">
        <f t="shared" si="42"/>
        <v>86.199787513912781</v>
      </c>
      <c r="FB7" s="32">
        <f>FB8+FB9+FB10+FB11+FB12</f>
        <v>120092</v>
      </c>
      <c r="FC7" s="32">
        <f>FC8+FC9+FC10+FC11+FC12</f>
        <v>131010</v>
      </c>
      <c r="FD7" s="31">
        <f t="shared" si="43"/>
        <v>109.09136328814574</v>
      </c>
      <c r="FE7" s="32">
        <f>FE8+FE9+FE10+FE11+FE12</f>
        <v>80421</v>
      </c>
      <c r="FF7" s="32">
        <f>FF8+FF9+FF10+FF11+FF12</f>
        <v>61186</v>
      </c>
      <c r="FG7" s="31">
        <f t="shared" si="44"/>
        <v>76.082117854789175</v>
      </c>
      <c r="FH7" s="32">
        <f>FH8+FH9+FH10+FH11+FH12</f>
        <v>117339</v>
      </c>
      <c r="FI7" s="32">
        <f>FI8+FI9+FI10+FI11+FI12</f>
        <v>174840</v>
      </c>
      <c r="FJ7" s="31">
        <f t="shared" si="45"/>
        <v>149.00416741236927</v>
      </c>
      <c r="FK7" s="32">
        <f>FK8+FK9+FK10+FK11+FK12</f>
        <v>105316</v>
      </c>
      <c r="FL7" s="32">
        <f>FL8+FL9+FL10+FL11+FL12</f>
        <v>127880</v>
      </c>
      <c r="FM7" s="31">
        <f t="shared" si="46"/>
        <v>121.42504462759696</v>
      </c>
      <c r="FN7" s="32">
        <f>FN8+FN9+FN10+FN11+FN12</f>
        <v>252059</v>
      </c>
      <c r="FO7" s="32">
        <f>FO8+FO9+FO10+FO11+FO12</f>
        <v>244306</v>
      </c>
      <c r="FP7" s="31">
        <f t="shared" si="47"/>
        <v>96.924132841914002</v>
      </c>
      <c r="FQ7" s="32">
        <f>FQ8+FQ9+FQ10+FQ11+FQ12</f>
        <v>112416</v>
      </c>
      <c r="FR7" s="32">
        <f>FR8+FR9+FR10+FR11+FR12</f>
        <v>127537</v>
      </c>
      <c r="FS7" s="31">
        <f t="shared" si="48"/>
        <v>113.45093225163679</v>
      </c>
      <c r="FT7" s="32">
        <f>FT8+FT9+FT10+FT11+FT12</f>
        <v>126698</v>
      </c>
      <c r="FU7" s="32">
        <f>FU8+FU9+FU10+FU11+FU12</f>
        <v>149258</v>
      </c>
      <c r="FV7" s="31">
        <f t="shared" si="49"/>
        <v>117.80612164359343</v>
      </c>
      <c r="FW7" s="32">
        <f>FW8+FW9+FW10+FW11+FW12</f>
        <v>82532</v>
      </c>
      <c r="FX7" s="32">
        <f>FX8+FX9+FX10+FX11+FX12</f>
        <v>90409</v>
      </c>
      <c r="FY7" s="31">
        <f t="shared" si="50"/>
        <v>109.54417680414869</v>
      </c>
      <c r="FZ7" s="32">
        <f>FZ8+FZ9+FZ10+FZ11+FZ12</f>
        <v>12245</v>
      </c>
      <c r="GA7" s="32">
        <f>GA8+GA9+GA10+GA11+GA12</f>
        <v>16058</v>
      </c>
      <c r="GB7" s="31">
        <f t="shared" si="51"/>
        <v>131.13924050632912</v>
      </c>
      <c r="GC7" s="32">
        <f>GC8+GC9+GC10+GC11+GC12</f>
        <v>44473</v>
      </c>
      <c r="GD7" s="32">
        <f>GD8+GD9+GD10+GD11+GD12</f>
        <v>48194</v>
      </c>
      <c r="GE7" s="31">
        <f t="shared" si="52"/>
        <v>108.36687428327301</v>
      </c>
      <c r="GF7" s="32">
        <f>GF8+GF9+GF10+GF11+GF12</f>
        <v>770633</v>
      </c>
      <c r="GG7" s="32">
        <f>GG8+GG9+GG10+GG11+GG12</f>
        <v>790164</v>
      </c>
      <c r="GH7" s="31">
        <f t="shared" si="53"/>
        <v>102.5344100239673</v>
      </c>
      <c r="GI7" s="32">
        <f>GI8+GI9+GI10+GI11+GI12</f>
        <v>0</v>
      </c>
      <c r="GJ7" s="32">
        <f>GJ8+GJ9+GJ10+GJ11+GJ12</f>
        <v>67875</v>
      </c>
      <c r="GK7" s="30"/>
      <c r="GL7" s="30">
        <f t="shared" ref="GL7:GM69" si="63">EY7+FB7+FE7+FH7+FK7+FN7+FQ7+FT7+FW7+FZ7+GC7+GF7+GI7</f>
        <v>1903288</v>
      </c>
      <c r="GM7" s="30">
        <f t="shared" si="63"/>
        <v>2096870</v>
      </c>
      <c r="GN7" s="31">
        <f t="shared" si="54"/>
        <v>110.1709252619677</v>
      </c>
      <c r="GO7" s="32">
        <f>GO8+GO9+GO10+GO11+GO12</f>
        <v>847088</v>
      </c>
      <c r="GP7" s="32">
        <f>GP8+GP9+GP10+GP11+GP12</f>
        <v>872561</v>
      </c>
      <c r="GQ7" s="31">
        <f t="shared" si="55"/>
        <v>103.00712558789643</v>
      </c>
      <c r="GR7" s="32">
        <f>GR8+GR9+GR10+GR11+GR12</f>
        <v>1377978</v>
      </c>
      <c r="GS7" s="32">
        <f>GS8+GS9+GS10+GS11+GS12</f>
        <v>1520865</v>
      </c>
      <c r="GT7" s="31">
        <f t="shared" si="56"/>
        <v>110.36932374827464</v>
      </c>
      <c r="GU7" s="32">
        <f>GU8+GU9+GU10+GU11+GU12</f>
        <v>1265781</v>
      </c>
      <c r="GV7" s="32">
        <f>GV8+GV9+GV10+GV11+GV12</f>
        <v>1313008</v>
      </c>
      <c r="GW7" s="31">
        <f t="shared" si="57"/>
        <v>103.73105616216391</v>
      </c>
      <c r="GX7" s="30">
        <f t="shared" ref="GX7:GY69" si="64">GL7+GO7+GR7+GU7</f>
        <v>5394135</v>
      </c>
      <c r="GY7" s="30">
        <f t="shared" si="64"/>
        <v>5803304</v>
      </c>
      <c r="GZ7" s="31">
        <f t="shared" si="58"/>
        <v>107.58544233690853</v>
      </c>
      <c r="HA7" s="30">
        <f t="shared" ref="HA7:HB69" si="65">DR7+EV7+GX7</f>
        <v>15609953</v>
      </c>
      <c r="HB7" s="30">
        <f t="shared" si="65"/>
        <v>16297309</v>
      </c>
      <c r="HC7" s="33">
        <f t="shared" si="59"/>
        <v>104.40331883126106</v>
      </c>
      <c r="HE7" s="25"/>
      <c r="HF7" s="25"/>
    </row>
    <row r="8" spans="1:214" ht="15" customHeight="1" x14ac:dyDescent="0.2">
      <c r="A8" s="35" t="s">
        <v>308</v>
      </c>
      <c r="B8" s="36">
        <v>140510</v>
      </c>
      <c r="C8" s="36">
        <f>SUM('[1]címrend kötelező'!C8+'[1]címrend önként'!C8+'[1]címrend államig'!C8)</f>
        <v>136221</v>
      </c>
      <c r="D8" s="37">
        <f>C8/B8*100</f>
        <v>96.947548217208734</v>
      </c>
      <c r="E8" s="36">
        <v>2000</v>
      </c>
      <c r="F8" s="36">
        <f>SUM('[1]címrend kötelező'!F8+'[1]címrend önként'!F8+'[1]címrend államig'!F8)</f>
        <v>400</v>
      </c>
      <c r="G8" s="37">
        <f>F8/E8*100</f>
        <v>20</v>
      </c>
      <c r="H8" s="36"/>
      <c r="I8" s="36">
        <f>SUM('[1]címrend kötelező'!I8+'[1]címrend önként'!I8+'[1]címrend államig'!I8)</f>
        <v>0</v>
      </c>
      <c r="J8" s="38"/>
      <c r="K8" s="36">
        <v>5381</v>
      </c>
      <c r="L8" s="36">
        <f>SUM('[1]címrend kötelező'!L8+'[1]címrend önként'!L8+'[1]címrend államig'!L8)</f>
        <v>5598</v>
      </c>
      <c r="M8" s="37">
        <f>L8/K8*100</f>
        <v>104.03270767515332</v>
      </c>
      <c r="N8" s="36"/>
      <c r="O8" s="36">
        <f>SUM('[1]címrend kötelező'!O8+'[1]címrend önként'!O8+'[1]címrend államig'!O8)</f>
        <v>0</v>
      </c>
      <c r="P8" s="38"/>
      <c r="Q8" s="36"/>
      <c r="R8" s="36">
        <f>SUM('[1]címrend kötelező'!R8+'[1]címrend önként'!R8+'[1]címrend államig'!R8)</f>
        <v>0</v>
      </c>
      <c r="S8" s="38"/>
      <c r="T8" s="36"/>
      <c r="U8" s="36">
        <f>SUM('[1]címrend kötelező'!U8+'[1]címrend önként'!U8+'[1]címrend államig'!U8)</f>
        <v>0</v>
      </c>
      <c r="V8" s="38"/>
      <c r="W8" s="36"/>
      <c r="X8" s="36">
        <f>SUM('[1]címrend kötelező'!X8+'[1]címrend önként'!X8+'[1]címrend államig'!X8)</f>
        <v>0</v>
      </c>
      <c r="Y8" s="38"/>
      <c r="Z8" s="36"/>
      <c r="AA8" s="36">
        <f>SUM('[1]címrend kötelező'!AA8+'[1]címrend önként'!AA8+'[1]címrend államig'!AA8)</f>
        <v>0</v>
      </c>
      <c r="AB8" s="38"/>
      <c r="AC8" s="36"/>
      <c r="AD8" s="36">
        <f>SUM('[1]címrend kötelező'!AD8+'[1]címrend önként'!AD8+'[1]címrend államig'!AD8)</f>
        <v>0</v>
      </c>
      <c r="AE8" s="38"/>
      <c r="AF8" s="36">
        <v>168</v>
      </c>
      <c r="AG8" s="36">
        <f>SUM('[1]címrend kötelező'!AG8+'[1]címrend önként'!AG8+'[1]címrend államig'!AG8)</f>
        <v>150</v>
      </c>
      <c r="AH8" s="37">
        <f t="shared" si="8"/>
        <v>89.285714285714292</v>
      </c>
      <c r="AI8" s="36">
        <v>2000</v>
      </c>
      <c r="AJ8" s="36">
        <f>SUM('[1]címrend kötelező'!AJ8+'[1]címrend önként'!AJ8+'[1]címrend államig'!AJ8)</f>
        <v>0</v>
      </c>
      <c r="AK8" s="37">
        <f t="shared" si="9"/>
        <v>0</v>
      </c>
      <c r="AL8" s="36"/>
      <c r="AM8" s="36">
        <f>SUM('[1]címrend kötelező'!AM8+'[1]címrend önként'!AM8+'[1]címrend államig'!AM8)</f>
        <v>0</v>
      </c>
      <c r="AN8" s="38"/>
      <c r="AO8" s="36"/>
      <c r="AP8" s="36">
        <f>SUM('[1]címrend kötelező'!AP8+'[1]címrend önként'!AP8+'[1]címrend államig'!AP8)</f>
        <v>0</v>
      </c>
      <c r="AQ8" s="38"/>
      <c r="AR8" s="36"/>
      <c r="AS8" s="39">
        <f>SUM('[1]címrend kötelező'!AS8+'[1]címrend önként'!AS8+'[1]címrend államig'!AS8)</f>
        <v>0</v>
      </c>
      <c r="AT8" s="38"/>
      <c r="AU8" s="36"/>
      <c r="AV8" s="39">
        <f>SUM('[1]címrend kötelező'!AV8+'[1]címrend önként'!AV8+'[1]címrend államig'!AV8)</f>
        <v>0</v>
      </c>
      <c r="AW8" s="38"/>
      <c r="AX8" s="36"/>
      <c r="AY8" s="39">
        <f>SUM('[1]címrend kötelező'!AY8+'[1]címrend önként'!AY8+'[1]címrend államig'!AY8)</f>
        <v>0</v>
      </c>
      <c r="AZ8" s="38"/>
      <c r="BA8" s="36"/>
      <c r="BB8" s="39">
        <f>SUM('[1]címrend kötelező'!BB8+'[1]címrend önként'!BB8+'[1]címrend államig'!BB8)</f>
        <v>0</v>
      </c>
      <c r="BC8" s="38"/>
      <c r="BD8" s="36"/>
      <c r="BE8" s="39">
        <f>SUM('[1]címrend kötelező'!BE8+'[1]címrend önként'!BE8+'[1]címrend államig'!BE8)</f>
        <v>0</v>
      </c>
      <c r="BF8" s="38"/>
      <c r="BG8" s="36"/>
      <c r="BH8" s="39">
        <f>'[1]címrend kötelező'!BH8+'[1]címrend önként'!BH8+'[1]címrend államig'!BH8</f>
        <v>0</v>
      </c>
      <c r="BI8" s="38"/>
      <c r="BJ8" s="36"/>
      <c r="BK8" s="39">
        <f>'[1]címrend kötelező'!BK8+'[1]címrend önként'!BK8+'[1]címrend államig'!BK8</f>
        <v>0</v>
      </c>
      <c r="BL8" s="38"/>
      <c r="BM8" s="36"/>
      <c r="BN8" s="39">
        <f>SUM('[1]címrend kötelező'!BN8+'[1]címrend önként'!BN8+'[1]címrend államig'!BN8)</f>
        <v>0</v>
      </c>
      <c r="BO8" s="38"/>
      <c r="BP8" s="36"/>
      <c r="BQ8" s="39">
        <f>SUM('[1]címrend kötelező'!BQ8+'[1]címrend önként'!BQ8+'[1]címrend államig'!BQ8)</f>
        <v>0</v>
      </c>
      <c r="BR8" s="38"/>
      <c r="BS8" s="36"/>
      <c r="BT8" s="39">
        <f>SUM('[1]címrend kötelező'!BT8+'[1]címrend önként'!BT8+'[1]címrend államig'!BT8)</f>
        <v>0</v>
      </c>
      <c r="BU8" s="38"/>
      <c r="BV8" s="36"/>
      <c r="BW8" s="39">
        <f>SUM('[1]címrend kötelező'!BW8+'[1]címrend önként'!BW8+'[1]címrend államig'!BW8)</f>
        <v>0</v>
      </c>
      <c r="BX8" s="38"/>
      <c r="BY8" s="36"/>
      <c r="BZ8" s="39">
        <f>SUM('[1]címrend kötelező'!BZ8+'[1]címrend önként'!BZ8+'[1]címrend államig'!BZ8)</f>
        <v>0</v>
      </c>
      <c r="CA8" s="38"/>
      <c r="CB8" s="36"/>
      <c r="CC8" s="38">
        <f>SUM('[1]címrend kötelező'!CC8+'[1]címrend önként'!CC8+'[1]címrend államig'!CC8)</f>
        <v>0</v>
      </c>
      <c r="CD8" s="38"/>
      <c r="CE8" s="36"/>
      <c r="CF8" s="39">
        <f>SUM('[1]címrend kötelező'!CF8+'[1]címrend önként'!CF8+'[1]címrend államig'!CF8)</f>
        <v>0</v>
      </c>
      <c r="CG8" s="38"/>
      <c r="CH8" s="36"/>
      <c r="CI8" s="39">
        <f>SUM('[1]címrend kötelező'!CI8+'[1]címrend önként'!CI8+'[1]címrend államig'!CI8)</f>
        <v>0</v>
      </c>
      <c r="CJ8" s="38"/>
      <c r="CK8" s="36"/>
      <c r="CL8" s="39">
        <f>SUM('[1]címrend kötelező'!CL8+'[1]címrend önként'!CL8+'[1]címrend államig'!CL8)</f>
        <v>907</v>
      </c>
      <c r="CM8" s="38"/>
      <c r="CN8" s="36"/>
      <c r="CO8" s="39">
        <f>'[1]címrend kötelező'!CO8+'[1]címrend önként'!CO8+'[1]címrend államig'!CO8</f>
        <v>0</v>
      </c>
      <c r="CP8" s="38"/>
      <c r="CQ8" s="36"/>
      <c r="CR8" s="39">
        <f>SUM('[1]címrend kötelező'!CR8+'[1]címrend önként'!CR8+'[1]címrend államig'!CR8)</f>
        <v>0</v>
      </c>
      <c r="CS8" s="38"/>
      <c r="CT8" s="36"/>
      <c r="CU8" s="39">
        <f>SUM('[1]címrend kötelező'!CU8+'[1]címrend önként'!CU8+'[1]címrend államig'!CU8)</f>
        <v>0</v>
      </c>
      <c r="CV8" s="38"/>
      <c r="CW8" s="36">
        <v>250</v>
      </c>
      <c r="CX8" s="39">
        <f>SUM('[1]címrend kötelező'!CX8+'[1]címrend önként'!CX8+'[1]címrend államig'!CX8)</f>
        <v>250</v>
      </c>
      <c r="CY8" s="37">
        <f t="shared" si="25"/>
        <v>100</v>
      </c>
      <c r="CZ8" s="36"/>
      <c r="DA8" s="39">
        <f>SUM('[1]címrend kötelező'!DA8+'[1]címrend önként'!DA8+'[1]címrend államig'!DA8)</f>
        <v>0</v>
      </c>
      <c r="DB8" s="38"/>
      <c r="DC8" s="36"/>
      <c r="DD8" s="39">
        <f>SUM('[1]címrend kötelező'!DD8+'[1]címrend önként'!DD8+'[1]címrend államig'!DD8)</f>
        <v>0</v>
      </c>
      <c r="DE8" s="38"/>
      <c r="DF8" s="36"/>
      <c r="DG8" s="39">
        <f>SUM('[1]címrend kötelező'!DG8+'[1]címrend önként'!DG8+'[1]címrend államig'!DG8)</f>
        <v>0</v>
      </c>
      <c r="DH8" s="38"/>
      <c r="DI8" s="36"/>
      <c r="DJ8" s="39">
        <f>SUM('[1]címrend kötelező'!DJ8+'[1]címrend önként'!DJ8+'[1]címrend államig'!DJ8)</f>
        <v>0</v>
      </c>
      <c r="DK8" s="38"/>
      <c r="DL8" s="36"/>
      <c r="DM8" s="39">
        <f>SUM('[1]címrend kötelező'!DM8+'[1]címrend önként'!DM8+'[1]címrend államig'!DM8)</f>
        <v>0</v>
      </c>
      <c r="DN8" s="38"/>
      <c r="DO8" s="36"/>
      <c r="DP8" s="39">
        <f>'[1]címrend kötelező'!DP8+'[1]címrend önként'!DP8+'[1]címrend államig'!DP8</f>
        <v>0</v>
      </c>
      <c r="DQ8" s="38"/>
      <c r="DR8" s="38">
        <f t="shared" si="60"/>
        <v>150309</v>
      </c>
      <c r="DS8" s="38">
        <f t="shared" si="60"/>
        <v>143526</v>
      </c>
      <c r="DT8" s="40">
        <f t="shared" si="61"/>
        <v>95.48729616989003</v>
      </c>
      <c r="DU8" s="36">
        <v>3240</v>
      </c>
      <c r="DV8" s="36">
        <f>SUM('[1]címrend kötelező'!DV8+'[1]címrend önként'!DV8+'[1]címrend államig'!DV8)</f>
        <v>3240</v>
      </c>
      <c r="DW8" s="37">
        <f t="shared" si="32"/>
        <v>100</v>
      </c>
      <c r="DX8" s="36">
        <v>1200</v>
      </c>
      <c r="DY8" s="36">
        <f>SUM('[1]címrend kötelező'!DY8+'[1]címrend önként'!DY8+'[1]címrend államig'!DY8)</f>
        <v>1200</v>
      </c>
      <c r="DZ8" s="37">
        <f t="shared" si="33"/>
        <v>100</v>
      </c>
      <c r="EA8" s="36"/>
      <c r="EB8" s="36">
        <f>SUM('[1]címrend kötelező'!EB8+'[1]címrend önként'!EB8+'[1]címrend államig'!EB8)</f>
        <v>0</v>
      </c>
      <c r="EC8" s="37"/>
      <c r="ED8" s="36">
        <v>6000</v>
      </c>
      <c r="EE8" s="36">
        <f>SUM('[1]címrend kötelező'!EE8+'[1]címrend önként'!EE8+'[1]címrend államig'!EE8)</f>
        <v>7100</v>
      </c>
      <c r="EF8" s="37">
        <f t="shared" si="35"/>
        <v>118.33333333333333</v>
      </c>
      <c r="EG8" s="36">
        <v>4171</v>
      </c>
      <c r="EH8" s="36">
        <f>SUM('[1]címrend kötelező'!EH8+'[1]címrend önként'!EH8+'[1]címrend államig'!EH8)</f>
        <v>5000</v>
      </c>
      <c r="EI8" s="37">
        <f t="shared" si="36"/>
        <v>119.87532965715656</v>
      </c>
      <c r="EJ8" s="36">
        <v>13100</v>
      </c>
      <c r="EK8" s="36">
        <f>SUM('[1]címrend kötelező'!EK8+'[1]címrend önként'!EK8+'[1]címrend államig'!EK8)</f>
        <v>14774</v>
      </c>
      <c r="EL8" s="37">
        <f t="shared" si="37"/>
        <v>112.77862595419847</v>
      </c>
      <c r="EM8" s="36">
        <v>6528</v>
      </c>
      <c r="EN8" s="36">
        <f>SUM('[1]címrend kötelező'!EN8+'[1]címrend önként'!EN8+'[1]címrend államig'!EN8)</f>
        <v>8064</v>
      </c>
      <c r="EO8" s="37">
        <f t="shared" si="38"/>
        <v>123.52941176470588</v>
      </c>
      <c r="EP8" s="36">
        <v>1129541</v>
      </c>
      <c r="EQ8" s="36">
        <f>SUM('[1]címrend kötelező'!EQ8+'[1]címrend önként'!EQ8+'[1]címrend államig'!EQ8)</f>
        <v>1062726</v>
      </c>
      <c r="ER8" s="37">
        <f t="shared" si="39"/>
        <v>94.084765404708634</v>
      </c>
      <c r="ES8" s="36">
        <v>338328</v>
      </c>
      <c r="ET8" s="36">
        <f>SUM('[1]címrend kötelező'!ET8+'[1]címrend önként'!ET8+'[1]címrend államig'!ET8)</f>
        <v>306844</v>
      </c>
      <c r="EU8" s="37">
        <f t="shared" si="40"/>
        <v>90.694237544631235</v>
      </c>
      <c r="EV8" s="38">
        <f t="shared" si="62"/>
        <v>1502108</v>
      </c>
      <c r="EW8" s="38">
        <f t="shared" si="62"/>
        <v>1408948</v>
      </c>
      <c r="EX8" s="40">
        <f t="shared" si="41"/>
        <v>93.798049141606327</v>
      </c>
      <c r="EY8" s="36">
        <v>36477</v>
      </c>
      <c r="EZ8" s="39">
        <f>'[1]címrend kötelező'!EY8+'[1]címrend önként'!EY8+'[1]címrend államig'!EY8</f>
        <v>36241</v>
      </c>
      <c r="FA8" s="37">
        <f t="shared" si="42"/>
        <v>99.353016969597292</v>
      </c>
      <c r="FB8" s="36">
        <v>76158</v>
      </c>
      <c r="FC8" s="39">
        <f>'[1]címrend kötelező'!EZ8+'[1]címrend önként'!EZ8+'[1]címrend államig'!EZ8</f>
        <v>79930</v>
      </c>
      <c r="FD8" s="37">
        <f t="shared" si="43"/>
        <v>104.95286115706821</v>
      </c>
      <c r="FE8" s="36">
        <v>41548</v>
      </c>
      <c r="FF8" s="39">
        <f>'[1]címrend kötelező'!FA8+'[1]címrend önként'!FA8+'[1]címrend államig'!FA8</f>
        <v>40876</v>
      </c>
      <c r="FG8" s="37">
        <f t="shared" si="44"/>
        <v>98.382593626648699</v>
      </c>
      <c r="FH8" s="36">
        <v>71970</v>
      </c>
      <c r="FI8" s="39">
        <f>'[1]címrend kötelező'!FB8+'[1]címrend önként'!FB8+'[1]címrend államig'!FB8</f>
        <v>104838</v>
      </c>
      <c r="FJ8" s="37">
        <f t="shared" si="45"/>
        <v>145.66902876198415</v>
      </c>
      <c r="FK8" s="36">
        <v>71528</v>
      </c>
      <c r="FL8" s="39">
        <f>'[1]címrend kötelező'!FC8+'[1]címrend önként'!FC8+'[1]címrend államig'!FC8</f>
        <v>89915</v>
      </c>
      <c r="FM8" s="37">
        <f t="shared" si="46"/>
        <v>125.70601722402417</v>
      </c>
      <c r="FN8" s="36">
        <v>10885</v>
      </c>
      <c r="FO8" s="39">
        <f>'[1]címrend kötelező'!FD8+'[1]címrend önként'!FD8+'[1]címrend államig'!FD8</f>
        <v>12235</v>
      </c>
      <c r="FP8" s="37">
        <f t="shared" si="47"/>
        <v>112.40238860817639</v>
      </c>
      <c r="FQ8" s="36">
        <v>83025</v>
      </c>
      <c r="FR8" s="39">
        <f>'[1]címrend kötelező'!FE8+'[1]címrend önként'!FE8+'[1]címrend államig'!FE8</f>
        <v>94707</v>
      </c>
      <c r="FS8" s="37">
        <f t="shared" si="48"/>
        <v>114.07046070460704</v>
      </c>
      <c r="FT8" s="36">
        <v>78308</v>
      </c>
      <c r="FU8" s="39">
        <f>'[1]címrend kötelező'!FF8+'[1]címrend önként'!FF8+'[1]címrend államig'!FF8</f>
        <v>87250</v>
      </c>
      <c r="FV8" s="37">
        <f t="shared" si="49"/>
        <v>111.41901210604281</v>
      </c>
      <c r="FW8" s="36">
        <v>50382</v>
      </c>
      <c r="FX8" s="39">
        <f>'[1]címrend kötelező'!FG8+'[1]címrend önként'!FG8+'[1]címrend államig'!FG8</f>
        <v>55507</v>
      </c>
      <c r="FY8" s="37">
        <f t="shared" si="50"/>
        <v>110.17228375213371</v>
      </c>
      <c r="FZ8" s="36">
        <v>9011</v>
      </c>
      <c r="GA8" s="39">
        <f>'[1]címrend kötelező'!FH8+'[1]címrend önként'!FH8+'[1]címrend államig'!FH8</f>
        <v>12993</v>
      </c>
      <c r="GB8" s="37">
        <f t="shared" si="51"/>
        <v>144.19043391410497</v>
      </c>
      <c r="GC8" s="36">
        <v>25366</v>
      </c>
      <c r="GD8" s="39">
        <f>'[1]címrend kötelező'!FI8+'[1]címrend önként'!FI8+'[1]címrend államig'!FI8</f>
        <v>27473</v>
      </c>
      <c r="GE8" s="37">
        <f t="shared" si="52"/>
        <v>108.30639438618623</v>
      </c>
      <c r="GF8" s="36">
        <v>56472</v>
      </c>
      <c r="GG8" s="39">
        <f>'[1]címrend kötelező'!FJ8+'[1]címrend önként'!FJ8+'[1]címrend államig'!FJ8</f>
        <v>60931</v>
      </c>
      <c r="GH8" s="37">
        <f t="shared" si="53"/>
        <v>107.89594843462247</v>
      </c>
      <c r="GI8" s="36"/>
      <c r="GJ8" s="39">
        <f>'[1]címrend kötelező'!FK8+'[1]címrend önként'!FK8+'[1]címrend államig'!FK8</f>
        <v>30081</v>
      </c>
      <c r="GK8" s="38"/>
      <c r="GL8" s="38">
        <f t="shared" si="63"/>
        <v>611130</v>
      </c>
      <c r="GM8" s="38">
        <f t="shared" si="63"/>
        <v>732977</v>
      </c>
      <c r="GN8" s="40">
        <f t="shared" si="54"/>
        <v>119.93798373504818</v>
      </c>
      <c r="GO8" s="36">
        <v>552636</v>
      </c>
      <c r="GP8" s="39">
        <f>'[1]címrend kötelező'!FM8+'[1]címrend önként'!FM8+'[1]címrend államig'!FM8</f>
        <v>567698</v>
      </c>
      <c r="GQ8" s="37">
        <f t="shared" si="55"/>
        <v>102.7254829580411</v>
      </c>
      <c r="GR8" s="36">
        <v>864663</v>
      </c>
      <c r="GS8" s="39">
        <f>'[1]címrend kötelező'!FN8+'[1]címrend önként'!FN8+'[1]címrend államig'!FN8</f>
        <v>1003291</v>
      </c>
      <c r="GT8" s="37">
        <f t="shared" si="56"/>
        <v>116.03260461011978</v>
      </c>
      <c r="GU8" s="36">
        <v>952504</v>
      </c>
      <c r="GV8" s="39">
        <f>'[1]címrend kötelező'!FO8+'[1]címrend önként'!FO8+'[1]címrend államig'!FO8</f>
        <v>976563</v>
      </c>
      <c r="GW8" s="37">
        <f t="shared" si="57"/>
        <v>102.52586865776942</v>
      </c>
      <c r="GX8" s="38">
        <f t="shared" si="64"/>
        <v>2980933</v>
      </c>
      <c r="GY8" s="38">
        <f t="shared" si="64"/>
        <v>3280529</v>
      </c>
      <c r="GZ8" s="40">
        <f t="shared" si="58"/>
        <v>110.05041039164584</v>
      </c>
      <c r="HA8" s="38">
        <f t="shared" si="65"/>
        <v>4633350</v>
      </c>
      <c r="HB8" s="38">
        <f t="shared" si="65"/>
        <v>4833003</v>
      </c>
      <c r="HC8" s="41">
        <f t="shared" si="59"/>
        <v>104.30904205380556</v>
      </c>
      <c r="HE8" s="25"/>
      <c r="HF8" s="25"/>
    </row>
    <row r="9" spans="1:214" ht="15" customHeight="1" x14ac:dyDescent="0.2">
      <c r="A9" s="35" t="s">
        <v>309</v>
      </c>
      <c r="B9" s="36">
        <v>35924</v>
      </c>
      <c r="C9" s="36">
        <f>SUM('[1]címrend kötelező'!C9+'[1]címrend önként'!C9+'[1]címrend államig'!C9)</f>
        <v>28224</v>
      </c>
      <c r="D9" s="37">
        <f t="shared" ref="D9:D26" si="66">C9/B9*100</f>
        <v>78.565861262665621</v>
      </c>
      <c r="E9" s="36">
        <v>1000</v>
      </c>
      <c r="F9" s="36">
        <f>SUM('[1]címrend kötelező'!F9+'[1]címrend önként'!F9+'[1]címrend államig'!F9)</f>
        <v>163</v>
      </c>
      <c r="G9" s="37">
        <f t="shared" ref="G9:G10" si="67">F9/E9*100</f>
        <v>16.3</v>
      </c>
      <c r="H9" s="36"/>
      <c r="I9" s="36">
        <f>SUM('[1]címrend kötelező'!I9+'[1]címrend önként'!I9+'[1]címrend államig'!I9)</f>
        <v>0</v>
      </c>
      <c r="J9" s="38"/>
      <c r="K9" s="36">
        <v>1453</v>
      </c>
      <c r="L9" s="36">
        <f>SUM('[1]címrend kötelező'!L9+'[1]címrend önként'!L9+'[1]címrend államig'!L9)</f>
        <v>1120</v>
      </c>
      <c r="M9" s="37">
        <f t="shared" ref="M9:M10" si="68">L9/K9*100</f>
        <v>77.081899518238131</v>
      </c>
      <c r="N9" s="36"/>
      <c r="O9" s="36">
        <f>SUM('[1]címrend kötelező'!O9+'[1]címrend önként'!O9+'[1]címrend államig'!O9)</f>
        <v>0</v>
      </c>
      <c r="P9" s="38"/>
      <c r="Q9" s="36"/>
      <c r="R9" s="36">
        <f>SUM('[1]címrend kötelező'!R9+'[1]címrend önként'!R9+'[1]címrend államig'!R9)</f>
        <v>0</v>
      </c>
      <c r="S9" s="38"/>
      <c r="T9" s="36"/>
      <c r="U9" s="36">
        <f>SUM('[1]címrend kötelező'!U9+'[1]címrend önként'!U9+'[1]címrend államig'!U9)</f>
        <v>0</v>
      </c>
      <c r="V9" s="38"/>
      <c r="W9" s="36"/>
      <c r="X9" s="36">
        <f>SUM('[1]címrend kötelező'!X9+'[1]címrend önként'!X9+'[1]címrend államig'!X9)</f>
        <v>0</v>
      </c>
      <c r="Y9" s="38"/>
      <c r="Z9" s="36"/>
      <c r="AA9" s="36">
        <f>SUM('[1]címrend kötelező'!AA9+'[1]címrend önként'!AA9+'[1]címrend államig'!AA9)</f>
        <v>0</v>
      </c>
      <c r="AB9" s="38"/>
      <c r="AC9" s="36"/>
      <c r="AD9" s="36">
        <f>SUM('[1]címrend kötelező'!AD9+'[1]címrend önként'!AD9+'[1]címrend államig'!AD9)</f>
        <v>0</v>
      </c>
      <c r="AE9" s="38"/>
      <c r="AF9" s="36">
        <v>91</v>
      </c>
      <c r="AG9" s="36">
        <f>SUM('[1]címrend kötelező'!AG9+'[1]címrend önként'!AG9+'[1]címrend államig'!AG9)</f>
        <v>62</v>
      </c>
      <c r="AH9" s="37">
        <f t="shared" si="8"/>
        <v>68.131868131868131</v>
      </c>
      <c r="AI9" s="36">
        <v>770</v>
      </c>
      <c r="AJ9" s="36">
        <f>SUM('[1]címrend kötelező'!AJ9+'[1]címrend önként'!AJ9+'[1]címrend államig'!AJ9)</f>
        <v>0</v>
      </c>
      <c r="AK9" s="37">
        <f t="shared" si="9"/>
        <v>0</v>
      </c>
      <c r="AL9" s="36"/>
      <c r="AM9" s="36">
        <f>SUM('[1]címrend kötelező'!AM9+'[1]címrend önként'!AM9+'[1]címrend államig'!AM9)</f>
        <v>0</v>
      </c>
      <c r="AN9" s="38"/>
      <c r="AO9" s="36"/>
      <c r="AP9" s="36">
        <f>SUM('[1]címrend kötelező'!AP9+'[1]címrend önként'!AP9+'[1]címrend államig'!AP9)</f>
        <v>0</v>
      </c>
      <c r="AQ9" s="38"/>
      <c r="AR9" s="36"/>
      <c r="AS9" s="39">
        <f>SUM('[1]címrend kötelező'!AS9+'[1]címrend önként'!AS9+'[1]címrend államig'!AS9)</f>
        <v>0</v>
      </c>
      <c r="AT9" s="38"/>
      <c r="AU9" s="36"/>
      <c r="AV9" s="39">
        <f>SUM('[1]címrend kötelező'!AV9+'[1]címrend önként'!AV9+'[1]címrend államig'!AV9)</f>
        <v>0</v>
      </c>
      <c r="AW9" s="38"/>
      <c r="AX9" s="36"/>
      <c r="AY9" s="39">
        <f>SUM('[1]címrend kötelező'!AY9+'[1]címrend önként'!AY9+'[1]címrend államig'!AY9)</f>
        <v>0</v>
      </c>
      <c r="AZ9" s="38"/>
      <c r="BA9" s="36"/>
      <c r="BB9" s="39">
        <f>SUM('[1]címrend kötelező'!BB9+'[1]címrend önként'!BB9+'[1]címrend államig'!BB9)</f>
        <v>0</v>
      </c>
      <c r="BC9" s="38"/>
      <c r="BD9" s="36"/>
      <c r="BE9" s="39">
        <f>SUM('[1]címrend kötelező'!BE9+'[1]címrend önként'!BE9+'[1]címrend államig'!BE9)</f>
        <v>0</v>
      </c>
      <c r="BF9" s="38"/>
      <c r="BG9" s="36"/>
      <c r="BH9" s="39">
        <f>'[1]címrend kötelező'!BH9+'[1]címrend önként'!BH9+'[1]címrend államig'!BH9</f>
        <v>0</v>
      </c>
      <c r="BI9" s="38"/>
      <c r="BJ9" s="36"/>
      <c r="BK9" s="39">
        <f>'[1]címrend kötelező'!BK9+'[1]címrend önként'!BK9+'[1]címrend államig'!BK9</f>
        <v>0</v>
      </c>
      <c r="BL9" s="38"/>
      <c r="BM9" s="36"/>
      <c r="BN9" s="39">
        <f>SUM('[1]címrend kötelező'!BN9+'[1]címrend önként'!BN9+'[1]címrend államig'!BN9)</f>
        <v>0</v>
      </c>
      <c r="BO9" s="38"/>
      <c r="BP9" s="36"/>
      <c r="BQ9" s="39">
        <f>SUM('[1]címrend kötelező'!BQ9+'[1]címrend önként'!BQ9+'[1]címrend államig'!BQ9)</f>
        <v>0</v>
      </c>
      <c r="BR9" s="38"/>
      <c r="BS9" s="36"/>
      <c r="BT9" s="39">
        <f>SUM('[1]címrend kötelező'!BT9+'[1]címrend önként'!BT9+'[1]címrend államig'!BT9)</f>
        <v>0</v>
      </c>
      <c r="BU9" s="38"/>
      <c r="BV9" s="36"/>
      <c r="BW9" s="39">
        <f>SUM('[1]címrend kötelező'!BW9+'[1]címrend önként'!BW9+'[1]címrend államig'!BW9)</f>
        <v>0</v>
      </c>
      <c r="BX9" s="38"/>
      <c r="BY9" s="36"/>
      <c r="BZ9" s="39">
        <f>SUM('[1]címrend kötelező'!BZ9+'[1]címrend önként'!BZ9+'[1]címrend államig'!BZ9)</f>
        <v>0</v>
      </c>
      <c r="CA9" s="38"/>
      <c r="CB9" s="36"/>
      <c r="CC9" s="38">
        <f>SUM('[1]címrend kötelező'!CC9+'[1]címrend önként'!CC9+'[1]címrend államig'!CC9)</f>
        <v>0</v>
      </c>
      <c r="CD9" s="38"/>
      <c r="CE9" s="36"/>
      <c r="CF9" s="39">
        <f>SUM('[1]címrend kötelező'!CF9+'[1]címrend önként'!CF9+'[1]címrend államig'!CF9)</f>
        <v>1000</v>
      </c>
      <c r="CG9" s="38"/>
      <c r="CH9" s="36"/>
      <c r="CI9" s="39">
        <f>SUM('[1]címrend kötelező'!CI9+'[1]címrend önként'!CI9+'[1]címrend államig'!CI9)</f>
        <v>0</v>
      </c>
      <c r="CJ9" s="38"/>
      <c r="CK9" s="36"/>
      <c r="CL9" s="39">
        <f>SUM('[1]címrend kötelező'!CL9+'[1]címrend önként'!CL9+'[1]címrend államig'!CL9)</f>
        <v>363</v>
      </c>
      <c r="CM9" s="38"/>
      <c r="CN9" s="36"/>
      <c r="CO9" s="39">
        <f>'[1]címrend kötelező'!CO9+'[1]címrend önként'!CO9+'[1]címrend államig'!CO9</f>
        <v>0</v>
      </c>
      <c r="CP9" s="38"/>
      <c r="CQ9" s="36"/>
      <c r="CR9" s="39">
        <f>SUM('[1]címrend kötelező'!CR9+'[1]címrend önként'!CR9+'[1]címrend államig'!CR9)</f>
        <v>0</v>
      </c>
      <c r="CS9" s="38"/>
      <c r="CT9" s="36"/>
      <c r="CU9" s="39">
        <f>SUM('[1]címrend kötelező'!CU9+'[1]címrend önként'!CU9+'[1]címrend államig'!CU9)</f>
        <v>0</v>
      </c>
      <c r="CV9" s="38"/>
      <c r="CW9" s="36">
        <v>61</v>
      </c>
      <c r="CX9" s="39">
        <f>SUM('[1]címrend kötelező'!CX9+'[1]címrend önként'!CX9+'[1]címrend államig'!CX9)</f>
        <v>45</v>
      </c>
      <c r="CY9" s="37">
        <f t="shared" si="25"/>
        <v>73.770491803278688</v>
      </c>
      <c r="CZ9" s="36"/>
      <c r="DA9" s="39">
        <f>SUM('[1]címrend kötelező'!DA9+'[1]címrend önként'!DA9+'[1]címrend államig'!DA9)</f>
        <v>0</v>
      </c>
      <c r="DB9" s="38"/>
      <c r="DC9" s="36"/>
      <c r="DD9" s="39">
        <f>SUM('[1]címrend kötelező'!DD9+'[1]címrend önként'!DD9+'[1]címrend államig'!DD9)</f>
        <v>0</v>
      </c>
      <c r="DE9" s="38"/>
      <c r="DF9" s="36"/>
      <c r="DG9" s="39">
        <f>SUM('[1]címrend kötelező'!DG9+'[1]címrend önként'!DG9+'[1]címrend államig'!DG9)</f>
        <v>0</v>
      </c>
      <c r="DH9" s="38"/>
      <c r="DI9" s="36"/>
      <c r="DJ9" s="39">
        <f>SUM('[1]címrend kötelező'!DJ9+'[1]címrend önként'!DJ9+'[1]címrend államig'!DJ9)</f>
        <v>0</v>
      </c>
      <c r="DK9" s="38"/>
      <c r="DL9" s="36"/>
      <c r="DM9" s="39">
        <f>SUM('[1]címrend kötelező'!DM9+'[1]címrend önként'!DM9+'[1]címrend államig'!DM9)</f>
        <v>0</v>
      </c>
      <c r="DN9" s="38"/>
      <c r="DO9" s="36"/>
      <c r="DP9" s="39">
        <f>'[1]címrend kötelező'!DP9+'[1]címrend önként'!DP9+'[1]címrend államig'!DP9</f>
        <v>0</v>
      </c>
      <c r="DQ9" s="38"/>
      <c r="DR9" s="38">
        <f t="shared" si="60"/>
        <v>39299</v>
      </c>
      <c r="DS9" s="38">
        <f t="shared" si="60"/>
        <v>30977</v>
      </c>
      <c r="DT9" s="40">
        <f t="shared" si="61"/>
        <v>78.823888648566125</v>
      </c>
      <c r="DU9" s="36">
        <v>726</v>
      </c>
      <c r="DV9" s="36">
        <f>SUM('[1]címrend kötelező'!DV9+'[1]címrend önként'!DV9+'[1]címrend államig'!DV9)</f>
        <v>613</v>
      </c>
      <c r="DW9" s="37">
        <f t="shared" si="32"/>
        <v>84.435261707988985</v>
      </c>
      <c r="DX9" s="36">
        <v>292</v>
      </c>
      <c r="DY9" s="36">
        <f>SUM('[1]címrend kötelező'!DY9+'[1]címrend önként'!DY9+'[1]címrend államig'!DY9)</f>
        <v>216</v>
      </c>
      <c r="DZ9" s="37">
        <f t="shared" si="33"/>
        <v>73.972602739726028</v>
      </c>
      <c r="EA9" s="36"/>
      <c r="EB9" s="36">
        <f>SUM('[1]címrend kötelező'!EB9+'[1]címrend önként'!EB9+'[1]címrend államig'!EB9)</f>
        <v>0</v>
      </c>
      <c r="EC9" s="37"/>
      <c r="ED9" s="36">
        <v>3000</v>
      </c>
      <c r="EE9" s="36">
        <f>SUM('[1]címrend kötelező'!EE9+'[1]címrend önként'!EE9+'[1]címrend államig'!EE9)</f>
        <v>2933</v>
      </c>
      <c r="EF9" s="37">
        <f t="shared" si="35"/>
        <v>97.766666666666666</v>
      </c>
      <c r="EG9" s="36">
        <v>842</v>
      </c>
      <c r="EH9" s="36">
        <f>SUM('[1]címrend kötelező'!EH9+'[1]címrend önként'!EH9+'[1]címrend államig'!EH9)</f>
        <v>900</v>
      </c>
      <c r="EI9" s="37">
        <f t="shared" si="36"/>
        <v>106.88836104513064</v>
      </c>
      <c r="EJ9" s="36">
        <v>2930</v>
      </c>
      <c r="EK9" s="36">
        <f>SUM('[1]címrend kötelező'!EK9+'[1]címrend önként'!EK9+'[1]címrend államig'!EK9)</f>
        <v>3114</v>
      </c>
      <c r="EL9" s="37">
        <f t="shared" si="37"/>
        <v>106.27986348122866</v>
      </c>
      <c r="EM9" s="36">
        <v>1317</v>
      </c>
      <c r="EN9" s="36">
        <f>SUM('[1]címrend kötelező'!EN9+'[1]címrend önként'!EN9+'[1]címrend államig'!EN9)</f>
        <v>1452</v>
      </c>
      <c r="EO9" s="37">
        <f t="shared" si="38"/>
        <v>110.25056947608201</v>
      </c>
      <c r="EP9" s="36">
        <v>273697</v>
      </c>
      <c r="EQ9" s="36">
        <f>SUM('[1]címrend kötelező'!EQ9+'[1]címrend önként'!EQ9+'[1]címrend államig'!EQ9)</f>
        <v>226978</v>
      </c>
      <c r="ER9" s="37">
        <f t="shared" si="39"/>
        <v>82.930393829672951</v>
      </c>
      <c r="ES9" s="36">
        <v>84844</v>
      </c>
      <c r="ET9" s="36">
        <f>SUM('[1]címrend kötelező'!ET9+'[1]címrend önként'!ET9+'[1]címrend államig'!ET9)</f>
        <v>60475</v>
      </c>
      <c r="EU9" s="37">
        <f t="shared" si="40"/>
        <v>71.277874687662063</v>
      </c>
      <c r="EV9" s="38">
        <f t="shared" si="62"/>
        <v>367648</v>
      </c>
      <c r="EW9" s="38">
        <f t="shared" si="62"/>
        <v>296681</v>
      </c>
      <c r="EX9" s="40">
        <f t="shared" si="41"/>
        <v>80.697025415614931</v>
      </c>
      <c r="EY9" s="36">
        <v>8260</v>
      </c>
      <c r="EZ9" s="39">
        <f>'[1]címrend kötelező'!EY9+'[1]címrend önként'!EY9+'[1]címrend államig'!EY9</f>
        <v>7294</v>
      </c>
      <c r="FA9" s="37">
        <f t="shared" si="42"/>
        <v>88.305084745762713</v>
      </c>
      <c r="FB9" s="36">
        <v>30217</v>
      </c>
      <c r="FC9" s="39">
        <f>'[1]címrend kötelező'!EZ9+'[1]címrend önként'!EZ9+'[1]címrend államig'!EZ9</f>
        <v>30800</v>
      </c>
      <c r="FD9" s="37">
        <f t="shared" si="43"/>
        <v>101.92937750273026</v>
      </c>
      <c r="FE9" s="36">
        <v>9235</v>
      </c>
      <c r="FF9" s="39">
        <f>'[1]címrend kötelező'!FA9+'[1]címrend önként'!FA9+'[1]címrend államig'!FA9</f>
        <v>8122</v>
      </c>
      <c r="FG9" s="37">
        <f t="shared" si="44"/>
        <v>87.948023822414726</v>
      </c>
      <c r="FH9" s="36">
        <v>16096</v>
      </c>
      <c r="FI9" s="39">
        <f>'[1]címrend kötelező'!FB9+'[1]címrend önként'!FB9+'[1]címrend államig'!FB9</f>
        <v>26109</v>
      </c>
      <c r="FJ9" s="37">
        <f t="shared" si="45"/>
        <v>162.20800198807157</v>
      </c>
      <c r="FK9" s="36">
        <v>15935</v>
      </c>
      <c r="FL9" s="39">
        <f>'[1]címrend kötelező'!FC9+'[1]címrend önként'!FC9+'[1]címrend államig'!FC9</f>
        <v>17365</v>
      </c>
      <c r="FM9" s="37">
        <f t="shared" si="46"/>
        <v>108.97395669909005</v>
      </c>
      <c r="FN9" s="36">
        <v>2479</v>
      </c>
      <c r="FO9" s="39">
        <f>'[1]címrend kötelező'!FD9+'[1]címrend önként'!FD9+'[1]címrend államig'!FD9</f>
        <v>2475</v>
      </c>
      <c r="FP9" s="37">
        <f t="shared" si="47"/>
        <v>99.838644614764021</v>
      </c>
      <c r="FQ9" s="36">
        <v>18923</v>
      </c>
      <c r="FR9" s="39">
        <f>'[1]címrend kötelező'!FE9+'[1]címrend önként'!FE9+'[1]címrend államig'!FE9</f>
        <v>19163</v>
      </c>
      <c r="FS9" s="37">
        <f t="shared" si="48"/>
        <v>101.26829783860909</v>
      </c>
      <c r="FT9" s="36">
        <v>17915</v>
      </c>
      <c r="FU9" s="39">
        <f>'[1]címrend kötelező'!FF9+'[1]címrend önként'!FF9+'[1]címrend államig'!FF9</f>
        <v>17533</v>
      </c>
      <c r="FV9" s="37">
        <f t="shared" si="49"/>
        <v>97.867708624058054</v>
      </c>
      <c r="FW9" s="36">
        <v>11242</v>
      </c>
      <c r="FX9" s="39">
        <f>'[1]címrend kötelező'!FG9+'[1]címrend önként'!FG9+'[1]címrend államig'!FG9</f>
        <v>11157</v>
      </c>
      <c r="FY9" s="37">
        <f t="shared" si="50"/>
        <v>99.243906778153359</v>
      </c>
      <c r="FZ9" s="36">
        <v>2072</v>
      </c>
      <c r="GA9" s="39">
        <f>'[1]címrend kötelező'!FH9+'[1]címrend önként'!FH9+'[1]címrend államig'!FH9</f>
        <v>2643</v>
      </c>
      <c r="GB9" s="37">
        <f t="shared" si="51"/>
        <v>127.55791505791505</v>
      </c>
      <c r="GC9" s="36">
        <v>5698</v>
      </c>
      <c r="GD9" s="39">
        <f>'[1]címrend kötelező'!FI9+'[1]címrend önként'!FI9+'[1]címrend államig'!FI9</f>
        <v>5508</v>
      </c>
      <c r="GE9" s="37">
        <f t="shared" si="52"/>
        <v>96.665496665496661</v>
      </c>
      <c r="GF9" s="36">
        <v>12961</v>
      </c>
      <c r="GG9" s="39">
        <f>'[1]címrend kötelező'!FJ9+'[1]címrend önként'!FJ9+'[1]címrend államig'!FJ9</f>
        <v>12442</v>
      </c>
      <c r="GH9" s="37">
        <f t="shared" si="53"/>
        <v>95.995679345729499</v>
      </c>
      <c r="GI9" s="36"/>
      <c r="GJ9" s="39">
        <f>'[1]címrend kötelező'!FK9+'[1]címrend önként'!FK9+'[1]címrend államig'!FK9</f>
        <v>6014</v>
      </c>
      <c r="GK9" s="38"/>
      <c r="GL9" s="38">
        <f t="shared" si="63"/>
        <v>151033</v>
      </c>
      <c r="GM9" s="38">
        <f t="shared" si="63"/>
        <v>166625</v>
      </c>
      <c r="GN9" s="40">
        <f t="shared" si="54"/>
        <v>110.32357166976755</v>
      </c>
      <c r="GO9" s="36">
        <v>124143</v>
      </c>
      <c r="GP9" s="39">
        <f>'[1]címrend kötelező'!FM9+'[1]címrend önként'!FM9+'[1]címrend államig'!FM9</f>
        <v>125340</v>
      </c>
      <c r="GQ9" s="37">
        <f t="shared" si="55"/>
        <v>100.96421062806601</v>
      </c>
      <c r="GR9" s="36">
        <v>207378</v>
      </c>
      <c r="GS9" s="39">
        <f>'[1]címrend kötelező'!FN9+'[1]címrend önként'!FN9+'[1]címrend államig'!FN9</f>
        <v>209444</v>
      </c>
      <c r="GT9" s="37">
        <f t="shared" si="56"/>
        <v>100.99624839664767</v>
      </c>
      <c r="GU9" s="36">
        <v>231562</v>
      </c>
      <c r="GV9" s="39">
        <f>'[1]címrend kötelező'!FO9+'[1]címrend önként'!FO9+'[1]címrend államig'!FO9</f>
        <v>213134</v>
      </c>
      <c r="GW9" s="37">
        <f t="shared" si="57"/>
        <v>92.041872155189537</v>
      </c>
      <c r="GX9" s="38">
        <f t="shared" si="64"/>
        <v>714116</v>
      </c>
      <c r="GY9" s="38">
        <f t="shared" si="64"/>
        <v>714543</v>
      </c>
      <c r="GZ9" s="40">
        <f t="shared" si="58"/>
        <v>100.05979420710361</v>
      </c>
      <c r="HA9" s="38">
        <f t="shared" si="65"/>
        <v>1121063</v>
      </c>
      <c r="HB9" s="38">
        <f t="shared" si="65"/>
        <v>1042201</v>
      </c>
      <c r="HC9" s="41">
        <f t="shared" si="59"/>
        <v>92.965426563895164</v>
      </c>
      <c r="HE9" s="25"/>
      <c r="HF9" s="25"/>
    </row>
    <row r="10" spans="1:214" ht="15" customHeight="1" x14ac:dyDescent="0.2">
      <c r="A10" s="35" t="s">
        <v>310</v>
      </c>
      <c r="B10" s="36">
        <v>16570</v>
      </c>
      <c r="C10" s="36">
        <f>SUM('[1]címrend kötelező'!C10+'[1]címrend önként'!C10+'[1]címrend államig'!C10)</f>
        <v>15845</v>
      </c>
      <c r="D10" s="37">
        <f t="shared" si="66"/>
        <v>95.624622812311415</v>
      </c>
      <c r="E10" s="36">
        <v>2000</v>
      </c>
      <c r="F10" s="36">
        <f>SUM('[1]címrend kötelező'!F10+'[1]címrend önként'!F10+'[1]címrend államig'!F10)</f>
        <v>437</v>
      </c>
      <c r="G10" s="37">
        <f t="shared" si="67"/>
        <v>21.85</v>
      </c>
      <c r="H10" s="36">
        <v>3353</v>
      </c>
      <c r="I10" s="36">
        <f>SUM('[1]címrend kötelező'!I10+'[1]címrend önként'!I10+'[1]címrend államig'!I10)</f>
        <v>3353</v>
      </c>
      <c r="J10" s="37">
        <f t="shared" ref="J10" si="69">I10/H10*100</f>
        <v>100</v>
      </c>
      <c r="K10" s="36">
        <v>200</v>
      </c>
      <c r="L10" s="36">
        <f>SUM('[1]címrend kötelező'!L10+'[1]címrend önként'!L10+'[1]címrend államig'!L10)</f>
        <v>200</v>
      </c>
      <c r="M10" s="37">
        <f t="shared" si="68"/>
        <v>100</v>
      </c>
      <c r="N10" s="36">
        <v>300</v>
      </c>
      <c r="O10" s="36">
        <f>SUM('[1]címrend kötelező'!O10+'[1]címrend önként'!O10+'[1]címrend államig'!O10)</f>
        <v>300</v>
      </c>
      <c r="P10" s="37">
        <f t="shared" ref="P10" si="70">O10/N10*100</f>
        <v>100</v>
      </c>
      <c r="Q10" s="36"/>
      <c r="R10" s="36">
        <f>SUM('[1]címrend kötelező'!R10+'[1]címrend önként'!R10+'[1]címrend államig'!R10)</f>
        <v>0</v>
      </c>
      <c r="S10" s="38"/>
      <c r="T10" s="36"/>
      <c r="U10" s="36">
        <f>SUM('[1]címrend kötelező'!U10+'[1]címrend önként'!U10+'[1]címrend államig'!U10)</f>
        <v>0</v>
      </c>
      <c r="V10" s="38"/>
      <c r="W10" s="36"/>
      <c r="X10" s="36">
        <f>SUM('[1]címrend kötelező'!X10+'[1]címrend önként'!X10+'[1]címrend államig'!X10)</f>
        <v>0</v>
      </c>
      <c r="Y10" s="38"/>
      <c r="Z10" s="36"/>
      <c r="AA10" s="36">
        <f>SUM('[1]címrend kötelező'!AA10+'[1]címrend önként'!AA10+'[1]címrend államig'!AA10)</f>
        <v>0</v>
      </c>
      <c r="AB10" s="38"/>
      <c r="AC10" s="36"/>
      <c r="AD10" s="36">
        <f>SUM('[1]címrend kötelező'!AD10+'[1]címrend önként'!AD10+'[1]címrend államig'!AD10)</f>
        <v>0</v>
      </c>
      <c r="AE10" s="38"/>
      <c r="AF10" s="36">
        <v>1345</v>
      </c>
      <c r="AG10" s="36">
        <f>SUM('[1]címrend kötelező'!AG10+'[1]címrend önként'!AG10+'[1]címrend államig'!AG10)</f>
        <v>1288</v>
      </c>
      <c r="AH10" s="37">
        <f t="shared" si="8"/>
        <v>95.762081784386623</v>
      </c>
      <c r="AI10" s="36">
        <v>25080</v>
      </c>
      <c r="AJ10" s="36">
        <f>SUM('[1]címrend kötelező'!AJ10+'[1]címrend önként'!AJ10+'[1]címrend államig'!AJ10)</f>
        <v>13600</v>
      </c>
      <c r="AK10" s="37">
        <f t="shared" si="9"/>
        <v>54.226475279106857</v>
      </c>
      <c r="AL10" s="36">
        <v>5000</v>
      </c>
      <c r="AM10" s="36">
        <f>SUM('[1]címrend kötelező'!AM10+'[1]címrend önként'!AM10+'[1]címrend államig'!AM10)</f>
        <v>2050</v>
      </c>
      <c r="AN10" s="37">
        <f t="shared" ref="AN10:AN11" si="71">AM10/AL10*100</f>
        <v>41</v>
      </c>
      <c r="AO10" s="36">
        <v>691424</v>
      </c>
      <c r="AP10" s="36">
        <f>SUM('[1]címrend kötelező'!AP10+'[1]címrend önként'!AP10+'[1]címrend államig'!AP10)</f>
        <v>784608</v>
      </c>
      <c r="AQ10" s="37">
        <f t="shared" ref="AQ10" si="72">AP10/AO10*100</f>
        <v>113.4771138982737</v>
      </c>
      <c r="AR10" s="36">
        <v>0</v>
      </c>
      <c r="AS10" s="39">
        <f>SUM('[1]címrend kötelező'!AS10+'[1]címrend önként'!AS10+'[1]címrend államig'!AS10)</f>
        <v>5000</v>
      </c>
      <c r="AT10" s="37"/>
      <c r="AU10" s="36">
        <v>23196</v>
      </c>
      <c r="AV10" s="39">
        <f>SUM('[1]címrend kötelező'!AV10+'[1]címrend önként'!AV10+'[1]címrend államig'!AV10)</f>
        <v>30650</v>
      </c>
      <c r="AW10" s="37">
        <f t="shared" ref="AW10:AW12" si="73">AV10/AU10*100</f>
        <v>132.13485083635109</v>
      </c>
      <c r="AX10" s="36">
        <v>52825</v>
      </c>
      <c r="AY10" s="39">
        <f>SUM('[1]címrend kötelező'!AY10+'[1]címrend önként'!AY10+'[1]címrend államig'!AY10)</f>
        <v>53850</v>
      </c>
      <c r="AZ10" s="37">
        <f t="shared" ref="AZ10" si="74">AY10/AX10*100</f>
        <v>101.94036914339802</v>
      </c>
      <c r="BA10" s="36">
        <v>25000</v>
      </c>
      <c r="BB10" s="39">
        <f>SUM('[1]címrend kötelező'!BB10+'[1]címrend önként'!BB10+'[1]címrend államig'!BB10)</f>
        <v>0</v>
      </c>
      <c r="BC10" s="37">
        <f t="shared" ref="BC10" si="75">BB10/BA10*100</f>
        <v>0</v>
      </c>
      <c r="BD10" s="36">
        <v>1000</v>
      </c>
      <c r="BE10" s="39">
        <f>SUM('[1]címrend kötelező'!BE10+'[1]címrend önként'!BE10+'[1]címrend államig'!BE10)</f>
        <v>1000</v>
      </c>
      <c r="BF10" s="37">
        <f t="shared" ref="BF10" si="76">BE10/BD10*100</f>
        <v>100</v>
      </c>
      <c r="BG10" s="36">
        <v>109572</v>
      </c>
      <c r="BH10" s="39">
        <f>'[1]címrend kötelező'!BH10+'[1]címrend önként'!BH10+'[1]címrend államig'!BH10</f>
        <v>136669</v>
      </c>
      <c r="BI10" s="37">
        <f t="shared" ref="BI10" si="77">BH10/BG10*100</f>
        <v>124.72985799291789</v>
      </c>
      <c r="BJ10" s="36"/>
      <c r="BK10" s="39">
        <f>'[1]címrend kötelező'!BK10+'[1]címrend önként'!BK10+'[1]címrend államig'!BK10</f>
        <v>0</v>
      </c>
      <c r="BL10" s="38"/>
      <c r="BM10" s="36">
        <v>3500</v>
      </c>
      <c r="BN10" s="39">
        <f>SUM('[1]címrend kötelező'!BN10+'[1]címrend önként'!BN10+'[1]címrend államig'!BN10)</f>
        <v>10913</v>
      </c>
      <c r="BO10" s="37">
        <f t="shared" ref="BO10" si="78">BN10/BM10*100</f>
        <v>311.8</v>
      </c>
      <c r="BP10" s="36">
        <v>71368</v>
      </c>
      <c r="BQ10" s="39">
        <f>SUM('[1]címrend kötelező'!BQ10+'[1]címrend önként'!BQ10+'[1]címrend államig'!BQ10)</f>
        <v>69880</v>
      </c>
      <c r="BR10" s="37">
        <f t="shared" ref="BR10" si="79">BQ10/BP10*100</f>
        <v>97.915031947091137</v>
      </c>
      <c r="BS10" s="36"/>
      <c r="BT10" s="39">
        <f>SUM('[1]címrend kötelező'!BT10+'[1]címrend önként'!BT10+'[1]címrend államig'!BT10)</f>
        <v>0</v>
      </c>
      <c r="BU10" s="38"/>
      <c r="BV10" s="36"/>
      <c r="BW10" s="39">
        <f>SUM('[1]címrend kötelező'!BW10+'[1]címrend önként'!BW10+'[1]címrend államig'!BW10)</f>
        <v>0</v>
      </c>
      <c r="BX10" s="38"/>
      <c r="BY10" s="36"/>
      <c r="BZ10" s="39">
        <f>SUM('[1]címrend kötelező'!BZ10+'[1]címrend önként'!BZ10+'[1]címrend államig'!BZ10)</f>
        <v>0</v>
      </c>
      <c r="CA10" s="38"/>
      <c r="CB10" s="36"/>
      <c r="CC10" s="38">
        <f>SUM('[1]címrend kötelező'!CC10+'[1]címrend önként'!CC10+'[1]címrend államig'!CC10)</f>
        <v>0</v>
      </c>
      <c r="CD10" s="38"/>
      <c r="CE10" s="36">
        <v>3026480</v>
      </c>
      <c r="CF10" s="39">
        <f>SUM('[1]címrend kötelező'!CF10+'[1]címrend önként'!CF10+'[1]címrend államig'!CF10)</f>
        <v>3129150</v>
      </c>
      <c r="CG10" s="37">
        <f t="shared" ref="CG10" si="80">CF10/CE10*100</f>
        <v>103.39238983902091</v>
      </c>
      <c r="CH10" s="36"/>
      <c r="CI10" s="39">
        <f>SUM('[1]címrend kötelező'!CI10+'[1]címrend önként'!CI10+'[1]címrend államig'!CI10)</f>
        <v>0</v>
      </c>
      <c r="CJ10" s="38"/>
      <c r="CK10" s="36">
        <v>2000</v>
      </c>
      <c r="CL10" s="39">
        <f>SUM('[1]címrend kötelező'!CL10+'[1]címrend önként'!CL10+'[1]címrend államig'!CL10)</f>
        <v>144199</v>
      </c>
      <c r="CM10" s="37">
        <f t="shared" ref="CM10" si="81">CL10/CK10*100</f>
        <v>7209.9500000000007</v>
      </c>
      <c r="CN10" s="36">
        <v>13850</v>
      </c>
      <c r="CO10" s="39">
        <f>'[1]címrend kötelező'!CO10+'[1]címrend önként'!CO10+'[1]címrend államig'!CO10</f>
        <v>14900</v>
      </c>
      <c r="CP10" s="37">
        <f t="shared" ref="CP10" si="82">CO10/CN10*100</f>
        <v>107.5812274368231</v>
      </c>
      <c r="CQ10" s="36"/>
      <c r="CR10" s="39">
        <f>SUM('[1]címrend kötelező'!CR10+'[1]címrend önként'!CR10+'[1]címrend államig'!CR10)</f>
        <v>0</v>
      </c>
      <c r="CS10" s="38"/>
      <c r="CT10" s="36">
        <v>3000</v>
      </c>
      <c r="CU10" s="39">
        <f>SUM('[1]címrend kötelező'!CU10+'[1]címrend önként'!CU10+'[1]címrend államig'!CU10)</f>
        <v>1000</v>
      </c>
      <c r="CV10" s="37">
        <f t="shared" ref="CV10" si="83">CU10/CT10*100</f>
        <v>33.333333333333329</v>
      </c>
      <c r="CW10" s="36">
        <v>43689</v>
      </c>
      <c r="CX10" s="39">
        <f>SUM('[1]címrend kötelező'!CX10+'[1]címrend önként'!CX10+'[1]címrend államig'!CX10)</f>
        <v>3689</v>
      </c>
      <c r="CY10" s="37">
        <f t="shared" si="25"/>
        <v>8.4437730321133468</v>
      </c>
      <c r="CZ10" s="36">
        <v>42680</v>
      </c>
      <c r="DA10" s="39">
        <f>SUM('[1]címrend kötelező'!DA10+'[1]címrend önként'!DA10+'[1]címrend államig'!DA10)</f>
        <v>52680</v>
      </c>
      <c r="DB10" s="37">
        <f t="shared" ref="DB10" si="84">DA10/CZ10*100</f>
        <v>123.43017806935333</v>
      </c>
      <c r="DC10" s="36"/>
      <c r="DD10" s="39">
        <f>SUM('[1]címrend kötelező'!DD10+'[1]címrend önként'!DD10+'[1]címrend államig'!DD10)</f>
        <v>0</v>
      </c>
      <c r="DE10" s="38"/>
      <c r="DF10" s="36">
        <v>370139</v>
      </c>
      <c r="DG10" s="39">
        <f>SUM('[1]címrend kötelező'!DG10+'[1]címrend önként'!DG10+'[1]címrend államig'!DG10)</f>
        <v>374700</v>
      </c>
      <c r="DH10" s="37">
        <f t="shared" ref="DH10" si="85">DG10/DF10*100</f>
        <v>101.2322397801907</v>
      </c>
      <c r="DI10" s="36">
        <v>96640</v>
      </c>
      <c r="DJ10" s="39">
        <f>SUM('[1]címrend kötelező'!DJ10+'[1]címrend önként'!DJ10+'[1]címrend államig'!DJ10)</f>
        <v>91719</v>
      </c>
      <c r="DK10" s="37">
        <f t="shared" ref="DK10" si="86">DJ10/DI10*100</f>
        <v>94.90790562913908</v>
      </c>
      <c r="DL10" s="36"/>
      <c r="DM10" s="39">
        <f>SUM('[1]címrend kötelező'!DM10+'[1]címrend önként'!DM10+'[1]címrend államig'!DM10)</f>
        <v>98857</v>
      </c>
      <c r="DN10" s="38"/>
      <c r="DO10" s="36"/>
      <c r="DP10" s="39">
        <f>'[1]címrend kötelező'!DP10+'[1]címrend önként'!DP10+'[1]címrend államig'!DP10</f>
        <v>0</v>
      </c>
      <c r="DQ10" s="38"/>
      <c r="DR10" s="38">
        <f t="shared" si="60"/>
        <v>4630211</v>
      </c>
      <c r="DS10" s="38">
        <f t="shared" si="60"/>
        <v>5040537</v>
      </c>
      <c r="DT10" s="40">
        <f t="shared" si="61"/>
        <v>108.86192875443473</v>
      </c>
      <c r="DU10" s="36">
        <v>10260</v>
      </c>
      <c r="DV10" s="36">
        <f>SUM('[1]címrend kötelező'!DV10+'[1]címrend önként'!DV10+'[1]címrend államig'!DV10)</f>
        <v>10261</v>
      </c>
      <c r="DW10" s="37">
        <f t="shared" si="32"/>
        <v>100.00974658869394</v>
      </c>
      <c r="DX10" s="36">
        <v>5900</v>
      </c>
      <c r="DY10" s="36">
        <f>SUM('[1]címrend kötelező'!DY10+'[1]címrend önként'!DY10+'[1]címrend államig'!DY10)</f>
        <v>4400</v>
      </c>
      <c r="DZ10" s="37">
        <f t="shared" si="33"/>
        <v>74.576271186440678</v>
      </c>
      <c r="EA10" s="36">
        <v>4000</v>
      </c>
      <c r="EB10" s="36">
        <f>SUM('[1]címrend kötelező'!EB10+'[1]címrend önként'!EB10+'[1]címrend államig'!EB10)</f>
        <v>5232</v>
      </c>
      <c r="EC10" s="37">
        <f t="shared" si="34"/>
        <v>130.80000000000001</v>
      </c>
      <c r="ED10" s="36">
        <v>314170</v>
      </c>
      <c r="EE10" s="36">
        <f>SUM('[1]címrend kötelező'!EE10+'[1]címrend önként'!EE10+'[1]címrend államig'!EE10)</f>
        <v>332296</v>
      </c>
      <c r="EF10" s="37">
        <f t="shared" si="35"/>
        <v>105.76948785689278</v>
      </c>
      <c r="EG10" s="36">
        <v>42347</v>
      </c>
      <c r="EH10" s="36">
        <f>SUM('[1]címrend kötelező'!EH10+'[1]címrend önként'!EH10+'[1]címrend államig'!EH10)</f>
        <v>54115</v>
      </c>
      <c r="EI10" s="37">
        <f t="shared" si="36"/>
        <v>127.78945379838005</v>
      </c>
      <c r="EJ10" s="36">
        <v>35107</v>
      </c>
      <c r="EK10" s="36">
        <f>SUM('[1]címrend kötelező'!EK10+'[1]címrend önként'!EK10+'[1]címrend államig'!EK10)</f>
        <v>37871</v>
      </c>
      <c r="EL10" s="37">
        <f t="shared" si="37"/>
        <v>107.87307374597658</v>
      </c>
      <c r="EM10" s="36">
        <v>6700</v>
      </c>
      <c r="EN10" s="36">
        <f>SUM('[1]címrend kötelező'!EN10+'[1]címrend önként'!EN10+'[1]címrend államig'!EN10)</f>
        <v>6250</v>
      </c>
      <c r="EO10" s="37">
        <f t="shared" si="38"/>
        <v>93.28358208955224</v>
      </c>
      <c r="EP10" s="36">
        <v>12539</v>
      </c>
      <c r="EQ10" s="36">
        <f>SUM('[1]címrend kötelező'!EQ10+'[1]címrend önként'!EQ10+'[1]címrend államig'!EQ10)</f>
        <v>14484</v>
      </c>
      <c r="ER10" s="37">
        <f t="shared" si="39"/>
        <v>115.511603796156</v>
      </c>
      <c r="ES10" s="36">
        <v>100959</v>
      </c>
      <c r="ET10" s="36">
        <f>SUM('[1]címrend kötelező'!ET10+'[1]címrend önként'!ET10+'[1]címrend államig'!ET10)</f>
        <v>94655</v>
      </c>
      <c r="EU10" s="37">
        <f t="shared" si="40"/>
        <v>93.755881100248615</v>
      </c>
      <c r="EV10" s="38">
        <f t="shared" si="62"/>
        <v>531982</v>
      </c>
      <c r="EW10" s="38">
        <f t="shared" si="62"/>
        <v>559564</v>
      </c>
      <c r="EX10" s="40">
        <f t="shared" si="41"/>
        <v>105.1847618904399</v>
      </c>
      <c r="EY10" s="36">
        <v>34327</v>
      </c>
      <c r="EZ10" s="39">
        <f>'[1]címrend kötelező'!EY10+'[1]címrend önként'!EY10+'[1]címrend államig'!EY10</f>
        <v>24618</v>
      </c>
      <c r="FA10" s="37">
        <f t="shared" si="42"/>
        <v>71.716141812567372</v>
      </c>
      <c r="FB10" s="36">
        <v>13717</v>
      </c>
      <c r="FC10" s="39">
        <f>'[1]címrend kötelező'!EZ10+'[1]címrend önként'!EZ10+'[1]címrend államig'!EZ10</f>
        <v>20280</v>
      </c>
      <c r="FD10" s="37">
        <f t="shared" si="43"/>
        <v>147.84573886418312</v>
      </c>
      <c r="FE10" s="36">
        <v>29638</v>
      </c>
      <c r="FF10" s="39">
        <f>'[1]címrend kötelező'!FA10+'[1]címrend önként'!FA10+'[1]címrend államig'!FA10</f>
        <v>12188</v>
      </c>
      <c r="FG10" s="37">
        <f t="shared" si="44"/>
        <v>41.122882785613065</v>
      </c>
      <c r="FH10" s="36">
        <v>29273</v>
      </c>
      <c r="FI10" s="39">
        <f>'[1]címrend kötelező'!FB10+'[1]címrend önként'!FB10+'[1]címrend államig'!FB10</f>
        <v>43893</v>
      </c>
      <c r="FJ10" s="37">
        <f t="shared" si="45"/>
        <v>149.94363406552114</v>
      </c>
      <c r="FK10" s="36">
        <v>17853</v>
      </c>
      <c r="FL10" s="39">
        <f>'[1]címrend kötelező'!FC10+'[1]címrend önként'!FC10+'[1]címrend államig'!FC10</f>
        <v>20600</v>
      </c>
      <c r="FM10" s="37">
        <f t="shared" si="46"/>
        <v>115.38676973057748</v>
      </c>
      <c r="FN10" s="36">
        <v>238695</v>
      </c>
      <c r="FO10" s="39">
        <f>'[1]címrend kötelező'!FD10+'[1]címrend önként'!FD10+'[1]címrend államig'!FD10</f>
        <v>229596</v>
      </c>
      <c r="FP10" s="37">
        <f t="shared" si="47"/>
        <v>96.188022371645815</v>
      </c>
      <c r="FQ10" s="36">
        <v>10468</v>
      </c>
      <c r="FR10" s="39">
        <f>'[1]címrend kötelező'!FE10+'[1]címrend önként'!FE10+'[1]címrend államig'!FE10</f>
        <v>13667</v>
      </c>
      <c r="FS10" s="37">
        <f t="shared" si="48"/>
        <v>130.55980129919755</v>
      </c>
      <c r="FT10" s="36">
        <v>30475</v>
      </c>
      <c r="FU10" s="39">
        <f>'[1]címrend kötelező'!FF10+'[1]címrend önként'!FF10+'[1]címrend államig'!FF10</f>
        <v>44475</v>
      </c>
      <c r="FV10" s="37">
        <f t="shared" si="49"/>
        <v>145.93929450369154</v>
      </c>
      <c r="FW10" s="36">
        <v>20908</v>
      </c>
      <c r="FX10" s="39">
        <f>'[1]címrend kötelező'!FG10+'[1]címrend önként'!FG10+'[1]címrend államig'!FG10</f>
        <v>23745</v>
      </c>
      <c r="FY10" s="37">
        <f t="shared" si="50"/>
        <v>113.56896881576431</v>
      </c>
      <c r="FZ10" s="36">
        <v>1162</v>
      </c>
      <c r="GA10" s="39">
        <f>'[1]címrend kötelező'!FH10+'[1]címrend önként'!FH10+'[1]címrend államig'!FH10</f>
        <v>422</v>
      </c>
      <c r="GB10" s="37">
        <f t="shared" si="51"/>
        <v>36.316695352839936</v>
      </c>
      <c r="GC10" s="36">
        <v>12679</v>
      </c>
      <c r="GD10" s="39">
        <f>'[1]címrend kötelező'!FI10+'[1]címrend önként'!FI10+'[1]címrend államig'!FI10</f>
        <v>14483</v>
      </c>
      <c r="GE10" s="37">
        <f t="shared" si="52"/>
        <v>114.22825143938798</v>
      </c>
      <c r="GF10" s="36">
        <v>701200</v>
      </c>
      <c r="GG10" s="39">
        <f>'[1]címrend kötelező'!FJ10+'[1]címrend önként'!FJ10+'[1]címrend államig'!FJ10</f>
        <v>716791</v>
      </c>
      <c r="GH10" s="37">
        <f t="shared" si="53"/>
        <v>102.22347404449515</v>
      </c>
      <c r="GI10" s="36"/>
      <c r="GJ10" s="39">
        <f>'[1]címrend kötelező'!FK10+'[1]címrend önként'!FK10+'[1]címrend államig'!FK10</f>
        <v>31780</v>
      </c>
      <c r="GK10" s="38"/>
      <c r="GL10" s="38">
        <f t="shared" si="63"/>
        <v>1140395</v>
      </c>
      <c r="GM10" s="38">
        <f t="shared" si="63"/>
        <v>1196538</v>
      </c>
      <c r="GN10" s="40">
        <f t="shared" si="54"/>
        <v>104.92311874394397</v>
      </c>
      <c r="GO10" s="36">
        <v>170309</v>
      </c>
      <c r="GP10" s="39">
        <f>'[1]címrend kötelező'!FM10+'[1]címrend önként'!FM10+'[1]címrend államig'!FM10</f>
        <v>179523</v>
      </c>
      <c r="GQ10" s="37">
        <f t="shared" si="55"/>
        <v>105.41016622726926</v>
      </c>
      <c r="GR10" s="36">
        <v>305937</v>
      </c>
      <c r="GS10" s="39">
        <f>'[1]címrend kötelező'!FN10+'[1]címrend önként'!FN10+'[1]címrend államig'!FN10</f>
        <v>308130</v>
      </c>
      <c r="GT10" s="37">
        <f t="shared" si="56"/>
        <v>100.71681424607026</v>
      </c>
      <c r="GU10" s="36">
        <v>81715</v>
      </c>
      <c r="GV10" s="39">
        <f>'[1]címrend kötelező'!FO10+'[1]címrend önként'!FO10+'[1]címrend államig'!FO10</f>
        <v>123311</v>
      </c>
      <c r="GW10" s="37">
        <f t="shared" si="57"/>
        <v>150.90375084133879</v>
      </c>
      <c r="GX10" s="38">
        <f t="shared" si="64"/>
        <v>1698356</v>
      </c>
      <c r="GY10" s="38">
        <f t="shared" si="64"/>
        <v>1807502</v>
      </c>
      <c r="GZ10" s="40">
        <f t="shared" si="58"/>
        <v>106.42656781028241</v>
      </c>
      <c r="HA10" s="38">
        <f t="shared" si="65"/>
        <v>6860549</v>
      </c>
      <c r="HB10" s="38">
        <f t="shared" si="65"/>
        <v>7407603</v>
      </c>
      <c r="HC10" s="41">
        <f t="shared" si="59"/>
        <v>107.97390995968399</v>
      </c>
      <c r="HE10" s="25"/>
      <c r="HF10" s="25"/>
    </row>
    <row r="11" spans="1:214" ht="15" customHeight="1" x14ac:dyDescent="0.2">
      <c r="A11" s="35" t="s">
        <v>311</v>
      </c>
      <c r="B11" s="36"/>
      <c r="C11" s="36">
        <f>SUM('[1]címrend kötelező'!C11+'[1]címrend önként'!C11+'[1]címrend államig'!C11)</f>
        <v>0</v>
      </c>
      <c r="D11" s="40"/>
      <c r="E11" s="36"/>
      <c r="F11" s="36">
        <f>SUM('[1]címrend kötelező'!F11+'[1]címrend önként'!F11+'[1]címrend államig'!F11)</f>
        <v>0</v>
      </c>
      <c r="G11" s="38"/>
      <c r="H11" s="36"/>
      <c r="I11" s="36">
        <f>SUM('[1]címrend kötelező'!I11+'[1]címrend önként'!I11+'[1]címrend államig'!I11)</f>
        <v>0</v>
      </c>
      <c r="J11" s="38"/>
      <c r="K11" s="36"/>
      <c r="L11" s="36">
        <f>SUM('[1]címrend kötelező'!L11+'[1]címrend önként'!L11+'[1]címrend államig'!L11)</f>
        <v>0</v>
      </c>
      <c r="M11" s="38"/>
      <c r="N11" s="36"/>
      <c r="O11" s="36">
        <f>SUM('[1]címrend kötelező'!O11+'[1]címrend önként'!O11+'[1]címrend államig'!O11)</f>
        <v>0</v>
      </c>
      <c r="P11" s="38"/>
      <c r="Q11" s="36"/>
      <c r="R11" s="36">
        <f>SUM('[1]címrend kötelező'!R11+'[1]címrend önként'!R11+'[1]címrend államig'!R11)</f>
        <v>0</v>
      </c>
      <c r="S11" s="38"/>
      <c r="T11" s="36"/>
      <c r="U11" s="36">
        <f>SUM('[1]címrend kötelező'!U11+'[1]címrend önként'!U11+'[1]címrend államig'!U11)</f>
        <v>0</v>
      </c>
      <c r="V11" s="38"/>
      <c r="W11" s="36"/>
      <c r="X11" s="36">
        <f>SUM('[1]címrend kötelező'!X11+'[1]címrend önként'!X11+'[1]címrend államig'!X11)</f>
        <v>0</v>
      </c>
      <c r="Y11" s="38"/>
      <c r="Z11" s="36"/>
      <c r="AA11" s="36">
        <f>SUM('[1]címrend kötelező'!AA11+'[1]címrend önként'!AA11+'[1]címrend államig'!AA11)</f>
        <v>0</v>
      </c>
      <c r="AB11" s="38"/>
      <c r="AC11" s="36"/>
      <c r="AD11" s="36">
        <f>SUM('[1]címrend kötelező'!AD11+'[1]címrend önként'!AD11+'[1]címrend államig'!AD11)</f>
        <v>0</v>
      </c>
      <c r="AE11" s="38"/>
      <c r="AF11" s="36">
        <v>3000</v>
      </c>
      <c r="AG11" s="36">
        <f>SUM('[1]címrend kötelező'!AG11+'[1]címrend önként'!AG11+'[1]címrend államig'!AG11)</f>
        <v>3000</v>
      </c>
      <c r="AH11" s="37">
        <f t="shared" si="8"/>
        <v>100</v>
      </c>
      <c r="AI11" s="36"/>
      <c r="AJ11" s="36">
        <f>SUM('[1]címrend kötelező'!AJ11+'[1]címrend önként'!AJ11+'[1]címrend államig'!AJ11)</f>
        <v>0</v>
      </c>
      <c r="AK11" s="38"/>
      <c r="AL11" s="36">
        <v>152000</v>
      </c>
      <c r="AM11" s="36">
        <f>SUM('[1]címrend kötelező'!AM11+'[1]címrend önként'!AM11+'[1]címrend államig'!AM11)</f>
        <v>153397</v>
      </c>
      <c r="AN11" s="37">
        <f t="shared" si="71"/>
        <v>100.91907894736842</v>
      </c>
      <c r="AO11" s="36"/>
      <c r="AP11" s="36">
        <f>SUM('[1]címrend kötelező'!AP11+'[1]címrend önként'!AP11+'[1]címrend államig'!AP11)</f>
        <v>0</v>
      </c>
      <c r="AQ11" s="38"/>
      <c r="AR11" s="36"/>
      <c r="AS11" s="39">
        <f>SUM('[1]címrend kötelező'!AS11+'[1]címrend önként'!AS11+'[1]címrend államig'!AS11)</f>
        <v>0</v>
      </c>
      <c r="AT11" s="38"/>
      <c r="AU11" s="36"/>
      <c r="AV11" s="39">
        <f>SUM('[1]címrend kötelező'!AV11+'[1]címrend önként'!AV11+'[1]címrend államig'!AV11)</f>
        <v>0</v>
      </c>
      <c r="AW11" s="38"/>
      <c r="AX11" s="36"/>
      <c r="AY11" s="39">
        <f>SUM('[1]címrend kötelező'!AY11+'[1]címrend önként'!AY11+'[1]címrend államig'!AY11)</f>
        <v>0</v>
      </c>
      <c r="AZ11" s="38"/>
      <c r="BA11" s="36"/>
      <c r="BB11" s="39">
        <f>SUM('[1]címrend kötelező'!BB11+'[1]címrend önként'!BB11+'[1]címrend államig'!BB11)</f>
        <v>0</v>
      </c>
      <c r="BC11" s="38"/>
      <c r="BD11" s="36"/>
      <c r="BE11" s="39">
        <f>SUM('[1]címrend kötelező'!BE11+'[1]címrend önként'!BE11+'[1]címrend államig'!BE11)</f>
        <v>0</v>
      </c>
      <c r="BF11" s="38"/>
      <c r="BG11" s="36"/>
      <c r="BH11" s="39">
        <f>'[1]címrend kötelező'!BH11+'[1]címrend önként'!BH11+'[1]címrend államig'!BH11</f>
        <v>0</v>
      </c>
      <c r="BI11" s="38"/>
      <c r="BJ11" s="36"/>
      <c r="BK11" s="39">
        <f>'[1]címrend kötelező'!BK11+'[1]címrend önként'!BK11+'[1]címrend államig'!BK11</f>
        <v>0</v>
      </c>
      <c r="BL11" s="38"/>
      <c r="BM11" s="36"/>
      <c r="BN11" s="39">
        <f>SUM('[1]címrend kötelező'!BN11+'[1]címrend önként'!BN11+'[1]címrend államig'!BN11)</f>
        <v>0</v>
      </c>
      <c r="BO11" s="38"/>
      <c r="BP11" s="36"/>
      <c r="BQ11" s="39">
        <f>SUM('[1]címrend kötelező'!BQ11+'[1]címrend önként'!BQ11+'[1]címrend államig'!BQ11)</f>
        <v>0</v>
      </c>
      <c r="BR11" s="38"/>
      <c r="BS11" s="36"/>
      <c r="BT11" s="39">
        <f>SUM('[1]címrend kötelező'!BT11+'[1]címrend önként'!BT11+'[1]címrend államig'!BT11)</f>
        <v>0</v>
      </c>
      <c r="BU11" s="38"/>
      <c r="BV11" s="36"/>
      <c r="BW11" s="39">
        <f>SUM('[1]címrend kötelező'!BW11+'[1]címrend önként'!BW11+'[1]címrend államig'!BW11)</f>
        <v>0</v>
      </c>
      <c r="BX11" s="38"/>
      <c r="BY11" s="36"/>
      <c r="BZ11" s="39">
        <f>SUM('[1]címrend kötelező'!BZ11+'[1]címrend önként'!BZ11+'[1]címrend államig'!BZ11)</f>
        <v>0</v>
      </c>
      <c r="CA11" s="38"/>
      <c r="CB11" s="36"/>
      <c r="CC11" s="38">
        <f>SUM('[1]címrend kötelező'!CC11+'[1]címrend önként'!CC11+'[1]címrend államig'!CC11)</f>
        <v>0</v>
      </c>
      <c r="CD11" s="38"/>
      <c r="CE11" s="36"/>
      <c r="CF11" s="39">
        <f>SUM('[1]címrend kötelező'!CF11+'[1]címrend önként'!CF11+'[1]címrend államig'!CF11)</f>
        <v>0</v>
      </c>
      <c r="CG11" s="38"/>
      <c r="CH11" s="36"/>
      <c r="CI11" s="39">
        <f>SUM('[1]címrend kötelező'!CI11+'[1]címrend önként'!CI11+'[1]címrend államig'!CI11)</f>
        <v>0</v>
      </c>
      <c r="CJ11" s="38"/>
      <c r="CK11" s="36"/>
      <c r="CL11" s="39">
        <f>SUM('[1]címrend kötelező'!CL11+'[1]címrend önként'!CL11+'[1]címrend államig'!CL11)</f>
        <v>0</v>
      </c>
      <c r="CM11" s="38"/>
      <c r="CN11" s="36"/>
      <c r="CO11" s="39">
        <f>'[1]címrend kötelező'!CO11+'[1]címrend önként'!CO11+'[1]címrend államig'!CO11</f>
        <v>0</v>
      </c>
      <c r="CP11" s="38"/>
      <c r="CQ11" s="36"/>
      <c r="CR11" s="39">
        <f>SUM('[1]címrend kötelező'!CR11+'[1]címrend önként'!CR11+'[1]címrend államig'!CR11)</f>
        <v>0</v>
      </c>
      <c r="CS11" s="38"/>
      <c r="CT11" s="36"/>
      <c r="CU11" s="39">
        <f>SUM('[1]címrend kötelező'!CU11+'[1]címrend önként'!CU11+'[1]címrend államig'!CU11)</f>
        <v>0</v>
      </c>
      <c r="CV11" s="38"/>
      <c r="CW11" s="36"/>
      <c r="CX11" s="39">
        <f>SUM('[1]címrend kötelező'!CX11+'[1]címrend önként'!CX11+'[1]címrend államig'!CX11)</f>
        <v>0</v>
      </c>
      <c r="CY11" s="38"/>
      <c r="CZ11" s="36"/>
      <c r="DA11" s="39">
        <f>SUM('[1]címrend kötelező'!DA11+'[1]címrend önként'!DA11+'[1]címrend államig'!DA11)</f>
        <v>0</v>
      </c>
      <c r="DB11" s="38"/>
      <c r="DC11" s="36"/>
      <c r="DD11" s="39">
        <f>SUM('[1]címrend kötelező'!DD11+'[1]címrend önként'!DD11+'[1]címrend államig'!DD11)</f>
        <v>0</v>
      </c>
      <c r="DE11" s="38"/>
      <c r="DF11" s="36"/>
      <c r="DG11" s="39">
        <f>SUM('[1]címrend kötelező'!DG11+'[1]címrend önként'!DG11+'[1]címrend államig'!DG11)</f>
        <v>0</v>
      </c>
      <c r="DH11" s="38"/>
      <c r="DI11" s="36"/>
      <c r="DJ11" s="39">
        <f>SUM('[1]címrend kötelező'!DJ11+'[1]címrend önként'!DJ11+'[1]címrend államig'!DJ11)</f>
        <v>0</v>
      </c>
      <c r="DK11" s="38"/>
      <c r="DL11" s="36"/>
      <c r="DM11" s="39">
        <f>SUM('[1]címrend kötelező'!DM11+'[1]címrend önként'!DM11+'[1]címrend államig'!DM11)</f>
        <v>0</v>
      </c>
      <c r="DN11" s="38"/>
      <c r="DO11" s="36"/>
      <c r="DP11" s="39">
        <f>'[1]címrend kötelező'!DP11+'[1]címrend önként'!DP11+'[1]címrend államig'!DP11</f>
        <v>0</v>
      </c>
      <c r="DQ11" s="38"/>
      <c r="DR11" s="38">
        <f t="shared" si="60"/>
        <v>155000</v>
      </c>
      <c r="DS11" s="38">
        <f t="shared" si="60"/>
        <v>156397</v>
      </c>
      <c r="DT11" s="40">
        <f t="shared" si="61"/>
        <v>100.90129032258064</v>
      </c>
      <c r="DU11" s="36"/>
      <c r="DV11" s="36">
        <f>SUM('[1]címrend kötelező'!DV11+'[1]címrend önként'!DV11+'[1]címrend államig'!DV11)</f>
        <v>0</v>
      </c>
      <c r="DW11" s="38"/>
      <c r="DX11" s="36"/>
      <c r="DY11" s="36">
        <f>SUM('[1]címrend kötelező'!DY11+'[1]címrend önként'!DY11+'[1]címrend államig'!DY11)</f>
        <v>0</v>
      </c>
      <c r="DZ11" s="38"/>
      <c r="EA11" s="36"/>
      <c r="EB11" s="36">
        <f>SUM('[1]címrend kötelező'!EB11+'[1]címrend önként'!EB11+'[1]címrend államig'!EB11)</f>
        <v>0</v>
      </c>
      <c r="EC11" s="38"/>
      <c r="ED11" s="36"/>
      <c r="EE11" s="36">
        <f>SUM('[1]címrend kötelező'!EE11+'[1]címrend önként'!EE11+'[1]címrend államig'!EE11)</f>
        <v>0</v>
      </c>
      <c r="EF11" s="38"/>
      <c r="EG11" s="36"/>
      <c r="EH11" s="36">
        <f>SUM('[1]címrend kötelező'!EH11+'[1]címrend önként'!EH11+'[1]címrend államig'!EH11)</f>
        <v>0</v>
      </c>
      <c r="EI11" s="38"/>
      <c r="EJ11" s="36"/>
      <c r="EK11" s="36">
        <f>SUM('[1]címrend kötelező'!EK11+'[1]címrend önként'!EK11+'[1]címrend államig'!EK11)</f>
        <v>0</v>
      </c>
      <c r="EL11" s="38"/>
      <c r="EM11" s="36"/>
      <c r="EN11" s="36">
        <f>SUM('[1]címrend kötelező'!EN11+'[1]címrend önként'!EN11+'[1]címrend államig'!EN11)</f>
        <v>0</v>
      </c>
      <c r="EO11" s="38"/>
      <c r="EP11" s="36"/>
      <c r="EQ11" s="36">
        <f>SUM('[1]címrend kötelező'!EQ11+'[1]címrend önként'!EQ11+'[1]címrend államig'!EQ11)</f>
        <v>0</v>
      </c>
      <c r="ER11" s="38"/>
      <c r="ES11" s="36"/>
      <c r="ET11" s="36">
        <f>SUM('[1]címrend kötelező'!ET11+'[1]címrend önként'!ET11+'[1]címrend államig'!ET11)</f>
        <v>0</v>
      </c>
      <c r="EU11" s="38"/>
      <c r="EV11" s="38">
        <f t="shared" si="62"/>
        <v>0</v>
      </c>
      <c r="EW11" s="38">
        <f t="shared" si="62"/>
        <v>0</v>
      </c>
      <c r="EX11" s="40"/>
      <c r="EY11" s="36"/>
      <c r="EZ11" s="39">
        <f>'[1]címrend kötelező'!EY11+'[1]címrend önként'!EY11+'[1]címrend államig'!EY11</f>
        <v>0</v>
      </c>
      <c r="FA11" s="38"/>
      <c r="FB11" s="36"/>
      <c r="FC11" s="39">
        <f>'[1]címrend kötelező'!EZ11+'[1]címrend önként'!EZ11+'[1]címrend államig'!EZ11</f>
        <v>0</v>
      </c>
      <c r="FD11" s="38"/>
      <c r="FE11" s="36"/>
      <c r="FF11" s="39">
        <f>'[1]címrend kötelező'!FA11+'[1]címrend önként'!FA11+'[1]címrend államig'!FA11</f>
        <v>0</v>
      </c>
      <c r="FG11" s="38"/>
      <c r="FH11" s="36"/>
      <c r="FI11" s="39">
        <f>'[1]címrend kötelező'!FB11+'[1]címrend önként'!FB11+'[1]címrend államig'!FB11</f>
        <v>0</v>
      </c>
      <c r="FJ11" s="38"/>
      <c r="FK11" s="36"/>
      <c r="FL11" s="39">
        <f>'[1]címrend kötelező'!FC11+'[1]címrend önként'!FC11+'[1]címrend államig'!FC11</f>
        <v>0</v>
      </c>
      <c r="FM11" s="38"/>
      <c r="FN11" s="36"/>
      <c r="FO11" s="39">
        <f>'[1]címrend kötelező'!FD11+'[1]címrend önként'!FD11+'[1]címrend államig'!FD11</f>
        <v>0</v>
      </c>
      <c r="FP11" s="38"/>
      <c r="FQ11" s="36"/>
      <c r="FR11" s="39">
        <f>'[1]címrend kötelező'!FE11+'[1]címrend önként'!FE11+'[1]címrend államig'!FE11</f>
        <v>0</v>
      </c>
      <c r="FS11" s="38"/>
      <c r="FT11" s="36"/>
      <c r="FU11" s="39">
        <f>'[1]címrend kötelező'!FF11+'[1]címrend önként'!FF11+'[1]címrend államig'!FF11</f>
        <v>0</v>
      </c>
      <c r="FV11" s="39"/>
      <c r="FW11" s="36"/>
      <c r="FX11" s="39">
        <f>'[1]címrend kötelező'!FG11+'[1]címrend önként'!FG11+'[1]címrend államig'!FG11</f>
        <v>0</v>
      </c>
      <c r="FY11" s="38"/>
      <c r="FZ11" s="36"/>
      <c r="GA11" s="39">
        <f>'[1]címrend kötelező'!FH11+'[1]címrend önként'!FH11+'[1]címrend államig'!FH11</f>
        <v>0</v>
      </c>
      <c r="GB11" s="39"/>
      <c r="GC11" s="36">
        <v>730</v>
      </c>
      <c r="GD11" s="39">
        <f>'[1]címrend kötelező'!FI11+'[1]címrend önként'!FI11+'[1]címrend államig'!FI11</f>
        <v>730</v>
      </c>
      <c r="GE11" s="37">
        <f t="shared" si="52"/>
        <v>100</v>
      </c>
      <c r="GF11" s="36"/>
      <c r="GG11" s="39">
        <f>'[1]címrend kötelező'!FJ11+'[1]címrend önként'!FJ11+'[1]címrend államig'!FJ11</f>
        <v>0</v>
      </c>
      <c r="GH11" s="39"/>
      <c r="GI11" s="36"/>
      <c r="GJ11" s="39">
        <f>'[1]címrend kötelező'!FK11+'[1]címrend önként'!FK11+'[1]címrend államig'!FK11</f>
        <v>0</v>
      </c>
      <c r="GK11" s="38"/>
      <c r="GL11" s="38">
        <f t="shared" si="63"/>
        <v>730</v>
      </c>
      <c r="GM11" s="38">
        <f t="shared" si="63"/>
        <v>730</v>
      </c>
      <c r="GN11" s="40">
        <f t="shared" si="54"/>
        <v>100</v>
      </c>
      <c r="GO11" s="36"/>
      <c r="GP11" s="39">
        <f>'[1]címrend kötelező'!FM11+'[1]címrend önként'!FM11+'[1]címrend államig'!FM11</f>
        <v>0</v>
      </c>
      <c r="GQ11" s="39"/>
      <c r="GR11" s="36"/>
      <c r="GS11" s="39">
        <f>'[1]címrend kötelező'!FN11+'[1]címrend önként'!FN11+'[1]címrend államig'!FN11</f>
        <v>0</v>
      </c>
      <c r="GT11" s="39"/>
      <c r="GU11" s="36"/>
      <c r="GV11" s="39">
        <f>'[1]címrend kötelező'!FO11+'[1]címrend önként'!FO11+'[1]címrend államig'!FO11</f>
        <v>0</v>
      </c>
      <c r="GW11" s="39"/>
      <c r="GX11" s="38">
        <f t="shared" si="64"/>
        <v>730</v>
      </c>
      <c r="GY11" s="38">
        <f t="shared" si="64"/>
        <v>730</v>
      </c>
      <c r="GZ11" s="40">
        <f t="shared" si="58"/>
        <v>100</v>
      </c>
      <c r="HA11" s="38">
        <f t="shared" si="65"/>
        <v>155730</v>
      </c>
      <c r="HB11" s="38">
        <f t="shared" si="65"/>
        <v>157127</v>
      </c>
      <c r="HC11" s="41">
        <f t="shared" si="59"/>
        <v>100.89706543376356</v>
      </c>
      <c r="HE11" s="25"/>
      <c r="HF11" s="25"/>
    </row>
    <row r="12" spans="1:214" s="44" customFormat="1" ht="15" customHeight="1" x14ac:dyDescent="0.2">
      <c r="A12" s="42" t="s">
        <v>312</v>
      </c>
      <c r="B12" s="43">
        <f>B13+B14+B15+B16+B17</f>
        <v>0</v>
      </c>
      <c r="C12" s="43">
        <f>C13+C14+C15+C16+C17</f>
        <v>0</v>
      </c>
      <c r="D12" s="40"/>
      <c r="E12" s="43">
        <f>E13+E14+E15+E16+E17</f>
        <v>0</v>
      </c>
      <c r="F12" s="43">
        <f>F13+F14+F15+F16+F17</f>
        <v>0</v>
      </c>
      <c r="G12" s="38"/>
      <c r="H12" s="43">
        <f>H13+H14+H15+H16+H17</f>
        <v>0</v>
      </c>
      <c r="I12" s="43">
        <f>I13+I14+I15+I16+I17</f>
        <v>0</v>
      </c>
      <c r="J12" s="38"/>
      <c r="K12" s="43">
        <f>K13+K14+K15+K16+K17</f>
        <v>0</v>
      </c>
      <c r="L12" s="43">
        <f>L13+L14+L15+L16+L17</f>
        <v>0</v>
      </c>
      <c r="M12" s="38"/>
      <c r="N12" s="43">
        <f>N13+N14+N15+N16+N17</f>
        <v>146680</v>
      </c>
      <c r="O12" s="43">
        <f>O13+O14+O15+O16+O17</f>
        <v>118569</v>
      </c>
      <c r="P12" s="40">
        <f t="shared" ref="P12" si="87">O12/N12*100</f>
        <v>80.835151349877293</v>
      </c>
      <c r="Q12" s="43">
        <f>Q13+Q14+Q15+Q16+Q17</f>
        <v>693317</v>
      </c>
      <c r="R12" s="43">
        <f>R13+R14+R15+R16+R17</f>
        <v>742225</v>
      </c>
      <c r="S12" s="40">
        <f t="shared" ref="S12" si="88">R12/Q12*100</f>
        <v>107.0542046423209</v>
      </c>
      <c r="T12" s="43">
        <f>T13+T14+T15+T16+T17</f>
        <v>0</v>
      </c>
      <c r="U12" s="43">
        <f>U13+U14+U15+U16+U17</f>
        <v>0</v>
      </c>
      <c r="V12" s="38"/>
      <c r="W12" s="43">
        <f>W13+W14+W15+W16+W17</f>
        <v>0</v>
      </c>
      <c r="X12" s="43">
        <f>X13+X14+X15+X16+X17</f>
        <v>6868</v>
      </c>
      <c r="Y12" s="38"/>
      <c r="Z12" s="43">
        <f>Z13+Z14+Z15+Z16+Z17</f>
        <v>15758</v>
      </c>
      <c r="AA12" s="43">
        <f>AA13+AA14+AA15+AA16+AA17</f>
        <v>50726</v>
      </c>
      <c r="AB12" s="38"/>
      <c r="AC12" s="43">
        <f>AC13+AC14+AC15+AC16+AC17</f>
        <v>0</v>
      </c>
      <c r="AD12" s="43">
        <f>AD13+AD14+AD15+AD16+AD17</f>
        <v>0</v>
      </c>
      <c r="AE12" s="38"/>
      <c r="AF12" s="43">
        <f>AF13+AF14+AF15+AF16+AF17</f>
        <v>0</v>
      </c>
      <c r="AG12" s="43">
        <f>AG13+AG14+AG15+AG16+AG17</f>
        <v>0</v>
      </c>
      <c r="AH12" s="38"/>
      <c r="AI12" s="43">
        <f>AI13+AI14+AI15+AI16+AI17</f>
        <v>0</v>
      </c>
      <c r="AJ12" s="43">
        <f>AJ13+AJ14+AJ15+AJ16+AJ17</f>
        <v>0</v>
      </c>
      <c r="AK12" s="38"/>
      <c r="AL12" s="43">
        <f>AL13+AL14+AL15+AL16+AL17</f>
        <v>0</v>
      </c>
      <c r="AM12" s="43">
        <f>AM13+AM14+AM15+AM16+AM17</f>
        <v>0</v>
      </c>
      <c r="AN12" s="38"/>
      <c r="AO12" s="43">
        <f>AO13+AO14+AO15+AO16+AO17</f>
        <v>0</v>
      </c>
      <c r="AP12" s="43">
        <f>AP13+AP14+AP15+AP16+AP17</f>
        <v>0</v>
      </c>
      <c r="AQ12" s="38"/>
      <c r="AR12" s="43">
        <f>AR13+AR14+AR15+AR16+AR17</f>
        <v>0</v>
      </c>
      <c r="AS12" s="43">
        <f>AS13+AS14+AS15+AS16+AS17</f>
        <v>0</v>
      </c>
      <c r="AT12" s="38"/>
      <c r="AU12" s="43">
        <f>AU13+AU14+AU15+AU16+AU17</f>
        <v>122457</v>
      </c>
      <c r="AV12" s="43">
        <f>AV13+AV14+AV15+AV16+AV17</f>
        <v>104457</v>
      </c>
      <c r="AW12" s="40">
        <f t="shared" si="73"/>
        <v>85.300962786937447</v>
      </c>
      <c r="AX12" s="43">
        <f>AX13+AX14+AX15+AX16+AX17</f>
        <v>0</v>
      </c>
      <c r="AY12" s="43">
        <f>AY13+AY14+AY15+AY16+AY17</f>
        <v>0</v>
      </c>
      <c r="AZ12" s="40"/>
      <c r="BA12" s="43">
        <f>BA13+BA14+BA15+BA16+BA17</f>
        <v>0</v>
      </c>
      <c r="BB12" s="43">
        <f>BB13+BB14+BB15+BB16+BB17</f>
        <v>0</v>
      </c>
      <c r="BC12" s="38"/>
      <c r="BD12" s="43">
        <f>BD13+BD14+BD15+BD16+BD17</f>
        <v>0</v>
      </c>
      <c r="BE12" s="43">
        <f>BE13+BE14+BE15+BE16+BE17</f>
        <v>0</v>
      </c>
      <c r="BF12" s="38"/>
      <c r="BG12" s="43">
        <f>BG13+BG14+BG15+BG16+BG17</f>
        <v>0</v>
      </c>
      <c r="BH12" s="43">
        <f>BH13+BH14+BH15+BH16+BH17</f>
        <v>0</v>
      </c>
      <c r="BI12" s="38"/>
      <c r="BJ12" s="43">
        <f>BJ13+BJ14+BJ15+BJ16+BJ17</f>
        <v>0</v>
      </c>
      <c r="BK12" s="43">
        <f>BK13+BK14+BK15+BK16+BK17</f>
        <v>0</v>
      </c>
      <c r="BL12" s="38"/>
      <c r="BM12" s="43">
        <f>BM13+BM14+BM15+BM16+BM17</f>
        <v>0</v>
      </c>
      <c r="BN12" s="43">
        <f>BN13+BN14+BN15+BN16+BN17</f>
        <v>0</v>
      </c>
      <c r="BO12" s="38"/>
      <c r="BP12" s="43">
        <f>BP13+BP14+BP15+BP16+BP17</f>
        <v>0</v>
      </c>
      <c r="BQ12" s="43">
        <f>BQ13+BQ14+BQ15+BQ16+BQ17</f>
        <v>0</v>
      </c>
      <c r="BR12" s="38"/>
      <c r="BS12" s="43">
        <f>BS13+BS14+BS15+BS16+BS17</f>
        <v>175109</v>
      </c>
      <c r="BT12" s="43">
        <f>BT13+BT14+BT15+BT16+BT17</f>
        <v>169062</v>
      </c>
      <c r="BU12" s="40">
        <f t="shared" ref="BU12" si="89">BT12/BS12*100</f>
        <v>96.546722327236182</v>
      </c>
      <c r="BV12" s="43">
        <f>BV13+BV14+BV15+BV16+BV17</f>
        <v>0</v>
      </c>
      <c r="BW12" s="43">
        <f>BW13+BW14+BW15+BW16+BW17</f>
        <v>0</v>
      </c>
      <c r="BX12" s="38"/>
      <c r="BY12" s="43">
        <f>BY13+BY14+BY15+BY16+BY17</f>
        <v>699392</v>
      </c>
      <c r="BZ12" s="43">
        <f>BZ13+BZ14+BZ15+BZ16+BZ17</f>
        <v>782860</v>
      </c>
      <c r="CA12" s="40">
        <f t="shared" ref="CA12" si="90">BZ12/BY12*100</f>
        <v>111.93436584919473</v>
      </c>
      <c r="CB12" s="43">
        <f>CB13+CB14+CB15+CB16+CB17</f>
        <v>0</v>
      </c>
      <c r="CC12" s="43">
        <f>CC13+CC14+CC15+CC16+CC17</f>
        <v>0</v>
      </c>
      <c r="CD12" s="38"/>
      <c r="CE12" s="43">
        <f>CE13+CE14+CE15+CE16+CE17</f>
        <v>0</v>
      </c>
      <c r="CF12" s="43">
        <f>CF13+CF14+CF15+CF16+CF17</f>
        <v>0</v>
      </c>
      <c r="CG12" s="38"/>
      <c r="CH12" s="43">
        <f>CH13+CH14+CH15+CH16+CH17</f>
        <v>0</v>
      </c>
      <c r="CI12" s="43">
        <f>CI13+CI14+CI15+CI16+CI17</f>
        <v>0</v>
      </c>
      <c r="CJ12" s="38"/>
      <c r="CK12" s="43">
        <f>CK13+CK14+CK15+CK16+CK17</f>
        <v>0</v>
      </c>
      <c r="CL12" s="43">
        <f>CL13+CL14+CL15+CL16+CL17</f>
        <v>0</v>
      </c>
      <c r="CM12" s="38"/>
      <c r="CN12" s="43">
        <f>CN13+CN14+CN15+CN16+CN17</f>
        <v>0</v>
      </c>
      <c r="CO12" s="43">
        <f>CO13+CO14+CO15+CO16+CO17</f>
        <v>11000</v>
      </c>
      <c r="CP12" s="38"/>
      <c r="CQ12" s="43">
        <f>CQ13+CQ14+CQ15+CQ16+CQ17</f>
        <v>0</v>
      </c>
      <c r="CR12" s="43">
        <f>CR13+CR14+CR15+CR16+CR17</f>
        <v>0</v>
      </c>
      <c r="CS12" s="38"/>
      <c r="CT12" s="43">
        <f>CT13+CT14+CT15+CT16+CT17</f>
        <v>0</v>
      </c>
      <c r="CU12" s="43">
        <f>CU13+CU14+CU15+CU16+CU17</f>
        <v>0</v>
      </c>
      <c r="CV12" s="38"/>
      <c r="CW12" s="43">
        <f>CW13+CW14+CW15+CW16+CW17</f>
        <v>0</v>
      </c>
      <c r="CX12" s="43">
        <f>CX13+CX14+CX15+CX16+CX17</f>
        <v>0</v>
      </c>
      <c r="CY12" s="38"/>
      <c r="CZ12" s="43">
        <f>CZ13+CZ14+CZ15+CZ16+CZ17</f>
        <v>0</v>
      </c>
      <c r="DA12" s="43">
        <f>DA13+DA14+DA15+DA16+DA17</f>
        <v>4900</v>
      </c>
      <c r="DB12" s="38"/>
      <c r="DC12" s="43">
        <f>DC13+DC14+DC15+DC16+DC17</f>
        <v>0</v>
      </c>
      <c r="DD12" s="43">
        <f>DD13+DD14+DD15+DD16+DD17</f>
        <v>0</v>
      </c>
      <c r="DE12" s="38"/>
      <c r="DF12" s="43">
        <f>DF13+DF14+DF15+DF16+DF17</f>
        <v>0</v>
      </c>
      <c r="DG12" s="43">
        <f>DG13+DG14+DG15+DG16+DG17</f>
        <v>0</v>
      </c>
      <c r="DH12" s="38"/>
      <c r="DI12" s="43">
        <f>DI13+DI14+DI15+DI16+DI17</f>
        <v>0</v>
      </c>
      <c r="DJ12" s="43">
        <f>DJ13+DJ14+DJ15+DJ16+DJ17</f>
        <v>0</v>
      </c>
      <c r="DK12" s="38"/>
      <c r="DL12" s="43">
        <f>DL13+DL14+DL15+DL16+DL17</f>
        <v>125042</v>
      </c>
      <c r="DM12" s="43">
        <f>DM13+DM14+DM15+DM16+DM17</f>
        <v>0</v>
      </c>
      <c r="DN12" s="40">
        <f t="shared" ref="DN12" si="91">DM12/DL12*100</f>
        <v>0</v>
      </c>
      <c r="DO12" s="43">
        <f>DO13+DO14+DO15+DO16+DO17</f>
        <v>861506</v>
      </c>
      <c r="DP12" s="43">
        <f>DP13+DP14+DP15+DP16+DP17</f>
        <v>866708</v>
      </c>
      <c r="DQ12" s="40">
        <f t="shared" ref="DQ12" si="92">DP12/DO12*100</f>
        <v>100.60382632274181</v>
      </c>
      <c r="DR12" s="38">
        <f t="shared" si="60"/>
        <v>2839261</v>
      </c>
      <c r="DS12" s="38">
        <f t="shared" si="60"/>
        <v>2857375</v>
      </c>
      <c r="DT12" s="40">
        <f t="shared" si="61"/>
        <v>100.63798291175064</v>
      </c>
      <c r="DU12" s="43">
        <f>DU13+DU14+DU15+DU16+DU17</f>
        <v>0</v>
      </c>
      <c r="DV12" s="43">
        <f>DV13+DV14+DV15+DV16+DV17</f>
        <v>0</v>
      </c>
      <c r="DW12" s="38"/>
      <c r="DX12" s="43">
        <f>DX13+DX14+DX15+DX16+DX17</f>
        <v>0</v>
      </c>
      <c r="DY12" s="43">
        <f>DY13+DY14+DY15+DY16+DY17</f>
        <v>0</v>
      </c>
      <c r="DZ12" s="38"/>
      <c r="EA12" s="43">
        <f>EA13+EA14+EA15+EA16+EA17</f>
        <v>0</v>
      </c>
      <c r="EB12" s="43">
        <f>EB13+EB14+EB15+EB16+EB17</f>
        <v>0</v>
      </c>
      <c r="EC12" s="38"/>
      <c r="ED12" s="43">
        <f>ED13+ED14+ED15+ED16+ED17</f>
        <v>0</v>
      </c>
      <c r="EE12" s="43">
        <f>EE13+EE14+EE15+EE16+EE17</f>
        <v>0</v>
      </c>
      <c r="EF12" s="38"/>
      <c r="EG12" s="43">
        <f>EG13+EG14+EG15+EG16+EG17</f>
        <v>0</v>
      </c>
      <c r="EH12" s="43">
        <f>EH13+EH14+EH15+EH16+EH17</f>
        <v>0</v>
      </c>
      <c r="EI12" s="38"/>
      <c r="EJ12" s="43">
        <f>EJ13+EJ14+EJ15+EJ16+EJ17</f>
        <v>0</v>
      </c>
      <c r="EK12" s="43">
        <f>EK13+EK14+EK15+EK16+EK17</f>
        <v>0</v>
      </c>
      <c r="EL12" s="38"/>
      <c r="EM12" s="43">
        <f>EM13+EM14+EM15+EM16+EM17</f>
        <v>0</v>
      </c>
      <c r="EN12" s="43">
        <f>EN13+EN14+EN15+EN16+EN17</f>
        <v>0</v>
      </c>
      <c r="EO12" s="38"/>
      <c r="EP12" s="43">
        <f>EP13+EP14+EP15+EP16+EP17</f>
        <v>0</v>
      </c>
      <c r="EQ12" s="43">
        <f>EQ13+EQ14+EQ15+EQ16+EQ17</f>
        <v>0</v>
      </c>
      <c r="ER12" s="38"/>
      <c r="ES12" s="43">
        <f>ES13+ES14+ES15+ES16+ES17</f>
        <v>0</v>
      </c>
      <c r="ET12" s="43">
        <f>ET13+ET14+ET15+ET16+ET17</f>
        <v>0</v>
      </c>
      <c r="EU12" s="38"/>
      <c r="EV12" s="38">
        <f t="shared" si="62"/>
        <v>0</v>
      </c>
      <c r="EW12" s="38">
        <f t="shared" si="62"/>
        <v>0</v>
      </c>
      <c r="EX12" s="40"/>
      <c r="EY12" s="43">
        <f>EY13+EY14+EY15+EY16+EY17</f>
        <v>0</v>
      </c>
      <c r="EZ12" s="43">
        <f>EZ13+EZ14+EZ15+EZ16+EZ17</f>
        <v>0</v>
      </c>
      <c r="FA12" s="38"/>
      <c r="FB12" s="43">
        <f>FB13+FB14+FB15+FB16+FB17</f>
        <v>0</v>
      </c>
      <c r="FC12" s="43">
        <f>FC13+FC14+FC15+FC16+FC17</f>
        <v>0</v>
      </c>
      <c r="FD12" s="38"/>
      <c r="FE12" s="43">
        <f>FE13+FE14+FE15+FE16+FE17</f>
        <v>0</v>
      </c>
      <c r="FF12" s="43">
        <f>FF13+FF14+FF15+FF16+FF17</f>
        <v>0</v>
      </c>
      <c r="FG12" s="38"/>
      <c r="FH12" s="43">
        <f>FH13+FH14+FH15+FH16+FH17</f>
        <v>0</v>
      </c>
      <c r="FI12" s="43">
        <f>FI13+FI14+FI15+FI16+FI17</f>
        <v>0</v>
      </c>
      <c r="FJ12" s="38"/>
      <c r="FK12" s="43">
        <f>FK13+FK14+FK15+FK16+FK17</f>
        <v>0</v>
      </c>
      <c r="FL12" s="43">
        <f>FL13+FL14+FL15+FL16+FL17</f>
        <v>0</v>
      </c>
      <c r="FM12" s="38"/>
      <c r="FN12" s="43">
        <f>FN13+FN14+FN15+FN16+FN17</f>
        <v>0</v>
      </c>
      <c r="FO12" s="43">
        <f>FO13+FO14+FO15+FO16+FO17</f>
        <v>0</v>
      </c>
      <c r="FP12" s="38"/>
      <c r="FQ12" s="43">
        <f>FQ13+FQ14+FQ15+FQ16+FQ17</f>
        <v>0</v>
      </c>
      <c r="FR12" s="43">
        <f>FR13+FR14+FR15+FR16+FR17</f>
        <v>0</v>
      </c>
      <c r="FS12" s="38"/>
      <c r="FT12" s="43">
        <f>FT13+FT14+FT15+FT16+FT17</f>
        <v>0</v>
      </c>
      <c r="FU12" s="43">
        <f>FU13+FU14+FU15+FU16+FU17</f>
        <v>0</v>
      </c>
      <c r="FV12" s="39"/>
      <c r="FW12" s="43">
        <f>FW13+FW14+FW15+FW16+FW17</f>
        <v>0</v>
      </c>
      <c r="FX12" s="43">
        <f>FX13+FX14+FX15+FX16+FX17</f>
        <v>0</v>
      </c>
      <c r="FY12" s="38"/>
      <c r="FZ12" s="43">
        <f>FZ13+FZ14+FZ15+FZ16+FZ17</f>
        <v>0</v>
      </c>
      <c r="GA12" s="43">
        <f>GA13+GA14+GA15+GA16+GA17</f>
        <v>0</v>
      </c>
      <c r="GB12" s="38"/>
      <c r="GC12" s="43">
        <f>GC13+GC14+GC15+GC16+GC17</f>
        <v>0</v>
      </c>
      <c r="GD12" s="43">
        <f>GD13+GD14+GD15+GD16+GD17</f>
        <v>0</v>
      </c>
      <c r="GE12" s="38"/>
      <c r="GF12" s="43">
        <f>GF13+GF14+GF15+GF16+GF17</f>
        <v>0</v>
      </c>
      <c r="GG12" s="43">
        <f>GG13+GG14+GG15+GG16+GG17</f>
        <v>0</v>
      </c>
      <c r="GH12" s="38"/>
      <c r="GI12" s="43">
        <f>GI13+GI14+GI15+GI16+GI17</f>
        <v>0</v>
      </c>
      <c r="GJ12" s="43">
        <f>GJ13+GJ14+GJ15+GJ16+GJ17</f>
        <v>0</v>
      </c>
      <c r="GK12" s="38"/>
      <c r="GL12" s="38">
        <f t="shared" si="63"/>
        <v>0</v>
      </c>
      <c r="GM12" s="38">
        <f t="shared" si="63"/>
        <v>0</v>
      </c>
      <c r="GN12" s="38"/>
      <c r="GO12" s="43">
        <f>GO13+GO14+GO15+GO16+GO17</f>
        <v>0</v>
      </c>
      <c r="GP12" s="43">
        <f>GP13+GP14+GP15+GP16+GP17</f>
        <v>0</v>
      </c>
      <c r="GQ12" s="38"/>
      <c r="GR12" s="43">
        <f>GR13+GR14+GR15+GR16+GR17</f>
        <v>0</v>
      </c>
      <c r="GS12" s="43">
        <f>GS13+GS14+GS15+GS16+GS17</f>
        <v>0</v>
      </c>
      <c r="GT12" s="38"/>
      <c r="GU12" s="43">
        <f>GU13+GU14+GU15+GU16+GU17</f>
        <v>0</v>
      </c>
      <c r="GV12" s="43">
        <f>GV13+GV14+GV15+GV16+GV17</f>
        <v>0</v>
      </c>
      <c r="GW12" s="38"/>
      <c r="GX12" s="38">
        <f t="shared" si="64"/>
        <v>0</v>
      </c>
      <c r="GY12" s="38">
        <f t="shared" si="64"/>
        <v>0</v>
      </c>
      <c r="GZ12" s="38"/>
      <c r="HA12" s="38">
        <f t="shared" si="65"/>
        <v>2839261</v>
      </c>
      <c r="HB12" s="38">
        <f t="shared" si="65"/>
        <v>2857375</v>
      </c>
      <c r="HC12" s="41">
        <f t="shared" si="59"/>
        <v>100.63798291175064</v>
      </c>
      <c r="HE12" s="25"/>
      <c r="HF12" s="25"/>
    </row>
    <row r="13" spans="1:214" ht="15" customHeight="1" x14ac:dyDescent="0.2">
      <c r="A13" s="35" t="s">
        <v>313</v>
      </c>
      <c r="B13" s="36"/>
      <c r="C13" s="36">
        <f>SUM('[1]címrend kötelező'!C13+'[1]címrend önként'!C13+'[1]címrend államig'!C13)</f>
        <v>0</v>
      </c>
      <c r="D13" s="40"/>
      <c r="E13" s="36"/>
      <c r="F13" s="36">
        <f>SUM('[1]címrend kötelező'!F13+'[1]címrend önként'!F13+'[1]címrend államig'!F13)</f>
        <v>0</v>
      </c>
      <c r="G13" s="38"/>
      <c r="H13" s="36"/>
      <c r="I13" s="36">
        <f>SUM('[1]címrend kötelező'!I13+'[1]címrend önként'!I13+'[1]címrend államig'!I13)</f>
        <v>0</v>
      </c>
      <c r="J13" s="38"/>
      <c r="K13" s="36"/>
      <c r="L13" s="36">
        <f>SUM('[1]címrend kötelező'!L13+'[1]címrend önként'!L13+'[1]címrend államig'!L13)</f>
        <v>0</v>
      </c>
      <c r="M13" s="38"/>
      <c r="N13" s="36"/>
      <c r="O13" s="36">
        <f>SUM('[1]címrend kötelező'!O13+'[1]címrend önként'!O13+'[1]címrend államig'!O13)</f>
        <v>0</v>
      </c>
      <c r="P13" s="38"/>
      <c r="Q13" s="36"/>
      <c r="R13" s="36">
        <f>SUM('[1]címrend kötelező'!R13+'[1]címrend önként'!R13+'[1]címrend államig'!R13)</f>
        <v>0</v>
      </c>
      <c r="S13" s="38"/>
      <c r="T13" s="36"/>
      <c r="U13" s="36">
        <f>SUM('[1]címrend kötelező'!U13+'[1]címrend önként'!U13+'[1]címrend államig'!U13)</f>
        <v>0</v>
      </c>
      <c r="V13" s="38"/>
      <c r="W13" s="36"/>
      <c r="X13" s="36">
        <f>SUM('[1]címrend kötelező'!X13+'[1]címrend önként'!X13+'[1]címrend államig'!X13)</f>
        <v>0</v>
      </c>
      <c r="Y13" s="38"/>
      <c r="Z13" s="36">
        <v>15758</v>
      </c>
      <c r="AA13" s="36">
        <f>SUM('[1]címrend kötelező'!AA13+'[1]címrend önként'!AA13+'[1]címrend államig'!AA13)</f>
        <v>50726</v>
      </c>
      <c r="AB13" s="37">
        <f t="shared" ref="AB13" si="93">AA13/Z13*100</f>
        <v>321.90633329102678</v>
      </c>
      <c r="AC13" s="36"/>
      <c r="AD13" s="36">
        <f>SUM('[1]címrend kötelező'!AD13+'[1]címrend önként'!AD13+'[1]címrend államig'!AD13)</f>
        <v>0</v>
      </c>
      <c r="AE13" s="38"/>
      <c r="AF13" s="36"/>
      <c r="AG13" s="36">
        <f>SUM('[1]címrend kötelező'!AG13+'[1]címrend önként'!AG13+'[1]címrend államig'!AG13)</f>
        <v>0</v>
      </c>
      <c r="AH13" s="38"/>
      <c r="AI13" s="36"/>
      <c r="AJ13" s="36">
        <f>SUM('[1]címrend kötelező'!AJ13+'[1]címrend önként'!AJ13+'[1]címrend államig'!AJ13)</f>
        <v>0</v>
      </c>
      <c r="AK13" s="38"/>
      <c r="AL13" s="36"/>
      <c r="AM13" s="36">
        <f>SUM('[1]címrend kötelező'!AM13+'[1]címrend önként'!AM13+'[1]címrend államig'!AM13)</f>
        <v>0</v>
      </c>
      <c r="AN13" s="38"/>
      <c r="AO13" s="36"/>
      <c r="AP13" s="36">
        <f>SUM('[1]címrend kötelező'!AP13+'[1]címrend önként'!AP13+'[1]címrend államig'!AP13)</f>
        <v>0</v>
      </c>
      <c r="AQ13" s="38"/>
      <c r="AR13" s="36"/>
      <c r="AS13" s="39">
        <f>SUM('[1]címrend kötelező'!AS13+'[1]címrend önként'!AS13+'[1]címrend államig'!AS13)</f>
        <v>0</v>
      </c>
      <c r="AT13" s="38"/>
      <c r="AU13" s="36"/>
      <c r="AV13" s="39">
        <f>SUM('[1]címrend kötelező'!AV13+'[1]címrend önként'!AV13+'[1]címrend államig'!AV13)</f>
        <v>0</v>
      </c>
      <c r="AW13" s="38"/>
      <c r="AX13" s="36"/>
      <c r="AY13" s="39">
        <f>SUM('[1]címrend kötelező'!AY13+'[1]címrend önként'!AY13+'[1]címrend államig'!AY13)</f>
        <v>0</v>
      </c>
      <c r="AZ13" s="38"/>
      <c r="BA13" s="36"/>
      <c r="BB13" s="39">
        <f>SUM('[1]címrend kötelező'!BB13+'[1]címrend önként'!BB13+'[1]címrend államig'!BB13)</f>
        <v>0</v>
      </c>
      <c r="BC13" s="38"/>
      <c r="BD13" s="36"/>
      <c r="BE13" s="39">
        <f>SUM('[1]címrend kötelező'!BE13+'[1]címrend önként'!BE13+'[1]címrend államig'!BE13)</f>
        <v>0</v>
      </c>
      <c r="BF13" s="38"/>
      <c r="BG13" s="36"/>
      <c r="BH13" s="39">
        <f>'[1]címrend kötelező'!BH13+'[1]címrend önként'!BH13+'[1]címrend államig'!BH13</f>
        <v>0</v>
      </c>
      <c r="BI13" s="38"/>
      <c r="BJ13" s="36"/>
      <c r="BK13" s="39">
        <f>'[1]címrend kötelező'!BK13+'[1]címrend önként'!BK13+'[1]címrend államig'!BK13</f>
        <v>0</v>
      </c>
      <c r="BL13" s="38"/>
      <c r="BM13" s="36"/>
      <c r="BN13" s="39">
        <f>SUM('[1]címrend kötelező'!BN13+'[1]címrend önként'!BN13+'[1]címrend államig'!BN13)</f>
        <v>0</v>
      </c>
      <c r="BO13" s="38"/>
      <c r="BP13" s="36"/>
      <c r="BQ13" s="39">
        <f>SUM('[1]címrend kötelező'!BQ13+'[1]címrend önként'!BQ13+'[1]címrend államig'!BQ13)</f>
        <v>0</v>
      </c>
      <c r="BR13" s="38"/>
      <c r="BS13" s="36"/>
      <c r="BT13" s="39">
        <f>SUM('[1]címrend kötelező'!BT13+'[1]címrend önként'!BT13+'[1]címrend államig'!BT13)</f>
        <v>0</v>
      </c>
      <c r="BU13" s="38"/>
      <c r="BV13" s="36"/>
      <c r="BW13" s="39">
        <f>SUM('[1]címrend kötelező'!BW13+'[1]címrend önként'!BW13+'[1]címrend államig'!BW13)</f>
        <v>0</v>
      </c>
      <c r="BX13" s="38"/>
      <c r="BY13" s="36"/>
      <c r="BZ13" s="39">
        <f>SUM('[1]címrend kötelező'!BZ13+'[1]címrend önként'!BZ13+'[1]címrend államig'!BZ13)</f>
        <v>0</v>
      </c>
      <c r="CA13" s="38"/>
      <c r="CB13" s="36"/>
      <c r="CC13" s="39">
        <f>SUM('[1]címrend kötelező'!CC13+'[1]címrend önként'!CC13+'[1]címrend államig'!CC13)</f>
        <v>0</v>
      </c>
      <c r="CD13" s="38"/>
      <c r="CE13" s="36"/>
      <c r="CF13" s="39">
        <f>SUM('[1]címrend kötelező'!CF13+'[1]címrend önként'!CF13+'[1]címrend államig'!CF13)</f>
        <v>0</v>
      </c>
      <c r="CG13" s="38"/>
      <c r="CH13" s="36"/>
      <c r="CI13" s="39">
        <f>SUM('[1]címrend kötelező'!CI13+'[1]címrend önként'!CI13+'[1]címrend államig'!CI13)</f>
        <v>0</v>
      </c>
      <c r="CJ13" s="38"/>
      <c r="CK13" s="36"/>
      <c r="CL13" s="39">
        <f>SUM('[1]címrend kötelező'!CL13+'[1]címrend önként'!CL13+'[1]címrend államig'!CL13)</f>
        <v>0</v>
      </c>
      <c r="CM13" s="38"/>
      <c r="CN13" s="36"/>
      <c r="CO13" s="39">
        <f>'[1]címrend kötelező'!CO13+'[1]címrend önként'!CO13+'[1]címrend államig'!CO13</f>
        <v>0</v>
      </c>
      <c r="CP13" s="38"/>
      <c r="CQ13" s="36"/>
      <c r="CR13" s="39">
        <f>SUM('[1]címrend kötelező'!CR13+'[1]címrend önként'!CR13+'[1]címrend államig'!CR13)</f>
        <v>0</v>
      </c>
      <c r="CS13" s="38"/>
      <c r="CT13" s="36"/>
      <c r="CU13" s="39">
        <f>SUM('[1]címrend kötelező'!CU13+'[1]címrend önként'!CU13+'[1]címrend államig'!CU13)</f>
        <v>0</v>
      </c>
      <c r="CV13" s="38"/>
      <c r="CW13" s="36"/>
      <c r="CX13" s="39">
        <f>SUM('[1]címrend kötelező'!CX13+'[1]címrend önként'!CX13+'[1]címrend államig'!CX13)</f>
        <v>0</v>
      </c>
      <c r="CY13" s="38"/>
      <c r="CZ13" s="36"/>
      <c r="DA13" s="39">
        <f>SUM('[1]címrend kötelező'!DA13+'[1]címrend önként'!DA13+'[1]címrend államig'!DA13)</f>
        <v>0</v>
      </c>
      <c r="DB13" s="38"/>
      <c r="DC13" s="36"/>
      <c r="DD13" s="39">
        <f>SUM('[1]címrend kötelező'!DD13+'[1]címrend önként'!DD13+'[1]címrend államig'!DD13)</f>
        <v>0</v>
      </c>
      <c r="DE13" s="38"/>
      <c r="DF13" s="36"/>
      <c r="DG13" s="39">
        <f>SUM('[1]címrend kötelező'!DG13+'[1]címrend önként'!DG13+'[1]címrend államig'!DG13)</f>
        <v>0</v>
      </c>
      <c r="DH13" s="38"/>
      <c r="DI13" s="36"/>
      <c r="DJ13" s="39">
        <f>SUM('[1]címrend kötelező'!DJ13+'[1]címrend önként'!DJ13+'[1]címrend államig'!DJ13)</f>
        <v>0</v>
      </c>
      <c r="DK13" s="38"/>
      <c r="DL13" s="36"/>
      <c r="DM13" s="39">
        <f>SUM('[1]címrend kötelező'!DM13+'[1]címrend önként'!DM13+'[1]címrend államig'!DM13)</f>
        <v>0</v>
      </c>
      <c r="DN13" s="38"/>
      <c r="DO13" s="36"/>
      <c r="DP13" s="39">
        <f>'[1]címrend kötelező'!DP13+'[1]címrend önként'!DP13+'[1]címrend államig'!DP13</f>
        <v>0</v>
      </c>
      <c r="DQ13" s="38"/>
      <c r="DR13" s="38">
        <f t="shared" si="60"/>
        <v>15758</v>
      </c>
      <c r="DS13" s="38">
        <f t="shared" si="60"/>
        <v>50726</v>
      </c>
      <c r="DT13" s="40">
        <f t="shared" si="61"/>
        <v>321.90633329102678</v>
      </c>
      <c r="DU13" s="36"/>
      <c r="DV13" s="36">
        <f>SUM('[1]címrend kötelező'!DV13+'[1]címrend önként'!DV13+'[1]címrend államig'!DV13)</f>
        <v>0</v>
      </c>
      <c r="DW13" s="38"/>
      <c r="DX13" s="36"/>
      <c r="DY13" s="36">
        <f>SUM('[1]címrend kötelező'!DY13+'[1]címrend önként'!DY13+'[1]címrend államig'!DY13)</f>
        <v>0</v>
      </c>
      <c r="DZ13" s="38"/>
      <c r="EA13" s="36"/>
      <c r="EB13" s="36">
        <f>SUM('[1]címrend kötelező'!EB13+'[1]címrend önként'!EB13+'[1]címrend államig'!EB13)</f>
        <v>0</v>
      </c>
      <c r="EC13" s="38"/>
      <c r="ED13" s="36"/>
      <c r="EE13" s="36">
        <f>SUM('[1]címrend kötelező'!EE13+'[1]címrend önként'!EE13+'[1]címrend államig'!EE13)</f>
        <v>0</v>
      </c>
      <c r="EF13" s="38"/>
      <c r="EG13" s="36"/>
      <c r="EH13" s="36">
        <f>SUM('[1]címrend kötelező'!EH13+'[1]címrend önként'!EH13+'[1]címrend államig'!EH13)</f>
        <v>0</v>
      </c>
      <c r="EI13" s="38"/>
      <c r="EJ13" s="36"/>
      <c r="EK13" s="36">
        <f>SUM('[1]címrend kötelező'!EK13+'[1]címrend önként'!EK13+'[1]címrend államig'!EK13)</f>
        <v>0</v>
      </c>
      <c r="EL13" s="38"/>
      <c r="EM13" s="36"/>
      <c r="EN13" s="36">
        <f>SUM('[1]címrend kötelező'!EN13+'[1]címrend önként'!EN13+'[1]címrend államig'!EN13)</f>
        <v>0</v>
      </c>
      <c r="EO13" s="38"/>
      <c r="EP13" s="36"/>
      <c r="EQ13" s="36">
        <f>SUM('[1]címrend kötelező'!EQ13+'[1]címrend önként'!EQ13+'[1]címrend államig'!EQ13)</f>
        <v>0</v>
      </c>
      <c r="ER13" s="38"/>
      <c r="ES13" s="36"/>
      <c r="ET13" s="36">
        <f>SUM('[1]címrend kötelező'!ET13+'[1]címrend önként'!ET13+'[1]címrend államig'!ET13)</f>
        <v>0</v>
      </c>
      <c r="EU13" s="38"/>
      <c r="EV13" s="38">
        <f t="shared" si="62"/>
        <v>0</v>
      </c>
      <c r="EW13" s="38">
        <f t="shared" si="62"/>
        <v>0</v>
      </c>
      <c r="EX13" s="40"/>
      <c r="EY13" s="36"/>
      <c r="EZ13" s="39">
        <f>'[1]címrend kötelező'!EY13+'[1]címrend önként'!EY13+'[1]címrend államig'!EY13</f>
        <v>0</v>
      </c>
      <c r="FA13" s="38"/>
      <c r="FB13" s="36"/>
      <c r="FC13" s="39">
        <f>'[1]címrend kötelező'!EZ13+'[1]címrend önként'!EZ13+'[1]címrend államig'!EZ13</f>
        <v>0</v>
      </c>
      <c r="FD13" s="38"/>
      <c r="FE13" s="36"/>
      <c r="FF13" s="39">
        <f>'[1]címrend kötelező'!FA13+'[1]címrend önként'!FA13+'[1]címrend államig'!FA13</f>
        <v>0</v>
      </c>
      <c r="FG13" s="38"/>
      <c r="FH13" s="36"/>
      <c r="FI13" s="39">
        <f>'[1]címrend kötelező'!FB13+'[1]címrend önként'!FB13+'[1]címrend államig'!FB13</f>
        <v>0</v>
      </c>
      <c r="FJ13" s="38"/>
      <c r="FK13" s="36"/>
      <c r="FL13" s="39">
        <f>'[1]címrend kötelező'!FC13+'[1]címrend önként'!FC13+'[1]címrend államig'!FC13</f>
        <v>0</v>
      </c>
      <c r="FM13" s="38"/>
      <c r="FN13" s="36"/>
      <c r="FO13" s="39">
        <f>'[1]címrend kötelező'!FD13+'[1]címrend önként'!FD13+'[1]címrend államig'!FD13</f>
        <v>0</v>
      </c>
      <c r="FP13" s="38"/>
      <c r="FQ13" s="36"/>
      <c r="FR13" s="39">
        <f>'[1]címrend kötelező'!FE13+'[1]címrend önként'!FE13+'[1]címrend államig'!FE13</f>
        <v>0</v>
      </c>
      <c r="FS13" s="38"/>
      <c r="FT13" s="36"/>
      <c r="FU13" s="39">
        <f>'[1]címrend kötelező'!FF13+'[1]címrend önként'!FF13+'[1]címrend államig'!FF13</f>
        <v>0</v>
      </c>
      <c r="FV13" s="39"/>
      <c r="FW13" s="36"/>
      <c r="FX13" s="39">
        <f>'[1]címrend kötelező'!FG13+'[1]címrend önként'!FG13+'[1]címrend államig'!FG13</f>
        <v>0</v>
      </c>
      <c r="FY13" s="38"/>
      <c r="FZ13" s="43"/>
      <c r="GA13" s="39">
        <f>'[1]címrend kötelező'!FH13+'[1]címrend önként'!FH13+'[1]címrend államig'!FH13</f>
        <v>0</v>
      </c>
      <c r="GB13" s="38"/>
      <c r="GC13" s="43"/>
      <c r="GD13" s="39">
        <f>'[1]címrend kötelező'!FI13+'[1]címrend önként'!FI13+'[1]címrend államig'!FI13</f>
        <v>0</v>
      </c>
      <c r="GE13" s="38"/>
      <c r="GF13" s="43"/>
      <c r="GG13" s="39">
        <f>'[1]címrend kötelező'!FJ13+'[1]címrend önként'!FJ13+'[1]címrend államig'!FJ13</f>
        <v>0</v>
      </c>
      <c r="GH13" s="38"/>
      <c r="GI13" s="43"/>
      <c r="GJ13" s="39">
        <f>'[1]címrend kötelező'!FK13+'[1]címrend önként'!FK13+'[1]címrend államig'!FK13</f>
        <v>0</v>
      </c>
      <c r="GK13" s="38"/>
      <c r="GL13" s="38">
        <f t="shared" si="63"/>
        <v>0</v>
      </c>
      <c r="GM13" s="38">
        <f t="shared" si="63"/>
        <v>0</v>
      </c>
      <c r="GN13" s="38"/>
      <c r="GO13" s="36"/>
      <c r="GP13" s="39">
        <f>'[1]címrend kötelező'!FM13+'[1]címrend önként'!FM13+'[1]címrend államig'!FM13</f>
        <v>0</v>
      </c>
      <c r="GQ13" s="39"/>
      <c r="GR13" s="36"/>
      <c r="GS13" s="39">
        <f>'[1]címrend kötelező'!FN13+'[1]címrend önként'!FN13+'[1]címrend államig'!FN13</f>
        <v>0</v>
      </c>
      <c r="GT13" s="39"/>
      <c r="GU13" s="36"/>
      <c r="GV13" s="39">
        <f>'[1]címrend kötelező'!FO13+'[1]címrend önként'!FO13+'[1]címrend államig'!FO13</f>
        <v>0</v>
      </c>
      <c r="GW13" s="39"/>
      <c r="GX13" s="38">
        <f t="shared" si="64"/>
        <v>0</v>
      </c>
      <c r="GY13" s="38">
        <f t="shared" si="64"/>
        <v>0</v>
      </c>
      <c r="GZ13" s="38"/>
      <c r="HA13" s="38">
        <f t="shared" si="65"/>
        <v>15758</v>
      </c>
      <c r="HB13" s="38">
        <f t="shared" si="65"/>
        <v>50726</v>
      </c>
      <c r="HC13" s="41">
        <f t="shared" si="59"/>
        <v>321.90633329102678</v>
      </c>
      <c r="HE13" s="25"/>
      <c r="HF13" s="25"/>
    </row>
    <row r="14" spans="1:214" ht="15" customHeight="1" x14ac:dyDescent="0.2">
      <c r="A14" s="35" t="s">
        <v>314</v>
      </c>
      <c r="B14" s="36"/>
      <c r="C14" s="36">
        <f>SUM('[1]címrend kötelező'!C14+'[1]címrend önként'!C14+'[1]címrend államig'!C14)</f>
        <v>0</v>
      </c>
      <c r="D14" s="40"/>
      <c r="E14" s="36"/>
      <c r="F14" s="36">
        <f>SUM('[1]címrend kötelező'!F14+'[1]címrend önként'!F14+'[1]címrend államig'!F14)</f>
        <v>0</v>
      </c>
      <c r="G14" s="38"/>
      <c r="H14" s="36"/>
      <c r="I14" s="36">
        <f>SUM('[1]címrend kötelező'!I14+'[1]címrend önként'!I14+'[1]címrend államig'!I14)</f>
        <v>0</v>
      </c>
      <c r="J14" s="38"/>
      <c r="K14" s="36"/>
      <c r="L14" s="36">
        <f>SUM('[1]címrend kötelező'!L14+'[1]címrend önként'!L14+'[1]címrend államig'!L14)</f>
        <v>0</v>
      </c>
      <c r="M14" s="38"/>
      <c r="N14" s="36"/>
      <c r="O14" s="36">
        <f>SUM('[1]címrend kötelező'!O14+'[1]címrend önként'!O14+'[1]címrend államig'!O14)</f>
        <v>0</v>
      </c>
      <c r="P14" s="38"/>
      <c r="Q14" s="36"/>
      <c r="R14" s="36">
        <f>SUM('[1]címrend kötelező'!R14+'[1]címrend önként'!R14+'[1]címrend államig'!R14)</f>
        <v>0</v>
      </c>
      <c r="S14" s="38"/>
      <c r="T14" s="36"/>
      <c r="U14" s="36">
        <f>SUM('[1]címrend kötelező'!U14+'[1]címrend önként'!U14+'[1]címrend államig'!U14)</f>
        <v>0</v>
      </c>
      <c r="V14" s="38"/>
      <c r="W14" s="36"/>
      <c r="X14" s="36">
        <f>SUM('[1]címrend kötelező'!X14+'[1]címrend önként'!X14+'[1]címrend államig'!X14)</f>
        <v>0</v>
      </c>
      <c r="Y14" s="38"/>
      <c r="Z14" s="36"/>
      <c r="AA14" s="36">
        <f>SUM('[1]címrend kötelező'!AA14+'[1]címrend önként'!AA14+'[1]címrend államig'!AA14)</f>
        <v>0</v>
      </c>
      <c r="AB14" s="38"/>
      <c r="AC14" s="36"/>
      <c r="AD14" s="36">
        <f>SUM('[1]címrend kötelező'!AD14+'[1]címrend önként'!AD14+'[1]címrend államig'!AD14)</f>
        <v>0</v>
      </c>
      <c r="AE14" s="38"/>
      <c r="AF14" s="36"/>
      <c r="AG14" s="36">
        <f>SUM('[1]címrend kötelező'!AG14+'[1]címrend önként'!AG14+'[1]címrend államig'!AG14)</f>
        <v>0</v>
      </c>
      <c r="AH14" s="38"/>
      <c r="AI14" s="36"/>
      <c r="AJ14" s="36">
        <f>SUM('[1]címrend kötelező'!AJ14+'[1]címrend önként'!AJ14+'[1]címrend államig'!AJ14)</f>
        <v>0</v>
      </c>
      <c r="AK14" s="38"/>
      <c r="AL14" s="36"/>
      <c r="AM14" s="36">
        <f>SUM('[1]címrend kötelező'!AM14+'[1]címrend önként'!AM14+'[1]címrend államig'!AM14)</f>
        <v>0</v>
      </c>
      <c r="AN14" s="38"/>
      <c r="AO14" s="36"/>
      <c r="AP14" s="36">
        <f>SUM('[1]címrend kötelező'!AP14+'[1]címrend önként'!AP14+'[1]címrend államig'!AP14)</f>
        <v>0</v>
      </c>
      <c r="AQ14" s="38"/>
      <c r="AR14" s="36"/>
      <c r="AS14" s="39">
        <f>SUM('[1]címrend kötelező'!AS14+'[1]címrend önként'!AS14+'[1]címrend államig'!AS14)</f>
        <v>0</v>
      </c>
      <c r="AT14" s="38"/>
      <c r="AU14" s="36"/>
      <c r="AV14" s="39">
        <f>SUM('[1]címrend kötelező'!AV14+'[1]címrend önként'!AV14+'[1]címrend államig'!AV14)</f>
        <v>0</v>
      </c>
      <c r="AW14" s="38"/>
      <c r="AX14" s="36"/>
      <c r="AY14" s="39">
        <f>SUM('[1]címrend kötelező'!AY14+'[1]címrend önként'!AY14+'[1]címrend államig'!AY14)</f>
        <v>0</v>
      </c>
      <c r="AZ14" s="38"/>
      <c r="BA14" s="36"/>
      <c r="BB14" s="39">
        <f>SUM('[1]címrend kötelező'!BB14+'[1]címrend önként'!BB14+'[1]címrend államig'!BB14)</f>
        <v>0</v>
      </c>
      <c r="BC14" s="38"/>
      <c r="BD14" s="36"/>
      <c r="BE14" s="39">
        <f>SUM('[1]címrend kötelező'!BE14+'[1]címrend önként'!BE14+'[1]címrend államig'!BE14)</f>
        <v>0</v>
      </c>
      <c r="BF14" s="38"/>
      <c r="BG14" s="36"/>
      <c r="BH14" s="39">
        <f>'[1]címrend kötelező'!BH14+'[1]címrend önként'!BH14+'[1]címrend államig'!BH14</f>
        <v>0</v>
      </c>
      <c r="BI14" s="38"/>
      <c r="BJ14" s="36"/>
      <c r="BK14" s="39">
        <f>'[1]címrend kötelező'!BK14+'[1]címrend önként'!BK14+'[1]címrend államig'!BK14</f>
        <v>0</v>
      </c>
      <c r="BL14" s="38"/>
      <c r="BM14" s="36"/>
      <c r="BN14" s="39">
        <f>SUM('[1]címrend kötelező'!BN14+'[1]címrend önként'!BN14+'[1]címrend államig'!BN14)</f>
        <v>0</v>
      </c>
      <c r="BO14" s="38"/>
      <c r="BP14" s="36"/>
      <c r="BQ14" s="39">
        <f>SUM('[1]címrend kötelező'!BQ14+'[1]címrend önként'!BQ14+'[1]címrend államig'!BQ14)</f>
        <v>0</v>
      </c>
      <c r="BR14" s="38"/>
      <c r="BS14" s="36"/>
      <c r="BT14" s="39">
        <f>SUM('[1]címrend kötelező'!BT14+'[1]címrend önként'!BT14+'[1]címrend államig'!BT14)</f>
        <v>0</v>
      </c>
      <c r="BU14" s="38"/>
      <c r="BV14" s="36"/>
      <c r="BW14" s="39">
        <f>SUM('[1]címrend kötelező'!BW14+'[1]címrend önként'!BW14+'[1]címrend államig'!BW14)</f>
        <v>0</v>
      </c>
      <c r="BX14" s="38"/>
      <c r="BY14" s="36"/>
      <c r="BZ14" s="39">
        <f>SUM('[1]címrend kötelező'!BZ14+'[1]címrend önként'!BZ14+'[1]címrend államig'!BZ14)</f>
        <v>0</v>
      </c>
      <c r="CA14" s="38"/>
      <c r="CB14" s="36"/>
      <c r="CC14" s="39">
        <f>SUM('[1]címrend kötelező'!CC14+'[1]címrend önként'!CC14+'[1]címrend államig'!CC14)</f>
        <v>0</v>
      </c>
      <c r="CD14" s="38"/>
      <c r="CE14" s="36"/>
      <c r="CF14" s="39">
        <f>SUM('[1]címrend kötelező'!CF14+'[1]címrend önként'!CF14+'[1]címrend államig'!CF14)</f>
        <v>0</v>
      </c>
      <c r="CG14" s="38"/>
      <c r="CH14" s="36"/>
      <c r="CI14" s="39">
        <f>SUM('[1]címrend kötelező'!CI14+'[1]címrend önként'!CI14+'[1]címrend államig'!CI14)</f>
        <v>0</v>
      </c>
      <c r="CJ14" s="38"/>
      <c r="CK14" s="36"/>
      <c r="CL14" s="39">
        <f>SUM('[1]címrend kötelező'!CL14+'[1]címrend önként'!CL14+'[1]címrend államig'!CL14)</f>
        <v>0</v>
      </c>
      <c r="CM14" s="38"/>
      <c r="CN14" s="36"/>
      <c r="CO14" s="39">
        <f>'[1]címrend kötelező'!CO14+'[1]címrend önként'!CO14+'[1]címrend államig'!CO14</f>
        <v>0</v>
      </c>
      <c r="CP14" s="38"/>
      <c r="CQ14" s="36"/>
      <c r="CR14" s="39">
        <f>SUM('[1]címrend kötelező'!CR14+'[1]címrend önként'!CR14+'[1]címrend államig'!CR14)</f>
        <v>0</v>
      </c>
      <c r="CS14" s="38"/>
      <c r="CT14" s="36"/>
      <c r="CU14" s="39">
        <f>SUM('[1]címrend kötelező'!CU14+'[1]címrend önként'!CU14+'[1]címrend államig'!CU14)</f>
        <v>0</v>
      </c>
      <c r="CV14" s="38"/>
      <c r="CW14" s="36"/>
      <c r="CX14" s="39">
        <f>SUM('[1]címrend kötelező'!CX14+'[1]címrend önként'!CX14+'[1]címrend államig'!CX14)</f>
        <v>0</v>
      </c>
      <c r="CY14" s="38"/>
      <c r="CZ14" s="36"/>
      <c r="DA14" s="39">
        <f>SUM('[1]címrend kötelező'!DA14+'[1]címrend önként'!DA14+'[1]címrend államig'!DA14)</f>
        <v>0</v>
      </c>
      <c r="DB14" s="38"/>
      <c r="DC14" s="36"/>
      <c r="DD14" s="39">
        <f>SUM('[1]címrend kötelező'!DD14+'[1]címrend önként'!DD14+'[1]címrend államig'!DD14)</f>
        <v>0</v>
      </c>
      <c r="DE14" s="38"/>
      <c r="DF14" s="36"/>
      <c r="DG14" s="39">
        <f>SUM('[1]címrend kötelező'!DG14+'[1]címrend önként'!DG14+'[1]címrend államig'!DG14)</f>
        <v>0</v>
      </c>
      <c r="DH14" s="38"/>
      <c r="DI14" s="36"/>
      <c r="DJ14" s="39">
        <f>SUM('[1]címrend kötelező'!DJ14+'[1]címrend önként'!DJ14+'[1]címrend államig'!DJ14)</f>
        <v>0</v>
      </c>
      <c r="DK14" s="38"/>
      <c r="DL14" s="36"/>
      <c r="DM14" s="39">
        <f>SUM('[1]címrend kötelező'!DM14+'[1]címrend önként'!DM14+'[1]címrend államig'!DM14)</f>
        <v>0</v>
      </c>
      <c r="DN14" s="38"/>
      <c r="DO14" s="36"/>
      <c r="DP14" s="39">
        <f>'[1]címrend kötelező'!DP14+'[1]címrend önként'!DP14+'[1]címrend államig'!DP14</f>
        <v>0</v>
      </c>
      <c r="DQ14" s="38"/>
      <c r="DR14" s="38">
        <f t="shared" si="60"/>
        <v>0</v>
      </c>
      <c r="DS14" s="38">
        <f t="shared" si="60"/>
        <v>0</v>
      </c>
      <c r="DT14" s="38">
        <v>0</v>
      </c>
      <c r="DU14" s="36"/>
      <c r="DV14" s="36">
        <f>SUM('[1]címrend kötelező'!DV14+'[1]címrend önként'!DV14+'[1]címrend államig'!DV14)</f>
        <v>0</v>
      </c>
      <c r="DW14" s="38"/>
      <c r="DX14" s="36"/>
      <c r="DY14" s="36">
        <f>SUM('[1]címrend kötelező'!DY14+'[1]címrend önként'!DY14+'[1]címrend államig'!DY14)</f>
        <v>0</v>
      </c>
      <c r="DZ14" s="38"/>
      <c r="EA14" s="36"/>
      <c r="EB14" s="36">
        <f>SUM('[1]címrend kötelező'!EB14+'[1]címrend önként'!EB14+'[1]címrend államig'!EB14)</f>
        <v>0</v>
      </c>
      <c r="EC14" s="38"/>
      <c r="ED14" s="36"/>
      <c r="EE14" s="36">
        <f>SUM('[1]címrend kötelező'!EE14+'[1]címrend önként'!EE14+'[1]címrend államig'!EE14)</f>
        <v>0</v>
      </c>
      <c r="EF14" s="38"/>
      <c r="EG14" s="36"/>
      <c r="EH14" s="36">
        <f>SUM('[1]címrend kötelező'!EH14+'[1]címrend önként'!EH14+'[1]címrend államig'!EH14)</f>
        <v>0</v>
      </c>
      <c r="EI14" s="38"/>
      <c r="EJ14" s="36"/>
      <c r="EK14" s="36">
        <f>SUM('[1]címrend kötelező'!EK14+'[1]címrend önként'!EK14+'[1]címrend államig'!EK14)</f>
        <v>0</v>
      </c>
      <c r="EL14" s="38"/>
      <c r="EM14" s="36"/>
      <c r="EN14" s="36">
        <f>SUM('[1]címrend kötelező'!EN14+'[1]címrend önként'!EN14+'[1]címrend államig'!EN14)</f>
        <v>0</v>
      </c>
      <c r="EO14" s="38"/>
      <c r="EP14" s="36"/>
      <c r="EQ14" s="36">
        <f>SUM('[1]címrend kötelező'!EQ14+'[1]címrend önként'!EQ14+'[1]címrend államig'!EQ14)</f>
        <v>0</v>
      </c>
      <c r="ER14" s="38"/>
      <c r="ES14" s="36"/>
      <c r="ET14" s="36">
        <f>SUM('[1]címrend kötelező'!ET14+'[1]címrend önként'!ET14+'[1]címrend államig'!ET14)</f>
        <v>0</v>
      </c>
      <c r="EU14" s="38"/>
      <c r="EV14" s="38">
        <f t="shared" si="62"/>
        <v>0</v>
      </c>
      <c r="EW14" s="38">
        <f t="shared" si="62"/>
        <v>0</v>
      </c>
      <c r="EX14" s="40"/>
      <c r="EY14" s="36"/>
      <c r="EZ14" s="39">
        <f>'[1]címrend kötelező'!EY14+'[1]címrend önként'!EY14+'[1]címrend államig'!EY14</f>
        <v>0</v>
      </c>
      <c r="FA14" s="38"/>
      <c r="FB14" s="36"/>
      <c r="FC14" s="39">
        <f>'[1]címrend kötelező'!EZ14+'[1]címrend önként'!EZ14+'[1]címrend államig'!EZ14</f>
        <v>0</v>
      </c>
      <c r="FD14" s="38"/>
      <c r="FE14" s="36"/>
      <c r="FF14" s="39">
        <f>'[1]címrend kötelező'!FA14+'[1]címrend önként'!FA14+'[1]címrend államig'!FA14</f>
        <v>0</v>
      </c>
      <c r="FG14" s="38"/>
      <c r="FH14" s="36"/>
      <c r="FI14" s="39">
        <f>'[1]címrend kötelező'!FB14+'[1]címrend önként'!FB14+'[1]címrend államig'!FB14</f>
        <v>0</v>
      </c>
      <c r="FJ14" s="38"/>
      <c r="FK14" s="36"/>
      <c r="FL14" s="39">
        <f>'[1]címrend kötelező'!FC14+'[1]címrend önként'!FC14+'[1]címrend államig'!FC14</f>
        <v>0</v>
      </c>
      <c r="FM14" s="38"/>
      <c r="FN14" s="36"/>
      <c r="FO14" s="39">
        <f>'[1]címrend kötelező'!FD14+'[1]címrend önként'!FD14+'[1]címrend államig'!FD14</f>
        <v>0</v>
      </c>
      <c r="FP14" s="38"/>
      <c r="FQ14" s="36"/>
      <c r="FR14" s="39">
        <f>'[1]címrend kötelező'!FE14+'[1]címrend önként'!FE14+'[1]címrend államig'!FE14</f>
        <v>0</v>
      </c>
      <c r="FS14" s="38"/>
      <c r="FT14" s="36"/>
      <c r="FU14" s="39">
        <f>'[1]címrend kötelező'!FF14+'[1]címrend önként'!FF14+'[1]címrend államig'!FF14</f>
        <v>0</v>
      </c>
      <c r="FV14" s="39"/>
      <c r="FW14" s="36"/>
      <c r="FX14" s="39">
        <f>'[1]címrend kötelező'!FG14+'[1]címrend önként'!FG14+'[1]címrend államig'!FG14</f>
        <v>0</v>
      </c>
      <c r="FY14" s="38"/>
      <c r="FZ14" s="43"/>
      <c r="GA14" s="39">
        <f>'[1]címrend kötelező'!FH14+'[1]címrend önként'!FH14+'[1]címrend államig'!FH14</f>
        <v>0</v>
      </c>
      <c r="GB14" s="38"/>
      <c r="GC14" s="43"/>
      <c r="GD14" s="39">
        <f>'[1]címrend kötelező'!FI14+'[1]címrend önként'!FI14+'[1]címrend államig'!FI14</f>
        <v>0</v>
      </c>
      <c r="GE14" s="38"/>
      <c r="GF14" s="43"/>
      <c r="GG14" s="39">
        <f>'[1]címrend kötelező'!FJ14+'[1]címrend önként'!FJ14+'[1]címrend államig'!FJ14</f>
        <v>0</v>
      </c>
      <c r="GH14" s="38"/>
      <c r="GI14" s="43"/>
      <c r="GJ14" s="39">
        <f>'[1]címrend kötelező'!FK14+'[1]címrend önként'!FK14+'[1]címrend államig'!FK14</f>
        <v>0</v>
      </c>
      <c r="GK14" s="38"/>
      <c r="GL14" s="38">
        <f t="shared" si="63"/>
        <v>0</v>
      </c>
      <c r="GM14" s="38">
        <f t="shared" si="63"/>
        <v>0</v>
      </c>
      <c r="GN14" s="38"/>
      <c r="GO14" s="36"/>
      <c r="GP14" s="39">
        <f>'[1]címrend kötelező'!FM14+'[1]címrend önként'!FM14+'[1]címrend államig'!FM14</f>
        <v>0</v>
      </c>
      <c r="GQ14" s="39"/>
      <c r="GR14" s="36"/>
      <c r="GS14" s="39">
        <f>'[1]címrend kötelező'!FN14+'[1]címrend önként'!FN14+'[1]címrend államig'!FN14</f>
        <v>0</v>
      </c>
      <c r="GT14" s="39"/>
      <c r="GU14" s="36"/>
      <c r="GV14" s="39">
        <f>'[1]címrend kötelező'!FO14+'[1]címrend önként'!FO14+'[1]címrend államig'!FO14</f>
        <v>0</v>
      </c>
      <c r="GW14" s="39"/>
      <c r="GX14" s="38">
        <f t="shared" si="64"/>
        <v>0</v>
      </c>
      <c r="GY14" s="38">
        <f t="shared" si="64"/>
        <v>0</v>
      </c>
      <c r="GZ14" s="38"/>
      <c r="HA14" s="38">
        <f t="shared" si="65"/>
        <v>0</v>
      </c>
      <c r="HB14" s="38">
        <f t="shared" si="65"/>
        <v>0</v>
      </c>
      <c r="HC14" s="41"/>
      <c r="HE14" s="25"/>
      <c r="HF14" s="25"/>
    </row>
    <row r="15" spans="1:214" ht="15" customHeight="1" x14ac:dyDescent="0.2">
      <c r="A15" s="35" t="s">
        <v>315</v>
      </c>
      <c r="B15" s="36"/>
      <c r="C15" s="36">
        <f>SUM('[1]címrend kötelező'!C15+'[1]címrend önként'!C15+'[1]címrend államig'!C15)</f>
        <v>0</v>
      </c>
      <c r="D15" s="40"/>
      <c r="E15" s="36"/>
      <c r="F15" s="36">
        <f>SUM('[1]címrend kötelező'!F15+'[1]címrend önként'!F15+'[1]címrend államig'!F15)</f>
        <v>0</v>
      </c>
      <c r="G15" s="38"/>
      <c r="H15" s="36"/>
      <c r="I15" s="36">
        <f>SUM('[1]címrend kötelező'!I15+'[1]címrend önként'!I15+'[1]címrend államig'!I15)</f>
        <v>0</v>
      </c>
      <c r="J15" s="38"/>
      <c r="K15" s="36"/>
      <c r="L15" s="36">
        <f>SUM('[1]címrend kötelező'!L15+'[1]címrend önként'!L15+'[1]címrend államig'!L15)</f>
        <v>0</v>
      </c>
      <c r="M15" s="38"/>
      <c r="N15" s="36">
        <v>31382</v>
      </c>
      <c r="O15" s="36">
        <f>SUM('[1]címrend kötelező'!O15+'[1]címrend önként'!O15+'[1]címrend államig'!O15)</f>
        <v>16270</v>
      </c>
      <c r="P15" s="37">
        <f t="shared" ref="P15:P16" si="94">O15/N15*100</f>
        <v>51.84500669173412</v>
      </c>
      <c r="Q15" s="36"/>
      <c r="R15" s="36">
        <f>SUM('[1]címrend kötelező'!R15+'[1]címrend önként'!R15+'[1]címrend államig'!R15)</f>
        <v>0</v>
      </c>
      <c r="S15" s="38"/>
      <c r="T15" s="36"/>
      <c r="U15" s="36">
        <f>SUM('[1]címrend kötelező'!U15+'[1]címrend önként'!U15+'[1]címrend államig'!U15)</f>
        <v>0</v>
      </c>
      <c r="V15" s="38"/>
      <c r="W15" s="36"/>
      <c r="X15" s="36">
        <f>SUM('[1]címrend kötelező'!X15+'[1]címrend önként'!X15+'[1]címrend államig'!X15)</f>
        <v>6868</v>
      </c>
      <c r="Y15" s="38"/>
      <c r="Z15" s="36"/>
      <c r="AA15" s="36">
        <f>SUM('[1]címrend kötelező'!AA15+'[1]címrend önként'!AA15+'[1]címrend államig'!AA15)</f>
        <v>0</v>
      </c>
      <c r="AB15" s="38"/>
      <c r="AC15" s="36"/>
      <c r="AD15" s="36">
        <f>SUM('[1]címrend kötelező'!AD15+'[1]címrend önként'!AD15+'[1]címrend államig'!AD15)</f>
        <v>0</v>
      </c>
      <c r="AE15" s="38"/>
      <c r="AF15" s="36"/>
      <c r="AG15" s="36">
        <f>SUM('[1]címrend kötelező'!AG15+'[1]címrend önként'!AG15+'[1]címrend államig'!AG15)</f>
        <v>0</v>
      </c>
      <c r="AH15" s="38"/>
      <c r="AI15" s="36"/>
      <c r="AJ15" s="36">
        <f>SUM('[1]címrend kötelező'!AJ15+'[1]címrend önként'!AJ15+'[1]címrend államig'!AJ15)</f>
        <v>0</v>
      </c>
      <c r="AK15" s="38"/>
      <c r="AL15" s="36"/>
      <c r="AM15" s="36">
        <f>SUM('[1]címrend kötelező'!AM15+'[1]címrend önként'!AM15+'[1]címrend államig'!AM15)</f>
        <v>0</v>
      </c>
      <c r="AN15" s="38"/>
      <c r="AO15" s="36"/>
      <c r="AP15" s="36">
        <f>SUM('[1]címrend kötelező'!AP15+'[1]címrend önként'!AP15+'[1]címrend államig'!AP15)</f>
        <v>0</v>
      </c>
      <c r="AQ15" s="38"/>
      <c r="AR15" s="36"/>
      <c r="AS15" s="39">
        <f>SUM('[1]címrend kötelező'!AS15+'[1]címrend önként'!AS15+'[1]címrend államig'!AS15)</f>
        <v>0</v>
      </c>
      <c r="AT15" s="38"/>
      <c r="AU15" s="36">
        <v>122457</v>
      </c>
      <c r="AV15" s="39">
        <f>SUM('[1]címrend kötelező'!AV15+'[1]címrend önként'!AV15+'[1]címrend államig'!AV15)</f>
        <v>104457</v>
      </c>
      <c r="AW15" s="37">
        <f t="shared" ref="AW15" si="95">AV15/AU15*100</f>
        <v>85.300962786937447</v>
      </c>
      <c r="AX15" s="36"/>
      <c r="AY15" s="39">
        <f>SUM('[1]címrend kötelező'!AY15+'[1]címrend önként'!AY15+'[1]címrend államig'!AY15)</f>
        <v>0</v>
      </c>
      <c r="AZ15" s="37"/>
      <c r="BA15" s="36"/>
      <c r="BB15" s="39">
        <f>SUM('[1]címrend kötelező'!BB15+'[1]címrend önként'!BB15+'[1]címrend államig'!BB15)</f>
        <v>0</v>
      </c>
      <c r="BC15" s="38"/>
      <c r="BD15" s="36"/>
      <c r="BE15" s="39">
        <f>SUM('[1]címrend kötelező'!BE15+'[1]címrend önként'!BE15+'[1]címrend államig'!BE15)</f>
        <v>0</v>
      </c>
      <c r="BF15" s="38"/>
      <c r="BG15" s="36"/>
      <c r="BH15" s="39">
        <f>'[1]címrend kötelező'!BH15+'[1]címrend önként'!BH15+'[1]címrend államig'!BH15</f>
        <v>0</v>
      </c>
      <c r="BI15" s="38"/>
      <c r="BJ15" s="36"/>
      <c r="BK15" s="39">
        <f>'[1]címrend kötelező'!BK15+'[1]címrend önként'!BK15+'[1]címrend államig'!BK15</f>
        <v>0</v>
      </c>
      <c r="BL15" s="38"/>
      <c r="BM15" s="36"/>
      <c r="BN15" s="39">
        <f>SUM('[1]címrend kötelező'!BN15+'[1]címrend önként'!BN15+'[1]címrend államig'!BN15)</f>
        <v>0</v>
      </c>
      <c r="BO15" s="38"/>
      <c r="BP15" s="36"/>
      <c r="BQ15" s="39">
        <f>SUM('[1]címrend kötelező'!BQ15+'[1]címrend önként'!BQ15+'[1]címrend államig'!BQ15)</f>
        <v>0</v>
      </c>
      <c r="BR15" s="38"/>
      <c r="BS15" s="36"/>
      <c r="BT15" s="39">
        <f>SUM('[1]címrend kötelező'!BT15+'[1]címrend önként'!BT15+'[1]címrend államig'!BT15)</f>
        <v>0</v>
      </c>
      <c r="BU15" s="38"/>
      <c r="BV15" s="36"/>
      <c r="BW15" s="39">
        <f>SUM('[1]címrend kötelező'!BW15+'[1]címrend önként'!BW15+'[1]címrend államig'!BW15)</f>
        <v>0</v>
      </c>
      <c r="BX15" s="38"/>
      <c r="BY15" s="36"/>
      <c r="BZ15" s="39">
        <f>SUM('[1]címrend kötelező'!BZ15+'[1]címrend önként'!BZ15+'[1]címrend államig'!BZ15)</f>
        <v>0</v>
      </c>
      <c r="CA15" s="38"/>
      <c r="CB15" s="36"/>
      <c r="CC15" s="39">
        <f>SUM('[1]címrend kötelező'!CC15+'[1]címrend önként'!CC15+'[1]címrend államig'!CC15)</f>
        <v>0</v>
      </c>
      <c r="CD15" s="38"/>
      <c r="CE15" s="36"/>
      <c r="CF15" s="39">
        <f>SUM('[1]címrend kötelező'!CF15+'[1]címrend önként'!CF15+'[1]címrend államig'!CF15)</f>
        <v>0</v>
      </c>
      <c r="CG15" s="38"/>
      <c r="CH15" s="36"/>
      <c r="CI15" s="39">
        <f>SUM('[1]címrend kötelező'!CI15+'[1]címrend önként'!CI15+'[1]címrend államig'!CI15)</f>
        <v>0</v>
      </c>
      <c r="CJ15" s="38"/>
      <c r="CK15" s="36"/>
      <c r="CL15" s="39">
        <f>SUM('[1]címrend kötelező'!CL15+'[1]címrend önként'!CL15+'[1]címrend államig'!CL15)</f>
        <v>0</v>
      </c>
      <c r="CM15" s="38"/>
      <c r="CN15" s="36"/>
      <c r="CO15" s="39">
        <f>'[1]címrend kötelező'!CO15+'[1]címrend önként'!CO15+'[1]címrend államig'!CO15</f>
        <v>0</v>
      </c>
      <c r="CP15" s="38"/>
      <c r="CQ15" s="36"/>
      <c r="CR15" s="39">
        <f>SUM('[1]címrend kötelező'!CR15+'[1]címrend önként'!CR15+'[1]címrend államig'!CR15)</f>
        <v>0</v>
      </c>
      <c r="CS15" s="38"/>
      <c r="CT15" s="36"/>
      <c r="CU15" s="39">
        <f>SUM('[1]címrend kötelező'!CU15+'[1]címrend önként'!CU15+'[1]címrend államig'!CU15)</f>
        <v>0</v>
      </c>
      <c r="CV15" s="38"/>
      <c r="CW15" s="36"/>
      <c r="CX15" s="39">
        <f>SUM('[1]címrend kötelező'!CX15+'[1]címrend önként'!CX15+'[1]címrend államig'!CX15)</f>
        <v>0</v>
      </c>
      <c r="CY15" s="38"/>
      <c r="CZ15" s="36"/>
      <c r="DA15" s="39">
        <f>SUM('[1]címrend kötelező'!DA15+'[1]címrend önként'!DA15+'[1]címrend államig'!DA15)</f>
        <v>0</v>
      </c>
      <c r="DB15" s="38"/>
      <c r="DC15" s="36"/>
      <c r="DD15" s="39">
        <f>SUM('[1]címrend kötelező'!DD15+'[1]címrend önként'!DD15+'[1]címrend államig'!DD15)</f>
        <v>0</v>
      </c>
      <c r="DE15" s="38"/>
      <c r="DF15" s="36"/>
      <c r="DG15" s="39">
        <f>SUM('[1]címrend kötelező'!DG15+'[1]címrend önként'!DG15+'[1]címrend államig'!DG15)</f>
        <v>0</v>
      </c>
      <c r="DH15" s="38"/>
      <c r="DI15" s="36"/>
      <c r="DJ15" s="39">
        <f>SUM('[1]címrend kötelező'!DJ15+'[1]címrend önként'!DJ15+'[1]címrend államig'!DJ15)</f>
        <v>0</v>
      </c>
      <c r="DK15" s="38"/>
      <c r="DL15" s="36"/>
      <c r="DM15" s="39">
        <f>SUM('[1]címrend kötelező'!DM15+'[1]címrend önként'!DM15+'[1]címrend államig'!DM15)</f>
        <v>0</v>
      </c>
      <c r="DN15" s="38"/>
      <c r="DO15" s="36"/>
      <c r="DP15" s="39">
        <f>'[1]címrend kötelező'!DP15+'[1]címrend önként'!DP15+'[1]címrend államig'!DP15</f>
        <v>0</v>
      </c>
      <c r="DQ15" s="38"/>
      <c r="DR15" s="38">
        <f t="shared" si="60"/>
        <v>153839</v>
      </c>
      <c r="DS15" s="38">
        <f t="shared" si="60"/>
        <v>127595</v>
      </c>
      <c r="DT15" s="40">
        <f t="shared" si="61"/>
        <v>82.940606738213333</v>
      </c>
      <c r="DU15" s="36"/>
      <c r="DV15" s="36">
        <f>SUM('[1]címrend kötelező'!DV15+'[1]címrend önként'!DV15+'[1]címrend államig'!DV15)</f>
        <v>0</v>
      </c>
      <c r="DW15" s="38"/>
      <c r="DX15" s="36"/>
      <c r="DY15" s="36">
        <f>SUM('[1]címrend kötelező'!DY15+'[1]címrend önként'!DY15+'[1]címrend államig'!DY15)</f>
        <v>0</v>
      </c>
      <c r="DZ15" s="38"/>
      <c r="EA15" s="36"/>
      <c r="EB15" s="36">
        <f>SUM('[1]címrend kötelező'!EB15+'[1]címrend önként'!EB15+'[1]címrend államig'!EB15)</f>
        <v>0</v>
      </c>
      <c r="EC15" s="38"/>
      <c r="ED15" s="36"/>
      <c r="EE15" s="36">
        <f>SUM('[1]címrend kötelező'!EE15+'[1]címrend önként'!EE15+'[1]címrend államig'!EE15)</f>
        <v>0</v>
      </c>
      <c r="EF15" s="38"/>
      <c r="EG15" s="36"/>
      <c r="EH15" s="36">
        <f>SUM('[1]címrend kötelező'!EH15+'[1]címrend önként'!EH15+'[1]címrend államig'!EH15)</f>
        <v>0</v>
      </c>
      <c r="EI15" s="38"/>
      <c r="EJ15" s="36"/>
      <c r="EK15" s="36">
        <f>SUM('[1]címrend kötelező'!EK15+'[1]címrend önként'!EK15+'[1]címrend államig'!EK15)</f>
        <v>0</v>
      </c>
      <c r="EL15" s="38"/>
      <c r="EM15" s="36"/>
      <c r="EN15" s="36">
        <f>SUM('[1]címrend kötelező'!EN15+'[1]címrend önként'!EN15+'[1]címrend államig'!EN15)</f>
        <v>0</v>
      </c>
      <c r="EO15" s="38"/>
      <c r="EP15" s="36"/>
      <c r="EQ15" s="36">
        <f>SUM('[1]címrend kötelező'!EQ15+'[1]címrend önként'!EQ15+'[1]címrend államig'!EQ15)</f>
        <v>0</v>
      </c>
      <c r="ER15" s="38"/>
      <c r="ES15" s="36"/>
      <c r="ET15" s="36">
        <f>SUM('[1]címrend kötelező'!ET15+'[1]címrend önként'!ET15+'[1]címrend államig'!ET15)</f>
        <v>0</v>
      </c>
      <c r="EU15" s="38"/>
      <c r="EV15" s="38">
        <f t="shared" si="62"/>
        <v>0</v>
      </c>
      <c r="EW15" s="38">
        <f t="shared" si="62"/>
        <v>0</v>
      </c>
      <c r="EX15" s="40"/>
      <c r="EY15" s="36"/>
      <c r="EZ15" s="39">
        <f>'[1]címrend kötelező'!EY15+'[1]címrend önként'!EY15+'[1]címrend államig'!EY15</f>
        <v>0</v>
      </c>
      <c r="FA15" s="38"/>
      <c r="FB15" s="36"/>
      <c r="FC15" s="39">
        <f>'[1]címrend kötelező'!EZ15+'[1]címrend önként'!EZ15+'[1]címrend államig'!EZ15</f>
        <v>0</v>
      </c>
      <c r="FD15" s="38"/>
      <c r="FE15" s="36"/>
      <c r="FF15" s="39">
        <f>'[1]címrend kötelező'!FA15+'[1]címrend önként'!FA15+'[1]címrend államig'!FA15</f>
        <v>0</v>
      </c>
      <c r="FG15" s="38"/>
      <c r="FH15" s="36"/>
      <c r="FI15" s="39">
        <f>'[1]címrend kötelező'!FB15+'[1]címrend önként'!FB15+'[1]címrend államig'!FB15</f>
        <v>0</v>
      </c>
      <c r="FJ15" s="38"/>
      <c r="FK15" s="36"/>
      <c r="FL15" s="39">
        <f>'[1]címrend kötelező'!FC15+'[1]címrend önként'!FC15+'[1]címrend államig'!FC15</f>
        <v>0</v>
      </c>
      <c r="FM15" s="38"/>
      <c r="FN15" s="36"/>
      <c r="FO15" s="39">
        <f>'[1]címrend kötelező'!FD15+'[1]címrend önként'!FD15+'[1]címrend államig'!FD15</f>
        <v>0</v>
      </c>
      <c r="FP15" s="38"/>
      <c r="FQ15" s="36"/>
      <c r="FR15" s="39">
        <f>'[1]címrend kötelező'!FE15+'[1]címrend önként'!FE15+'[1]címrend államig'!FE15</f>
        <v>0</v>
      </c>
      <c r="FS15" s="38"/>
      <c r="FT15" s="36"/>
      <c r="FU15" s="39">
        <f>'[1]címrend kötelező'!FF15+'[1]címrend önként'!FF15+'[1]címrend államig'!FF15</f>
        <v>0</v>
      </c>
      <c r="FV15" s="39"/>
      <c r="FW15" s="36"/>
      <c r="FX15" s="39">
        <f>'[1]címrend kötelező'!FG15+'[1]címrend önként'!FG15+'[1]címrend államig'!FG15</f>
        <v>0</v>
      </c>
      <c r="FY15" s="38"/>
      <c r="FZ15" s="43"/>
      <c r="GA15" s="39">
        <f>'[1]címrend kötelező'!FH15+'[1]címrend önként'!FH15+'[1]címrend államig'!FH15</f>
        <v>0</v>
      </c>
      <c r="GB15" s="38"/>
      <c r="GC15" s="43"/>
      <c r="GD15" s="39">
        <f>'[1]címrend kötelező'!FI15+'[1]címrend önként'!FI15+'[1]címrend államig'!FI15</f>
        <v>0</v>
      </c>
      <c r="GE15" s="38"/>
      <c r="GF15" s="43"/>
      <c r="GG15" s="39">
        <f>'[1]címrend kötelező'!FJ15+'[1]címrend önként'!FJ15+'[1]címrend államig'!FJ15</f>
        <v>0</v>
      </c>
      <c r="GH15" s="38"/>
      <c r="GI15" s="43"/>
      <c r="GJ15" s="39">
        <f>'[1]címrend kötelező'!FK15+'[1]címrend önként'!FK15+'[1]címrend államig'!FK15</f>
        <v>0</v>
      </c>
      <c r="GK15" s="38"/>
      <c r="GL15" s="38">
        <f t="shared" si="63"/>
        <v>0</v>
      </c>
      <c r="GM15" s="38">
        <f t="shared" si="63"/>
        <v>0</v>
      </c>
      <c r="GN15" s="38"/>
      <c r="GO15" s="36"/>
      <c r="GP15" s="39">
        <f>'[1]címrend kötelező'!FM15+'[1]címrend önként'!FM15+'[1]címrend államig'!FM15</f>
        <v>0</v>
      </c>
      <c r="GQ15" s="39"/>
      <c r="GR15" s="36"/>
      <c r="GS15" s="39">
        <f>'[1]címrend kötelező'!FN15+'[1]címrend önként'!FN15+'[1]címrend államig'!FN15</f>
        <v>0</v>
      </c>
      <c r="GT15" s="39"/>
      <c r="GU15" s="36"/>
      <c r="GV15" s="39">
        <f>'[1]címrend kötelező'!FO15+'[1]címrend önként'!FO15+'[1]címrend államig'!FO15</f>
        <v>0</v>
      </c>
      <c r="GW15" s="39"/>
      <c r="GX15" s="38">
        <f t="shared" si="64"/>
        <v>0</v>
      </c>
      <c r="GY15" s="38">
        <f t="shared" si="64"/>
        <v>0</v>
      </c>
      <c r="GZ15" s="38"/>
      <c r="HA15" s="38">
        <f t="shared" si="65"/>
        <v>153839</v>
      </c>
      <c r="HB15" s="38">
        <f t="shared" si="65"/>
        <v>127595</v>
      </c>
      <c r="HC15" s="41">
        <f t="shared" si="59"/>
        <v>82.940606738213333</v>
      </c>
      <c r="HE15" s="25"/>
      <c r="HF15" s="25"/>
    </row>
    <row r="16" spans="1:214" ht="15" customHeight="1" x14ac:dyDescent="0.2">
      <c r="A16" s="35" t="s">
        <v>316</v>
      </c>
      <c r="B16" s="36"/>
      <c r="C16" s="36">
        <f>SUM('[1]címrend kötelező'!C16+'[1]címrend önként'!C16+'[1]címrend államig'!C16)</f>
        <v>0</v>
      </c>
      <c r="D16" s="40"/>
      <c r="E16" s="36"/>
      <c r="F16" s="36">
        <f>SUM('[1]címrend kötelező'!F16+'[1]címrend önként'!F16+'[1]címrend államig'!F16)</f>
        <v>0</v>
      </c>
      <c r="G16" s="38"/>
      <c r="H16" s="36"/>
      <c r="I16" s="36">
        <f>SUM('[1]címrend kötelező'!I16+'[1]címrend önként'!I16+'[1]címrend államig'!I16)</f>
        <v>0</v>
      </c>
      <c r="J16" s="38"/>
      <c r="K16" s="36"/>
      <c r="L16" s="36">
        <f>SUM('[1]címrend kötelező'!L16+'[1]címrend önként'!L16+'[1]címrend államig'!L16)</f>
        <v>0</v>
      </c>
      <c r="M16" s="38"/>
      <c r="N16" s="36">
        <v>115298</v>
      </c>
      <c r="O16" s="36">
        <f>SUM('[1]címrend kötelező'!O16+'[1]címrend önként'!O16+'[1]címrend államig'!O16)</f>
        <v>102299</v>
      </c>
      <c r="P16" s="37">
        <f t="shared" si="94"/>
        <v>88.72573678641433</v>
      </c>
      <c r="Q16" s="36"/>
      <c r="R16" s="36">
        <f>SUM('[1]címrend kötelező'!R16+'[1]címrend önként'!R16+'[1]címrend államig'!R16)</f>
        <v>0</v>
      </c>
      <c r="S16" s="38"/>
      <c r="T16" s="36"/>
      <c r="U16" s="36">
        <f>SUM('[1]címrend kötelező'!U16+'[1]címrend önként'!U16+'[1]címrend államig'!U16)</f>
        <v>0</v>
      </c>
      <c r="V16" s="38"/>
      <c r="W16" s="36"/>
      <c r="X16" s="36">
        <f>SUM('[1]címrend kötelező'!X16+'[1]címrend önként'!X16+'[1]címrend államig'!X16)</f>
        <v>0</v>
      </c>
      <c r="Y16" s="38"/>
      <c r="Z16" s="36"/>
      <c r="AA16" s="36">
        <f>SUM('[1]címrend kötelező'!AA16+'[1]címrend önként'!AA16+'[1]címrend államig'!AA16)</f>
        <v>0</v>
      </c>
      <c r="AB16" s="38"/>
      <c r="AC16" s="36"/>
      <c r="AD16" s="36">
        <f>SUM('[1]címrend kötelező'!AD16+'[1]címrend önként'!AD16+'[1]címrend államig'!AD16)</f>
        <v>0</v>
      </c>
      <c r="AE16" s="38"/>
      <c r="AF16" s="36"/>
      <c r="AG16" s="36">
        <f>SUM('[1]címrend kötelező'!AG16+'[1]címrend önként'!AG16+'[1]címrend államig'!AG16)</f>
        <v>0</v>
      </c>
      <c r="AH16" s="38"/>
      <c r="AI16" s="36"/>
      <c r="AJ16" s="36">
        <f>SUM('[1]címrend kötelező'!AJ16+'[1]címrend önként'!AJ16+'[1]címrend államig'!AJ16)</f>
        <v>0</v>
      </c>
      <c r="AK16" s="38"/>
      <c r="AL16" s="36"/>
      <c r="AM16" s="36">
        <f>SUM('[1]címrend kötelező'!AM16+'[1]címrend önként'!AM16+'[1]címrend államig'!AM16)</f>
        <v>0</v>
      </c>
      <c r="AN16" s="38"/>
      <c r="AO16" s="36"/>
      <c r="AP16" s="36">
        <f>SUM('[1]címrend kötelező'!AP16+'[1]címrend önként'!AP16+'[1]címrend államig'!AP16)</f>
        <v>0</v>
      </c>
      <c r="AQ16" s="38"/>
      <c r="AR16" s="36"/>
      <c r="AS16" s="39">
        <f>SUM('[1]címrend kötelező'!AS16+'[1]címrend önként'!AS16+'[1]címrend államig'!AS16)</f>
        <v>0</v>
      </c>
      <c r="AT16" s="38"/>
      <c r="AU16" s="36"/>
      <c r="AV16" s="39">
        <f>SUM('[1]címrend kötelező'!AV16+'[1]címrend önként'!AV16+'[1]címrend államig'!AV16)</f>
        <v>0</v>
      </c>
      <c r="AW16" s="38"/>
      <c r="AX16" s="36"/>
      <c r="AY16" s="39">
        <f>SUM('[1]címrend kötelező'!AY16+'[1]címrend önként'!AY16+'[1]címrend államig'!AY16)</f>
        <v>0</v>
      </c>
      <c r="AZ16" s="38"/>
      <c r="BA16" s="36"/>
      <c r="BB16" s="39">
        <f>SUM('[1]címrend kötelező'!BB16+'[1]címrend önként'!BB16+'[1]címrend államig'!BB16)</f>
        <v>0</v>
      </c>
      <c r="BC16" s="38"/>
      <c r="BD16" s="36"/>
      <c r="BE16" s="39">
        <f>SUM('[1]címrend kötelező'!BE16+'[1]címrend önként'!BE16+'[1]címrend államig'!BE16)</f>
        <v>0</v>
      </c>
      <c r="BF16" s="38"/>
      <c r="BG16" s="36"/>
      <c r="BH16" s="39">
        <f>'[1]címrend kötelező'!BH16+'[1]címrend önként'!BH16+'[1]címrend államig'!BH16</f>
        <v>0</v>
      </c>
      <c r="BI16" s="38"/>
      <c r="BJ16" s="36"/>
      <c r="BK16" s="39">
        <f>'[1]címrend kötelező'!BK16+'[1]címrend önként'!BK16+'[1]címrend államig'!BK16</f>
        <v>0</v>
      </c>
      <c r="BL16" s="38"/>
      <c r="BM16" s="36"/>
      <c r="BN16" s="39">
        <f>SUM('[1]címrend kötelező'!BN16+'[1]címrend önként'!BN16+'[1]címrend államig'!BN16)</f>
        <v>0</v>
      </c>
      <c r="BO16" s="38"/>
      <c r="BP16" s="36"/>
      <c r="BQ16" s="39">
        <f>SUM('[1]címrend kötelező'!BQ16+'[1]címrend önként'!BQ16+'[1]címrend államig'!BQ16)</f>
        <v>0</v>
      </c>
      <c r="BR16" s="38"/>
      <c r="BS16" s="36">
        <v>175109</v>
      </c>
      <c r="BT16" s="39">
        <f>SUM('[1]címrend kötelező'!BT16+'[1]címrend önként'!BT16+'[1]címrend államig'!BT16)</f>
        <v>169062</v>
      </c>
      <c r="BU16" s="37">
        <f t="shared" ref="BU16" si="96">BT16/BS16*100</f>
        <v>96.546722327236182</v>
      </c>
      <c r="BV16" s="36"/>
      <c r="BW16" s="39">
        <f>SUM('[1]címrend kötelező'!BW16+'[1]címrend önként'!BW16+'[1]címrend államig'!BW16)</f>
        <v>0</v>
      </c>
      <c r="BX16" s="38"/>
      <c r="BY16" s="36">
        <v>699392</v>
      </c>
      <c r="BZ16" s="39">
        <f>SUM('[1]címrend kötelező'!BZ16+'[1]címrend önként'!BZ16+'[1]címrend államig'!BZ16)</f>
        <v>782860</v>
      </c>
      <c r="CA16" s="37">
        <f t="shared" ref="CA16" si="97">BZ16/BY16*100</f>
        <v>111.93436584919473</v>
      </c>
      <c r="CB16" s="36"/>
      <c r="CC16" s="39">
        <f>SUM('[1]címrend kötelező'!CC16+'[1]címrend önként'!CC16+'[1]címrend államig'!CC16)</f>
        <v>0</v>
      </c>
      <c r="CD16" s="38"/>
      <c r="CE16" s="36"/>
      <c r="CF16" s="39">
        <f>SUM('[1]címrend kötelező'!CF16+'[1]címrend önként'!CF16+'[1]címrend államig'!CF16)</f>
        <v>0</v>
      </c>
      <c r="CG16" s="38"/>
      <c r="CH16" s="36"/>
      <c r="CI16" s="39">
        <f>SUM('[1]címrend kötelező'!CI16+'[1]címrend önként'!CI16+'[1]címrend államig'!CI16)</f>
        <v>0</v>
      </c>
      <c r="CJ16" s="38"/>
      <c r="CK16" s="36"/>
      <c r="CL16" s="39">
        <f>SUM('[1]címrend kötelező'!CL16+'[1]címrend önként'!CL16+'[1]címrend államig'!CL16)</f>
        <v>0</v>
      </c>
      <c r="CM16" s="38"/>
      <c r="CN16" s="36"/>
      <c r="CO16" s="39">
        <f>'[1]címrend kötelező'!CO16+'[1]címrend önként'!CO16+'[1]címrend államig'!CO16</f>
        <v>11000</v>
      </c>
      <c r="CP16" s="38"/>
      <c r="CQ16" s="36"/>
      <c r="CR16" s="39">
        <f>SUM('[1]címrend kötelező'!CR16+'[1]címrend önként'!CR16+'[1]címrend államig'!CR16)</f>
        <v>0</v>
      </c>
      <c r="CS16" s="38"/>
      <c r="CT16" s="36"/>
      <c r="CU16" s="39">
        <f>SUM('[1]címrend kötelező'!CU16+'[1]címrend önként'!CU16+'[1]címrend államig'!CU16)</f>
        <v>0</v>
      </c>
      <c r="CV16" s="38"/>
      <c r="CW16" s="36"/>
      <c r="CX16" s="39">
        <f>SUM('[1]címrend kötelező'!CX16+'[1]címrend önként'!CX16+'[1]címrend államig'!CX16)</f>
        <v>0</v>
      </c>
      <c r="CY16" s="38"/>
      <c r="CZ16" s="36"/>
      <c r="DA16" s="39">
        <f>SUM('[1]címrend kötelező'!DA16+'[1]címrend önként'!DA16+'[1]címrend államig'!DA16)</f>
        <v>4900</v>
      </c>
      <c r="DB16" s="38"/>
      <c r="DC16" s="36"/>
      <c r="DD16" s="39">
        <f>SUM('[1]címrend kötelező'!DD16+'[1]címrend önként'!DD16+'[1]címrend államig'!DD16)</f>
        <v>0</v>
      </c>
      <c r="DE16" s="38"/>
      <c r="DF16" s="36"/>
      <c r="DG16" s="39">
        <f>SUM('[1]címrend kötelező'!DG16+'[1]címrend önként'!DG16+'[1]címrend államig'!DG16)</f>
        <v>0</v>
      </c>
      <c r="DH16" s="38"/>
      <c r="DI16" s="36"/>
      <c r="DJ16" s="39">
        <f>SUM('[1]címrend kötelező'!DJ16+'[1]címrend önként'!DJ16+'[1]címrend államig'!DJ16)</f>
        <v>0</v>
      </c>
      <c r="DK16" s="38"/>
      <c r="DL16" s="36">
        <v>125042</v>
      </c>
      <c r="DM16" s="39">
        <f>SUM('[1]címrend kötelező'!DM16+'[1]címrend önként'!DM16+'[1]címrend államig'!DM16)</f>
        <v>0</v>
      </c>
      <c r="DN16" s="37">
        <f t="shared" ref="DN16" si="98">DM16/DL16*100</f>
        <v>0</v>
      </c>
      <c r="DO16" s="36">
        <v>861506</v>
      </c>
      <c r="DP16" s="39">
        <f>'[1]címrend kötelező'!DP16+'[1]címrend önként'!DP16+'[1]címrend államig'!DP16</f>
        <v>866708</v>
      </c>
      <c r="DQ16" s="37">
        <f t="shared" ref="DQ16" si="99">DP16/DO16*100</f>
        <v>100.60382632274181</v>
      </c>
      <c r="DR16" s="38">
        <f t="shared" si="60"/>
        <v>1976347</v>
      </c>
      <c r="DS16" s="38">
        <f t="shared" si="60"/>
        <v>1936829</v>
      </c>
      <c r="DT16" s="37">
        <f t="shared" si="61"/>
        <v>98.000452349713896</v>
      </c>
      <c r="DU16" s="36"/>
      <c r="DV16" s="36">
        <f>SUM('[1]címrend kötelező'!DV16+'[1]címrend önként'!DV16+'[1]címrend államig'!DV16)</f>
        <v>0</v>
      </c>
      <c r="DW16" s="38"/>
      <c r="DX16" s="36"/>
      <c r="DY16" s="36">
        <f>SUM('[1]címrend kötelező'!DY16+'[1]címrend önként'!DY16+'[1]címrend államig'!DY16)</f>
        <v>0</v>
      </c>
      <c r="DZ16" s="38"/>
      <c r="EA16" s="36"/>
      <c r="EB16" s="36">
        <f>SUM('[1]címrend kötelező'!EB16+'[1]címrend önként'!EB16+'[1]címrend államig'!EB16)</f>
        <v>0</v>
      </c>
      <c r="EC16" s="38"/>
      <c r="ED16" s="36"/>
      <c r="EE16" s="36">
        <f>SUM('[1]címrend kötelező'!EE16+'[1]címrend önként'!EE16+'[1]címrend államig'!EE16)</f>
        <v>0</v>
      </c>
      <c r="EF16" s="38"/>
      <c r="EG16" s="36"/>
      <c r="EH16" s="36">
        <f>SUM('[1]címrend kötelező'!EH16+'[1]címrend önként'!EH16+'[1]címrend államig'!EH16)</f>
        <v>0</v>
      </c>
      <c r="EI16" s="38"/>
      <c r="EJ16" s="36"/>
      <c r="EK16" s="36">
        <f>SUM('[1]címrend kötelező'!EK16+'[1]címrend önként'!EK16+'[1]címrend államig'!EK16)</f>
        <v>0</v>
      </c>
      <c r="EL16" s="38"/>
      <c r="EM16" s="36"/>
      <c r="EN16" s="36">
        <f>SUM('[1]címrend kötelező'!EN16+'[1]címrend önként'!EN16+'[1]címrend államig'!EN16)</f>
        <v>0</v>
      </c>
      <c r="EO16" s="38"/>
      <c r="EP16" s="36"/>
      <c r="EQ16" s="36">
        <f>SUM('[1]címrend kötelező'!EQ16+'[1]címrend önként'!EQ16+'[1]címrend államig'!EQ16)</f>
        <v>0</v>
      </c>
      <c r="ER16" s="38"/>
      <c r="ES16" s="36"/>
      <c r="ET16" s="36">
        <f>SUM('[1]címrend kötelező'!ET16+'[1]címrend önként'!ET16+'[1]címrend államig'!ET16)</f>
        <v>0</v>
      </c>
      <c r="EU16" s="38"/>
      <c r="EV16" s="38">
        <f t="shared" si="62"/>
        <v>0</v>
      </c>
      <c r="EW16" s="38">
        <f t="shared" si="62"/>
        <v>0</v>
      </c>
      <c r="EX16" s="40"/>
      <c r="EY16" s="36"/>
      <c r="EZ16" s="39">
        <f>'[1]címrend kötelező'!EY16+'[1]címrend önként'!EY16+'[1]címrend államig'!EY16</f>
        <v>0</v>
      </c>
      <c r="FA16" s="38"/>
      <c r="FB16" s="36"/>
      <c r="FC16" s="39">
        <f>'[1]címrend kötelező'!EZ16+'[1]címrend önként'!EZ16+'[1]címrend államig'!EZ16</f>
        <v>0</v>
      </c>
      <c r="FD16" s="38"/>
      <c r="FE16" s="36"/>
      <c r="FF16" s="39">
        <f>'[1]címrend kötelező'!FA16+'[1]címrend önként'!FA16+'[1]címrend államig'!FA16</f>
        <v>0</v>
      </c>
      <c r="FG16" s="38"/>
      <c r="FH16" s="36"/>
      <c r="FI16" s="39">
        <f>'[1]címrend kötelező'!FB16+'[1]címrend önként'!FB16+'[1]címrend államig'!FB16</f>
        <v>0</v>
      </c>
      <c r="FJ16" s="38"/>
      <c r="FK16" s="36"/>
      <c r="FL16" s="39">
        <f>'[1]címrend kötelező'!FC16+'[1]címrend önként'!FC16+'[1]címrend államig'!FC16</f>
        <v>0</v>
      </c>
      <c r="FM16" s="38"/>
      <c r="FN16" s="36"/>
      <c r="FO16" s="39">
        <f>'[1]címrend kötelező'!FD16+'[1]címrend önként'!FD16+'[1]címrend államig'!FD16</f>
        <v>0</v>
      </c>
      <c r="FP16" s="38"/>
      <c r="FQ16" s="36"/>
      <c r="FR16" s="39">
        <f>'[1]címrend kötelező'!FE16+'[1]címrend önként'!FE16+'[1]címrend államig'!FE16</f>
        <v>0</v>
      </c>
      <c r="FS16" s="38"/>
      <c r="FT16" s="36"/>
      <c r="FU16" s="39">
        <f>'[1]címrend kötelező'!FF16+'[1]címrend önként'!FF16+'[1]címrend államig'!FF16</f>
        <v>0</v>
      </c>
      <c r="FV16" s="39"/>
      <c r="FW16" s="36"/>
      <c r="FX16" s="39">
        <f>'[1]címrend kötelező'!FG16+'[1]címrend önként'!FG16+'[1]címrend államig'!FG16</f>
        <v>0</v>
      </c>
      <c r="FY16" s="38"/>
      <c r="FZ16" s="43"/>
      <c r="GA16" s="39">
        <f>'[1]címrend kötelező'!FH16+'[1]címrend önként'!FH16+'[1]címrend államig'!FH16</f>
        <v>0</v>
      </c>
      <c r="GB16" s="38"/>
      <c r="GC16" s="43"/>
      <c r="GD16" s="39">
        <f>'[1]címrend kötelező'!FI16+'[1]címrend önként'!FI16+'[1]címrend államig'!FI16</f>
        <v>0</v>
      </c>
      <c r="GE16" s="38"/>
      <c r="GF16" s="43"/>
      <c r="GG16" s="39">
        <f>'[1]címrend kötelező'!FJ16+'[1]címrend önként'!FJ16+'[1]címrend államig'!FJ16</f>
        <v>0</v>
      </c>
      <c r="GH16" s="38"/>
      <c r="GI16" s="43"/>
      <c r="GJ16" s="39">
        <f>'[1]címrend kötelező'!FK16+'[1]címrend önként'!FK16+'[1]címrend államig'!FK16</f>
        <v>0</v>
      </c>
      <c r="GK16" s="38"/>
      <c r="GL16" s="38">
        <f t="shared" si="63"/>
        <v>0</v>
      </c>
      <c r="GM16" s="38">
        <f t="shared" si="63"/>
        <v>0</v>
      </c>
      <c r="GN16" s="38"/>
      <c r="GO16" s="36"/>
      <c r="GP16" s="39">
        <f>'[1]címrend kötelező'!FM16+'[1]címrend önként'!FM16+'[1]címrend államig'!FM16</f>
        <v>0</v>
      </c>
      <c r="GQ16" s="39"/>
      <c r="GR16" s="36"/>
      <c r="GS16" s="39">
        <f>'[1]címrend kötelező'!FN16+'[1]címrend önként'!FN16+'[1]címrend államig'!FN16</f>
        <v>0</v>
      </c>
      <c r="GT16" s="39"/>
      <c r="GU16" s="36"/>
      <c r="GV16" s="39">
        <f>'[1]címrend kötelező'!FO16+'[1]címrend önként'!FO16+'[1]címrend államig'!FO16</f>
        <v>0</v>
      </c>
      <c r="GW16" s="39"/>
      <c r="GX16" s="38">
        <f t="shared" si="64"/>
        <v>0</v>
      </c>
      <c r="GY16" s="38">
        <f t="shared" si="64"/>
        <v>0</v>
      </c>
      <c r="GZ16" s="38"/>
      <c r="HA16" s="38">
        <f t="shared" si="65"/>
        <v>1976347</v>
      </c>
      <c r="HB16" s="38">
        <f t="shared" si="65"/>
        <v>1936829</v>
      </c>
      <c r="HC16" s="41">
        <f t="shared" si="59"/>
        <v>98.000452349713896</v>
      </c>
      <c r="HE16" s="25"/>
      <c r="HF16" s="25"/>
    </row>
    <row r="17" spans="1:214" ht="15" customHeight="1" x14ac:dyDescent="0.2">
      <c r="A17" s="35" t="s">
        <v>317</v>
      </c>
      <c r="B17" s="36"/>
      <c r="C17" s="36">
        <f>SUM('[1]címrend kötelező'!C17+'[1]címrend önként'!C17+'[1]címrend államig'!C17)</f>
        <v>0</v>
      </c>
      <c r="D17" s="40"/>
      <c r="E17" s="36"/>
      <c r="F17" s="36">
        <f>SUM('[1]címrend kötelező'!F17+'[1]címrend önként'!F17+'[1]címrend államig'!F17)</f>
        <v>0</v>
      </c>
      <c r="G17" s="38"/>
      <c r="H17" s="36"/>
      <c r="I17" s="36">
        <f>SUM('[1]címrend kötelező'!I17+'[1]címrend önként'!I17+'[1]címrend államig'!I17)</f>
        <v>0</v>
      </c>
      <c r="J17" s="38"/>
      <c r="K17" s="36"/>
      <c r="L17" s="36">
        <f>SUM('[1]címrend kötelező'!L17+'[1]címrend önként'!L17+'[1]címrend államig'!L17)</f>
        <v>0</v>
      </c>
      <c r="M17" s="38"/>
      <c r="N17" s="36"/>
      <c r="O17" s="36">
        <f>SUM('[1]címrend kötelező'!O17+'[1]címrend önként'!O17+'[1]címrend államig'!O17)</f>
        <v>0</v>
      </c>
      <c r="P17" s="38"/>
      <c r="Q17" s="36">
        <v>693317</v>
      </c>
      <c r="R17" s="36">
        <f>SUM('[1]címrend kötelező'!R17+'[1]címrend önként'!R17+'[1]címrend államig'!R17)</f>
        <v>742225</v>
      </c>
      <c r="S17" s="37">
        <f t="shared" ref="S17" si="100">R17/Q17*100</f>
        <v>107.0542046423209</v>
      </c>
      <c r="T17" s="36"/>
      <c r="U17" s="36">
        <f>SUM('[1]címrend kötelező'!U17+'[1]címrend önként'!U17+'[1]címrend államig'!U17)</f>
        <v>0</v>
      </c>
      <c r="V17" s="38"/>
      <c r="W17" s="36"/>
      <c r="X17" s="36">
        <f>SUM('[1]címrend kötelező'!X17+'[1]címrend önként'!X17+'[1]címrend államig'!X17)</f>
        <v>0</v>
      </c>
      <c r="Y17" s="38"/>
      <c r="Z17" s="36"/>
      <c r="AA17" s="36">
        <f>SUM('[1]címrend kötelező'!AA17+'[1]címrend önként'!AA17+'[1]címrend államig'!AA17)</f>
        <v>0</v>
      </c>
      <c r="AB17" s="38"/>
      <c r="AC17" s="36"/>
      <c r="AD17" s="36">
        <f>SUM('[1]címrend kötelező'!AD17+'[1]címrend önként'!AD17+'[1]címrend államig'!AD17)</f>
        <v>0</v>
      </c>
      <c r="AE17" s="38"/>
      <c r="AF17" s="36"/>
      <c r="AG17" s="36">
        <f>SUM('[1]címrend kötelező'!AG17+'[1]címrend önként'!AG17+'[1]címrend államig'!AG17)</f>
        <v>0</v>
      </c>
      <c r="AH17" s="38"/>
      <c r="AI17" s="36"/>
      <c r="AJ17" s="36">
        <f>SUM('[1]címrend kötelező'!AJ17+'[1]címrend önként'!AJ17+'[1]címrend államig'!AJ17)</f>
        <v>0</v>
      </c>
      <c r="AK17" s="38"/>
      <c r="AL17" s="36"/>
      <c r="AM17" s="36">
        <f>SUM('[1]címrend kötelező'!AM17+'[1]címrend önként'!AM17+'[1]címrend államig'!AM17)</f>
        <v>0</v>
      </c>
      <c r="AN17" s="38"/>
      <c r="AO17" s="36"/>
      <c r="AP17" s="36">
        <f>SUM('[1]címrend kötelező'!AP17+'[1]címrend önként'!AP17+'[1]címrend államig'!AP17)</f>
        <v>0</v>
      </c>
      <c r="AQ17" s="38"/>
      <c r="AR17" s="36"/>
      <c r="AS17" s="39">
        <f>SUM('[1]címrend kötelező'!AS17+'[1]címrend önként'!AS17+'[1]címrend államig'!AS17)</f>
        <v>0</v>
      </c>
      <c r="AT17" s="38"/>
      <c r="AU17" s="36"/>
      <c r="AV17" s="39">
        <f>SUM('[1]címrend kötelező'!AV17+'[1]címrend önként'!AV17+'[1]címrend államig'!AV17)</f>
        <v>0</v>
      </c>
      <c r="AW17" s="38"/>
      <c r="AX17" s="36"/>
      <c r="AY17" s="39">
        <f>SUM('[1]címrend kötelező'!AY17+'[1]címrend önként'!AY17+'[1]címrend államig'!AY17)</f>
        <v>0</v>
      </c>
      <c r="AZ17" s="38"/>
      <c r="BA17" s="36"/>
      <c r="BB17" s="39">
        <f>SUM('[1]címrend kötelező'!BB17+'[1]címrend önként'!BB17+'[1]címrend államig'!BB17)</f>
        <v>0</v>
      </c>
      <c r="BC17" s="38"/>
      <c r="BD17" s="36"/>
      <c r="BE17" s="39">
        <f>SUM('[1]címrend kötelező'!BE17+'[1]címrend önként'!BE17+'[1]címrend államig'!BE17)</f>
        <v>0</v>
      </c>
      <c r="BF17" s="38"/>
      <c r="BG17" s="36"/>
      <c r="BH17" s="39">
        <f>'[1]címrend kötelező'!BH17+'[1]címrend önként'!BH17+'[1]címrend államig'!BH17</f>
        <v>0</v>
      </c>
      <c r="BI17" s="38"/>
      <c r="BJ17" s="36"/>
      <c r="BK17" s="39">
        <f>'[1]címrend kötelező'!BK17+'[1]címrend önként'!BK17+'[1]címrend államig'!BK17</f>
        <v>0</v>
      </c>
      <c r="BL17" s="38"/>
      <c r="BM17" s="36"/>
      <c r="BN17" s="39">
        <f>SUM('[1]címrend kötelező'!BN17+'[1]címrend önként'!BN17+'[1]címrend államig'!BN17)</f>
        <v>0</v>
      </c>
      <c r="BO17" s="38"/>
      <c r="BP17" s="36"/>
      <c r="BQ17" s="39">
        <f>SUM('[1]címrend kötelező'!BQ17+'[1]címrend önként'!BQ17+'[1]címrend államig'!BQ17)</f>
        <v>0</v>
      </c>
      <c r="BR17" s="38"/>
      <c r="BS17" s="36"/>
      <c r="BT17" s="39">
        <f>SUM('[1]címrend kötelező'!BT17+'[1]címrend önként'!BT17+'[1]címrend államig'!BT17)</f>
        <v>0</v>
      </c>
      <c r="BU17" s="38"/>
      <c r="BV17" s="36"/>
      <c r="BW17" s="39">
        <f>SUM('[1]címrend kötelező'!BW17+'[1]címrend önként'!BW17+'[1]címrend államig'!BW17)</f>
        <v>0</v>
      </c>
      <c r="BX17" s="38"/>
      <c r="BY17" s="36"/>
      <c r="BZ17" s="39">
        <f>SUM('[1]címrend kötelező'!BZ17+'[1]címrend önként'!BZ17+'[1]címrend államig'!BZ17)</f>
        <v>0</v>
      </c>
      <c r="CA17" s="38"/>
      <c r="CB17" s="36"/>
      <c r="CC17" s="39">
        <f>SUM('[1]címrend kötelező'!CC17+'[1]címrend önként'!CC17+'[1]címrend államig'!CC17)</f>
        <v>0</v>
      </c>
      <c r="CD17" s="38"/>
      <c r="CE17" s="36"/>
      <c r="CF17" s="39">
        <f>SUM('[1]címrend kötelező'!CF17+'[1]címrend önként'!CF17+'[1]címrend államig'!CF17)</f>
        <v>0</v>
      </c>
      <c r="CG17" s="38"/>
      <c r="CH17" s="36"/>
      <c r="CI17" s="39">
        <f>SUM('[1]címrend kötelező'!CI17+'[1]címrend önként'!CI17+'[1]címrend államig'!CI17)</f>
        <v>0</v>
      </c>
      <c r="CJ17" s="38"/>
      <c r="CK17" s="36"/>
      <c r="CL17" s="39">
        <f>SUM('[1]címrend kötelező'!CL17+'[1]címrend önként'!CL17+'[1]címrend államig'!CL17)</f>
        <v>0</v>
      </c>
      <c r="CM17" s="38"/>
      <c r="CN17" s="36"/>
      <c r="CO17" s="39">
        <f>'[1]címrend kötelező'!CO17+'[1]címrend önként'!CO17+'[1]címrend államig'!CO17</f>
        <v>0</v>
      </c>
      <c r="CP17" s="38"/>
      <c r="CQ17" s="36"/>
      <c r="CR17" s="39">
        <f>SUM('[1]címrend kötelező'!CR17+'[1]címrend önként'!CR17+'[1]címrend államig'!CR17)</f>
        <v>0</v>
      </c>
      <c r="CS17" s="38"/>
      <c r="CT17" s="36"/>
      <c r="CU17" s="39">
        <f>SUM('[1]címrend kötelező'!CU17+'[1]címrend önként'!CU17+'[1]címrend államig'!CU17)</f>
        <v>0</v>
      </c>
      <c r="CV17" s="38"/>
      <c r="CW17" s="36"/>
      <c r="CX17" s="39">
        <f>SUM('[1]címrend kötelező'!CX17+'[1]címrend önként'!CX17+'[1]címrend államig'!CX17)</f>
        <v>0</v>
      </c>
      <c r="CY17" s="38"/>
      <c r="CZ17" s="36"/>
      <c r="DA17" s="39">
        <f>SUM('[1]címrend kötelező'!DA17+'[1]címrend önként'!DA17+'[1]címrend államig'!DA17)</f>
        <v>0</v>
      </c>
      <c r="DB17" s="38"/>
      <c r="DC17" s="36"/>
      <c r="DD17" s="39">
        <f>SUM('[1]címrend kötelező'!DD17+'[1]címrend önként'!DD17+'[1]címrend államig'!DD17)</f>
        <v>0</v>
      </c>
      <c r="DE17" s="38"/>
      <c r="DF17" s="36"/>
      <c r="DG17" s="39">
        <f>SUM('[1]címrend kötelező'!DG17+'[1]címrend önként'!DG17+'[1]címrend államig'!DG17)</f>
        <v>0</v>
      </c>
      <c r="DH17" s="38"/>
      <c r="DI17" s="36"/>
      <c r="DJ17" s="39">
        <f>SUM('[1]címrend kötelező'!DJ17+'[1]címrend önként'!DJ17+'[1]címrend államig'!DJ17)</f>
        <v>0</v>
      </c>
      <c r="DK17" s="38"/>
      <c r="DL17" s="36"/>
      <c r="DM17" s="39">
        <f>SUM('[1]címrend kötelező'!DM17+'[1]címrend önként'!DM17+'[1]címrend államig'!DM17)</f>
        <v>0</v>
      </c>
      <c r="DN17" s="38"/>
      <c r="DO17" s="36"/>
      <c r="DP17" s="39">
        <f>'[1]címrend kötelező'!DP17+'[1]címrend önként'!DP17+'[1]címrend államig'!DP17</f>
        <v>0</v>
      </c>
      <c r="DQ17" s="38"/>
      <c r="DR17" s="38">
        <f t="shared" si="60"/>
        <v>693317</v>
      </c>
      <c r="DS17" s="38">
        <f t="shared" si="60"/>
        <v>742225</v>
      </c>
      <c r="DT17" s="40">
        <f t="shared" si="61"/>
        <v>107.0542046423209</v>
      </c>
      <c r="DU17" s="36"/>
      <c r="DV17" s="36">
        <f>SUM('[1]címrend kötelező'!DV17+'[1]címrend önként'!DV17+'[1]címrend államig'!DV17)</f>
        <v>0</v>
      </c>
      <c r="DW17" s="38"/>
      <c r="DX17" s="36"/>
      <c r="DY17" s="36">
        <f>SUM('[1]címrend kötelező'!DY17+'[1]címrend önként'!DY17+'[1]címrend államig'!DY17)</f>
        <v>0</v>
      </c>
      <c r="DZ17" s="38"/>
      <c r="EA17" s="36"/>
      <c r="EB17" s="36">
        <f>SUM('[1]címrend kötelező'!EB17+'[1]címrend önként'!EB17+'[1]címrend államig'!EB17)</f>
        <v>0</v>
      </c>
      <c r="EC17" s="38"/>
      <c r="ED17" s="36"/>
      <c r="EE17" s="36">
        <f>SUM('[1]címrend kötelező'!EE17+'[1]címrend önként'!EE17+'[1]címrend államig'!EE17)</f>
        <v>0</v>
      </c>
      <c r="EF17" s="38"/>
      <c r="EG17" s="36"/>
      <c r="EH17" s="36">
        <f>SUM('[1]címrend kötelező'!EH17+'[1]címrend önként'!EH17+'[1]címrend államig'!EH17)</f>
        <v>0</v>
      </c>
      <c r="EI17" s="38"/>
      <c r="EJ17" s="36"/>
      <c r="EK17" s="36">
        <f>SUM('[1]címrend kötelező'!EK17+'[1]címrend önként'!EK17+'[1]címrend államig'!EK17)</f>
        <v>0</v>
      </c>
      <c r="EL17" s="38"/>
      <c r="EM17" s="36"/>
      <c r="EN17" s="36">
        <f>SUM('[1]címrend kötelező'!EN17+'[1]címrend önként'!EN17+'[1]címrend államig'!EN17)</f>
        <v>0</v>
      </c>
      <c r="EO17" s="38"/>
      <c r="EP17" s="36"/>
      <c r="EQ17" s="36">
        <f>SUM('[1]címrend kötelező'!EQ17+'[1]címrend önként'!EQ17+'[1]címrend államig'!EQ17)</f>
        <v>0</v>
      </c>
      <c r="ER17" s="38"/>
      <c r="ES17" s="36"/>
      <c r="ET17" s="36">
        <f>SUM('[1]címrend kötelező'!ET17+'[1]címrend önként'!ET17+'[1]címrend államig'!ET17)</f>
        <v>0</v>
      </c>
      <c r="EU17" s="38"/>
      <c r="EV17" s="38">
        <f t="shared" si="62"/>
        <v>0</v>
      </c>
      <c r="EW17" s="38">
        <f t="shared" si="62"/>
        <v>0</v>
      </c>
      <c r="EX17" s="40"/>
      <c r="EY17" s="36"/>
      <c r="EZ17" s="39">
        <f>'[1]címrend kötelező'!EY17+'[1]címrend önként'!EY17+'[1]címrend államig'!EY17</f>
        <v>0</v>
      </c>
      <c r="FA17" s="38"/>
      <c r="FB17" s="36"/>
      <c r="FC17" s="39">
        <f>'[1]címrend kötelező'!EZ17+'[1]címrend önként'!EZ17+'[1]címrend államig'!EZ17</f>
        <v>0</v>
      </c>
      <c r="FD17" s="38"/>
      <c r="FE17" s="36"/>
      <c r="FF17" s="39">
        <f>'[1]címrend kötelező'!FA17+'[1]címrend önként'!FA17+'[1]címrend államig'!FA17</f>
        <v>0</v>
      </c>
      <c r="FG17" s="38"/>
      <c r="FH17" s="36"/>
      <c r="FI17" s="39">
        <f>'[1]címrend kötelező'!FB17+'[1]címrend önként'!FB17+'[1]címrend államig'!FB17</f>
        <v>0</v>
      </c>
      <c r="FJ17" s="38"/>
      <c r="FK17" s="36"/>
      <c r="FL17" s="39">
        <f>'[1]címrend kötelező'!FC17+'[1]címrend önként'!FC17+'[1]címrend államig'!FC17</f>
        <v>0</v>
      </c>
      <c r="FM17" s="38"/>
      <c r="FN17" s="36"/>
      <c r="FO17" s="39">
        <f>'[1]címrend kötelező'!FD17+'[1]címrend önként'!FD17+'[1]címrend államig'!FD17</f>
        <v>0</v>
      </c>
      <c r="FP17" s="38"/>
      <c r="FQ17" s="36"/>
      <c r="FR17" s="39">
        <f>'[1]címrend kötelező'!FE17+'[1]címrend önként'!FE17+'[1]címrend államig'!FE17</f>
        <v>0</v>
      </c>
      <c r="FS17" s="38"/>
      <c r="FT17" s="36"/>
      <c r="FU17" s="39">
        <f>'[1]címrend kötelező'!FF17+'[1]címrend önként'!FF17+'[1]címrend államig'!FF17</f>
        <v>0</v>
      </c>
      <c r="FV17" s="39"/>
      <c r="FW17" s="36"/>
      <c r="FX17" s="39">
        <f>'[1]címrend kötelező'!FG17+'[1]címrend önként'!FG17+'[1]címrend államig'!FG17</f>
        <v>0</v>
      </c>
      <c r="FY17" s="38"/>
      <c r="FZ17" s="43"/>
      <c r="GA17" s="39">
        <f>'[1]címrend kötelező'!FH17+'[1]címrend önként'!FH17+'[1]címrend államig'!FH17</f>
        <v>0</v>
      </c>
      <c r="GB17" s="38"/>
      <c r="GC17" s="43"/>
      <c r="GD17" s="39">
        <f>'[1]címrend kötelező'!FI17+'[1]címrend önként'!FI17+'[1]címrend államig'!FI17</f>
        <v>0</v>
      </c>
      <c r="GE17" s="38"/>
      <c r="GF17" s="43"/>
      <c r="GG17" s="39">
        <f>'[1]címrend kötelező'!FJ17+'[1]címrend önként'!FJ17+'[1]címrend államig'!FJ17</f>
        <v>0</v>
      </c>
      <c r="GH17" s="38"/>
      <c r="GI17" s="43"/>
      <c r="GJ17" s="39">
        <f>'[1]címrend kötelező'!FK17+'[1]címrend önként'!FK17+'[1]címrend államig'!FK17</f>
        <v>0</v>
      </c>
      <c r="GK17" s="38"/>
      <c r="GL17" s="38">
        <f t="shared" si="63"/>
        <v>0</v>
      </c>
      <c r="GM17" s="38">
        <f t="shared" si="63"/>
        <v>0</v>
      </c>
      <c r="GN17" s="38"/>
      <c r="GO17" s="36"/>
      <c r="GP17" s="39">
        <f>'[1]címrend kötelező'!FM17+'[1]címrend önként'!FM17+'[1]címrend államig'!FM17</f>
        <v>0</v>
      </c>
      <c r="GQ17" s="39"/>
      <c r="GR17" s="36"/>
      <c r="GS17" s="39">
        <f>'[1]címrend kötelező'!FN17+'[1]címrend önként'!FN17+'[1]címrend államig'!FN17</f>
        <v>0</v>
      </c>
      <c r="GT17" s="39"/>
      <c r="GU17" s="36"/>
      <c r="GV17" s="39">
        <f>'[1]címrend kötelező'!FO17+'[1]címrend önként'!FO17+'[1]címrend államig'!FO17</f>
        <v>0</v>
      </c>
      <c r="GW17" s="39"/>
      <c r="GX17" s="38">
        <f t="shared" si="64"/>
        <v>0</v>
      </c>
      <c r="GY17" s="38">
        <f t="shared" si="64"/>
        <v>0</v>
      </c>
      <c r="GZ17" s="38"/>
      <c r="HA17" s="38">
        <f t="shared" si="65"/>
        <v>693317</v>
      </c>
      <c r="HB17" s="38">
        <f t="shared" si="65"/>
        <v>742225</v>
      </c>
      <c r="HC17" s="41">
        <f t="shared" si="59"/>
        <v>107.0542046423209</v>
      </c>
      <c r="HE17" s="25"/>
      <c r="HF17" s="25"/>
    </row>
    <row r="18" spans="1:214" ht="15" customHeight="1" x14ac:dyDescent="0.2">
      <c r="A18" s="42" t="s">
        <v>318</v>
      </c>
      <c r="B18" s="43">
        <f>B19+B20+B21</f>
        <v>0</v>
      </c>
      <c r="C18" s="43">
        <f>C19+C20+C21</f>
        <v>0</v>
      </c>
      <c r="D18" s="40"/>
      <c r="E18" s="43">
        <f>E19+E20+E21</f>
        <v>0</v>
      </c>
      <c r="F18" s="43">
        <f>F19+F20+F21</f>
        <v>0</v>
      </c>
      <c r="G18" s="38"/>
      <c r="H18" s="43">
        <f>H19+H20+H21</f>
        <v>0</v>
      </c>
      <c r="I18" s="43">
        <f>I19+I20+I21</f>
        <v>0</v>
      </c>
      <c r="J18" s="38"/>
      <c r="K18" s="43">
        <f>K19+K20+K21</f>
        <v>0</v>
      </c>
      <c r="L18" s="43">
        <f>L19+L20+L21</f>
        <v>0</v>
      </c>
      <c r="M18" s="38"/>
      <c r="N18" s="43">
        <f>N19+N20+N21</f>
        <v>19300</v>
      </c>
      <c r="O18" s="43">
        <f>O19+O20+O21</f>
        <v>5100</v>
      </c>
      <c r="P18" s="40">
        <f t="shared" ref="P18" si="101">O18/N18*100</f>
        <v>26.424870466321241</v>
      </c>
      <c r="Q18" s="43">
        <f>Q19+Q20+Q21</f>
        <v>0</v>
      </c>
      <c r="R18" s="43">
        <f>SUM('[1]címrend kötelező'!R18+'[1]címrend önként'!R18+'[1]címrend államig'!R18)</f>
        <v>0</v>
      </c>
      <c r="S18" s="38"/>
      <c r="T18" s="43">
        <f>T19+T20+T21</f>
        <v>673622</v>
      </c>
      <c r="U18" s="43">
        <f>U19+U20+U21</f>
        <v>918137</v>
      </c>
      <c r="V18" s="40">
        <f t="shared" ref="V18" si="102">U18/T18*100</f>
        <v>136.2985472564732</v>
      </c>
      <c r="W18" s="43">
        <f>W19+W20+W21</f>
        <v>0</v>
      </c>
      <c r="X18" s="43">
        <f>X19+X20+X21</f>
        <v>0</v>
      </c>
      <c r="Y18" s="38"/>
      <c r="Z18" s="43">
        <f>Z19+Z20+Z21</f>
        <v>0</v>
      </c>
      <c r="AA18" s="43">
        <f>AA19+AA20+AA21</f>
        <v>0</v>
      </c>
      <c r="AB18" s="38"/>
      <c r="AC18" s="43">
        <f>AC19+AC20+AC21</f>
        <v>0</v>
      </c>
      <c r="AD18" s="43">
        <f>AD19+AD20+AD21</f>
        <v>0</v>
      </c>
      <c r="AE18" s="38"/>
      <c r="AF18" s="43">
        <f>AF19+AF20+AF21</f>
        <v>0</v>
      </c>
      <c r="AG18" s="43">
        <f>AG19+AG20+AG21</f>
        <v>0</v>
      </c>
      <c r="AH18" s="38"/>
      <c r="AI18" s="43">
        <f>AI19+AI20+AI21</f>
        <v>0</v>
      </c>
      <c r="AJ18" s="43">
        <f>AJ19+AJ20+AJ21</f>
        <v>0</v>
      </c>
      <c r="AK18" s="38"/>
      <c r="AL18" s="43">
        <f>AL19+AL20+AL21</f>
        <v>0</v>
      </c>
      <c r="AM18" s="43">
        <f>AM19+AM20+AM21</f>
        <v>0</v>
      </c>
      <c r="AN18" s="38"/>
      <c r="AO18" s="43">
        <f>AO19+AO20+AO21</f>
        <v>6985</v>
      </c>
      <c r="AP18" s="43">
        <f>AP19+AP20+AP21</f>
        <v>5800</v>
      </c>
      <c r="AQ18" s="40">
        <f t="shared" ref="AQ18:AQ19" si="103">AP18/AO18*100</f>
        <v>83.03507516105941</v>
      </c>
      <c r="AR18" s="43">
        <f>AR19+AR20+AR21</f>
        <v>0</v>
      </c>
      <c r="AS18" s="43">
        <f>AS19+AS20+AS21</f>
        <v>0</v>
      </c>
      <c r="AT18" s="40"/>
      <c r="AU18" s="43">
        <f>AU19+AU20+AU21</f>
        <v>8000</v>
      </c>
      <c r="AV18" s="43">
        <f>AV19+AV20+AV21</f>
        <v>5300</v>
      </c>
      <c r="AW18" s="40">
        <f t="shared" ref="AW18:AW19" si="104">AV18/AU18*100</f>
        <v>66.25</v>
      </c>
      <c r="AX18" s="43">
        <f>AX19+AX20+AX21</f>
        <v>1465</v>
      </c>
      <c r="AY18" s="43">
        <f>AY19+AY20+AY21</f>
        <v>1500</v>
      </c>
      <c r="AZ18" s="40">
        <f t="shared" ref="AZ18" si="105">AY18/AX18*100</f>
        <v>102.3890784982935</v>
      </c>
      <c r="BA18" s="43">
        <f>BA19+BA20+BA21</f>
        <v>0</v>
      </c>
      <c r="BB18" s="43">
        <f>BB19+BB20+BB21</f>
        <v>0</v>
      </c>
      <c r="BC18" s="38"/>
      <c r="BD18" s="43">
        <f>BD19+BD20+BD21</f>
        <v>0</v>
      </c>
      <c r="BE18" s="43">
        <f>BE19+BE20+BE21</f>
        <v>0</v>
      </c>
      <c r="BF18" s="38"/>
      <c r="BG18" s="43">
        <f>BG19+BG20+BG21</f>
        <v>0</v>
      </c>
      <c r="BH18" s="43">
        <f>BH19+BH20+BH21</f>
        <v>0</v>
      </c>
      <c r="BI18" s="38"/>
      <c r="BJ18" s="43">
        <f>BJ19+BJ20+BJ21</f>
        <v>0</v>
      </c>
      <c r="BK18" s="43">
        <f>BK19+BK20+BK21</f>
        <v>0</v>
      </c>
      <c r="BL18" s="38"/>
      <c r="BM18" s="43">
        <f>BM19+BM20+BM21</f>
        <v>0</v>
      </c>
      <c r="BN18" s="43">
        <f>BN19+BN20+BN21</f>
        <v>16000</v>
      </c>
      <c r="BO18" s="38"/>
      <c r="BP18" s="43">
        <f>BP19+BP20+BP21</f>
        <v>406515</v>
      </c>
      <c r="BQ18" s="43">
        <f>BQ19+BQ20+BQ21</f>
        <v>965787</v>
      </c>
      <c r="BR18" s="40">
        <f t="shared" ref="BR18:BR21" si="106">BQ18/BP18*100</f>
        <v>237.57721117301944</v>
      </c>
      <c r="BS18" s="43">
        <f>BS19+BS20+BS21</f>
        <v>0</v>
      </c>
      <c r="BT18" s="43">
        <f>BT19+BT20+BT21</f>
        <v>0</v>
      </c>
      <c r="BU18" s="38"/>
      <c r="BV18" s="43">
        <f>BV19+BV20+BV21</f>
        <v>0</v>
      </c>
      <c r="BW18" s="43">
        <f>BW19+BW20+BW21</f>
        <v>0</v>
      </c>
      <c r="BX18" s="38"/>
      <c r="BY18" s="43">
        <f>BY19+BY20+BY21</f>
        <v>0</v>
      </c>
      <c r="BZ18" s="43">
        <f>BZ19+BZ20+BZ21</f>
        <v>70480</v>
      </c>
      <c r="CA18" s="38"/>
      <c r="CB18" s="43">
        <f>CB19+CB20+CB21</f>
        <v>0</v>
      </c>
      <c r="CC18" s="43">
        <f>CC19+CC20+CC21</f>
        <v>0</v>
      </c>
      <c r="CD18" s="38"/>
      <c r="CE18" s="43">
        <f>CE19+CE20+CE21</f>
        <v>221300</v>
      </c>
      <c r="CF18" s="43">
        <f>CF19+CF20+CF21</f>
        <v>585970</v>
      </c>
      <c r="CG18" s="40">
        <f t="shared" ref="CG18:CG21" si="107">CF18/CE18*100</f>
        <v>264.78535924084952</v>
      </c>
      <c r="CH18" s="43">
        <f>CH19+CH20+CH21</f>
        <v>0</v>
      </c>
      <c r="CI18" s="43">
        <f>CI19+CI20+CI21</f>
        <v>548293</v>
      </c>
      <c r="CJ18" s="38"/>
      <c r="CK18" s="43">
        <f>CK19+CK20+CK21</f>
        <v>0</v>
      </c>
      <c r="CL18" s="43">
        <f>CL19+CL20+CL21</f>
        <v>123225</v>
      </c>
      <c r="CM18" s="38"/>
      <c r="CN18" s="43">
        <f>CN19+CN20+CN21</f>
        <v>306731</v>
      </c>
      <c r="CO18" s="43">
        <f>CO19+CO20+CO21</f>
        <v>670789</v>
      </c>
      <c r="CP18" s="40">
        <f t="shared" ref="CP18:CP20" si="108">CO18/CN18*100</f>
        <v>218.68966618959283</v>
      </c>
      <c r="CQ18" s="43">
        <f>CQ19+CQ20+CQ21</f>
        <v>0</v>
      </c>
      <c r="CR18" s="43">
        <f>CR19+CR20+CR21</f>
        <v>0</v>
      </c>
      <c r="CS18" s="38"/>
      <c r="CT18" s="43">
        <f>CT19+CT20+CT21</f>
        <v>0</v>
      </c>
      <c r="CU18" s="43">
        <f>CU19+CU20+CU21</f>
        <v>0</v>
      </c>
      <c r="CV18" s="38"/>
      <c r="CW18" s="43">
        <f>CW19+CW20+CW21</f>
        <v>9700</v>
      </c>
      <c r="CX18" s="43">
        <f>CX19+CX20+CX21</f>
        <v>1700</v>
      </c>
      <c r="CY18" s="40">
        <f t="shared" ref="CY18:CY19" si="109">CX18/CW18*100</f>
        <v>17.525773195876287</v>
      </c>
      <c r="CZ18" s="43">
        <f>CZ19+CZ20+CZ21</f>
        <v>0</v>
      </c>
      <c r="DA18" s="43">
        <f>DA19+DA20+DA21</f>
        <v>10000</v>
      </c>
      <c r="DB18" s="38"/>
      <c r="DC18" s="43">
        <f>DC19+DC20+DC21</f>
        <v>907200</v>
      </c>
      <c r="DD18" s="43">
        <f>DD19+DD20+DD21</f>
        <v>1000000</v>
      </c>
      <c r="DE18" s="40">
        <f t="shared" ref="DE18" si="110">DD18/DC18*100</f>
        <v>110.22927689594357</v>
      </c>
      <c r="DF18" s="43">
        <f>DF19+DF20+DF21</f>
        <v>0</v>
      </c>
      <c r="DG18" s="43">
        <f>DG19+DG20+DG21</f>
        <v>0</v>
      </c>
      <c r="DH18" s="38"/>
      <c r="DI18" s="43">
        <f>DI19+DI20+DI21</f>
        <v>0</v>
      </c>
      <c r="DJ18" s="43">
        <f>DJ19+DJ20+DJ21</f>
        <v>0</v>
      </c>
      <c r="DK18" s="38"/>
      <c r="DL18" s="43">
        <f>DL19+DL20+DL21</f>
        <v>5000</v>
      </c>
      <c r="DM18" s="43">
        <f>DM19+DM20+DM21</f>
        <v>0</v>
      </c>
      <c r="DN18" s="40">
        <f t="shared" ref="DN18" si="111">DM18/DL18*100</f>
        <v>0</v>
      </c>
      <c r="DO18" s="43">
        <f>DO19+DO20+DO21</f>
        <v>13000</v>
      </c>
      <c r="DP18" s="43">
        <f>DP19+DP20+DP21</f>
        <v>0</v>
      </c>
      <c r="DQ18" s="40">
        <f t="shared" ref="DQ18" si="112">DP18/DO18*100</f>
        <v>0</v>
      </c>
      <c r="DR18" s="38">
        <f t="shared" si="60"/>
        <v>2578818</v>
      </c>
      <c r="DS18" s="38">
        <f t="shared" si="60"/>
        <v>4928081</v>
      </c>
      <c r="DT18" s="40">
        <f t="shared" si="61"/>
        <v>191.09844122384752</v>
      </c>
      <c r="DU18" s="43">
        <f>DU19+DU20+DU21</f>
        <v>0</v>
      </c>
      <c r="DV18" s="43">
        <f>DV19+DV20+DV21</f>
        <v>0</v>
      </c>
      <c r="DW18" s="38"/>
      <c r="DX18" s="43">
        <f>DX19+DX20+DX21</f>
        <v>0</v>
      </c>
      <c r="DY18" s="43">
        <f>DY19+DY20+DY21</f>
        <v>0</v>
      </c>
      <c r="DZ18" s="38"/>
      <c r="EA18" s="43">
        <f>EA19+EA20+EA21</f>
        <v>0</v>
      </c>
      <c r="EB18" s="43">
        <f>EB19+EB20+EB21</f>
        <v>0</v>
      </c>
      <c r="EC18" s="38"/>
      <c r="ED18" s="43">
        <f>ED19+ED20+ED21</f>
        <v>3375</v>
      </c>
      <c r="EE18" s="43">
        <f>EE19+EE20+EE21</f>
        <v>16400</v>
      </c>
      <c r="EF18" s="40">
        <f t="shared" ref="EF18:EF19" si="113">EE18/ED18*100</f>
        <v>485.92592592592592</v>
      </c>
      <c r="EG18" s="43">
        <f>EG19+EG20+EG21</f>
        <v>0</v>
      </c>
      <c r="EH18" s="43">
        <f>EH19+EH20+EH21</f>
        <v>10400</v>
      </c>
      <c r="EI18" s="38"/>
      <c r="EJ18" s="43">
        <f>EJ19+EJ20+EJ21</f>
        <v>0</v>
      </c>
      <c r="EK18" s="43">
        <f>EK19+EK20+EK21</f>
        <v>800</v>
      </c>
      <c r="EL18" s="38"/>
      <c r="EM18" s="43">
        <f>EM19+EM20+EM21</f>
        <v>250</v>
      </c>
      <c r="EN18" s="43">
        <f>EN19+EN20+EN21</f>
        <v>5100</v>
      </c>
      <c r="EO18" s="40">
        <f t="shared" ref="EO18:EO19" si="114">EN18/EM18*100</f>
        <v>2039.9999999999998</v>
      </c>
      <c r="EP18" s="43">
        <f>EP19+EP20+EP21</f>
        <v>0</v>
      </c>
      <c r="EQ18" s="43">
        <f>EQ19+EQ20+EQ21</f>
        <v>0</v>
      </c>
      <c r="ER18" s="38"/>
      <c r="ES18" s="43">
        <f>ES19+ES20+ES21</f>
        <v>16300</v>
      </c>
      <c r="ET18" s="43">
        <f>ET19+ET20+ET21</f>
        <v>2000</v>
      </c>
      <c r="EU18" s="40">
        <f t="shared" ref="EU18:EU19" si="115">ET18/ES18*100</f>
        <v>12.269938650306749</v>
      </c>
      <c r="EV18" s="38">
        <f t="shared" si="62"/>
        <v>19925</v>
      </c>
      <c r="EW18" s="38">
        <f t="shared" si="62"/>
        <v>34700</v>
      </c>
      <c r="EX18" s="40">
        <f t="shared" si="41"/>
        <v>174.15307402760351</v>
      </c>
      <c r="EY18" s="43">
        <f>EY19+EY20+EY21</f>
        <v>1016</v>
      </c>
      <c r="EZ18" s="43">
        <f>EZ19+EZ20+EZ21</f>
        <v>0</v>
      </c>
      <c r="FA18" s="40">
        <f t="shared" ref="FA18:FA19" si="116">EZ18/EY18*100</f>
        <v>0</v>
      </c>
      <c r="FB18" s="43">
        <f>FB19+FB20+FB21</f>
        <v>0</v>
      </c>
      <c r="FC18" s="43">
        <f>FC19+FC20+FC21</f>
        <v>1000</v>
      </c>
      <c r="FD18" s="38"/>
      <c r="FE18" s="43">
        <f>FE19+FE20+FE21</f>
        <v>318</v>
      </c>
      <c r="FF18" s="43">
        <f>FF19+FF20+FF21</f>
        <v>1000</v>
      </c>
      <c r="FG18" s="40">
        <f t="shared" ref="FG18:FG19" si="117">FF18/FE18*100</f>
        <v>314.46540880503147</v>
      </c>
      <c r="FH18" s="43">
        <f>FH19+FH20+FH21</f>
        <v>0</v>
      </c>
      <c r="FI18" s="43">
        <f>FI19+FI20+FI21</f>
        <v>16086</v>
      </c>
      <c r="FJ18" s="38"/>
      <c r="FK18" s="43">
        <f>FK19+FK20+FK21</f>
        <v>286</v>
      </c>
      <c r="FL18" s="43">
        <f>FL19+FL20+FL21</f>
        <v>1000</v>
      </c>
      <c r="FM18" s="40">
        <f t="shared" ref="FM18:FM19" si="118">FL18/FK18*100</f>
        <v>349.65034965034965</v>
      </c>
      <c r="FN18" s="43">
        <f>FN19+FN20+FN21</f>
        <v>0</v>
      </c>
      <c r="FO18" s="43">
        <f>FO19+FO20+FO21</f>
        <v>500</v>
      </c>
      <c r="FP18" s="38"/>
      <c r="FQ18" s="43">
        <f>FQ19+FQ20+FQ21</f>
        <v>323</v>
      </c>
      <c r="FR18" s="43">
        <f>FR19+FR20+FR21</f>
        <v>500</v>
      </c>
      <c r="FS18" s="40">
        <f t="shared" ref="FS18:FS19" si="119">FR18/FQ18*100</f>
        <v>154.79876160990713</v>
      </c>
      <c r="FT18" s="43">
        <f>FT19+FT20+FT21</f>
        <v>445</v>
      </c>
      <c r="FU18" s="43">
        <f>FU19+FU20+FU21</f>
        <v>3000</v>
      </c>
      <c r="FV18" s="40">
        <f t="shared" ref="FV18:FV19" si="120">FU18/FT18*100</f>
        <v>674.15730337078651</v>
      </c>
      <c r="FW18" s="43">
        <f>FW19+FW20+FW21</f>
        <v>254</v>
      </c>
      <c r="FX18" s="43">
        <f>FX19+FX20+FX21</f>
        <v>2100</v>
      </c>
      <c r="FY18" s="40">
        <f t="shared" ref="FY18:FY19" si="121">FX18/FW18*100</f>
        <v>826.77165354330702</v>
      </c>
      <c r="FZ18" s="43">
        <f>FZ19+FZ20+FZ21</f>
        <v>0</v>
      </c>
      <c r="GA18" s="43">
        <f>GA19+GA20+GA21</f>
        <v>0</v>
      </c>
      <c r="GB18" s="38"/>
      <c r="GC18" s="43">
        <f>GC19+GC20+GC21</f>
        <v>191</v>
      </c>
      <c r="GD18" s="43">
        <f>GD19+GD20+GD21</f>
        <v>500</v>
      </c>
      <c r="GE18" s="40">
        <f t="shared" ref="GE18:GE19" si="122">GD18/GC18*100</f>
        <v>261.78010471204186</v>
      </c>
      <c r="GF18" s="43">
        <f>GF19+GF20+GF21</f>
        <v>114</v>
      </c>
      <c r="GG18" s="43">
        <f>GG19+GG20+GG21</f>
        <v>500</v>
      </c>
      <c r="GH18" s="40">
        <f t="shared" ref="GH18:GH19" si="123">GG18/GF18*100</f>
        <v>438.59649122807019</v>
      </c>
      <c r="GI18" s="43">
        <f>GI19+GI20+GI21</f>
        <v>0</v>
      </c>
      <c r="GJ18" s="43">
        <f>GJ19+GJ20+GJ21</f>
        <v>0</v>
      </c>
      <c r="GK18" s="38"/>
      <c r="GL18" s="38">
        <f t="shared" si="63"/>
        <v>2947</v>
      </c>
      <c r="GM18" s="38">
        <f t="shared" si="63"/>
        <v>26186</v>
      </c>
      <c r="GN18" s="40">
        <f t="shared" ref="GN18:GN19" si="124">GM18/GL18*100</f>
        <v>888.56464200882249</v>
      </c>
      <c r="GO18" s="43">
        <f>GO19+GO20+GO21</f>
        <v>2342</v>
      </c>
      <c r="GP18" s="43">
        <f>GP19+GP20+GP21</f>
        <v>40237</v>
      </c>
      <c r="GQ18" s="40">
        <f t="shared" ref="GQ18:GQ19" si="125">GP18/GO18*100</f>
        <v>1718.0614859094792</v>
      </c>
      <c r="GR18" s="43">
        <f>GR19+GR20+GR21</f>
        <v>9000</v>
      </c>
      <c r="GS18" s="43">
        <f>GS19+GS20+GS21</f>
        <v>4000</v>
      </c>
      <c r="GT18" s="40">
        <f t="shared" ref="GT18:GT19" si="126">GS18/GR18*100</f>
        <v>44.444444444444443</v>
      </c>
      <c r="GU18" s="43">
        <f>GU19+GU20+GU21</f>
        <v>1790</v>
      </c>
      <c r="GV18" s="43">
        <f>GV19+GV20+GV21</f>
        <v>41840</v>
      </c>
      <c r="GW18" s="40">
        <f t="shared" ref="GW18:GW19" si="127">GV18/GU18*100</f>
        <v>2337.4301675977654</v>
      </c>
      <c r="GX18" s="38">
        <f t="shared" si="64"/>
        <v>16079</v>
      </c>
      <c r="GY18" s="38">
        <f t="shared" si="64"/>
        <v>112263</v>
      </c>
      <c r="GZ18" s="40">
        <f t="shared" ref="GZ18:GZ19" si="128">GY18/GX18*100</f>
        <v>698.19640524908266</v>
      </c>
      <c r="HA18" s="38">
        <f t="shared" si="65"/>
        <v>2614822</v>
      </c>
      <c r="HB18" s="38">
        <f t="shared" si="65"/>
        <v>5075044</v>
      </c>
      <c r="HC18" s="41">
        <f t="shared" si="59"/>
        <v>194.08755165743597</v>
      </c>
      <c r="HE18" s="25"/>
      <c r="HF18" s="25"/>
    </row>
    <row r="19" spans="1:214" ht="15" customHeight="1" x14ac:dyDescent="0.2">
      <c r="A19" s="35" t="s">
        <v>319</v>
      </c>
      <c r="B19" s="36"/>
      <c r="C19" s="36">
        <f>SUM('[1]címrend kötelező'!C19+'[1]címrend önként'!C19+'[1]címrend államig'!C19)</f>
        <v>0</v>
      </c>
      <c r="D19" s="40"/>
      <c r="E19" s="36"/>
      <c r="F19" s="36">
        <f>SUM('[1]címrend kötelező'!F19+'[1]címrend önként'!F19+'[1]címrend államig'!F19)</f>
        <v>0</v>
      </c>
      <c r="G19" s="38"/>
      <c r="H19" s="36"/>
      <c r="I19" s="36">
        <f>SUM('[1]címrend kötelező'!I19+'[1]címrend önként'!I19+'[1]címrend államig'!I19)</f>
        <v>0</v>
      </c>
      <c r="J19" s="38"/>
      <c r="K19" s="36"/>
      <c r="L19" s="36">
        <f>SUM('[1]címrend kötelező'!L19+'[1]címrend önként'!L19+'[1]címrend államig'!L19)</f>
        <v>0</v>
      </c>
      <c r="M19" s="38"/>
      <c r="N19" s="36"/>
      <c r="O19" s="36">
        <f>SUM('[1]címrend kötelező'!O19+'[1]címrend önként'!O19+'[1]címrend államig'!O19)</f>
        <v>0</v>
      </c>
      <c r="P19" s="38"/>
      <c r="Q19" s="36"/>
      <c r="R19" s="36">
        <f>SUM('[1]címrend kötelező'!R19+'[1]címrend önként'!R19+'[1]címrend államig'!R19)</f>
        <v>0</v>
      </c>
      <c r="S19" s="38"/>
      <c r="T19" s="36"/>
      <c r="U19" s="36">
        <f>SUM('[1]címrend kötelező'!U19+'[1]címrend önként'!U19+'[1]címrend államig'!U19)</f>
        <v>0</v>
      </c>
      <c r="V19" s="38"/>
      <c r="W19" s="36"/>
      <c r="X19" s="36">
        <f>SUM('[1]címrend kötelező'!X19+'[1]címrend önként'!X19+'[1]címrend államig'!X19)</f>
        <v>0</v>
      </c>
      <c r="Y19" s="38"/>
      <c r="Z19" s="36"/>
      <c r="AA19" s="36">
        <f>SUM('[1]címrend kötelező'!AA19+'[1]címrend önként'!AA19+'[1]címrend államig'!AA19)</f>
        <v>0</v>
      </c>
      <c r="AB19" s="38"/>
      <c r="AC19" s="36"/>
      <c r="AD19" s="36">
        <f>SUM('[1]címrend kötelező'!AD19+'[1]címrend önként'!AD19+'[1]címrend államig'!AD19)</f>
        <v>0</v>
      </c>
      <c r="AE19" s="38"/>
      <c r="AF19" s="36"/>
      <c r="AG19" s="36">
        <f>SUM('[1]címrend kötelező'!AG19+'[1]címrend önként'!AG19+'[1]címrend államig'!AG19)</f>
        <v>0</v>
      </c>
      <c r="AH19" s="38"/>
      <c r="AI19" s="36"/>
      <c r="AJ19" s="36">
        <f>SUM('[1]címrend kötelező'!AJ19+'[1]címrend önként'!AJ19+'[1]címrend államig'!AJ19)</f>
        <v>0</v>
      </c>
      <c r="AK19" s="38"/>
      <c r="AL19" s="36"/>
      <c r="AM19" s="36">
        <f>SUM('[1]címrend kötelező'!AM19+'[1]címrend önként'!AM19+'[1]címrend államig'!AM19)</f>
        <v>0</v>
      </c>
      <c r="AN19" s="38"/>
      <c r="AO19" s="36">
        <v>6985</v>
      </c>
      <c r="AP19" s="36">
        <f>SUM('[1]címrend kötelező'!AP19+'[1]címrend önként'!AP19+'[1]címrend államig'!AP19)</f>
        <v>5800</v>
      </c>
      <c r="AQ19" s="37">
        <f t="shared" si="103"/>
        <v>83.03507516105941</v>
      </c>
      <c r="AR19" s="36"/>
      <c r="AS19" s="39">
        <f>SUM('[1]címrend kötelező'!AS19+'[1]címrend önként'!AS19+'[1]címrend államig'!AS19)</f>
        <v>0</v>
      </c>
      <c r="AT19" s="37"/>
      <c r="AU19" s="36">
        <v>8000</v>
      </c>
      <c r="AV19" s="39">
        <f>SUM('[1]címrend kötelező'!AV19+'[1]címrend önként'!AV19+'[1]címrend államig'!AV19)</f>
        <v>5300</v>
      </c>
      <c r="AW19" s="37">
        <f t="shared" si="104"/>
        <v>66.25</v>
      </c>
      <c r="AX19" s="36"/>
      <c r="AY19" s="39">
        <f>SUM('[1]címrend kötelező'!AY19+'[1]címrend önként'!AY19+'[1]címrend államig'!AY19)</f>
        <v>0</v>
      </c>
      <c r="AZ19" s="38"/>
      <c r="BA19" s="36"/>
      <c r="BB19" s="38">
        <f>SUM('[1]címrend kötelező'!BB19+'[1]címrend önként'!BB19+'[1]címrend államig'!BB19)</f>
        <v>0</v>
      </c>
      <c r="BC19" s="38"/>
      <c r="BD19" s="36"/>
      <c r="BE19" s="39">
        <f>SUM('[1]címrend kötelező'!BE19+'[1]címrend önként'!BE19+'[1]címrend államig'!BE19)</f>
        <v>0</v>
      </c>
      <c r="BF19" s="38"/>
      <c r="BG19" s="36"/>
      <c r="BH19" s="39">
        <f>'[1]címrend kötelező'!BH19+'[1]címrend önként'!BH19+'[1]címrend államig'!BH19</f>
        <v>0</v>
      </c>
      <c r="BI19" s="38"/>
      <c r="BJ19" s="36"/>
      <c r="BK19" s="39">
        <f>'[1]címrend kötelező'!BK19+'[1]címrend önként'!BK19+'[1]címrend államig'!BK19</f>
        <v>0</v>
      </c>
      <c r="BL19" s="38"/>
      <c r="BM19" s="36"/>
      <c r="BN19" s="39">
        <f>SUM('[1]címrend kötelező'!BN19+'[1]címrend önként'!BN19+'[1]címrend államig'!BN19)</f>
        <v>16000</v>
      </c>
      <c r="BO19" s="38"/>
      <c r="BP19" s="36">
        <v>331115</v>
      </c>
      <c r="BQ19" s="39">
        <f>SUM('[1]címrend kötelező'!BQ19+'[1]címrend önként'!BQ19+'[1]címrend államig'!BQ19)</f>
        <v>245550</v>
      </c>
      <c r="BR19" s="37">
        <f t="shared" si="106"/>
        <v>74.158524983766966</v>
      </c>
      <c r="BS19" s="36"/>
      <c r="BT19" s="39">
        <f>SUM('[1]címrend kötelező'!BT19+'[1]címrend önként'!BT19+'[1]címrend államig'!BT19)</f>
        <v>0</v>
      </c>
      <c r="BU19" s="38"/>
      <c r="BV19" s="36"/>
      <c r="BW19" s="39">
        <f>SUM('[1]címrend kötelező'!BW19+'[1]címrend önként'!BW19+'[1]címrend államig'!BW19)</f>
        <v>0</v>
      </c>
      <c r="BX19" s="38"/>
      <c r="BY19" s="36"/>
      <c r="BZ19" s="39">
        <f>SUM('[1]címrend kötelező'!BZ19+'[1]címrend önként'!BZ19+'[1]címrend államig'!BZ19)</f>
        <v>60000</v>
      </c>
      <c r="CA19" s="38"/>
      <c r="CB19" s="36"/>
      <c r="CC19" s="39">
        <f>SUM('[1]címrend kötelező'!CC19+'[1]címrend önként'!CC19+'[1]címrend államig'!CC19)</f>
        <v>0</v>
      </c>
      <c r="CD19" s="38"/>
      <c r="CE19" s="36">
        <v>16000</v>
      </c>
      <c r="CF19" s="39">
        <f>SUM('[1]címrend kötelező'!CF19+'[1]címrend önként'!CF19+'[1]címrend államig'!CF19)</f>
        <v>7500</v>
      </c>
      <c r="CG19" s="37">
        <f t="shared" si="107"/>
        <v>46.875</v>
      </c>
      <c r="CH19" s="36"/>
      <c r="CI19" s="39">
        <f>SUM('[1]címrend kötelező'!CI19+'[1]címrend önként'!CI19+'[1]címrend államig'!CI19)</f>
        <v>0</v>
      </c>
      <c r="CJ19" s="38"/>
      <c r="CK19" s="36"/>
      <c r="CL19" s="39">
        <f>SUM('[1]címrend kötelező'!CL19+'[1]címrend önként'!CL19+'[1]címrend államig'!CL19)</f>
        <v>79500</v>
      </c>
      <c r="CM19" s="38"/>
      <c r="CN19" s="36">
        <v>67000</v>
      </c>
      <c r="CO19" s="39">
        <f>'[1]címrend kötelező'!CO19+'[1]címrend önként'!CO19+'[1]címrend államig'!CO19</f>
        <v>25000</v>
      </c>
      <c r="CP19" s="37">
        <f t="shared" si="108"/>
        <v>37.313432835820898</v>
      </c>
      <c r="CQ19" s="36"/>
      <c r="CR19" s="39">
        <f>SUM('[1]címrend kötelező'!CR19+'[1]címrend önként'!CR19+'[1]címrend államig'!CR19)</f>
        <v>0</v>
      </c>
      <c r="CS19" s="38"/>
      <c r="CT19" s="36"/>
      <c r="CU19" s="39">
        <f>SUM('[1]címrend kötelező'!CU19+'[1]címrend önként'!CU19+'[1]címrend államig'!CU19)</f>
        <v>0</v>
      </c>
      <c r="CV19" s="38"/>
      <c r="CW19" s="36">
        <v>9700</v>
      </c>
      <c r="CX19" s="39">
        <f>SUM('[1]címrend kötelező'!CX19+'[1]címrend önként'!CX19+'[1]címrend államig'!CX19)</f>
        <v>1700</v>
      </c>
      <c r="CY19" s="37">
        <f t="shared" si="109"/>
        <v>17.525773195876287</v>
      </c>
      <c r="CZ19" s="36"/>
      <c r="DA19" s="39">
        <f>SUM('[1]címrend kötelező'!DA19+'[1]címrend önként'!DA19+'[1]címrend államig'!DA19)</f>
        <v>10000</v>
      </c>
      <c r="DB19" s="38"/>
      <c r="DC19" s="36"/>
      <c r="DD19" s="39">
        <f>SUM('[1]címrend kötelező'!DD19+'[1]címrend önként'!DD19+'[1]címrend államig'!DD19)</f>
        <v>0</v>
      </c>
      <c r="DE19" s="38"/>
      <c r="DF19" s="36"/>
      <c r="DG19" s="39">
        <f>SUM('[1]címrend kötelező'!DG19+'[1]címrend önként'!DG19+'[1]címrend államig'!DG19)</f>
        <v>0</v>
      </c>
      <c r="DH19" s="38"/>
      <c r="DI19" s="36"/>
      <c r="DJ19" s="39">
        <f>SUM('[1]címrend kötelező'!DJ19+'[1]címrend önként'!DJ19+'[1]címrend államig'!DJ19)</f>
        <v>0</v>
      </c>
      <c r="DK19" s="38"/>
      <c r="DL19" s="36"/>
      <c r="DM19" s="39">
        <f>SUM('[1]címrend kötelező'!DM19+'[1]címrend önként'!DM19+'[1]címrend államig'!DM19)</f>
        <v>0</v>
      </c>
      <c r="DN19" s="38"/>
      <c r="DO19" s="36"/>
      <c r="DP19" s="39">
        <f>'[1]címrend kötelező'!DP19+'[1]címrend önként'!DP19+'[1]címrend államig'!DP19</f>
        <v>0</v>
      </c>
      <c r="DQ19" s="38"/>
      <c r="DR19" s="38">
        <f t="shared" si="60"/>
        <v>438800</v>
      </c>
      <c r="DS19" s="38">
        <f t="shared" si="60"/>
        <v>456350</v>
      </c>
      <c r="DT19" s="40">
        <f t="shared" si="61"/>
        <v>103.99954421148587</v>
      </c>
      <c r="DU19" s="36"/>
      <c r="DV19" s="36">
        <f>SUM('[1]címrend kötelező'!DV19+'[1]címrend önként'!DV19+'[1]címrend államig'!DV19)</f>
        <v>0</v>
      </c>
      <c r="DW19" s="38"/>
      <c r="DX19" s="36"/>
      <c r="DY19" s="36">
        <f>SUM('[1]címrend kötelező'!DY19+'[1]címrend önként'!DY19+'[1]címrend államig'!DY19)</f>
        <v>0</v>
      </c>
      <c r="DZ19" s="38"/>
      <c r="EA19" s="36"/>
      <c r="EB19" s="36">
        <f>SUM('[1]címrend kötelező'!EB19+'[1]címrend önként'!EB19+'[1]címrend államig'!EB19)</f>
        <v>0</v>
      </c>
      <c r="EC19" s="38"/>
      <c r="ED19" s="36">
        <v>3375</v>
      </c>
      <c r="EE19" s="36">
        <f>SUM('[1]címrend kötelező'!EE19+'[1]címrend önként'!EE19+'[1]címrend államig'!EE19)</f>
        <v>13500</v>
      </c>
      <c r="EF19" s="37">
        <f t="shared" si="113"/>
        <v>400</v>
      </c>
      <c r="EG19" s="36"/>
      <c r="EH19" s="36">
        <f>SUM('[1]címrend kötelező'!EH19+'[1]címrend önként'!EH19+'[1]címrend államig'!EH19)</f>
        <v>10400</v>
      </c>
      <c r="EI19" s="38"/>
      <c r="EJ19" s="36"/>
      <c r="EK19" s="36">
        <f>SUM('[1]címrend kötelező'!EK19+'[1]címrend önként'!EK19+'[1]címrend államig'!EK19)</f>
        <v>800</v>
      </c>
      <c r="EL19" s="38"/>
      <c r="EM19" s="36">
        <v>250</v>
      </c>
      <c r="EN19" s="36">
        <f>SUM('[1]címrend kötelező'!EN19+'[1]címrend önként'!EN19+'[1]címrend államig'!EN19)</f>
        <v>2500</v>
      </c>
      <c r="EO19" s="37">
        <f t="shared" si="114"/>
        <v>1000</v>
      </c>
      <c r="EP19" s="36"/>
      <c r="EQ19" s="36">
        <f>SUM('[1]címrend kötelező'!EQ19+'[1]címrend önként'!EQ19+'[1]címrend államig'!EQ19)</f>
        <v>0</v>
      </c>
      <c r="ER19" s="38"/>
      <c r="ES19" s="36">
        <v>16300</v>
      </c>
      <c r="ET19" s="36">
        <f>SUM('[1]címrend kötelező'!ET19+'[1]címrend önként'!ET19+'[1]címrend államig'!ET19)</f>
        <v>2000</v>
      </c>
      <c r="EU19" s="37">
        <f t="shared" si="115"/>
        <v>12.269938650306749</v>
      </c>
      <c r="EV19" s="38">
        <f t="shared" si="62"/>
        <v>19925</v>
      </c>
      <c r="EW19" s="38">
        <f t="shared" si="62"/>
        <v>29200</v>
      </c>
      <c r="EX19" s="40">
        <f t="shared" si="41"/>
        <v>146.54956085319949</v>
      </c>
      <c r="EY19" s="36">
        <v>1016</v>
      </c>
      <c r="EZ19" s="39">
        <f>'[1]címrend kötelező'!EY19+'[1]címrend önként'!EY19+'[1]címrend államig'!EY19</f>
        <v>0</v>
      </c>
      <c r="FA19" s="37">
        <f t="shared" si="116"/>
        <v>0</v>
      </c>
      <c r="FB19" s="36"/>
      <c r="FC19" s="39">
        <f>'[1]címrend kötelező'!EZ19+'[1]címrend önként'!EZ19+'[1]címrend államig'!EZ19</f>
        <v>1000</v>
      </c>
      <c r="FD19" s="38"/>
      <c r="FE19" s="36">
        <v>318</v>
      </c>
      <c r="FF19" s="39">
        <f>'[1]címrend kötelező'!FA19+'[1]címrend önként'!FA19+'[1]címrend államig'!FA19</f>
        <v>1000</v>
      </c>
      <c r="FG19" s="37">
        <f t="shared" si="117"/>
        <v>314.46540880503147</v>
      </c>
      <c r="FH19" s="36"/>
      <c r="FI19" s="39">
        <f>'[1]címrend kötelező'!FB19+'[1]címrend önként'!FB19+'[1]címrend államig'!FB19</f>
        <v>16086</v>
      </c>
      <c r="FJ19" s="38"/>
      <c r="FK19" s="36">
        <v>286</v>
      </c>
      <c r="FL19" s="39">
        <f>'[1]címrend kötelező'!FC19+'[1]címrend önként'!FC19+'[1]címrend államig'!FC19</f>
        <v>1000</v>
      </c>
      <c r="FM19" s="37">
        <f t="shared" si="118"/>
        <v>349.65034965034965</v>
      </c>
      <c r="FN19" s="36"/>
      <c r="FO19" s="39">
        <f>'[1]címrend kötelező'!FD19+'[1]címrend önként'!FD19+'[1]címrend államig'!FD19</f>
        <v>500</v>
      </c>
      <c r="FP19" s="38"/>
      <c r="FQ19" s="36">
        <v>323</v>
      </c>
      <c r="FR19" s="39">
        <f>'[1]címrend kötelező'!FE19+'[1]címrend önként'!FE19+'[1]címrend államig'!FE19</f>
        <v>500</v>
      </c>
      <c r="FS19" s="37">
        <f t="shared" si="119"/>
        <v>154.79876160990713</v>
      </c>
      <c r="FT19" s="36">
        <v>445</v>
      </c>
      <c r="FU19" s="39">
        <f>'[1]címrend kötelező'!FF19+'[1]címrend önként'!FF19+'[1]címrend államig'!FF19</f>
        <v>3000</v>
      </c>
      <c r="FV19" s="37">
        <f t="shared" si="120"/>
        <v>674.15730337078651</v>
      </c>
      <c r="FW19" s="36">
        <v>254</v>
      </c>
      <c r="FX19" s="39">
        <f>'[1]címrend kötelező'!FG19+'[1]címrend önként'!FG19+'[1]címrend államig'!FG19</f>
        <v>500</v>
      </c>
      <c r="FY19" s="37">
        <f t="shared" si="121"/>
        <v>196.85039370078741</v>
      </c>
      <c r="FZ19" s="36"/>
      <c r="GA19" s="39">
        <f>'[1]címrend kötelező'!FH19+'[1]címrend önként'!FH19+'[1]címrend államig'!FH19</f>
        <v>0</v>
      </c>
      <c r="GB19" s="38"/>
      <c r="GC19" s="36">
        <v>191</v>
      </c>
      <c r="GD19" s="39">
        <f>'[1]címrend kötelező'!FI19+'[1]címrend önként'!FI19+'[1]címrend államig'!FI19</f>
        <v>500</v>
      </c>
      <c r="GE19" s="40">
        <f t="shared" si="122"/>
        <v>261.78010471204186</v>
      </c>
      <c r="GF19" s="36">
        <v>114</v>
      </c>
      <c r="GG19" s="39">
        <f>'[1]címrend kötelező'!FJ19+'[1]címrend önként'!FJ19+'[1]címrend államig'!FJ19</f>
        <v>500</v>
      </c>
      <c r="GH19" s="40">
        <f t="shared" si="123"/>
        <v>438.59649122807019</v>
      </c>
      <c r="GI19" s="36"/>
      <c r="GJ19" s="39">
        <f>'[1]címrend kötelező'!FK19+'[1]címrend önként'!FK19+'[1]címrend államig'!FK19</f>
        <v>0</v>
      </c>
      <c r="GK19" s="38"/>
      <c r="GL19" s="38">
        <f t="shared" si="63"/>
        <v>2947</v>
      </c>
      <c r="GM19" s="38">
        <f t="shared" si="63"/>
        <v>24586</v>
      </c>
      <c r="GN19" s="40">
        <f t="shared" si="124"/>
        <v>834.27214116050209</v>
      </c>
      <c r="GO19" s="36">
        <v>2342</v>
      </c>
      <c r="GP19" s="39">
        <f>'[1]címrend kötelező'!FM19+'[1]címrend önként'!FM19+'[1]címrend államig'!FM19</f>
        <v>25287</v>
      </c>
      <c r="GQ19" s="37">
        <f t="shared" si="125"/>
        <v>1079.7181895815543</v>
      </c>
      <c r="GR19" s="36">
        <v>9000</v>
      </c>
      <c r="GS19" s="39">
        <f>'[1]címrend kötelező'!FN19+'[1]címrend önként'!FN19+'[1]címrend államig'!FN19</f>
        <v>4000</v>
      </c>
      <c r="GT19" s="37">
        <f t="shared" si="126"/>
        <v>44.444444444444443</v>
      </c>
      <c r="GU19" s="36">
        <v>1790</v>
      </c>
      <c r="GV19" s="39">
        <f>'[1]címrend kötelező'!FO19+'[1]címrend önként'!FO19+'[1]címrend államig'!FO19</f>
        <v>14370</v>
      </c>
      <c r="GW19" s="37">
        <f t="shared" si="127"/>
        <v>802.79329608938554</v>
      </c>
      <c r="GX19" s="38">
        <f t="shared" si="64"/>
        <v>16079</v>
      </c>
      <c r="GY19" s="38">
        <f t="shared" si="64"/>
        <v>68243</v>
      </c>
      <c r="GZ19" s="37">
        <f t="shared" si="128"/>
        <v>424.42316064431861</v>
      </c>
      <c r="HA19" s="38">
        <f t="shared" si="65"/>
        <v>474804</v>
      </c>
      <c r="HB19" s="38">
        <f t="shared" si="65"/>
        <v>553793</v>
      </c>
      <c r="HC19" s="41">
        <f t="shared" si="59"/>
        <v>116.63612774955561</v>
      </c>
      <c r="HE19" s="25"/>
      <c r="HF19" s="25"/>
    </row>
    <row r="20" spans="1:214" ht="15" customHeight="1" x14ac:dyDescent="0.2">
      <c r="A20" s="35" t="s">
        <v>320</v>
      </c>
      <c r="B20" s="36"/>
      <c r="C20" s="36">
        <f>SUM('[1]címrend kötelező'!C20+'[1]címrend önként'!C20+'[1]címrend államig'!C20)</f>
        <v>0</v>
      </c>
      <c r="D20" s="40"/>
      <c r="E20" s="36"/>
      <c r="F20" s="36">
        <f>SUM('[1]címrend kötelező'!F20+'[1]címrend önként'!F20+'[1]címrend államig'!F20)</f>
        <v>0</v>
      </c>
      <c r="G20" s="38"/>
      <c r="H20" s="36"/>
      <c r="I20" s="36">
        <f>SUM('[1]címrend kötelező'!I20+'[1]címrend önként'!I20+'[1]címrend államig'!I20)</f>
        <v>0</v>
      </c>
      <c r="J20" s="38"/>
      <c r="K20" s="36"/>
      <c r="L20" s="36">
        <f>SUM('[1]címrend kötelező'!L20+'[1]címrend önként'!L20+'[1]címrend államig'!L20)</f>
        <v>0</v>
      </c>
      <c r="M20" s="38"/>
      <c r="N20" s="36"/>
      <c r="O20" s="36">
        <f>SUM('[1]címrend kötelező'!O20+'[1]címrend önként'!O20+'[1]címrend államig'!O20)</f>
        <v>0</v>
      </c>
      <c r="P20" s="38"/>
      <c r="Q20" s="36"/>
      <c r="R20" s="36">
        <f>SUM('[1]címrend kötelező'!R20+'[1]címrend önként'!R20+'[1]címrend államig'!R20)</f>
        <v>0</v>
      </c>
      <c r="S20" s="38"/>
      <c r="T20" s="36"/>
      <c r="U20" s="36">
        <f>SUM('[1]címrend kötelező'!U20+'[1]címrend önként'!U20+'[1]címrend államig'!U20)</f>
        <v>0</v>
      </c>
      <c r="V20" s="38"/>
      <c r="W20" s="36"/>
      <c r="X20" s="36">
        <f>SUM('[1]címrend kötelező'!X20+'[1]címrend önként'!X20+'[1]címrend államig'!X20)</f>
        <v>0</v>
      </c>
      <c r="Y20" s="38"/>
      <c r="Z20" s="36"/>
      <c r="AA20" s="36">
        <f>SUM('[1]címrend kötelező'!AA20+'[1]címrend önként'!AA20+'[1]címrend államig'!AA20)</f>
        <v>0</v>
      </c>
      <c r="AB20" s="38"/>
      <c r="AC20" s="36"/>
      <c r="AD20" s="36">
        <f>SUM('[1]címrend kötelező'!AD20+'[1]címrend önként'!AD20+'[1]címrend államig'!AD20)</f>
        <v>0</v>
      </c>
      <c r="AE20" s="38"/>
      <c r="AF20" s="36"/>
      <c r="AG20" s="36">
        <f>SUM('[1]címrend kötelező'!AG20+'[1]címrend önként'!AG20+'[1]címrend államig'!AG20)</f>
        <v>0</v>
      </c>
      <c r="AH20" s="38"/>
      <c r="AI20" s="36"/>
      <c r="AJ20" s="36">
        <f>SUM('[1]címrend kötelező'!AJ20+'[1]címrend önként'!AJ20+'[1]címrend államig'!AJ20)</f>
        <v>0</v>
      </c>
      <c r="AK20" s="38"/>
      <c r="AL20" s="36"/>
      <c r="AM20" s="36">
        <f>SUM('[1]címrend kötelező'!AM20+'[1]címrend önként'!AM20+'[1]címrend államig'!AM20)</f>
        <v>0</v>
      </c>
      <c r="AN20" s="38"/>
      <c r="AO20" s="36"/>
      <c r="AP20" s="36">
        <f>SUM('[1]címrend kötelező'!AP20+'[1]címrend önként'!AP20+'[1]címrend államig'!AP20)</f>
        <v>0</v>
      </c>
      <c r="AQ20" s="38"/>
      <c r="AR20" s="36"/>
      <c r="AS20" s="39">
        <f>SUM('[1]címrend kötelező'!AS20+'[1]címrend önként'!AS20+'[1]címrend államig'!AS20)</f>
        <v>0</v>
      </c>
      <c r="AT20" s="38"/>
      <c r="AU20" s="36"/>
      <c r="AV20" s="39">
        <f>SUM('[1]címrend kötelező'!AV20+'[1]címrend önként'!AV20+'[1]címrend államig'!AV20)</f>
        <v>0</v>
      </c>
      <c r="AW20" s="38"/>
      <c r="AX20" s="36"/>
      <c r="AY20" s="39">
        <f>SUM('[1]címrend kötelező'!AY20+'[1]címrend önként'!AY20+'[1]címrend államig'!AY20)</f>
        <v>0</v>
      </c>
      <c r="AZ20" s="38"/>
      <c r="BA20" s="36"/>
      <c r="BB20" s="38">
        <f>SUM('[1]címrend kötelező'!BB20+'[1]címrend önként'!BB20+'[1]címrend államig'!BB20)</f>
        <v>0</v>
      </c>
      <c r="BC20" s="38"/>
      <c r="BD20" s="36"/>
      <c r="BE20" s="39">
        <f>SUM('[1]címrend kötelező'!BE20+'[1]címrend önként'!BE20+'[1]címrend államig'!BE20)</f>
        <v>0</v>
      </c>
      <c r="BF20" s="38"/>
      <c r="BG20" s="36"/>
      <c r="BH20" s="39">
        <f>'[1]címrend kötelező'!BH20+'[1]címrend önként'!BH20+'[1]címrend államig'!BH20</f>
        <v>0</v>
      </c>
      <c r="BI20" s="38"/>
      <c r="BJ20" s="36"/>
      <c r="BK20" s="39">
        <f>'[1]címrend kötelező'!BK20+'[1]címrend önként'!BK20+'[1]címrend államig'!BK20</f>
        <v>0</v>
      </c>
      <c r="BL20" s="38"/>
      <c r="BM20" s="36"/>
      <c r="BN20" s="39">
        <f>SUM('[1]címrend kötelező'!BN20+'[1]címrend önként'!BN20+'[1]címrend államig'!BN20)</f>
        <v>0</v>
      </c>
      <c r="BO20" s="38"/>
      <c r="BP20" s="36">
        <v>69800</v>
      </c>
      <c r="BQ20" s="39">
        <f>SUM('[1]címrend kötelező'!BQ20+'[1]címrend önként'!BQ20+'[1]címrend államig'!BQ20)</f>
        <v>700237</v>
      </c>
      <c r="BR20" s="37">
        <f t="shared" si="106"/>
        <v>1003.204871060172</v>
      </c>
      <c r="BS20" s="36"/>
      <c r="BT20" s="39">
        <f>SUM('[1]címrend kötelező'!BT20+'[1]címrend önként'!BT20+'[1]címrend államig'!BT20)</f>
        <v>0</v>
      </c>
      <c r="BU20" s="38"/>
      <c r="BV20" s="36"/>
      <c r="BW20" s="39">
        <f>SUM('[1]címrend kötelező'!BW20+'[1]címrend önként'!BW20+'[1]címrend államig'!BW20)</f>
        <v>0</v>
      </c>
      <c r="BX20" s="38"/>
      <c r="BY20" s="36"/>
      <c r="BZ20" s="39">
        <f>SUM('[1]címrend kötelező'!BZ20+'[1]címrend önként'!BZ20+'[1]címrend államig'!BZ20)</f>
        <v>0</v>
      </c>
      <c r="CA20" s="38"/>
      <c r="CB20" s="36"/>
      <c r="CC20" s="39">
        <f>SUM('[1]címrend kötelező'!CC20+'[1]címrend önként'!CC20+'[1]címrend államig'!CC20)</f>
        <v>0</v>
      </c>
      <c r="CD20" s="38"/>
      <c r="CE20" s="36">
        <v>50000</v>
      </c>
      <c r="CF20" s="39">
        <f>SUM('[1]címrend kötelező'!CF20+'[1]címrend önként'!CF20+'[1]címrend államig'!CF20)</f>
        <v>402600</v>
      </c>
      <c r="CG20" s="37">
        <f t="shared" si="107"/>
        <v>805.19999999999993</v>
      </c>
      <c r="CH20" s="36"/>
      <c r="CI20" s="39">
        <f>SUM('[1]címrend kötelező'!CI20+'[1]címrend önként'!CI20+'[1]címrend államig'!CI20)</f>
        <v>548293</v>
      </c>
      <c r="CJ20" s="38"/>
      <c r="CK20" s="36"/>
      <c r="CL20" s="39">
        <f>SUM('[1]címrend kötelező'!CL20+'[1]címrend önként'!CL20+'[1]címrend államig'!CL20)</f>
        <v>43725</v>
      </c>
      <c r="CM20" s="38"/>
      <c r="CN20" s="36">
        <v>239731</v>
      </c>
      <c r="CO20" s="39">
        <f>'[1]címrend kötelező'!CO20+'[1]címrend önként'!CO20+'[1]címrend államig'!CO20</f>
        <v>481204</v>
      </c>
      <c r="CP20" s="37">
        <f t="shared" si="108"/>
        <v>200.72664778439167</v>
      </c>
      <c r="CQ20" s="36"/>
      <c r="CR20" s="39">
        <f>SUM('[1]címrend kötelező'!CR20+'[1]címrend önként'!CR20+'[1]címrend államig'!CR20)</f>
        <v>0</v>
      </c>
      <c r="CS20" s="38"/>
      <c r="CT20" s="36"/>
      <c r="CU20" s="39">
        <f>SUM('[1]címrend kötelező'!CU20+'[1]címrend önként'!CU20+'[1]címrend államig'!CU20)</f>
        <v>0</v>
      </c>
      <c r="CV20" s="38"/>
      <c r="CW20" s="36"/>
      <c r="CX20" s="39">
        <f>SUM('[1]címrend kötelező'!CX20+'[1]címrend önként'!CX20+'[1]címrend államig'!CX20)</f>
        <v>0</v>
      </c>
      <c r="CY20" s="38"/>
      <c r="CZ20" s="36"/>
      <c r="DA20" s="39">
        <f>SUM('[1]címrend kötelező'!DA20+'[1]címrend önként'!DA20+'[1]címrend államig'!DA20)</f>
        <v>0</v>
      </c>
      <c r="DB20" s="38"/>
      <c r="DC20" s="36"/>
      <c r="DD20" s="39">
        <f>SUM('[1]címrend kötelező'!DD20+'[1]címrend önként'!DD20+'[1]címrend államig'!DD20)</f>
        <v>0</v>
      </c>
      <c r="DE20" s="38"/>
      <c r="DF20" s="36"/>
      <c r="DG20" s="39">
        <f>SUM('[1]címrend kötelező'!DG20+'[1]címrend önként'!DG20+'[1]címrend államig'!DG20)</f>
        <v>0</v>
      </c>
      <c r="DH20" s="38"/>
      <c r="DI20" s="36"/>
      <c r="DJ20" s="39">
        <f>SUM('[1]címrend kötelező'!DJ20+'[1]címrend önként'!DJ20+'[1]címrend államig'!DJ20)</f>
        <v>0</v>
      </c>
      <c r="DK20" s="38"/>
      <c r="DL20" s="36"/>
      <c r="DM20" s="39">
        <f>SUM('[1]címrend kötelező'!DM20+'[1]címrend önként'!DM20+'[1]címrend államig'!DM20)</f>
        <v>0</v>
      </c>
      <c r="DN20" s="38"/>
      <c r="DO20" s="36"/>
      <c r="DP20" s="39">
        <f>'[1]címrend kötelező'!DP20+'[1]címrend önként'!DP20+'[1]címrend államig'!DP20</f>
        <v>0</v>
      </c>
      <c r="DQ20" s="38"/>
      <c r="DR20" s="38">
        <f t="shared" si="60"/>
        <v>359531</v>
      </c>
      <c r="DS20" s="38">
        <f t="shared" si="60"/>
        <v>2176059</v>
      </c>
      <c r="DT20" s="40">
        <f t="shared" si="61"/>
        <v>605.24933872183487</v>
      </c>
      <c r="DU20" s="36"/>
      <c r="DV20" s="36">
        <f>SUM('[1]címrend kötelező'!DV20+'[1]címrend önként'!DV20+'[1]címrend államig'!DV20)</f>
        <v>0</v>
      </c>
      <c r="DW20" s="38"/>
      <c r="DX20" s="36"/>
      <c r="DY20" s="36">
        <f>SUM('[1]címrend kötelező'!DY20+'[1]címrend önként'!DY20+'[1]címrend államig'!DY20)</f>
        <v>0</v>
      </c>
      <c r="DZ20" s="38"/>
      <c r="EA20" s="36"/>
      <c r="EB20" s="36">
        <f>SUM('[1]címrend kötelező'!EB20+'[1]címrend önként'!EB20+'[1]címrend államig'!EB20)</f>
        <v>0</v>
      </c>
      <c r="EC20" s="38"/>
      <c r="ED20" s="36"/>
      <c r="EE20" s="36">
        <f>SUM('[1]címrend kötelező'!EE20+'[1]címrend önként'!EE20+'[1]címrend államig'!EE20)</f>
        <v>2900</v>
      </c>
      <c r="EF20" s="38"/>
      <c r="EG20" s="36"/>
      <c r="EH20" s="36">
        <f>SUM('[1]címrend kötelező'!EH20+'[1]címrend önként'!EH20+'[1]címrend államig'!EH20)</f>
        <v>0</v>
      </c>
      <c r="EI20" s="38"/>
      <c r="EJ20" s="36"/>
      <c r="EK20" s="36">
        <f>SUM('[1]címrend kötelező'!EK20+'[1]címrend önként'!EK20+'[1]címrend államig'!EK20)</f>
        <v>0</v>
      </c>
      <c r="EL20" s="38"/>
      <c r="EM20" s="36"/>
      <c r="EN20" s="36">
        <f>SUM('[1]címrend kötelező'!EN20+'[1]címrend önként'!EN20+'[1]címrend államig'!EN20)</f>
        <v>2600</v>
      </c>
      <c r="EO20" s="38"/>
      <c r="EP20" s="36"/>
      <c r="EQ20" s="36">
        <f>SUM('[1]címrend kötelező'!EQ20+'[1]címrend önként'!EQ20+'[1]címrend államig'!EQ20)</f>
        <v>0</v>
      </c>
      <c r="ER20" s="38"/>
      <c r="ES20" s="36"/>
      <c r="ET20" s="36">
        <f>SUM('[1]címrend kötelező'!ET20+'[1]címrend önként'!ET20+'[1]címrend államig'!ET20)</f>
        <v>0</v>
      </c>
      <c r="EU20" s="38"/>
      <c r="EV20" s="38">
        <f t="shared" si="62"/>
        <v>0</v>
      </c>
      <c r="EW20" s="38">
        <f t="shared" si="62"/>
        <v>5500</v>
      </c>
      <c r="EX20" s="40"/>
      <c r="EY20" s="36"/>
      <c r="EZ20" s="39">
        <f>'[1]címrend kötelező'!EY20+'[1]címrend önként'!EY20+'[1]címrend államig'!EY20</f>
        <v>0</v>
      </c>
      <c r="FA20" s="38"/>
      <c r="FB20" s="36"/>
      <c r="FC20" s="39">
        <f>'[1]címrend kötelező'!EZ20+'[1]címrend önként'!EZ20+'[1]címrend államig'!EZ20</f>
        <v>0</v>
      </c>
      <c r="FD20" s="38"/>
      <c r="FE20" s="36"/>
      <c r="FF20" s="39">
        <f>'[1]címrend kötelező'!FA20+'[1]címrend önként'!FA20+'[1]címrend államig'!FA20</f>
        <v>0</v>
      </c>
      <c r="FG20" s="38"/>
      <c r="FH20" s="36"/>
      <c r="FI20" s="39">
        <f>'[1]címrend kötelező'!FB20+'[1]címrend önként'!FB20+'[1]címrend államig'!FB20</f>
        <v>0</v>
      </c>
      <c r="FJ20" s="38"/>
      <c r="FK20" s="36"/>
      <c r="FL20" s="39">
        <f>'[1]címrend kötelező'!FC20+'[1]címrend önként'!FC20+'[1]címrend államig'!FC20</f>
        <v>0</v>
      </c>
      <c r="FM20" s="38"/>
      <c r="FN20" s="36"/>
      <c r="FO20" s="39">
        <f>'[1]címrend kötelező'!FD20+'[1]címrend önként'!FD20+'[1]címrend államig'!FD20</f>
        <v>0</v>
      </c>
      <c r="FP20" s="38"/>
      <c r="FQ20" s="36"/>
      <c r="FR20" s="39">
        <f>'[1]címrend kötelező'!FE20+'[1]címrend önként'!FE20+'[1]címrend államig'!FE20</f>
        <v>0</v>
      </c>
      <c r="FS20" s="38"/>
      <c r="FT20" s="36"/>
      <c r="FU20" s="39">
        <f>'[1]címrend kötelező'!FF20+'[1]címrend önként'!FF20+'[1]címrend államig'!FF20</f>
        <v>0</v>
      </c>
      <c r="FV20" s="39"/>
      <c r="FW20" s="36"/>
      <c r="FX20" s="39">
        <f>'[1]címrend kötelező'!FG20+'[1]címrend önként'!FG20+'[1]címrend államig'!FG20</f>
        <v>1600</v>
      </c>
      <c r="FY20" s="38"/>
      <c r="FZ20" s="36"/>
      <c r="GA20" s="39">
        <f>'[1]címrend kötelező'!FH20+'[1]címrend önként'!FH20+'[1]címrend államig'!FH20</f>
        <v>0</v>
      </c>
      <c r="GB20" s="38"/>
      <c r="GC20" s="43"/>
      <c r="GD20" s="39">
        <f>'[1]címrend kötelező'!FI20+'[1]címrend önként'!FI20+'[1]címrend államig'!FI20</f>
        <v>0</v>
      </c>
      <c r="GE20" s="38"/>
      <c r="GF20" s="36"/>
      <c r="GG20" s="39">
        <f>'[1]címrend kötelező'!FJ20+'[1]címrend önként'!FJ20+'[1]címrend államig'!FJ20</f>
        <v>0</v>
      </c>
      <c r="GH20" s="38"/>
      <c r="GI20" s="36"/>
      <c r="GJ20" s="39">
        <f>'[1]címrend kötelező'!FK20+'[1]címrend önként'!FK20+'[1]címrend államig'!FK20</f>
        <v>0</v>
      </c>
      <c r="GK20" s="38"/>
      <c r="GL20" s="38">
        <f t="shared" si="63"/>
        <v>0</v>
      </c>
      <c r="GM20" s="38">
        <f t="shared" si="63"/>
        <v>1600</v>
      </c>
      <c r="GN20" s="38"/>
      <c r="GO20" s="36"/>
      <c r="GP20" s="39">
        <f>'[1]címrend kötelező'!FM20+'[1]címrend önként'!FM20+'[1]címrend államig'!FM20</f>
        <v>14950</v>
      </c>
      <c r="GQ20" s="39"/>
      <c r="GR20" s="36"/>
      <c r="GS20" s="39">
        <f>'[1]címrend kötelező'!FN20+'[1]címrend önként'!FN20+'[1]címrend államig'!FN20</f>
        <v>0</v>
      </c>
      <c r="GT20" s="39"/>
      <c r="GU20" s="36"/>
      <c r="GV20" s="39">
        <f>'[1]címrend kötelező'!FO20+'[1]címrend önként'!FO20+'[1]címrend államig'!FO20</f>
        <v>27470</v>
      </c>
      <c r="GW20" s="39"/>
      <c r="GX20" s="38">
        <f t="shared" si="64"/>
        <v>0</v>
      </c>
      <c r="GY20" s="38">
        <f t="shared" si="64"/>
        <v>44020</v>
      </c>
      <c r="GZ20" s="38"/>
      <c r="HA20" s="38">
        <f t="shared" si="65"/>
        <v>359531</v>
      </c>
      <c r="HB20" s="38">
        <f t="shared" si="65"/>
        <v>2225579</v>
      </c>
      <c r="HC20" s="41">
        <f t="shared" si="59"/>
        <v>619.02283808628465</v>
      </c>
      <c r="HE20" s="25"/>
      <c r="HF20" s="25"/>
    </row>
    <row r="21" spans="1:214" s="44" customFormat="1" ht="15" customHeight="1" x14ac:dyDescent="0.2">
      <c r="A21" s="42" t="s">
        <v>321</v>
      </c>
      <c r="B21" s="43">
        <f>B22+B23+B24+B25</f>
        <v>0</v>
      </c>
      <c r="C21" s="43">
        <f>SUM('[1]címrend kötelező'!C21+'[1]címrend önként'!C21+'[1]címrend államig'!C21)</f>
        <v>0</v>
      </c>
      <c r="D21" s="40"/>
      <c r="E21" s="43">
        <f>E22+E23+E24+E25</f>
        <v>0</v>
      </c>
      <c r="F21" s="43">
        <f>F22+F23+F24+F25</f>
        <v>0</v>
      </c>
      <c r="G21" s="38"/>
      <c r="H21" s="43">
        <f>H22+H23+H24+H25</f>
        <v>0</v>
      </c>
      <c r="I21" s="43">
        <f>I22+I23+I24+I25</f>
        <v>0</v>
      </c>
      <c r="J21" s="38"/>
      <c r="K21" s="43">
        <f>K22+K23+K24+K25</f>
        <v>0</v>
      </c>
      <c r="L21" s="43">
        <f>L22+L23+L24+L25</f>
        <v>0</v>
      </c>
      <c r="M21" s="38"/>
      <c r="N21" s="43">
        <f>N22+N23+N24+N25</f>
        <v>19300</v>
      </c>
      <c r="O21" s="43">
        <f>O22+O23+O24+O25</f>
        <v>5100</v>
      </c>
      <c r="P21" s="40">
        <f t="shared" ref="P21" si="129">O21/N21*100</f>
        <v>26.424870466321241</v>
      </c>
      <c r="Q21" s="43">
        <f>Q22+Q23+Q24+Q25</f>
        <v>0</v>
      </c>
      <c r="R21" s="43">
        <f>SUM('[1]címrend kötelező'!R21+'[1]címrend önként'!R21+'[1]címrend államig'!R21)</f>
        <v>0</v>
      </c>
      <c r="S21" s="38"/>
      <c r="T21" s="43">
        <f>T22+T23+T24+T25</f>
        <v>673622</v>
      </c>
      <c r="U21" s="43">
        <f>U22+U23+U24+U25</f>
        <v>918137</v>
      </c>
      <c r="V21" s="40">
        <f t="shared" ref="V21" si="130">U21/T21*100</f>
        <v>136.2985472564732</v>
      </c>
      <c r="W21" s="43">
        <f>W22+W23+W24+W25</f>
        <v>0</v>
      </c>
      <c r="X21" s="43">
        <f>X22+X23+X24+X25</f>
        <v>0</v>
      </c>
      <c r="Y21" s="38"/>
      <c r="Z21" s="43">
        <f>Z22+Z23+Z24+Z25</f>
        <v>0</v>
      </c>
      <c r="AA21" s="43">
        <f>AA22+AA23+AA24+AA25</f>
        <v>0</v>
      </c>
      <c r="AB21" s="38"/>
      <c r="AC21" s="43">
        <f>AC22+AC23+AC24+AC25</f>
        <v>0</v>
      </c>
      <c r="AD21" s="43">
        <f>AD22+AD23+AD24+AD25</f>
        <v>0</v>
      </c>
      <c r="AE21" s="38"/>
      <c r="AF21" s="43">
        <f>AF22+AF23+AF24+AF25</f>
        <v>0</v>
      </c>
      <c r="AG21" s="43">
        <f>AG22+AG23+AG24+AG25</f>
        <v>0</v>
      </c>
      <c r="AH21" s="38"/>
      <c r="AI21" s="43">
        <f>AI22+AI23+AI24+AI25</f>
        <v>0</v>
      </c>
      <c r="AJ21" s="43">
        <f>AJ22+AJ23+AJ24+AJ25</f>
        <v>0</v>
      </c>
      <c r="AK21" s="38"/>
      <c r="AL21" s="43">
        <f>AL22+AL23+AL24+AL25</f>
        <v>0</v>
      </c>
      <c r="AM21" s="43">
        <f>AM22+AM23+AM24+AM25</f>
        <v>0</v>
      </c>
      <c r="AN21" s="38"/>
      <c r="AO21" s="43">
        <f>AO22+AO23+AO24+AO25</f>
        <v>0</v>
      </c>
      <c r="AP21" s="43">
        <f>AP22+AP23+AP24+AP25</f>
        <v>0</v>
      </c>
      <c r="AQ21" s="38"/>
      <c r="AR21" s="43">
        <f>AR22+AR23+AR24+AR25</f>
        <v>0</v>
      </c>
      <c r="AS21" s="43">
        <f>AS22+AS23+AS24+AS25</f>
        <v>0</v>
      </c>
      <c r="AT21" s="38"/>
      <c r="AU21" s="43">
        <f>AU22+AU23+AU24+AU25</f>
        <v>0</v>
      </c>
      <c r="AV21" s="43">
        <f>AV22+AV23+AV24+AV25</f>
        <v>0</v>
      </c>
      <c r="AW21" s="38"/>
      <c r="AX21" s="43">
        <f>AX22+AX23+AX24+AX25</f>
        <v>1465</v>
      </c>
      <c r="AY21" s="43">
        <f>AY22+AY23+AY24+AY25</f>
        <v>1500</v>
      </c>
      <c r="AZ21" s="40">
        <f t="shared" ref="AZ21" si="131">AY21/AX21*100</f>
        <v>102.3890784982935</v>
      </c>
      <c r="BA21" s="43">
        <f>BA22+BA23+BA24+BA25</f>
        <v>0</v>
      </c>
      <c r="BB21" s="43">
        <f>BB22+BB23+BB24+BB25</f>
        <v>0</v>
      </c>
      <c r="BC21" s="38"/>
      <c r="BD21" s="43">
        <f>BD22+BD23+BD24+BD25</f>
        <v>0</v>
      </c>
      <c r="BE21" s="43">
        <f>BE22+BE23+BE24+BE25</f>
        <v>0</v>
      </c>
      <c r="BF21" s="38"/>
      <c r="BG21" s="43">
        <f>BG22+BG23+BG24+BG25</f>
        <v>0</v>
      </c>
      <c r="BH21" s="43">
        <f>BH22+BH23+BH24+BH25</f>
        <v>0</v>
      </c>
      <c r="BI21" s="38"/>
      <c r="BJ21" s="43">
        <f>BJ22+BJ23+BJ24+BJ25</f>
        <v>0</v>
      </c>
      <c r="BK21" s="43">
        <f>BK22+BK23+BK24+BK25</f>
        <v>0</v>
      </c>
      <c r="BL21" s="38"/>
      <c r="BM21" s="43">
        <f>BM22+BM23+BM24+BM25</f>
        <v>0</v>
      </c>
      <c r="BN21" s="43">
        <f>BN22+BN23+BN24+BN25</f>
        <v>0</v>
      </c>
      <c r="BO21" s="38"/>
      <c r="BP21" s="43">
        <f>BP22+BP23+BP24+BP25</f>
        <v>5600</v>
      </c>
      <c r="BQ21" s="43">
        <f>BQ22+BQ23+BQ24+BQ25</f>
        <v>20000</v>
      </c>
      <c r="BR21" s="40">
        <f t="shared" si="106"/>
        <v>357.14285714285717</v>
      </c>
      <c r="BS21" s="43">
        <f>BS22+BS23+BS24+BS25</f>
        <v>0</v>
      </c>
      <c r="BT21" s="43">
        <f>BT22+BT23+BT24+BT25</f>
        <v>0</v>
      </c>
      <c r="BU21" s="38"/>
      <c r="BV21" s="43">
        <f>BV22+BV23+BV24+BV25</f>
        <v>0</v>
      </c>
      <c r="BW21" s="43">
        <f>BW22+BW23+BW24+BW25</f>
        <v>0</v>
      </c>
      <c r="BX21" s="38"/>
      <c r="BY21" s="43">
        <f>BY22+BY23+BY24+BY25</f>
        <v>0</v>
      </c>
      <c r="BZ21" s="43">
        <f>BZ22+BZ23+BZ24+BZ25</f>
        <v>10480</v>
      </c>
      <c r="CA21" s="38"/>
      <c r="CB21" s="43">
        <f>CB22+CB23+CB24+CB25</f>
        <v>0</v>
      </c>
      <c r="CC21" s="43">
        <f>CC22+CC23+CC24+CC25</f>
        <v>0</v>
      </c>
      <c r="CD21" s="38"/>
      <c r="CE21" s="43">
        <f>CE22+CE23+CE24+CE25</f>
        <v>155300</v>
      </c>
      <c r="CF21" s="43">
        <f>CF22+CF23+CF24+CF25</f>
        <v>175870</v>
      </c>
      <c r="CG21" s="40">
        <f t="shared" si="107"/>
        <v>113.24533161622665</v>
      </c>
      <c r="CH21" s="43">
        <f>CH22+CH23+CH24+CH25</f>
        <v>0</v>
      </c>
      <c r="CI21" s="43">
        <f>CI22+CI23+CI24+CI25</f>
        <v>0</v>
      </c>
      <c r="CJ21" s="38"/>
      <c r="CK21" s="43">
        <f>CK22+CK23+CK24+CK25</f>
        <v>0</v>
      </c>
      <c r="CL21" s="43">
        <f>CL22+CL23+CL24+CL25</f>
        <v>0</v>
      </c>
      <c r="CM21" s="38"/>
      <c r="CN21" s="43">
        <f>CN22+CN23+CN24+CN25</f>
        <v>0</v>
      </c>
      <c r="CO21" s="43">
        <f>CO22+CO23+CO24+CO25</f>
        <v>164585</v>
      </c>
      <c r="CP21" s="37"/>
      <c r="CQ21" s="43">
        <f>CQ22+CQ23+CQ24+CQ25</f>
        <v>0</v>
      </c>
      <c r="CR21" s="43">
        <f>CR22+CR23+CR24+CR25</f>
        <v>0</v>
      </c>
      <c r="CS21" s="38"/>
      <c r="CT21" s="43">
        <f>CT22+CT23+CT24+CT25</f>
        <v>0</v>
      </c>
      <c r="CU21" s="43">
        <f>CU22+CU23+CU24+CU25</f>
        <v>0</v>
      </c>
      <c r="CV21" s="38"/>
      <c r="CW21" s="43">
        <f>CW22+CW23+CW24+CW25</f>
        <v>0</v>
      </c>
      <c r="CX21" s="43">
        <f>CX22+CX23+CX24+CX25</f>
        <v>0</v>
      </c>
      <c r="CY21" s="38"/>
      <c r="CZ21" s="43">
        <f>CZ22+CZ23+CZ24+CZ25</f>
        <v>0</v>
      </c>
      <c r="DA21" s="43">
        <f>DA22+DA23+DA24+DA25</f>
        <v>0</v>
      </c>
      <c r="DB21" s="38"/>
      <c r="DC21" s="43">
        <f>DC22+DC23+DC24+DC25</f>
        <v>907200</v>
      </c>
      <c r="DD21" s="43">
        <f>DD22+DD23+DD24+DD25</f>
        <v>1000000</v>
      </c>
      <c r="DE21" s="40">
        <f t="shared" ref="DE21:DE22" si="132">DD21/DC21*100</f>
        <v>110.22927689594357</v>
      </c>
      <c r="DF21" s="43">
        <f>DF22+DF23+DF24+DF25</f>
        <v>0</v>
      </c>
      <c r="DG21" s="43">
        <f>DG22+DG23+DG24+DG25</f>
        <v>0</v>
      </c>
      <c r="DH21" s="38"/>
      <c r="DI21" s="43">
        <f>DI22+DI23+DI24+DI25</f>
        <v>0</v>
      </c>
      <c r="DJ21" s="43">
        <f>DJ22+DJ23+DJ24+DJ25</f>
        <v>0</v>
      </c>
      <c r="DK21" s="38"/>
      <c r="DL21" s="43">
        <f>DL22+DL23+DL24+DL25</f>
        <v>5000</v>
      </c>
      <c r="DM21" s="43">
        <f>DM22+DM23+DM24+DM25</f>
        <v>0</v>
      </c>
      <c r="DN21" s="40">
        <f t="shared" ref="DN21" si="133">DM21/DL21*100</f>
        <v>0</v>
      </c>
      <c r="DO21" s="43">
        <f>DO22+DO23+DO24+DO25</f>
        <v>13000</v>
      </c>
      <c r="DP21" s="43">
        <f>DP22+DP23+DP24+DP25</f>
        <v>0</v>
      </c>
      <c r="DQ21" s="40">
        <f t="shared" ref="DQ21" si="134">DP21/DO21*100</f>
        <v>0</v>
      </c>
      <c r="DR21" s="38">
        <f t="shared" si="60"/>
        <v>1780487</v>
      </c>
      <c r="DS21" s="38">
        <f t="shared" si="60"/>
        <v>2295672</v>
      </c>
      <c r="DT21" s="40">
        <f t="shared" si="61"/>
        <v>128.93506102543856</v>
      </c>
      <c r="DU21" s="43">
        <f>DU22+DU23+DU24+DU25</f>
        <v>0</v>
      </c>
      <c r="DV21" s="43">
        <f>DV22+DV23+DV24+DV25</f>
        <v>0</v>
      </c>
      <c r="DW21" s="38"/>
      <c r="DX21" s="43">
        <f>DX22+DX23+DX24+DX25</f>
        <v>0</v>
      </c>
      <c r="DY21" s="43">
        <f>DY22+DY23+DY24+DY25</f>
        <v>0</v>
      </c>
      <c r="DZ21" s="38"/>
      <c r="EA21" s="43">
        <f>EA22+EA23+EA24+EA25</f>
        <v>0</v>
      </c>
      <c r="EB21" s="43">
        <f>EB22+EB23+EB24+EB25</f>
        <v>0</v>
      </c>
      <c r="EC21" s="38"/>
      <c r="ED21" s="43">
        <f>ED22+ED23+ED24+ED25</f>
        <v>0</v>
      </c>
      <c r="EE21" s="43">
        <f>EE22+EE23+EE24+EE25</f>
        <v>0</v>
      </c>
      <c r="EF21" s="38"/>
      <c r="EG21" s="43">
        <f>EG22+EG23+EG24+EG25</f>
        <v>0</v>
      </c>
      <c r="EH21" s="43">
        <f>EH22+EH23+EH24+EH25</f>
        <v>0</v>
      </c>
      <c r="EI21" s="38"/>
      <c r="EJ21" s="43">
        <f>EJ22+EJ23+EJ24+EJ25</f>
        <v>0</v>
      </c>
      <c r="EK21" s="43">
        <f>EK22+EK23+EK24+EK25</f>
        <v>0</v>
      </c>
      <c r="EL21" s="38"/>
      <c r="EM21" s="43">
        <f>EM22+EM23+EM24+EM25</f>
        <v>0</v>
      </c>
      <c r="EN21" s="43">
        <f>EN22+EN23+EN24+EN25</f>
        <v>0</v>
      </c>
      <c r="EO21" s="38"/>
      <c r="EP21" s="43">
        <f>EP22+EP23+EP24+EP25</f>
        <v>0</v>
      </c>
      <c r="EQ21" s="43">
        <f>EQ22+EQ23+EQ24+EQ25</f>
        <v>0</v>
      </c>
      <c r="ER21" s="38"/>
      <c r="ES21" s="43">
        <f>ES22+ES23+ES24+ES25</f>
        <v>0</v>
      </c>
      <c r="ET21" s="43">
        <f>ET22+ET23+ET24+ET25</f>
        <v>0</v>
      </c>
      <c r="EU21" s="38"/>
      <c r="EV21" s="38">
        <f t="shared" si="62"/>
        <v>0</v>
      </c>
      <c r="EW21" s="38">
        <f t="shared" si="62"/>
        <v>0</v>
      </c>
      <c r="EX21" s="40"/>
      <c r="EY21" s="43">
        <f>EY22+EY23+EY24+EY25</f>
        <v>0</v>
      </c>
      <c r="EZ21" s="43">
        <f>EZ22+EZ23+EZ24+EZ25</f>
        <v>0</v>
      </c>
      <c r="FA21" s="38"/>
      <c r="FB21" s="43">
        <f>FB22+FB23+FB24+FB25</f>
        <v>0</v>
      </c>
      <c r="FC21" s="43">
        <f>FC22+FC23+FC24+FC25</f>
        <v>0</v>
      </c>
      <c r="FD21" s="38"/>
      <c r="FE21" s="43">
        <f>FE22+FE23+FE24+FE25</f>
        <v>0</v>
      </c>
      <c r="FF21" s="43">
        <f>FF22+FF23+FF24+FF25</f>
        <v>0</v>
      </c>
      <c r="FG21" s="38"/>
      <c r="FH21" s="43">
        <f>FH22+FH23+FH24+FH25</f>
        <v>0</v>
      </c>
      <c r="FI21" s="43">
        <f>FI22+FI23+FI24+FI25</f>
        <v>0</v>
      </c>
      <c r="FJ21" s="38"/>
      <c r="FK21" s="43">
        <f>FK22+FK23+FK24+FK25</f>
        <v>0</v>
      </c>
      <c r="FL21" s="43">
        <f>FL22+FL23+FL24+FL25</f>
        <v>0</v>
      </c>
      <c r="FM21" s="38"/>
      <c r="FN21" s="43">
        <f>FN22+FN23+FN24+FN25</f>
        <v>0</v>
      </c>
      <c r="FO21" s="43">
        <f>FO22+FO23+FO24+FO25</f>
        <v>0</v>
      </c>
      <c r="FP21" s="38"/>
      <c r="FQ21" s="43">
        <f>FQ22+FQ23+FQ24+FQ25</f>
        <v>0</v>
      </c>
      <c r="FR21" s="43">
        <f>FR22+FR23+FR24+FR25</f>
        <v>0</v>
      </c>
      <c r="FS21" s="38"/>
      <c r="FT21" s="43">
        <f>FT22+FT23+FT24+FT25</f>
        <v>0</v>
      </c>
      <c r="FU21" s="43">
        <f>FU22+FU23+FU24+FU25</f>
        <v>0</v>
      </c>
      <c r="FV21" s="39"/>
      <c r="FW21" s="43">
        <f>FW22+FW23+FW24+FW25</f>
        <v>0</v>
      </c>
      <c r="FX21" s="43">
        <f>FX22+FX23+FX24+FX25</f>
        <v>0</v>
      </c>
      <c r="FY21" s="38"/>
      <c r="FZ21" s="43">
        <f>FZ22+FZ23+FZ24+FZ25</f>
        <v>0</v>
      </c>
      <c r="GA21" s="43">
        <f>GA22+GA23+GA24+GA25</f>
        <v>0</v>
      </c>
      <c r="GB21" s="38"/>
      <c r="GC21" s="43">
        <f>GC22+GC23+GC24+GC25</f>
        <v>0</v>
      </c>
      <c r="GD21" s="43">
        <f>GD22+GD23+GD24+GD25</f>
        <v>0</v>
      </c>
      <c r="GE21" s="38"/>
      <c r="GF21" s="43">
        <f>GF22+GF23+GF24+GF25</f>
        <v>0</v>
      </c>
      <c r="GG21" s="43">
        <f>GG22+GG23+GG24+GG25</f>
        <v>0</v>
      </c>
      <c r="GH21" s="38"/>
      <c r="GI21" s="43">
        <f>GI22+GI23+GI24+GI25</f>
        <v>0</v>
      </c>
      <c r="GJ21" s="43">
        <f>GJ22+GJ23+GJ24+GJ25</f>
        <v>0</v>
      </c>
      <c r="GK21" s="38"/>
      <c r="GL21" s="38">
        <f t="shared" si="63"/>
        <v>0</v>
      </c>
      <c r="GM21" s="38">
        <f t="shared" si="63"/>
        <v>0</v>
      </c>
      <c r="GN21" s="38"/>
      <c r="GO21" s="43">
        <f>GO22+GO23+GO24+GO25</f>
        <v>0</v>
      </c>
      <c r="GP21" s="43">
        <f>GP22+GP23+GP24+GP25</f>
        <v>0</v>
      </c>
      <c r="GQ21" s="38"/>
      <c r="GR21" s="43">
        <f>GR22+GR23+GR24+GR25</f>
        <v>0</v>
      </c>
      <c r="GS21" s="43">
        <f>GS22+GS23+GS24+GS25</f>
        <v>0</v>
      </c>
      <c r="GT21" s="38"/>
      <c r="GU21" s="43">
        <f>GU22+GU23+GU24+GU25</f>
        <v>0</v>
      </c>
      <c r="GV21" s="43">
        <f>GV22+GV23+GV24+GV25</f>
        <v>0</v>
      </c>
      <c r="GW21" s="38"/>
      <c r="GX21" s="38">
        <f t="shared" si="64"/>
        <v>0</v>
      </c>
      <c r="GY21" s="38">
        <f t="shared" si="64"/>
        <v>0</v>
      </c>
      <c r="GZ21" s="38"/>
      <c r="HA21" s="38">
        <f t="shared" si="65"/>
        <v>1780487</v>
      </c>
      <c r="HB21" s="38">
        <f t="shared" si="65"/>
        <v>2295672</v>
      </c>
      <c r="HC21" s="41">
        <f t="shared" si="59"/>
        <v>128.93506102543856</v>
      </c>
      <c r="HE21" s="25"/>
      <c r="HF21" s="25"/>
    </row>
    <row r="22" spans="1:214" ht="24.95" customHeight="1" x14ac:dyDescent="0.2">
      <c r="A22" s="35" t="s">
        <v>322</v>
      </c>
      <c r="B22" s="36"/>
      <c r="C22" s="36">
        <f>SUM('[1]címrend kötelező'!C22+'[1]címrend önként'!C22+'[1]címrend államig'!C22)</f>
        <v>0</v>
      </c>
      <c r="D22" s="40"/>
      <c r="E22" s="36"/>
      <c r="F22" s="36">
        <f>SUM('[1]címrend kötelező'!F22+'[1]címrend önként'!F22+'[1]címrend államig'!F22)</f>
        <v>0</v>
      </c>
      <c r="G22" s="38"/>
      <c r="H22" s="36"/>
      <c r="I22" s="36">
        <f>SUM('[1]címrend kötelező'!I22+'[1]címrend önként'!I22+'[1]címrend államig'!I22)</f>
        <v>0</v>
      </c>
      <c r="J22" s="38"/>
      <c r="K22" s="36"/>
      <c r="L22" s="36">
        <f>SUM('[1]címrend kötelező'!L22+'[1]címrend önként'!L22+'[1]címrend államig'!L22)</f>
        <v>0</v>
      </c>
      <c r="M22" s="38"/>
      <c r="N22" s="36"/>
      <c r="O22" s="36">
        <f>SUM('[1]címrend kötelező'!O22+'[1]címrend önként'!O22+'[1]címrend államig'!O22)</f>
        <v>0</v>
      </c>
      <c r="P22" s="38"/>
      <c r="Q22" s="36"/>
      <c r="R22" s="36">
        <f>SUM('[1]címrend kötelező'!R22+'[1]címrend önként'!R22+'[1]címrend államig'!R22)</f>
        <v>0</v>
      </c>
      <c r="S22" s="38"/>
      <c r="T22" s="36"/>
      <c r="U22" s="36">
        <f>SUM('[1]címrend kötelező'!U22+'[1]címrend önként'!U22+'[1]címrend államig'!U22)</f>
        <v>0</v>
      </c>
      <c r="V22" s="38"/>
      <c r="W22" s="36"/>
      <c r="X22" s="36">
        <f>SUM('[1]címrend kötelező'!X22+'[1]címrend önként'!X22+'[1]címrend államig'!X22)</f>
        <v>0</v>
      </c>
      <c r="Y22" s="38"/>
      <c r="Z22" s="36"/>
      <c r="AA22" s="36">
        <f>SUM('[1]címrend kötelező'!AA22+'[1]címrend önként'!AA22+'[1]címrend államig'!AA22)</f>
        <v>0</v>
      </c>
      <c r="AB22" s="38"/>
      <c r="AC22" s="36"/>
      <c r="AD22" s="36">
        <f>SUM('[1]címrend kötelező'!AD22+'[1]címrend önként'!AD22+'[1]címrend államig'!AD22)</f>
        <v>0</v>
      </c>
      <c r="AE22" s="38"/>
      <c r="AF22" s="36"/>
      <c r="AG22" s="36">
        <f>SUM('[1]címrend kötelező'!AG22+'[1]címrend önként'!AG22+'[1]címrend államig'!AG22)</f>
        <v>0</v>
      </c>
      <c r="AH22" s="38"/>
      <c r="AI22" s="36"/>
      <c r="AJ22" s="36">
        <f>SUM('[1]címrend kötelező'!AJ22+'[1]címrend önként'!AJ22+'[1]címrend államig'!AJ22)</f>
        <v>0</v>
      </c>
      <c r="AK22" s="38"/>
      <c r="AL22" s="36"/>
      <c r="AM22" s="36">
        <f>SUM('[1]címrend kötelező'!AM22+'[1]címrend önként'!AM22+'[1]címrend államig'!AM22)</f>
        <v>0</v>
      </c>
      <c r="AN22" s="38"/>
      <c r="AO22" s="36"/>
      <c r="AP22" s="36">
        <f>SUM('[1]címrend kötelező'!AP22+'[1]címrend önként'!AP22+'[1]címrend államig'!AP22)</f>
        <v>0</v>
      </c>
      <c r="AQ22" s="38"/>
      <c r="AR22" s="36"/>
      <c r="AS22" s="39">
        <f>SUM('[1]címrend kötelező'!AS22+'[1]címrend önként'!AS22+'[1]címrend államig'!AS22)</f>
        <v>0</v>
      </c>
      <c r="AT22" s="38"/>
      <c r="AU22" s="36"/>
      <c r="AV22" s="39">
        <f>SUM('[1]címrend kötelező'!AV22+'[1]címrend önként'!AV22+'[1]címrend államig'!AV22)</f>
        <v>0</v>
      </c>
      <c r="AW22" s="38"/>
      <c r="AX22" s="36"/>
      <c r="AY22" s="39">
        <f>SUM('[1]címrend kötelező'!AY22+'[1]címrend önként'!AY22+'[1]címrend államig'!AY22)</f>
        <v>0</v>
      </c>
      <c r="AZ22" s="38"/>
      <c r="BA22" s="36"/>
      <c r="BB22" s="39">
        <f>SUM('[1]címrend kötelező'!BB22+'[1]címrend önként'!BB22+'[1]címrend államig'!BB22)</f>
        <v>0</v>
      </c>
      <c r="BC22" s="38"/>
      <c r="BD22" s="36"/>
      <c r="BE22" s="39">
        <f>SUM('[1]címrend kötelező'!BE22+'[1]címrend önként'!BE22+'[1]címrend államig'!BE22)</f>
        <v>0</v>
      </c>
      <c r="BF22" s="38"/>
      <c r="BG22" s="36"/>
      <c r="BH22" s="39">
        <f>'[1]címrend kötelező'!BH22+'[1]címrend önként'!BH22+'[1]címrend államig'!BH22</f>
        <v>0</v>
      </c>
      <c r="BI22" s="38"/>
      <c r="BJ22" s="36"/>
      <c r="BK22" s="39">
        <f>'[1]címrend kötelező'!BK22+'[1]címrend önként'!BK22+'[1]címrend államig'!BK22</f>
        <v>0</v>
      </c>
      <c r="BL22" s="38"/>
      <c r="BM22" s="36"/>
      <c r="BN22" s="39">
        <f>SUM('[1]címrend kötelező'!BN22+'[1]címrend önként'!BN22+'[1]címrend államig'!BN22)</f>
        <v>0</v>
      </c>
      <c r="BO22" s="38"/>
      <c r="BP22" s="36"/>
      <c r="BQ22" s="39">
        <f>SUM('[1]címrend kötelező'!BQ22+'[1]címrend önként'!BQ22+'[1]címrend államig'!BQ22)</f>
        <v>0</v>
      </c>
      <c r="BR22" s="38"/>
      <c r="BS22" s="36"/>
      <c r="BT22" s="39">
        <f>SUM('[1]címrend kötelező'!BT22+'[1]címrend önként'!BT22+'[1]címrend államig'!BT22)</f>
        <v>0</v>
      </c>
      <c r="BU22" s="38"/>
      <c r="BV22" s="36"/>
      <c r="BW22" s="39">
        <f>SUM('[1]címrend kötelező'!BW22+'[1]címrend önként'!BW22+'[1]címrend államig'!BW22)</f>
        <v>0</v>
      </c>
      <c r="BX22" s="38"/>
      <c r="BY22" s="36"/>
      <c r="BZ22" s="39">
        <f>SUM('[1]címrend kötelező'!BZ22+'[1]címrend önként'!BZ22+'[1]címrend államig'!BZ22)</f>
        <v>0</v>
      </c>
      <c r="CA22" s="38"/>
      <c r="CB22" s="36"/>
      <c r="CC22" s="39">
        <f>SUM('[1]címrend kötelező'!CC22+'[1]címrend önként'!CC22+'[1]címrend államig'!CC22)</f>
        <v>0</v>
      </c>
      <c r="CD22" s="38"/>
      <c r="CE22" s="36"/>
      <c r="CF22" s="39">
        <f>SUM('[1]címrend kötelező'!CF22+'[1]címrend önként'!CF22+'[1]címrend államig'!CF22)</f>
        <v>0</v>
      </c>
      <c r="CG22" s="38"/>
      <c r="CH22" s="36"/>
      <c r="CI22" s="39">
        <f>SUM('[1]címrend kötelező'!CI22+'[1]címrend önként'!CI22+'[1]címrend államig'!CI22)</f>
        <v>0</v>
      </c>
      <c r="CJ22" s="38"/>
      <c r="CK22" s="36"/>
      <c r="CL22" s="39">
        <f>SUM('[1]címrend kötelező'!CL22+'[1]címrend önként'!CL22+'[1]címrend államig'!CL22)</f>
        <v>0</v>
      </c>
      <c r="CM22" s="38"/>
      <c r="CN22" s="36"/>
      <c r="CO22" s="39">
        <f>'[1]címrend kötelező'!CO22+'[1]címrend önként'!CO22+'[1]címrend államig'!CO22</f>
        <v>0</v>
      </c>
      <c r="CP22" s="38"/>
      <c r="CQ22" s="36"/>
      <c r="CR22" s="39">
        <f>SUM('[1]címrend kötelező'!CR22+'[1]címrend önként'!CR22+'[1]címrend államig'!CR22)</f>
        <v>0</v>
      </c>
      <c r="CS22" s="38"/>
      <c r="CT22" s="36"/>
      <c r="CU22" s="39">
        <f>SUM('[1]címrend kötelező'!CU22+'[1]címrend önként'!CU22+'[1]címrend államig'!CU22)</f>
        <v>0</v>
      </c>
      <c r="CV22" s="38"/>
      <c r="CW22" s="36"/>
      <c r="CX22" s="39">
        <f>SUM('[1]címrend kötelező'!CX22+'[1]címrend önként'!CX22+'[1]címrend államig'!CX22)</f>
        <v>0</v>
      </c>
      <c r="CY22" s="38"/>
      <c r="CZ22" s="36"/>
      <c r="DA22" s="39">
        <f>SUM('[1]címrend kötelező'!DA22+'[1]címrend önként'!DA22+'[1]címrend államig'!DA22)</f>
        <v>0</v>
      </c>
      <c r="DB22" s="38"/>
      <c r="DC22" s="36">
        <v>400000</v>
      </c>
      <c r="DD22" s="39">
        <f>SUM('[1]címrend kötelező'!DD22+'[1]címrend önként'!DD22+'[1]címrend államig'!DD22)</f>
        <v>500000</v>
      </c>
      <c r="DE22" s="37">
        <f t="shared" si="132"/>
        <v>125</v>
      </c>
      <c r="DF22" s="36"/>
      <c r="DG22" s="39">
        <f>SUM('[1]címrend kötelező'!DG22+'[1]címrend önként'!DG22+'[1]címrend államig'!DG22)</f>
        <v>0</v>
      </c>
      <c r="DH22" s="38"/>
      <c r="DI22" s="36"/>
      <c r="DJ22" s="39">
        <f>SUM('[1]címrend kötelező'!DJ22+'[1]címrend önként'!DJ22+'[1]címrend államig'!DJ22)</f>
        <v>0</v>
      </c>
      <c r="DK22" s="38"/>
      <c r="DL22" s="36"/>
      <c r="DM22" s="39">
        <f>SUM('[1]címrend kötelező'!DM22+'[1]címrend önként'!DM22+'[1]címrend államig'!DM22)</f>
        <v>0</v>
      </c>
      <c r="DN22" s="38"/>
      <c r="DO22" s="36"/>
      <c r="DP22" s="39">
        <f>'[1]címrend kötelező'!DP22+'[1]címrend önként'!DP22+'[1]címrend államig'!DP22</f>
        <v>0</v>
      </c>
      <c r="DQ22" s="38"/>
      <c r="DR22" s="38">
        <f t="shared" si="60"/>
        <v>400000</v>
      </c>
      <c r="DS22" s="38">
        <f t="shared" si="60"/>
        <v>500000</v>
      </c>
      <c r="DT22" s="40">
        <f t="shared" si="61"/>
        <v>125</v>
      </c>
      <c r="DU22" s="36"/>
      <c r="DV22" s="36">
        <f>SUM('[1]címrend kötelező'!DV22+'[1]címrend önként'!DV22+'[1]címrend államig'!DV22)</f>
        <v>0</v>
      </c>
      <c r="DW22" s="38"/>
      <c r="DX22" s="36"/>
      <c r="DY22" s="36">
        <f>SUM('[1]címrend kötelező'!DY22+'[1]címrend önként'!DY22+'[1]címrend államig'!DY22)</f>
        <v>0</v>
      </c>
      <c r="DZ22" s="38"/>
      <c r="EA22" s="36"/>
      <c r="EB22" s="36">
        <f>SUM('[1]címrend kötelező'!EB22+'[1]címrend önként'!EB22+'[1]címrend államig'!EB22)</f>
        <v>0</v>
      </c>
      <c r="EC22" s="38"/>
      <c r="ED22" s="36"/>
      <c r="EE22" s="36">
        <f>SUM('[1]címrend kötelező'!EE22+'[1]címrend önként'!EE22+'[1]címrend államig'!EE22)</f>
        <v>0</v>
      </c>
      <c r="EF22" s="38"/>
      <c r="EG22" s="36"/>
      <c r="EH22" s="36">
        <f>SUM('[1]címrend kötelező'!EH22+'[1]címrend önként'!EH22+'[1]címrend államig'!EH22)</f>
        <v>0</v>
      </c>
      <c r="EI22" s="38"/>
      <c r="EJ22" s="36"/>
      <c r="EK22" s="36">
        <f>SUM('[1]címrend kötelező'!EK22+'[1]címrend önként'!EK22+'[1]címrend államig'!EK22)</f>
        <v>0</v>
      </c>
      <c r="EL22" s="38"/>
      <c r="EM22" s="36"/>
      <c r="EN22" s="36">
        <f>SUM('[1]címrend kötelező'!EN22+'[1]címrend önként'!EN22+'[1]címrend államig'!EN22)</f>
        <v>0</v>
      </c>
      <c r="EO22" s="38"/>
      <c r="EP22" s="36"/>
      <c r="EQ22" s="36">
        <f>SUM('[1]címrend kötelező'!EQ22+'[1]címrend önként'!EQ22+'[1]címrend államig'!EQ22)</f>
        <v>0</v>
      </c>
      <c r="ER22" s="38"/>
      <c r="ES22" s="36"/>
      <c r="ET22" s="36">
        <f>SUM('[1]címrend kötelező'!ET22+'[1]címrend önként'!ET22+'[1]címrend államig'!ET22)</f>
        <v>0</v>
      </c>
      <c r="EU22" s="38"/>
      <c r="EV22" s="38">
        <f t="shared" si="62"/>
        <v>0</v>
      </c>
      <c r="EW22" s="38">
        <f t="shared" si="62"/>
        <v>0</v>
      </c>
      <c r="EX22" s="40"/>
      <c r="EY22" s="36"/>
      <c r="EZ22" s="39">
        <f>'[1]címrend kötelező'!EY22+'[1]címrend önként'!EY22+'[1]címrend államig'!EY22</f>
        <v>0</v>
      </c>
      <c r="FA22" s="38"/>
      <c r="FB22" s="36"/>
      <c r="FC22" s="39">
        <f>'[1]címrend kötelező'!EZ22+'[1]címrend önként'!EZ22+'[1]címrend államig'!EZ22</f>
        <v>0</v>
      </c>
      <c r="FD22" s="38"/>
      <c r="FE22" s="36"/>
      <c r="FF22" s="39">
        <f>'[1]címrend kötelező'!FA22+'[1]címrend önként'!FA22+'[1]címrend államig'!FA22</f>
        <v>0</v>
      </c>
      <c r="FG22" s="38"/>
      <c r="FH22" s="36"/>
      <c r="FI22" s="39">
        <f>'[1]címrend kötelező'!FB22+'[1]címrend önként'!FB22+'[1]címrend államig'!FB22</f>
        <v>0</v>
      </c>
      <c r="FJ22" s="38"/>
      <c r="FK22" s="36"/>
      <c r="FL22" s="39">
        <f>'[1]címrend kötelező'!FC22+'[1]címrend önként'!FC22+'[1]címrend államig'!FC22</f>
        <v>0</v>
      </c>
      <c r="FM22" s="38"/>
      <c r="FN22" s="36"/>
      <c r="FO22" s="39">
        <f>'[1]címrend kötelező'!FD22+'[1]címrend önként'!FD22+'[1]címrend államig'!FD22</f>
        <v>0</v>
      </c>
      <c r="FP22" s="38"/>
      <c r="FQ22" s="36"/>
      <c r="FR22" s="39">
        <f>'[1]címrend kötelező'!FE22+'[1]címrend önként'!FE22+'[1]címrend államig'!FE22</f>
        <v>0</v>
      </c>
      <c r="FS22" s="38"/>
      <c r="FT22" s="36"/>
      <c r="FU22" s="39">
        <f>'[1]címrend kötelező'!FF22+'[1]címrend önként'!FF22+'[1]címrend államig'!FF22</f>
        <v>0</v>
      </c>
      <c r="FV22" s="39"/>
      <c r="FW22" s="36"/>
      <c r="FX22" s="39">
        <f>'[1]címrend kötelező'!FG22+'[1]címrend önként'!FG22+'[1]címrend államig'!FG22</f>
        <v>0</v>
      </c>
      <c r="FY22" s="38"/>
      <c r="FZ22" s="36"/>
      <c r="GA22" s="38">
        <f>'[1]címrend kötelező'!FH22+'[1]címrend önként'!FH22+'[1]címrend államig'!FH22</f>
        <v>0</v>
      </c>
      <c r="GB22" s="39"/>
      <c r="GC22" s="36"/>
      <c r="GD22" s="39">
        <f>'[1]címrend kötelező'!FI22+'[1]címrend önként'!FI22+'[1]címrend államig'!FI22</f>
        <v>0</v>
      </c>
      <c r="GE22" s="39"/>
      <c r="GF22" s="36"/>
      <c r="GG22" s="39">
        <f>'[1]címrend kötelező'!FJ22+'[1]címrend önként'!FJ22+'[1]címrend államig'!FJ22</f>
        <v>0</v>
      </c>
      <c r="GH22" s="39"/>
      <c r="GI22" s="36"/>
      <c r="GJ22" s="39">
        <f>'[1]címrend kötelező'!FK22+'[1]címrend önként'!FK22+'[1]címrend államig'!FK22</f>
        <v>0</v>
      </c>
      <c r="GK22" s="38"/>
      <c r="GL22" s="38">
        <f t="shared" si="63"/>
        <v>0</v>
      </c>
      <c r="GM22" s="38">
        <f t="shared" si="63"/>
        <v>0</v>
      </c>
      <c r="GN22" s="38"/>
      <c r="GO22" s="36"/>
      <c r="GP22" s="39">
        <f>'[1]címrend kötelező'!FM22+'[1]címrend önként'!FM22+'[1]címrend államig'!FM22</f>
        <v>0</v>
      </c>
      <c r="GQ22" s="39"/>
      <c r="GR22" s="36"/>
      <c r="GS22" s="39">
        <f>'[1]címrend kötelező'!FN22+'[1]címrend önként'!FN22+'[1]címrend államig'!FN22</f>
        <v>0</v>
      </c>
      <c r="GT22" s="39"/>
      <c r="GU22" s="36"/>
      <c r="GV22" s="39">
        <f>'[1]címrend kötelező'!FO22+'[1]címrend önként'!FO22+'[1]címrend államig'!FO22</f>
        <v>0</v>
      </c>
      <c r="GW22" s="38"/>
      <c r="GX22" s="38">
        <f t="shared" si="64"/>
        <v>0</v>
      </c>
      <c r="GY22" s="38">
        <f t="shared" si="64"/>
        <v>0</v>
      </c>
      <c r="GZ22" s="38"/>
      <c r="HA22" s="38">
        <f t="shared" si="65"/>
        <v>400000</v>
      </c>
      <c r="HB22" s="38">
        <f t="shared" si="65"/>
        <v>500000</v>
      </c>
      <c r="HC22" s="41">
        <f t="shared" si="59"/>
        <v>125</v>
      </c>
      <c r="HE22" s="25"/>
      <c r="HF22" s="25"/>
    </row>
    <row r="23" spans="1:214" ht="15" customHeight="1" x14ac:dyDescent="0.2">
      <c r="A23" s="35" t="s">
        <v>323</v>
      </c>
      <c r="B23" s="36"/>
      <c r="C23" s="36">
        <f>SUM('[1]címrend kötelező'!C23+'[1]címrend önként'!C23+'[1]címrend államig'!C23)</f>
        <v>0</v>
      </c>
      <c r="D23" s="40"/>
      <c r="E23" s="36"/>
      <c r="F23" s="36">
        <f>SUM('[1]címrend kötelező'!F23+'[1]címrend önként'!F23+'[1]címrend államig'!F23)</f>
        <v>0</v>
      </c>
      <c r="G23" s="38"/>
      <c r="H23" s="36"/>
      <c r="I23" s="36">
        <f>SUM('[1]címrend kötelező'!I23+'[1]címrend önként'!I23+'[1]címrend államig'!I23)</f>
        <v>0</v>
      </c>
      <c r="J23" s="38"/>
      <c r="K23" s="36"/>
      <c r="L23" s="36">
        <f>SUM('[1]címrend kötelező'!L23+'[1]címrend önként'!L23+'[1]címrend államig'!L23)</f>
        <v>0</v>
      </c>
      <c r="M23" s="38"/>
      <c r="N23" s="36"/>
      <c r="O23" s="36">
        <f>SUM('[1]címrend kötelező'!O23+'[1]címrend önként'!O23+'[1]címrend államig'!O23)</f>
        <v>0</v>
      </c>
      <c r="P23" s="38"/>
      <c r="Q23" s="36"/>
      <c r="R23" s="36">
        <f>SUM('[1]címrend kötelező'!R23+'[1]címrend önként'!R23+'[1]címrend államig'!R23)</f>
        <v>0</v>
      </c>
      <c r="S23" s="38"/>
      <c r="T23" s="36"/>
      <c r="U23" s="36">
        <f>SUM('[1]címrend kötelező'!U23+'[1]címrend önként'!U23+'[1]címrend államig'!U23)</f>
        <v>0</v>
      </c>
      <c r="V23" s="38"/>
      <c r="W23" s="36"/>
      <c r="X23" s="36">
        <f>SUM('[1]címrend kötelező'!X23+'[1]címrend önként'!X23+'[1]címrend államig'!X23)</f>
        <v>0</v>
      </c>
      <c r="Y23" s="38"/>
      <c r="Z23" s="36"/>
      <c r="AA23" s="36">
        <f>SUM('[1]címrend kötelező'!AA23+'[1]címrend önként'!AA23+'[1]címrend államig'!AA23)</f>
        <v>0</v>
      </c>
      <c r="AB23" s="38"/>
      <c r="AC23" s="36"/>
      <c r="AD23" s="36">
        <f>SUM('[1]címrend kötelező'!AD23+'[1]címrend önként'!AD23+'[1]címrend államig'!AD23)</f>
        <v>0</v>
      </c>
      <c r="AE23" s="38"/>
      <c r="AF23" s="36"/>
      <c r="AG23" s="36">
        <f>SUM('[1]címrend kötelező'!AG23+'[1]címrend önként'!AG23+'[1]címrend államig'!AG23)</f>
        <v>0</v>
      </c>
      <c r="AH23" s="38"/>
      <c r="AI23" s="36"/>
      <c r="AJ23" s="36">
        <f>SUM('[1]címrend kötelező'!AJ23+'[1]címrend önként'!AJ23+'[1]címrend államig'!AJ23)</f>
        <v>0</v>
      </c>
      <c r="AK23" s="38"/>
      <c r="AL23" s="36"/>
      <c r="AM23" s="36">
        <f>SUM('[1]címrend kötelező'!AM23+'[1]címrend önként'!AM23+'[1]címrend államig'!AM23)</f>
        <v>0</v>
      </c>
      <c r="AN23" s="38"/>
      <c r="AO23" s="36"/>
      <c r="AP23" s="36">
        <f>SUM('[1]címrend kötelező'!AP23+'[1]címrend önként'!AP23+'[1]címrend államig'!AP23)</f>
        <v>0</v>
      </c>
      <c r="AQ23" s="38"/>
      <c r="AR23" s="36"/>
      <c r="AS23" s="39">
        <f>SUM('[1]címrend kötelező'!AS23+'[1]címrend önként'!AS23+'[1]címrend államig'!AS23)</f>
        <v>0</v>
      </c>
      <c r="AT23" s="38"/>
      <c r="AU23" s="36"/>
      <c r="AV23" s="39">
        <f>SUM('[1]címrend kötelező'!AV23+'[1]címrend önként'!AV23+'[1]címrend államig'!AV23)</f>
        <v>0</v>
      </c>
      <c r="AW23" s="38"/>
      <c r="AX23" s="36"/>
      <c r="AY23" s="39">
        <f>SUM('[1]címrend kötelező'!AY23+'[1]címrend önként'!AY23+'[1]címrend államig'!AY23)</f>
        <v>0</v>
      </c>
      <c r="AZ23" s="38"/>
      <c r="BA23" s="36"/>
      <c r="BB23" s="39">
        <f>SUM('[1]címrend kötelező'!BB23+'[1]címrend önként'!BB23+'[1]címrend államig'!BB23)</f>
        <v>0</v>
      </c>
      <c r="BC23" s="38"/>
      <c r="BD23" s="36"/>
      <c r="BE23" s="39">
        <f>SUM('[1]címrend kötelező'!BE23+'[1]címrend önként'!BE23+'[1]címrend államig'!BE23)</f>
        <v>0</v>
      </c>
      <c r="BF23" s="38"/>
      <c r="BG23" s="36"/>
      <c r="BH23" s="39">
        <f>'[1]címrend kötelező'!BH23+'[1]címrend önként'!BH23+'[1]címrend államig'!BH23</f>
        <v>0</v>
      </c>
      <c r="BI23" s="38"/>
      <c r="BJ23" s="36"/>
      <c r="BK23" s="39">
        <f>'[1]címrend kötelező'!BK23+'[1]címrend önként'!BK23+'[1]címrend államig'!BK23</f>
        <v>0</v>
      </c>
      <c r="BL23" s="38"/>
      <c r="BM23" s="36"/>
      <c r="BN23" s="39">
        <f>SUM('[1]címrend kötelező'!BN23+'[1]címrend önként'!BN23+'[1]címrend államig'!BN23)</f>
        <v>0</v>
      </c>
      <c r="BO23" s="38"/>
      <c r="BP23" s="36"/>
      <c r="BQ23" s="39">
        <f>SUM('[1]címrend kötelező'!BQ23+'[1]címrend önként'!BQ23+'[1]címrend államig'!BQ23)</f>
        <v>0</v>
      </c>
      <c r="BR23" s="38"/>
      <c r="BS23" s="36"/>
      <c r="BT23" s="39">
        <f>SUM('[1]címrend kötelező'!BT23+'[1]címrend önként'!BT23+'[1]címrend államig'!BT23)</f>
        <v>0</v>
      </c>
      <c r="BU23" s="38"/>
      <c r="BV23" s="36"/>
      <c r="BW23" s="39">
        <f>SUM('[1]címrend kötelező'!BW23+'[1]címrend önként'!BW23+'[1]címrend államig'!BW23)</f>
        <v>0</v>
      </c>
      <c r="BX23" s="38"/>
      <c r="BY23" s="36"/>
      <c r="BZ23" s="39">
        <f>SUM('[1]címrend kötelező'!BZ23+'[1]címrend önként'!BZ23+'[1]címrend államig'!BZ23)</f>
        <v>0</v>
      </c>
      <c r="CA23" s="38"/>
      <c r="CB23" s="36"/>
      <c r="CC23" s="39">
        <f>SUM('[1]címrend kötelező'!CC23+'[1]címrend önként'!CC23+'[1]címrend államig'!CC23)</f>
        <v>0</v>
      </c>
      <c r="CD23" s="38"/>
      <c r="CE23" s="36">
        <v>15300</v>
      </c>
      <c r="CF23" s="39">
        <f>SUM('[1]címrend kötelező'!CF23+'[1]címrend önként'!CF23+'[1]címrend államig'!CF23)</f>
        <v>15300</v>
      </c>
      <c r="CG23" s="37">
        <f t="shared" ref="CG23:CG24" si="135">CF23/CE23*100</f>
        <v>100</v>
      </c>
      <c r="CH23" s="36"/>
      <c r="CI23" s="39">
        <f>SUM('[1]címrend kötelező'!CI23+'[1]címrend önként'!CI23+'[1]címrend államig'!CI23)</f>
        <v>0</v>
      </c>
      <c r="CJ23" s="38"/>
      <c r="CK23" s="36"/>
      <c r="CL23" s="39">
        <f>SUM('[1]címrend kötelező'!CL23+'[1]címrend önként'!CL23+'[1]címrend államig'!CL23)</f>
        <v>0</v>
      </c>
      <c r="CM23" s="38"/>
      <c r="CN23" s="36"/>
      <c r="CO23" s="39">
        <f>'[1]címrend kötelező'!CO23+'[1]címrend önként'!CO23+'[1]címrend államig'!CO23</f>
        <v>0</v>
      </c>
      <c r="CP23" s="38"/>
      <c r="CQ23" s="36"/>
      <c r="CR23" s="39">
        <f>SUM('[1]címrend kötelező'!CR23+'[1]címrend önként'!CR23+'[1]címrend államig'!CR23)</f>
        <v>0</v>
      </c>
      <c r="CS23" s="38"/>
      <c r="CT23" s="36"/>
      <c r="CU23" s="39">
        <f>SUM('[1]címrend kötelező'!CU23+'[1]címrend önként'!CU23+'[1]címrend államig'!CU23)</f>
        <v>0</v>
      </c>
      <c r="CV23" s="38"/>
      <c r="CW23" s="36"/>
      <c r="CX23" s="39">
        <f>SUM('[1]címrend kötelező'!CX23+'[1]címrend önként'!CX23+'[1]címrend államig'!CX23)</f>
        <v>0</v>
      </c>
      <c r="CY23" s="38"/>
      <c r="CZ23" s="36"/>
      <c r="DA23" s="39">
        <f>SUM('[1]címrend kötelező'!DA23+'[1]címrend önként'!DA23+'[1]címrend államig'!DA23)</f>
        <v>0</v>
      </c>
      <c r="DB23" s="38"/>
      <c r="DC23" s="36"/>
      <c r="DD23" s="39">
        <f>SUM('[1]címrend kötelező'!DD23+'[1]címrend önként'!DD23+'[1]címrend államig'!DD23)</f>
        <v>0</v>
      </c>
      <c r="DE23" s="38"/>
      <c r="DF23" s="36"/>
      <c r="DG23" s="39">
        <f>SUM('[1]címrend kötelező'!DG23+'[1]címrend önként'!DG23+'[1]címrend államig'!DG23)</f>
        <v>0</v>
      </c>
      <c r="DH23" s="38"/>
      <c r="DI23" s="36"/>
      <c r="DJ23" s="39">
        <f>SUM('[1]címrend kötelező'!DJ23+'[1]címrend önként'!DJ23+'[1]címrend államig'!DJ23)</f>
        <v>0</v>
      </c>
      <c r="DK23" s="38"/>
      <c r="DL23" s="36"/>
      <c r="DM23" s="39">
        <f>SUM('[1]címrend kötelező'!DM23+'[1]címrend önként'!DM23+'[1]címrend államig'!DM23)</f>
        <v>0</v>
      </c>
      <c r="DN23" s="38"/>
      <c r="DO23" s="36"/>
      <c r="DP23" s="39">
        <f>'[1]címrend kötelező'!DP23+'[1]címrend önként'!DP23+'[1]címrend államig'!DP23</f>
        <v>0</v>
      </c>
      <c r="DQ23" s="38"/>
      <c r="DR23" s="38">
        <f t="shared" si="60"/>
        <v>15300</v>
      </c>
      <c r="DS23" s="38">
        <f t="shared" si="60"/>
        <v>15300</v>
      </c>
      <c r="DT23" s="40">
        <f t="shared" si="61"/>
        <v>100</v>
      </c>
      <c r="DU23" s="36"/>
      <c r="DV23" s="36">
        <f>SUM('[1]címrend kötelező'!DV23+'[1]címrend önként'!DV23+'[1]címrend államig'!DV23)</f>
        <v>0</v>
      </c>
      <c r="DW23" s="38"/>
      <c r="DX23" s="36"/>
      <c r="DY23" s="36">
        <f>SUM('[1]címrend kötelező'!DY23+'[1]címrend önként'!DY23+'[1]címrend államig'!DY23)</f>
        <v>0</v>
      </c>
      <c r="DZ23" s="38"/>
      <c r="EA23" s="36"/>
      <c r="EB23" s="36">
        <f>SUM('[1]címrend kötelező'!EB23+'[1]címrend önként'!EB23+'[1]címrend államig'!EB23)</f>
        <v>0</v>
      </c>
      <c r="EC23" s="38"/>
      <c r="ED23" s="36"/>
      <c r="EE23" s="36">
        <f>SUM('[1]címrend kötelező'!EE23+'[1]címrend önként'!EE23+'[1]címrend államig'!EE23)</f>
        <v>0</v>
      </c>
      <c r="EF23" s="38"/>
      <c r="EG23" s="36"/>
      <c r="EH23" s="36">
        <f>SUM('[1]címrend kötelező'!EH23+'[1]címrend önként'!EH23+'[1]címrend államig'!EH23)</f>
        <v>0</v>
      </c>
      <c r="EI23" s="38"/>
      <c r="EJ23" s="36"/>
      <c r="EK23" s="36">
        <f>SUM('[1]címrend kötelező'!EK23+'[1]címrend önként'!EK23+'[1]címrend államig'!EK23)</f>
        <v>0</v>
      </c>
      <c r="EL23" s="38"/>
      <c r="EM23" s="36"/>
      <c r="EN23" s="36">
        <f>SUM('[1]címrend kötelező'!EN23+'[1]címrend önként'!EN23+'[1]címrend államig'!EN23)</f>
        <v>0</v>
      </c>
      <c r="EO23" s="38"/>
      <c r="EP23" s="36"/>
      <c r="EQ23" s="36">
        <f>SUM('[1]címrend kötelező'!EQ23+'[1]címrend önként'!EQ23+'[1]címrend államig'!EQ23)</f>
        <v>0</v>
      </c>
      <c r="ER23" s="38"/>
      <c r="ES23" s="36"/>
      <c r="ET23" s="36">
        <f>SUM('[1]címrend kötelező'!ET23+'[1]címrend önként'!ET23+'[1]címrend államig'!ET23)</f>
        <v>0</v>
      </c>
      <c r="EU23" s="38"/>
      <c r="EV23" s="38">
        <f t="shared" si="62"/>
        <v>0</v>
      </c>
      <c r="EW23" s="38">
        <f t="shared" si="62"/>
        <v>0</v>
      </c>
      <c r="EX23" s="40"/>
      <c r="EY23" s="36"/>
      <c r="EZ23" s="39">
        <f>'[1]címrend kötelező'!EY23+'[1]címrend önként'!EY23+'[1]címrend államig'!EY23</f>
        <v>0</v>
      </c>
      <c r="FA23" s="38"/>
      <c r="FB23" s="36"/>
      <c r="FC23" s="39">
        <f>'[1]címrend kötelező'!EZ23+'[1]címrend önként'!EZ23+'[1]címrend államig'!EZ23</f>
        <v>0</v>
      </c>
      <c r="FD23" s="38"/>
      <c r="FE23" s="36"/>
      <c r="FF23" s="39">
        <f>'[1]címrend kötelező'!FA23+'[1]címrend önként'!FA23+'[1]címrend államig'!FA23</f>
        <v>0</v>
      </c>
      <c r="FG23" s="38"/>
      <c r="FH23" s="36"/>
      <c r="FI23" s="39">
        <f>'[1]címrend kötelező'!FB23+'[1]címrend önként'!FB23+'[1]címrend államig'!FB23</f>
        <v>0</v>
      </c>
      <c r="FJ23" s="38"/>
      <c r="FK23" s="36"/>
      <c r="FL23" s="39">
        <f>'[1]címrend kötelező'!FC23+'[1]címrend önként'!FC23+'[1]címrend államig'!FC23</f>
        <v>0</v>
      </c>
      <c r="FM23" s="38"/>
      <c r="FN23" s="36"/>
      <c r="FO23" s="39">
        <f>'[1]címrend kötelező'!FD23+'[1]címrend önként'!FD23+'[1]címrend államig'!FD23</f>
        <v>0</v>
      </c>
      <c r="FP23" s="38"/>
      <c r="FQ23" s="36"/>
      <c r="FR23" s="39">
        <f>'[1]címrend kötelező'!FE23+'[1]címrend önként'!FE23+'[1]címrend államig'!FE23</f>
        <v>0</v>
      </c>
      <c r="FS23" s="38"/>
      <c r="FT23" s="36"/>
      <c r="FU23" s="39">
        <f>'[1]címrend kötelező'!FF23+'[1]címrend önként'!FF23+'[1]címrend államig'!FF23</f>
        <v>0</v>
      </c>
      <c r="FV23" s="39"/>
      <c r="FW23" s="36"/>
      <c r="FX23" s="39">
        <f>'[1]címrend kötelező'!FG23+'[1]címrend önként'!FG23+'[1]címrend államig'!FG23</f>
        <v>0</v>
      </c>
      <c r="FY23" s="38"/>
      <c r="FZ23" s="36"/>
      <c r="GA23" s="38">
        <f>'[1]címrend kötelező'!FH23+'[1]címrend önként'!FH23+'[1]címrend államig'!FH23</f>
        <v>0</v>
      </c>
      <c r="GB23" s="39"/>
      <c r="GC23" s="36"/>
      <c r="GD23" s="39">
        <f>'[1]címrend kötelező'!FI23+'[1]címrend önként'!FI23+'[1]címrend államig'!FI23</f>
        <v>0</v>
      </c>
      <c r="GE23" s="39"/>
      <c r="GF23" s="36"/>
      <c r="GG23" s="39">
        <f>'[1]címrend kötelező'!FJ23+'[1]címrend önként'!FJ23+'[1]címrend államig'!FJ23</f>
        <v>0</v>
      </c>
      <c r="GH23" s="39"/>
      <c r="GI23" s="36"/>
      <c r="GJ23" s="39">
        <f>'[1]címrend kötelező'!FK23+'[1]címrend önként'!FK23+'[1]címrend államig'!FK23</f>
        <v>0</v>
      </c>
      <c r="GK23" s="38"/>
      <c r="GL23" s="38">
        <f t="shared" si="63"/>
        <v>0</v>
      </c>
      <c r="GM23" s="38">
        <f t="shared" si="63"/>
        <v>0</v>
      </c>
      <c r="GN23" s="38"/>
      <c r="GO23" s="36"/>
      <c r="GP23" s="39">
        <f>'[1]címrend kötelező'!FM23+'[1]címrend önként'!FM23+'[1]címrend államig'!FM23</f>
        <v>0</v>
      </c>
      <c r="GQ23" s="39"/>
      <c r="GR23" s="36"/>
      <c r="GS23" s="39">
        <f>'[1]címrend kötelező'!FN23+'[1]címrend önként'!FN23+'[1]címrend államig'!FN23</f>
        <v>0</v>
      </c>
      <c r="GT23" s="39"/>
      <c r="GU23" s="36"/>
      <c r="GV23" s="39">
        <f>'[1]címrend kötelező'!FO23+'[1]címrend önként'!FO23+'[1]címrend államig'!FO23</f>
        <v>0</v>
      </c>
      <c r="GW23" s="38"/>
      <c r="GX23" s="38">
        <f t="shared" si="64"/>
        <v>0</v>
      </c>
      <c r="GY23" s="38">
        <f t="shared" si="64"/>
        <v>0</v>
      </c>
      <c r="GZ23" s="38"/>
      <c r="HA23" s="38">
        <f t="shared" si="65"/>
        <v>15300</v>
      </c>
      <c r="HB23" s="38">
        <f t="shared" si="65"/>
        <v>15300</v>
      </c>
      <c r="HC23" s="41">
        <f t="shared" si="59"/>
        <v>100</v>
      </c>
      <c r="HE23" s="25"/>
      <c r="HF23" s="25"/>
    </row>
    <row r="24" spans="1:214" ht="15" customHeight="1" x14ac:dyDescent="0.2">
      <c r="A24" s="35" t="s">
        <v>324</v>
      </c>
      <c r="B24" s="36"/>
      <c r="C24" s="36">
        <f>SUM('[1]címrend kötelező'!C24+'[1]címrend önként'!C24+'[1]címrend államig'!C24)</f>
        <v>0</v>
      </c>
      <c r="D24" s="40"/>
      <c r="E24" s="36"/>
      <c r="F24" s="36">
        <f>SUM('[1]címrend kötelező'!F24+'[1]címrend önként'!F24+'[1]címrend államig'!F24)</f>
        <v>0</v>
      </c>
      <c r="G24" s="38"/>
      <c r="H24" s="36"/>
      <c r="I24" s="36">
        <f>SUM('[1]címrend kötelező'!I24+'[1]címrend önként'!I24+'[1]címrend államig'!I24)</f>
        <v>0</v>
      </c>
      <c r="J24" s="38"/>
      <c r="K24" s="36"/>
      <c r="L24" s="36">
        <f>SUM('[1]címrend kötelező'!L24+'[1]címrend önként'!L24+'[1]címrend államig'!L24)</f>
        <v>0</v>
      </c>
      <c r="M24" s="38"/>
      <c r="N24" s="36">
        <v>19300</v>
      </c>
      <c r="O24" s="36">
        <f>SUM('[1]címrend kötelező'!O24+'[1]címrend önként'!O24+'[1]címrend államig'!O24)</f>
        <v>5100</v>
      </c>
      <c r="P24" s="37">
        <f t="shared" ref="P24" si="136">O24/N24*100</f>
        <v>26.424870466321241</v>
      </c>
      <c r="Q24" s="36"/>
      <c r="R24" s="36">
        <f>SUM('[1]címrend kötelező'!R24+'[1]címrend önként'!R24+'[1]címrend államig'!R24)</f>
        <v>0</v>
      </c>
      <c r="S24" s="38"/>
      <c r="T24" s="36"/>
      <c r="U24" s="36">
        <f>SUM('[1]címrend kötelező'!U24+'[1]címrend önként'!U24+'[1]címrend államig'!U24)</f>
        <v>0</v>
      </c>
      <c r="V24" s="38"/>
      <c r="W24" s="36"/>
      <c r="X24" s="36">
        <f>SUM('[1]címrend kötelező'!X24+'[1]címrend önként'!X24+'[1]címrend államig'!X24)</f>
        <v>0</v>
      </c>
      <c r="Y24" s="38"/>
      <c r="Z24" s="36"/>
      <c r="AA24" s="36">
        <f>SUM('[1]címrend kötelező'!AA24+'[1]címrend önként'!AA24+'[1]címrend államig'!AA24)</f>
        <v>0</v>
      </c>
      <c r="AB24" s="38"/>
      <c r="AC24" s="36"/>
      <c r="AD24" s="36">
        <f>SUM('[1]címrend kötelező'!AD24+'[1]címrend önként'!AD24+'[1]címrend államig'!AD24)</f>
        <v>0</v>
      </c>
      <c r="AE24" s="38"/>
      <c r="AF24" s="36"/>
      <c r="AG24" s="36">
        <f>SUM('[1]címrend kötelező'!AG24+'[1]címrend önként'!AG24+'[1]címrend államig'!AG24)</f>
        <v>0</v>
      </c>
      <c r="AH24" s="38"/>
      <c r="AI24" s="36"/>
      <c r="AJ24" s="36">
        <f>SUM('[1]címrend kötelező'!AJ24+'[1]címrend önként'!AJ24+'[1]címrend államig'!AJ24)</f>
        <v>0</v>
      </c>
      <c r="AK24" s="38"/>
      <c r="AL24" s="36"/>
      <c r="AM24" s="36">
        <f>SUM('[1]címrend kötelező'!AM24+'[1]címrend önként'!AM24+'[1]címrend államig'!AM24)</f>
        <v>0</v>
      </c>
      <c r="AN24" s="38"/>
      <c r="AO24" s="36"/>
      <c r="AP24" s="36">
        <f>SUM('[1]címrend kötelező'!AP24+'[1]címrend önként'!AP24+'[1]címrend államig'!AP24)</f>
        <v>0</v>
      </c>
      <c r="AQ24" s="38"/>
      <c r="AR24" s="36"/>
      <c r="AS24" s="39">
        <f>SUM('[1]címrend kötelező'!AS24+'[1]címrend önként'!AS24+'[1]címrend államig'!AS24)</f>
        <v>0</v>
      </c>
      <c r="AT24" s="38"/>
      <c r="AU24" s="36"/>
      <c r="AV24" s="39">
        <f>SUM('[1]címrend kötelező'!AV24+'[1]címrend önként'!AV24+'[1]címrend államig'!AV24)</f>
        <v>0</v>
      </c>
      <c r="AW24" s="38"/>
      <c r="AX24" s="36">
        <v>1465</v>
      </c>
      <c r="AY24" s="39">
        <f>SUM('[1]címrend kötelező'!AY24+'[1]címrend önként'!AY24+'[1]címrend államig'!AY24)</f>
        <v>1500</v>
      </c>
      <c r="AZ24" s="37">
        <f t="shared" ref="AZ24" si="137">AY24/AX24*100</f>
        <v>102.3890784982935</v>
      </c>
      <c r="BA24" s="36"/>
      <c r="BB24" s="39">
        <f>SUM('[1]címrend kötelező'!BB24+'[1]címrend önként'!BB24+'[1]címrend államig'!BB24)</f>
        <v>0</v>
      </c>
      <c r="BC24" s="38"/>
      <c r="BD24" s="36"/>
      <c r="BE24" s="39">
        <f>SUM('[1]címrend kötelező'!BE24+'[1]címrend önként'!BE24+'[1]címrend államig'!BE24)</f>
        <v>0</v>
      </c>
      <c r="BF24" s="38"/>
      <c r="BG24" s="36"/>
      <c r="BH24" s="39">
        <f>'[1]címrend kötelező'!BH24+'[1]címrend önként'!BH24+'[1]címrend államig'!BH24</f>
        <v>0</v>
      </c>
      <c r="BI24" s="38"/>
      <c r="BJ24" s="36"/>
      <c r="BK24" s="39">
        <f>'[1]címrend kötelező'!BK24+'[1]címrend önként'!BK24+'[1]címrend államig'!BK24</f>
        <v>0</v>
      </c>
      <c r="BL24" s="38"/>
      <c r="BM24" s="36"/>
      <c r="BN24" s="39">
        <f>SUM('[1]címrend kötelező'!BN24+'[1]címrend önként'!BN24+'[1]címrend államig'!BN24)</f>
        <v>0</v>
      </c>
      <c r="BO24" s="38"/>
      <c r="BP24" s="36">
        <v>5600</v>
      </c>
      <c r="BQ24" s="39">
        <f>SUM('[1]címrend kötelező'!BQ24+'[1]címrend önként'!BQ24+'[1]címrend államig'!BQ24)</f>
        <v>20000</v>
      </c>
      <c r="BR24" s="38"/>
      <c r="BS24" s="36"/>
      <c r="BT24" s="39">
        <f>SUM('[1]címrend kötelező'!BT24+'[1]címrend önként'!BT24+'[1]címrend államig'!BT24)</f>
        <v>0</v>
      </c>
      <c r="BU24" s="38"/>
      <c r="BV24" s="36"/>
      <c r="BW24" s="39">
        <f>SUM('[1]címrend kötelező'!BW24+'[1]címrend önként'!BW24+'[1]címrend államig'!BW24)</f>
        <v>0</v>
      </c>
      <c r="BX24" s="38"/>
      <c r="BY24" s="36"/>
      <c r="BZ24" s="39">
        <f>SUM('[1]címrend kötelező'!BZ24+'[1]címrend önként'!BZ24+'[1]címrend államig'!BZ24)</f>
        <v>10480</v>
      </c>
      <c r="CA24" s="38"/>
      <c r="CB24" s="36"/>
      <c r="CC24" s="39">
        <f>SUM('[1]címrend kötelező'!CC24+'[1]címrend önként'!CC24+'[1]címrend államig'!CC24)</f>
        <v>0</v>
      </c>
      <c r="CD24" s="38"/>
      <c r="CE24" s="36">
        <v>140000</v>
      </c>
      <c r="CF24" s="39">
        <f>SUM('[1]címrend kötelező'!CF24+'[1]címrend önként'!CF24+'[1]címrend államig'!CF24)</f>
        <v>160570</v>
      </c>
      <c r="CG24" s="37">
        <f t="shared" si="135"/>
        <v>114.69285714285715</v>
      </c>
      <c r="CH24" s="36"/>
      <c r="CI24" s="39">
        <f>SUM('[1]címrend kötelező'!CI24+'[1]címrend önként'!CI24+'[1]címrend államig'!CI24)</f>
        <v>0</v>
      </c>
      <c r="CJ24" s="38"/>
      <c r="CK24" s="36"/>
      <c r="CL24" s="39">
        <f>SUM('[1]címrend kötelező'!CL24+'[1]címrend önként'!CL24+'[1]címrend államig'!CL24)</f>
        <v>0</v>
      </c>
      <c r="CM24" s="38"/>
      <c r="CN24" s="36"/>
      <c r="CO24" s="39">
        <f>'[1]címrend kötelező'!CO24+'[1]címrend önként'!CO24+'[1]címrend államig'!CO24</f>
        <v>164585</v>
      </c>
      <c r="CP24" s="38"/>
      <c r="CQ24" s="36"/>
      <c r="CR24" s="39">
        <f>SUM('[1]címrend kötelező'!CR24+'[1]címrend önként'!CR24+'[1]címrend államig'!CR24)</f>
        <v>0</v>
      </c>
      <c r="CS24" s="38"/>
      <c r="CT24" s="36"/>
      <c r="CU24" s="39">
        <f>SUM('[1]címrend kötelező'!CU24+'[1]címrend önként'!CU24+'[1]címrend államig'!CU24)</f>
        <v>0</v>
      </c>
      <c r="CV24" s="38"/>
      <c r="CW24" s="36"/>
      <c r="CX24" s="39">
        <f>SUM('[1]címrend kötelező'!CX24+'[1]címrend önként'!CX24+'[1]címrend államig'!CX24)</f>
        <v>0</v>
      </c>
      <c r="CY24" s="38"/>
      <c r="CZ24" s="36"/>
      <c r="DA24" s="39">
        <f>SUM('[1]címrend kötelező'!DA24+'[1]címrend önként'!DA24+'[1]címrend államig'!DA24)</f>
        <v>0</v>
      </c>
      <c r="DB24" s="38"/>
      <c r="DC24" s="36">
        <v>507200</v>
      </c>
      <c r="DD24" s="39">
        <f>SUM('[1]címrend kötelező'!DD24+'[1]címrend önként'!DD24+'[1]címrend államig'!DD24)</f>
        <v>500000</v>
      </c>
      <c r="DE24" s="37">
        <f t="shared" ref="DE24" si="138">DD24/DC24*100</f>
        <v>98.580441640378552</v>
      </c>
      <c r="DF24" s="36"/>
      <c r="DG24" s="39">
        <f>SUM('[1]címrend kötelező'!DG24+'[1]címrend önként'!DG24+'[1]címrend államig'!DG24)</f>
        <v>0</v>
      </c>
      <c r="DH24" s="38"/>
      <c r="DI24" s="36"/>
      <c r="DJ24" s="39">
        <f>SUM('[1]címrend kötelező'!DJ24+'[1]címrend önként'!DJ24+'[1]címrend államig'!DJ24)</f>
        <v>0</v>
      </c>
      <c r="DK24" s="38"/>
      <c r="DL24" s="36">
        <v>5000</v>
      </c>
      <c r="DM24" s="39">
        <f>SUM('[1]címrend kötelező'!DM24+'[1]címrend önként'!DM24+'[1]címrend államig'!DM24)</f>
        <v>0</v>
      </c>
      <c r="DN24" s="37">
        <f t="shared" ref="DN24" si="139">DM24/DL24*100</f>
        <v>0</v>
      </c>
      <c r="DO24" s="36">
        <v>13000</v>
      </c>
      <c r="DP24" s="39">
        <f>'[1]címrend kötelező'!DP24+'[1]címrend önként'!DP24+'[1]címrend államig'!DP24</f>
        <v>0</v>
      </c>
      <c r="DQ24" s="37">
        <f t="shared" ref="DQ24" si="140">DP24/DO24*100</f>
        <v>0</v>
      </c>
      <c r="DR24" s="38">
        <f t="shared" si="60"/>
        <v>691565</v>
      </c>
      <c r="DS24" s="38">
        <f t="shared" si="60"/>
        <v>862235</v>
      </c>
      <c r="DT24" s="37">
        <f t="shared" si="61"/>
        <v>124.67880821036346</v>
      </c>
      <c r="DU24" s="36"/>
      <c r="DV24" s="36">
        <f>SUM('[1]címrend kötelező'!DV24+'[1]címrend önként'!DV24+'[1]címrend államig'!DV24)</f>
        <v>0</v>
      </c>
      <c r="DW24" s="38"/>
      <c r="DX24" s="36"/>
      <c r="DY24" s="36">
        <f>SUM('[1]címrend kötelező'!DY24+'[1]címrend önként'!DY24+'[1]címrend államig'!DY24)</f>
        <v>0</v>
      </c>
      <c r="DZ24" s="38"/>
      <c r="EA24" s="36"/>
      <c r="EB24" s="36">
        <f>SUM('[1]címrend kötelező'!EB24+'[1]címrend önként'!EB24+'[1]címrend államig'!EB24)</f>
        <v>0</v>
      </c>
      <c r="EC24" s="38"/>
      <c r="ED24" s="36"/>
      <c r="EE24" s="36">
        <f>SUM('[1]címrend kötelező'!EE24+'[1]címrend önként'!EE24+'[1]címrend államig'!EE24)</f>
        <v>0</v>
      </c>
      <c r="EF24" s="38"/>
      <c r="EG24" s="36"/>
      <c r="EH24" s="36">
        <f>SUM('[1]címrend kötelező'!EH24+'[1]címrend önként'!EH24+'[1]címrend államig'!EH24)</f>
        <v>0</v>
      </c>
      <c r="EI24" s="38"/>
      <c r="EJ24" s="36"/>
      <c r="EK24" s="36">
        <f>SUM('[1]címrend kötelező'!EK24+'[1]címrend önként'!EK24+'[1]címrend államig'!EK24)</f>
        <v>0</v>
      </c>
      <c r="EL24" s="38"/>
      <c r="EM24" s="36"/>
      <c r="EN24" s="36">
        <f>SUM('[1]címrend kötelező'!EN24+'[1]címrend önként'!EN24+'[1]címrend államig'!EN24)</f>
        <v>0</v>
      </c>
      <c r="EO24" s="38"/>
      <c r="EP24" s="36"/>
      <c r="EQ24" s="36">
        <f>SUM('[1]címrend kötelező'!EQ24+'[1]címrend önként'!EQ24+'[1]címrend államig'!EQ24)</f>
        <v>0</v>
      </c>
      <c r="ER24" s="38"/>
      <c r="ES24" s="36"/>
      <c r="ET24" s="36">
        <f>SUM('[1]címrend kötelező'!ET24+'[1]címrend önként'!ET24+'[1]címrend államig'!ET24)</f>
        <v>0</v>
      </c>
      <c r="EU24" s="38"/>
      <c r="EV24" s="38">
        <f t="shared" si="62"/>
        <v>0</v>
      </c>
      <c r="EW24" s="38">
        <f t="shared" si="62"/>
        <v>0</v>
      </c>
      <c r="EX24" s="40"/>
      <c r="EY24" s="36"/>
      <c r="EZ24" s="39">
        <f>'[1]címrend kötelező'!EY24+'[1]címrend önként'!EY24+'[1]címrend államig'!EY24</f>
        <v>0</v>
      </c>
      <c r="FA24" s="38"/>
      <c r="FB24" s="36"/>
      <c r="FC24" s="39">
        <f>'[1]címrend kötelező'!EZ24+'[1]címrend önként'!EZ24+'[1]címrend államig'!EZ24</f>
        <v>0</v>
      </c>
      <c r="FD24" s="38"/>
      <c r="FE24" s="36"/>
      <c r="FF24" s="39">
        <f>'[1]címrend kötelező'!FA24+'[1]címrend önként'!FA24+'[1]címrend államig'!FA24</f>
        <v>0</v>
      </c>
      <c r="FG24" s="38"/>
      <c r="FH24" s="36"/>
      <c r="FI24" s="39">
        <f>'[1]címrend kötelező'!FB24+'[1]címrend önként'!FB24+'[1]címrend államig'!FB24</f>
        <v>0</v>
      </c>
      <c r="FJ24" s="38"/>
      <c r="FK24" s="36"/>
      <c r="FL24" s="39">
        <f>'[1]címrend kötelező'!FC24+'[1]címrend önként'!FC24+'[1]címrend államig'!FC24</f>
        <v>0</v>
      </c>
      <c r="FM24" s="38"/>
      <c r="FN24" s="36"/>
      <c r="FO24" s="39">
        <f>'[1]címrend kötelező'!FD24+'[1]címrend önként'!FD24+'[1]címrend államig'!FD24</f>
        <v>0</v>
      </c>
      <c r="FP24" s="38"/>
      <c r="FQ24" s="36"/>
      <c r="FR24" s="39">
        <f>'[1]címrend kötelező'!FE24+'[1]címrend önként'!FE24+'[1]címrend államig'!FE24</f>
        <v>0</v>
      </c>
      <c r="FS24" s="38"/>
      <c r="FT24" s="36"/>
      <c r="FU24" s="39">
        <f>'[1]címrend kötelező'!FF24+'[1]címrend önként'!FF24+'[1]címrend államig'!FF24</f>
        <v>0</v>
      </c>
      <c r="FV24" s="39"/>
      <c r="FW24" s="36"/>
      <c r="FX24" s="39">
        <f>'[1]címrend kötelező'!FG24+'[1]címrend önként'!FG24+'[1]címrend államig'!FG24</f>
        <v>0</v>
      </c>
      <c r="FY24" s="38"/>
      <c r="FZ24" s="36"/>
      <c r="GA24" s="38">
        <f>'[1]címrend kötelező'!FH24+'[1]címrend önként'!FH24+'[1]címrend államig'!FH24</f>
        <v>0</v>
      </c>
      <c r="GB24" s="39"/>
      <c r="GC24" s="36"/>
      <c r="GD24" s="39">
        <f>'[1]címrend kötelező'!FI24+'[1]címrend önként'!FI24+'[1]címrend államig'!FI24</f>
        <v>0</v>
      </c>
      <c r="GE24" s="39"/>
      <c r="GF24" s="36"/>
      <c r="GG24" s="39">
        <f>'[1]címrend kötelező'!FJ24+'[1]címrend önként'!FJ24+'[1]címrend államig'!FJ24</f>
        <v>0</v>
      </c>
      <c r="GH24" s="39"/>
      <c r="GI24" s="36"/>
      <c r="GJ24" s="39">
        <f>'[1]címrend kötelező'!FK24+'[1]címrend önként'!FK24+'[1]címrend államig'!FK24</f>
        <v>0</v>
      </c>
      <c r="GK24" s="38"/>
      <c r="GL24" s="38">
        <f t="shared" si="63"/>
        <v>0</v>
      </c>
      <c r="GM24" s="38">
        <f t="shared" si="63"/>
        <v>0</v>
      </c>
      <c r="GN24" s="38"/>
      <c r="GO24" s="36"/>
      <c r="GP24" s="39">
        <f>'[1]címrend kötelező'!FM24+'[1]címrend önként'!FM24+'[1]címrend államig'!FM24</f>
        <v>0</v>
      </c>
      <c r="GQ24" s="39"/>
      <c r="GR24" s="36"/>
      <c r="GS24" s="39">
        <f>'[1]címrend kötelező'!FN24+'[1]címrend önként'!FN24+'[1]címrend államig'!FN24</f>
        <v>0</v>
      </c>
      <c r="GT24" s="39"/>
      <c r="GU24" s="36"/>
      <c r="GV24" s="39">
        <f>'[1]címrend kötelező'!FO24+'[1]címrend önként'!FO24+'[1]címrend államig'!FO24</f>
        <v>0</v>
      </c>
      <c r="GW24" s="38"/>
      <c r="GX24" s="38">
        <f t="shared" si="64"/>
        <v>0</v>
      </c>
      <c r="GY24" s="38">
        <f t="shared" si="64"/>
        <v>0</v>
      </c>
      <c r="GZ24" s="38"/>
      <c r="HA24" s="38">
        <f t="shared" si="65"/>
        <v>691565</v>
      </c>
      <c r="HB24" s="38">
        <f t="shared" si="65"/>
        <v>862235</v>
      </c>
      <c r="HC24" s="41">
        <f t="shared" si="59"/>
        <v>124.67880821036346</v>
      </c>
      <c r="HE24" s="25"/>
      <c r="HF24" s="25"/>
    </row>
    <row r="25" spans="1:214" ht="15" customHeight="1" x14ac:dyDescent="0.2">
      <c r="A25" s="35" t="s">
        <v>325</v>
      </c>
      <c r="B25" s="36"/>
      <c r="C25" s="36">
        <f>SUM('[1]címrend kötelező'!C25+'[1]címrend önként'!C25+'[1]címrend államig'!C25)</f>
        <v>0</v>
      </c>
      <c r="D25" s="40"/>
      <c r="E25" s="36"/>
      <c r="F25" s="36">
        <f>SUM('[1]címrend kötelező'!F25+'[1]címrend önként'!F25+'[1]címrend államig'!F25)</f>
        <v>0</v>
      </c>
      <c r="G25" s="38"/>
      <c r="H25" s="36"/>
      <c r="I25" s="36">
        <f>SUM('[1]címrend kötelező'!I25+'[1]címrend önként'!I25+'[1]címrend államig'!I25)</f>
        <v>0</v>
      </c>
      <c r="J25" s="38"/>
      <c r="K25" s="36"/>
      <c r="L25" s="36">
        <f>SUM('[1]címrend kötelező'!L25+'[1]címrend önként'!L25+'[1]címrend államig'!L25)</f>
        <v>0</v>
      </c>
      <c r="M25" s="38"/>
      <c r="N25" s="36"/>
      <c r="O25" s="36">
        <f>SUM('[1]címrend kötelező'!O25+'[1]címrend önként'!O25+'[1]címrend államig'!O25)</f>
        <v>0</v>
      </c>
      <c r="P25" s="38"/>
      <c r="Q25" s="36"/>
      <c r="R25" s="36">
        <f>SUM('[1]címrend kötelező'!R25+'[1]címrend önként'!R25+'[1]címrend államig'!R25)</f>
        <v>0</v>
      </c>
      <c r="S25" s="38"/>
      <c r="T25" s="36">
        <v>673622</v>
      </c>
      <c r="U25" s="36">
        <f>SUM('[1]címrend kötelező'!U25+'[1]címrend önként'!U25+'[1]címrend államig'!U25)</f>
        <v>918137</v>
      </c>
      <c r="V25" s="37">
        <f t="shared" ref="V25:V26" si="141">U25/T25*100</f>
        <v>136.2985472564732</v>
      </c>
      <c r="W25" s="36"/>
      <c r="X25" s="36">
        <f>SUM('[1]címrend kötelező'!X25+'[1]címrend önként'!X25+'[1]címrend államig'!X25)</f>
        <v>0</v>
      </c>
      <c r="Y25" s="38"/>
      <c r="Z25" s="36"/>
      <c r="AA25" s="36">
        <f>SUM('[1]címrend kötelező'!AA25+'[1]címrend önként'!AA25+'[1]címrend államig'!AA25)</f>
        <v>0</v>
      </c>
      <c r="AB25" s="38"/>
      <c r="AC25" s="36"/>
      <c r="AD25" s="36">
        <f>SUM('[1]címrend kötelező'!AD25+'[1]címrend önként'!AD25+'[1]címrend államig'!AD25)</f>
        <v>0</v>
      </c>
      <c r="AE25" s="38"/>
      <c r="AF25" s="36"/>
      <c r="AG25" s="36">
        <f>SUM('[1]címrend kötelező'!AG25+'[1]címrend önként'!AG25+'[1]címrend államig'!AG25)</f>
        <v>0</v>
      </c>
      <c r="AH25" s="38"/>
      <c r="AI25" s="36"/>
      <c r="AJ25" s="36">
        <f>SUM('[1]címrend kötelező'!AJ25+'[1]címrend önként'!AJ25+'[1]címrend államig'!AJ25)</f>
        <v>0</v>
      </c>
      <c r="AK25" s="38"/>
      <c r="AL25" s="36"/>
      <c r="AM25" s="36">
        <f>SUM('[1]címrend kötelező'!AM25+'[1]címrend önként'!AM25+'[1]címrend államig'!AM25)</f>
        <v>0</v>
      </c>
      <c r="AN25" s="38"/>
      <c r="AO25" s="36"/>
      <c r="AP25" s="36">
        <f>SUM('[1]címrend kötelező'!AP25+'[1]címrend önként'!AP25+'[1]címrend államig'!AP25)</f>
        <v>0</v>
      </c>
      <c r="AQ25" s="38"/>
      <c r="AR25" s="36"/>
      <c r="AS25" s="39">
        <f>SUM('[1]címrend kötelező'!AS25+'[1]címrend önként'!AS25+'[1]címrend államig'!AS25)</f>
        <v>0</v>
      </c>
      <c r="AT25" s="38"/>
      <c r="AU25" s="36"/>
      <c r="AV25" s="38">
        <f>SUM('[1]címrend kötelező'!AV25+'[1]címrend önként'!AV25+'[1]címrend államig'!AV25)</f>
        <v>0</v>
      </c>
      <c r="AW25" s="38"/>
      <c r="AX25" s="36"/>
      <c r="AY25" s="39">
        <f>SUM('[1]címrend kötelező'!AY25+'[1]címrend önként'!AY25+'[1]címrend államig'!AY25)</f>
        <v>0</v>
      </c>
      <c r="AZ25" s="38"/>
      <c r="BA25" s="36"/>
      <c r="BB25" s="39">
        <f>SUM('[1]címrend kötelező'!BB25+'[1]címrend önként'!BB25+'[1]címrend államig'!BB25)</f>
        <v>0</v>
      </c>
      <c r="BC25" s="38"/>
      <c r="BD25" s="36"/>
      <c r="BE25" s="39">
        <f>SUM('[1]címrend kötelező'!BE25+'[1]címrend önként'!BE25+'[1]címrend államig'!BE25)</f>
        <v>0</v>
      </c>
      <c r="BF25" s="38"/>
      <c r="BG25" s="36"/>
      <c r="BH25" s="39">
        <f>'[1]címrend kötelező'!BH25+'[1]címrend önként'!BH25+'[1]címrend államig'!BH25</f>
        <v>0</v>
      </c>
      <c r="BI25" s="38"/>
      <c r="BJ25" s="36"/>
      <c r="BK25" s="39">
        <f>'[1]címrend kötelező'!BK25+'[1]címrend önként'!BK25+'[1]címrend államig'!BK25</f>
        <v>0</v>
      </c>
      <c r="BL25" s="38"/>
      <c r="BM25" s="36"/>
      <c r="BN25" s="39">
        <f>SUM('[1]címrend kötelező'!BN25+'[1]címrend önként'!BN25+'[1]címrend államig'!BN25)</f>
        <v>0</v>
      </c>
      <c r="BO25" s="38"/>
      <c r="BP25" s="36"/>
      <c r="BQ25" s="39">
        <f>SUM('[1]címrend kötelező'!BQ25+'[1]címrend önként'!BQ25+'[1]címrend államig'!BQ25)</f>
        <v>0</v>
      </c>
      <c r="BR25" s="38"/>
      <c r="BS25" s="36"/>
      <c r="BT25" s="39">
        <f>SUM('[1]címrend kötelező'!BT25+'[1]címrend önként'!BT25+'[1]címrend államig'!BT25)</f>
        <v>0</v>
      </c>
      <c r="BU25" s="38"/>
      <c r="BV25" s="36"/>
      <c r="BW25" s="39">
        <f>SUM('[1]címrend kötelező'!BW25+'[1]címrend önként'!BW25+'[1]címrend államig'!BW25)</f>
        <v>0</v>
      </c>
      <c r="BX25" s="38"/>
      <c r="BY25" s="36"/>
      <c r="BZ25" s="39">
        <f>SUM('[1]címrend kötelező'!BZ25+'[1]címrend önként'!BZ25+'[1]címrend államig'!BZ25)</f>
        <v>0</v>
      </c>
      <c r="CA25" s="38"/>
      <c r="CB25" s="36"/>
      <c r="CC25" s="39">
        <f>SUM('[1]címrend kötelező'!CC25+'[1]címrend önként'!CC25+'[1]címrend államig'!CC25)</f>
        <v>0</v>
      </c>
      <c r="CD25" s="38"/>
      <c r="CE25" s="36"/>
      <c r="CF25" s="39">
        <f>SUM('[1]címrend kötelező'!CF25+'[1]címrend önként'!CF25+'[1]címrend államig'!CF25)</f>
        <v>0</v>
      </c>
      <c r="CG25" s="38"/>
      <c r="CH25" s="36"/>
      <c r="CI25" s="39">
        <f>SUM('[1]címrend kötelező'!CI25+'[1]címrend önként'!CI25+'[1]címrend államig'!CI25)</f>
        <v>0</v>
      </c>
      <c r="CJ25" s="38"/>
      <c r="CK25" s="36"/>
      <c r="CL25" s="39">
        <f>SUM('[1]címrend kötelező'!CL25+'[1]címrend önként'!CL25+'[1]címrend államig'!CL25)</f>
        <v>0</v>
      </c>
      <c r="CM25" s="38"/>
      <c r="CN25" s="36"/>
      <c r="CO25" s="39">
        <f>'[1]címrend kötelező'!CO25+'[1]címrend önként'!CO25+'[1]címrend államig'!CO25</f>
        <v>0</v>
      </c>
      <c r="CP25" s="38"/>
      <c r="CQ25" s="36"/>
      <c r="CR25" s="39">
        <f>SUM('[1]címrend kötelező'!CR25+'[1]címrend önként'!CR25+'[1]címrend államig'!CR25)</f>
        <v>0</v>
      </c>
      <c r="CS25" s="38"/>
      <c r="CT25" s="36"/>
      <c r="CU25" s="39">
        <f>SUM('[1]címrend kötelező'!CU25+'[1]címrend önként'!CU25+'[1]címrend államig'!CU25)</f>
        <v>0</v>
      </c>
      <c r="CV25" s="38"/>
      <c r="CW25" s="36"/>
      <c r="CX25" s="39">
        <f>SUM('[1]címrend kötelező'!CX25+'[1]címrend önként'!CX25+'[1]címrend államig'!CX25)</f>
        <v>0</v>
      </c>
      <c r="CY25" s="38"/>
      <c r="CZ25" s="36"/>
      <c r="DA25" s="39">
        <f>SUM('[1]címrend kötelező'!DA25+'[1]címrend önként'!DA25+'[1]címrend államig'!DA25)</f>
        <v>0</v>
      </c>
      <c r="DB25" s="38"/>
      <c r="DC25" s="36"/>
      <c r="DD25" s="39">
        <f>SUM('[1]címrend kötelező'!DD25+'[1]címrend önként'!DD25+'[1]címrend államig'!DD25)</f>
        <v>0</v>
      </c>
      <c r="DE25" s="38"/>
      <c r="DF25" s="36"/>
      <c r="DG25" s="39">
        <f>SUM('[1]címrend kötelező'!DG25+'[1]címrend önként'!DG25+'[1]címrend államig'!DG25)</f>
        <v>0</v>
      </c>
      <c r="DH25" s="38"/>
      <c r="DI25" s="36"/>
      <c r="DJ25" s="39">
        <f>SUM('[1]címrend kötelező'!DJ25+'[1]címrend önként'!DJ25+'[1]címrend államig'!DJ25)</f>
        <v>0</v>
      </c>
      <c r="DK25" s="38"/>
      <c r="DL25" s="36"/>
      <c r="DM25" s="39">
        <f>SUM('[1]címrend kötelező'!DM25+'[1]címrend önként'!DM25+'[1]címrend államig'!DM25)</f>
        <v>0</v>
      </c>
      <c r="DN25" s="38"/>
      <c r="DO25" s="36"/>
      <c r="DP25" s="39">
        <f>'[1]címrend kötelező'!DP25+'[1]címrend önként'!DP25+'[1]címrend államig'!DP25</f>
        <v>0</v>
      </c>
      <c r="DQ25" s="38"/>
      <c r="DR25" s="38">
        <f t="shared" si="60"/>
        <v>673622</v>
      </c>
      <c r="DS25" s="38">
        <f t="shared" si="60"/>
        <v>918137</v>
      </c>
      <c r="DT25" s="40">
        <f>DS25/DR25*100</f>
        <v>136.2985472564732</v>
      </c>
      <c r="DU25" s="36"/>
      <c r="DV25" s="36">
        <f>SUM('[1]címrend kötelező'!DV25+'[1]címrend önként'!DV25+'[1]címrend államig'!DV25)</f>
        <v>0</v>
      </c>
      <c r="DW25" s="38"/>
      <c r="DX25" s="36"/>
      <c r="DY25" s="36">
        <f>SUM('[1]címrend kötelező'!DY25+'[1]címrend önként'!DY25+'[1]címrend államig'!DY25)</f>
        <v>0</v>
      </c>
      <c r="DZ25" s="38"/>
      <c r="EA25" s="36"/>
      <c r="EB25" s="36">
        <f>SUM('[1]címrend kötelező'!EB25+'[1]címrend önként'!EB25+'[1]címrend államig'!EB25)</f>
        <v>0</v>
      </c>
      <c r="EC25" s="38"/>
      <c r="ED25" s="36"/>
      <c r="EE25" s="36">
        <f>SUM('[1]címrend kötelező'!EE25+'[1]címrend önként'!EE25+'[1]címrend államig'!EE25)</f>
        <v>0</v>
      </c>
      <c r="EF25" s="38"/>
      <c r="EG25" s="36"/>
      <c r="EH25" s="36">
        <f>SUM('[1]címrend kötelező'!EH25+'[1]címrend önként'!EH25+'[1]címrend államig'!EH25)</f>
        <v>0</v>
      </c>
      <c r="EI25" s="38"/>
      <c r="EJ25" s="36"/>
      <c r="EK25" s="36">
        <f>SUM('[1]címrend kötelező'!EK25+'[1]címrend önként'!EK25+'[1]címrend államig'!EK25)</f>
        <v>0</v>
      </c>
      <c r="EL25" s="38"/>
      <c r="EM25" s="36"/>
      <c r="EN25" s="36">
        <f>SUM('[1]címrend kötelező'!EN25+'[1]címrend önként'!EN25+'[1]címrend államig'!EN25)</f>
        <v>0</v>
      </c>
      <c r="EO25" s="38"/>
      <c r="EP25" s="36"/>
      <c r="EQ25" s="36">
        <f>SUM('[1]címrend kötelező'!EQ25+'[1]címrend önként'!EQ25+'[1]címrend államig'!EQ25)</f>
        <v>0</v>
      </c>
      <c r="ER25" s="38"/>
      <c r="ES25" s="36"/>
      <c r="ET25" s="36">
        <f>SUM('[1]címrend kötelező'!ET25+'[1]címrend önként'!ET25+'[1]címrend államig'!ET25)</f>
        <v>0</v>
      </c>
      <c r="EU25" s="38"/>
      <c r="EV25" s="38">
        <f t="shared" si="62"/>
        <v>0</v>
      </c>
      <c r="EW25" s="38">
        <f t="shared" si="62"/>
        <v>0</v>
      </c>
      <c r="EX25" s="40"/>
      <c r="EY25" s="36"/>
      <c r="EZ25" s="39">
        <f>'[1]címrend kötelező'!EY25+'[1]címrend önként'!EY25+'[1]címrend államig'!EY25</f>
        <v>0</v>
      </c>
      <c r="FA25" s="38"/>
      <c r="FB25" s="36"/>
      <c r="FC25" s="38">
        <f>'[1]címrend kötelező'!EZ25+'[1]címrend önként'!EZ25+'[1]címrend államig'!EZ25</f>
        <v>0</v>
      </c>
      <c r="FD25" s="38"/>
      <c r="FE25" s="36"/>
      <c r="FF25" s="39">
        <f>'[1]címrend kötelező'!FA25+'[1]címrend önként'!FA25+'[1]címrend államig'!FA25</f>
        <v>0</v>
      </c>
      <c r="FG25" s="38"/>
      <c r="FH25" s="36"/>
      <c r="FI25" s="39">
        <f>'[1]címrend kötelező'!FB25+'[1]címrend önként'!FB25+'[1]címrend államig'!FB25</f>
        <v>0</v>
      </c>
      <c r="FJ25" s="38"/>
      <c r="FK25" s="36"/>
      <c r="FL25" s="39">
        <f>'[1]címrend kötelező'!FC25+'[1]címrend önként'!FC25+'[1]címrend államig'!FC25</f>
        <v>0</v>
      </c>
      <c r="FM25" s="38"/>
      <c r="FN25" s="36"/>
      <c r="FO25" s="39">
        <f>'[1]címrend kötelező'!FD25+'[1]címrend önként'!FD25+'[1]címrend államig'!FD25</f>
        <v>0</v>
      </c>
      <c r="FP25" s="38"/>
      <c r="FQ25" s="36"/>
      <c r="FR25" s="39">
        <f>'[1]címrend kötelező'!FE25+'[1]címrend önként'!FE25+'[1]címrend államig'!FE25</f>
        <v>0</v>
      </c>
      <c r="FS25" s="38"/>
      <c r="FT25" s="36"/>
      <c r="FU25" s="39">
        <f>'[1]címrend kötelező'!FF25+'[1]címrend önként'!FF25+'[1]címrend államig'!FF25</f>
        <v>0</v>
      </c>
      <c r="FV25" s="39"/>
      <c r="FW25" s="36"/>
      <c r="FX25" s="39">
        <f>'[1]címrend kötelező'!FG25+'[1]címrend önként'!FG25+'[1]címrend államig'!FG25</f>
        <v>0</v>
      </c>
      <c r="FY25" s="38"/>
      <c r="FZ25" s="36"/>
      <c r="GA25" s="38">
        <f>'[1]címrend kötelező'!FH25+'[1]címrend önként'!FH25+'[1]címrend államig'!FH25</f>
        <v>0</v>
      </c>
      <c r="GB25" s="39"/>
      <c r="GC25" s="36"/>
      <c r="GD25" s="39">
        <f>'[1]címrend kötelező'!FI25+'[1]címrend önként'!FI25+'[1]címrend államig'!FI25</f>
        <v>0</v>
      </c>
      <c r="GE25" s="39"/>
      <c r="GF25" s="36"/>
      <c r="GG25" s="39">
        <f>'[1]címrend kötelező'!FJ25+'[1]címrend önként'!FJ25+'[1]címrend államig'!FJ25</f>
        <v>0</v>
      </c>
      <c r="GH25" s="39"/>
      <c r="GI25" s="36"/>
      <c r="GJ25" s="39">
        <f>'[1]címrend kötelező'!FK25+'[1]címrend önként'!FK25+'[1]címrend államig'!FK25</f>
        <v>0</v>
      </c>
      <c r="GK25" s="38"/>
      <c r="GL25" s="38">
        <f t="shared" si="63"/>
        <v>0</v>
      </c>
      <c r="GM25" s="38">
        <f t="shared" si="63"/>
        <v>0</v>
      </c>
      <c r="GN25" s="38"/>
      <c r="GO25" s="36"/>
      <c r="GP25" s="39">
        <f>'[1]címrend kötelező'!FM25+'[1]címrend önként'!FM25+'[1]címrend államig'!FM25</f>
        <v>0</v>
      </c>
      <c r="GQ25" s="39"/>
      <c r="GR25" s="36"/>
      <c r="GS25" s="39">
        <f>'[1]címrend kötelező'!FN25+'[1]címrend önként'!FN25+'[1]címrend államig'!FN25</f>
        <v>0</v>
      </c>
      <c r="GT25" s="39"/>
      <c r="GU25" s="36"/>
      <c r="GV25" s="39">
        <f>'[1]címrend kötelező'!FO25+'[1]címrend önként'!FO25+'[1]címrend államig'!FO25</f>
        <v>0</v>
      </c>
      <c r="GW25" s="38"/>
      <c r="GX25" s="38">
        <f t="shared" si="64"/>
        <v>0</v>
      </c>
      <c r="GY25" s="38">
        <f t="shared" si="64"/>
        <v>0</v>
      </c>
      <c r="GZ25" s="38"/>
      <c r="HA25" s="38">
        <f t="shared" si="65"/>
        <v>673622</v>
      </c>
      <c r="HB25" s="38">
        <f t="shared" si="65"/>
        <v>918137</v>
      </c>
      <c r="HC25" s="41">
        <f t="shared" si="59"/>
        <v>136.2985472564732</v>
      </c>
      <c r="HE25" s="25"/>
      <c r="HF25" s="25"/>
    </row>
    <row r="26" spans="1:214" s="44" customFormat="1" ht="15" customHeight="1" thickBot="1" x14ac:dyDescent="0.25">
      <c r="A26" s="45" t="s">
        <v>326</v>
      </c>
      <c r="B26" s="46">
        <f>B7+B18</f>
        <v>193004</v>
      </c>
      <c r="C26" s="46">
        <f>C7+C18</f>
        <v>180290</v>
      </c>
      <c r="D26" s="47">
        <f t="shared" si="66"/>
        <v>93.412571760170778</v>
      </c>
      <c r="E26" s="46">
        <f>E7+E18</f>
        <v>5000</v>
      </c>
      <c r="F26" s="46">
        <f>F7+F18</f>
        <v>1000</v>
      </c>
      <c r="G26" s="47">
        <f t="shared" ref="G26" si="142">F26/E26*100</f>
        <v>20</v>
      </c>
      <c r="H26" s="46">
        <f>H7+H18</f>
        <v>3353</v>
      </c>
      <c r="I26" s="46">
        <f>I7+I18</f>
        <v>3353</v>
      </c>
      <c r="J26" s="47">
        <f t="shared" ref="J26" si="143">I26/H26*100</f>
        <v>100</v>
      </c>
      <c r="K26" s="46">
        <f>K7+K18</f>
        <v>7034</v>
      </c>
      <c r="L26" s="46">
        <f>L7+L18</f>
        <v>6918</v>
      </c>
      <c r="M26" s="47">
        <f t="shared" ref="M26:M27" si="144">L26/K26*100</f>
        <v>98.350867216377594</v>
      </c>
      <c r="N26" s="46">
        <f>N7+N18</f>
        <v>166280</v>
      </c>
      <c r="O26" s="46">
        <f>O7+O18</f>
        <v>123969</v>
      </c>
      <c r="P26" s="47">
        <f t="shared" ref="P26" si="145">O26/N26*100</f>
        <v>74.554366129420259</v>
      </c>
      <c r="Q26" s="46">
        <f>Q7+Q18</f>
        <v>693317</v>
      </c>
      <c r="R26" s="46">
        <f>R7+R18</f>
        <v>742225</v>
      </c>
      <c r="S26" s="47">
        <f t="shared" ref="S26" si="146">R26/Q26*100</f>
        <v>107.0542046423209</v>
      </c>
      <c r="T26" s="46">
        <f>T7+T18</f>
        <v>673622</v>
      </c>
      <c r="U26" s="46">
        <f>U7+U18</f>
        <v>918137</v>
      </c>
      <c r="V26" s="47">
        <f t="shared" si="141"/>
        <v>136.2985472564732</v>
      </c>
      <c r="W26" s="46">
        <f>W7+W18</f>
        <v>0</v>
      </c>
      <c r="X26" s="46">
        <f>X7+X18</f>
        <v>6868</v>
      </c>
      <c r="Y26" s="48"/>
      <c r="Z26" s="46">
        <f>Z7+Z18</f>
        <v>15758</v>
      </c>
      <c r="AA26" s="46">
        <f>AA7+AA18</f>
        <v>50726</v>
      </c>
      <c r="AB26" s="47">
        <f t="shared" ref="AB26:AB30" si="147">AA26/Z26*100</f>
        <v>321.90633329102678</v>
      </c>
      <c r="AC26" s="46">
        <f>AC7+AC18</f>
        <v>0</v>
      </c>
      <c r="AD26" s="46">
        <f>AD7+AD18</f>
        <v>0</v>
      </c>
      <c r="AE26" s="48"/>
      <c r="AF26" s="46">
        <f>AF7+AF18</f>
        <v>4604</v>
      </c>
      <c r="AG26" s="46">
        <f>AG7+AG18</f>
        <v>4500</v>
      </c>
      <c r="AH26" s="47">
        <f t="shared" ref="AH26" si="148">AG26/AF26*100</f>
        <v>97.741094700260646</v>
      </c>
      <c r="AI26" s="46">
        <f>AI7+AI18</f>
        <v>27850</v>
      </c>
      <c r="AJ26" s="46">
        <f>AJ7+AJ18</f>
        <v>13600</v>
      </c>
      <c r="AK26" s="47">
        <f t="shared" ref="AK26:AK28" si="149">AJ26/AI26*100</f>
        <v>48.833034111310589</v>
      </c>
      <c r="AL26" s="46">
        <f>AL7+AL18</f>
        <v>157000</v>
      </c>
      <c r="AM26" s="46">
        <f>AM7+AM18</f>
        <v>155447</v>
      </c>
      <c r="AN26" s="47">
        <f t="shared" ref="AN26" si="150">AM26/AL26*100</f>
        <v>99.010828025477707</v>
      </c>
      <c r="AO26" s="46">
        <f>AO7+AO18</f>
        <v>698409</v>
      </c>
      <c r="AP26" s="46">
        <f>AP7+AP18</f>
        <v>790408</v>
      </c>
      <c r="AQ26" s="47">
        <f t="shared" ref="AQ26:AQ28" si="151">AP26/AO26*100</f>
        <v>113.17265384609878</v>
      </c>
      <c r="AR26" s="46">
        <f>AR7+AR18</f>
        <v>0</v>
      </c>
      <c r="AS26" s="46">
        <f>AS7+AS18</f>
        <v>5000</v>
      </c>
      <c r="AT26" s="47"/>
      <c r="AU26" s="46">
        <f>AU7+AU18</f>
        <v>153653</v>
      </c>
      <c r="AV26" s="46">
        <f>AV7+AV18</f>
        <v>140407</v>
      </c>
      <c r="AW26" s="47">
        <f t="shared" ref="AW26:AW28" si="152">AV26/AU26*100</f>
        <v>91.379276681874089</v>
      </c>
      <c r="AX26" s="46">
        <f>AX7+AX18</f>
        <v>54290</v>
      </c>
      <c r="AY26" s="46">
        <f>AY7+AY18</f>
        <v>55350</v>
      </c>
      <c r="AZ26" s="47">
        <f t="shared" ref="AZ26:AZ28" si="153">AY26/AX26*100</f>
        <v>101.9524774359919</v>
      </c>
      <c r="BA26" s="46">
        <f>BA7+BA18</f>
        <v>25000</v>
      </c>
      <c r="BB26" s="46">
        <f>BB7+BB18</f>
        <v>0</v>
      </c>
      <c r="BC26" s="47">
        <f t="shared" ref="BC26" si="154">BB26/BA26*100</f>
        <v>0</v>
      </c>
      <c r="BD26" s="46">
        <f>BD7+BD18</f>
        <v>1000</v>
      </c>
      <c r="BE26" s="46">
        <f>BE7+BE18</f>
        <v>1000</v>
      </c>
      <c r="BF26" s="47">
        <f t="shared" ref="BF26" si="155">BE26/BD26*100</f>
        <v>100</v>
      </c>
      <c r="BG26" s="46">
        <f>BG7+BG18</f>
        <v>109572</v>
      </c>
      <c r="BH26" s="46">
        <f>BH7+BH18</f>
        <v>136669</v>
      </c>
      <c r="BI26" s="47">
        <f t="shared" ref="BI26:BI28" si="156">BH26/BG26*100</f>
        <v>124.72985799291789</v>
      </c>
      <c r="BJ26" s="46">
        <f>BJ7+BJ18</f>
        <v>0</v>
      </c>
      <c r="BK26" s="46">
        <f>BK7+BK18</f>
        <v>0</v>
      </c>
      <c r="BL26" s="48"/>
      <c r="BM26" s="46">
        <f>BM7+BM18</f>
        <v>3500</v>
      </c>
      <c r="BN26" s="46">
        <f>BN7+BN18</f>
        <v>26913</v>
      </c>
      <c r="BO26" s="47">
        <f t="shared" ref="BO26" si="157">BN26/BM26*100</f>
        <v>768.94285714285718</v>
      </c>
      <c r="BP26" s="46">
        <f>BP7+BP18</f>
        <v>477883</v>
      </c>
      <c r="BQ26" s="46">
        <f>BQ7+BQ18</f>
        <v>1035667</v>
      </c>
      <c r="BR26" s="47">
        <f t="shared" ref="BR26:BR28" si="158">BQ26/BP26*100</f>
        <v>216.7197828757248</v>
      </c>
      <c r="BS26" s="46">
        <f>BS7+BS18</f>
        <v>175109</v>
      </c>
      <c r="BT26" s="46">
        <f>BT7+BT18</f>
        <v>169062</v>
      </c>
      <c r="BU26" s="47">
        <f t="shared" ref="BU26:BU28" si="159">BT26/BS26*100</f>
        <v>96.546722327236182</v>
      </c>
      <c r="BV26" s="46">
        <f>BV7+BV18</f>
        <v>0</v>
      </c>
      <c r="BW26" s="46">
        <f>BW7+BW18</f>
        <v>0</v>
      </c>
      <c r="BX26" s="48"/>
      <c r="BY26" s="46">
        <f>BY7+BY18</f>
        <v>699392</v>
      </c>
      <c r="BZ26" s="46">
        <f>BZ7+BZ18</f>
        <v>853340</v>
      </c>
      <c r="CA26" s="47">
        <f t="shared" ref="CA26:CA28" si="160">BZ26/BY26*100</f>
        <v>122.01169015373353</v>
      </c>
      <c r="CB26" s="46">
        <f>CB7+CB18</f>
        <v>0</v>
      </c>
      <c r="CC26" s="46">
        <f>CC7+CC18</f>
        <v>0</v>
      </c>
      <c r="CD26" s="48"/>
      <c r="CE26" s="46">
        <f>CE7+CE18</f>
        <v>3247780</v>
      </c>
      <c r="CF26" s="46">
        <f>CF7+CF18</f>
        <v>3716120</v>
      </c>
      <c r="CG26" s="47">
        <f t="shared" ref="CG26:CG28" si="161">CF26/CE26*100</f>
        <v>114.42031172062148</v>
      </c>
      <c r="CH26" s="46">
        <f>CH7+CH18</f>
        <v>0</v>
      </c>
      <c r="CI26" s="46">
        <f>CI7+CI18</f>
        <v>548293</v>
      </c>
      <c r="CJ26" s="48"/>
      <c r="CK26" s="46">
        <f>CK7+CK18</f>
        <v>2000</v>
      </c>
      <c r="CL26" s="46">
        <f>CL7+CL18</f>
        <v>268694</v>
      </c>
      <c r="CM26" s="47">
        <f t="shared" ref="CM26" si="162">CL26/CK26*100</f>
        <v>13434.7</v>
      </c>
      <c r="CN26" s="46">
        <f>CN7+CN18</f>
        <v>320581</v>
      </c>
      <c r="CO26" s="46">
        <f>CO7+CO18</f>
        <v>696689</v>
      </c>
      <c r="CP26" s="47">
        <f t="shared" ref="CP26" si="163">CO26/CN26*100</f>
        <v>217.32073953228669</v>
      </c>
      <c r="CQ26" s="46">
        <f>CQ7+CQ18</f>
        <v>0</v>
      </c>
      <c r="CR26" s="46">
        <f>CR7+CR18</f>
        <v>0</v>
      </c>
      <c r="CS26" s="48"/>
      <c r="CT26" s="46">
        <f>CT7+CT18</f>
        <v>3000</v>
      </c>
      <c r="CU26" s="46">
        <f>CU7+CU18</f>
        <v>1000</v>
      </c>
      <c r="CV26" s="47">
        <f t="shared" ref="CV26" si="164">CU26/CT26*100</f>
        <v>33.333333333333329</v>
      </c>
      <c r="CW26" s="46">
        <f>CW7+CW18</f>
        <v>53700</v>
      </c>
      <c r="CX26" s="46">
        <f>CX7+CX18</f>
        <v>5684</v>
      </c>
      <c r="CY26" s="47">
        <f t="shared" ref="CY26" si="165">CX26/CW26*100</f>
        <v>10.584729981378025</v>
      </c>
      <c r="CZ26" s="46">
        <f>CZ7+CZ18</f>
        <v>42680</v>
      </c>
      <c r="DA26" s="46">
        <f>DA7+DA18</f>
        <v>67580</v>
      </c>
      <c r="DB26" s="47">
        <f t="shared" ref="DB26" si="166">DA26/CZ26*100</f>
        <v>158.34114339268979</v>
      </c>
      <c r="DC26" s="46">
        <f>DC7+DC18</f>
        <v>907200</v>
      </c>
      <c r="DD26" s="46">
        <f>DD7+DD18</f>
        <v>1000000</v>
      </c>
      <c r="DE26" s="47">
        <f t="shared" ref="DE26:DE27" si="167">DD26/DC26*100</f>
        <v>110.22927689594357</v>
      </c>
      <c r="DF26" s="46">
        <f>DF7+DF18</f>
        <v>370139</v>
      </c>
      <c r="DG26" s="46">
        <f>DG7+DG18</f>
        <v>374700</v>
      </c>
      <c r="DH26" s="47">
        <f t="shared" ref="DH26" si="168">DG26/DF26*100</f>
        <v>101.2322397801907</v>
      </c>
      <c r="DI26" s="46">
        <f>DI7+DI18</f>
        <v>96640</v>
      </c>
      <c r="DJ26" s="46">
        <f>DJ7+DJ18</f>
        <v>91719</v>
      </c>
      <c r="DK26" s="47">
        <f t="shared" ref="DK26:DK28" si="169">DJ26/DI26*100</f>
        <v>94.90790562913908</v>
      </c>
      <c r="DL26" s="46">
        <f>DL7+DL18</f>
        <v>130042</v>
      </c>
      <c r="DM26" s="46">
        <f>DM7+DM18</f>
        <v>98857</v>
      </c>
      <c r="DN26" s="47">
        <f t="shared" ref="DN26" si="170">DM26/DL26*100</f>
        <v>76.019286076805955</v>
      </c>
      <c r="DO26" s="46">
        <f>DO7+DO18</f>
        <v>874506</v>
      </c>
      <c r="DP26" s="46">
        <f>DP7+DP18</f>
        <v>866708</v>
      </c>
      <c r="DQ26" s="47">
        <f t="shared" ref="DQ26:DQ28" si="171">DP26/DO26*100</f>
        <v>99.108296569720494</v>
      </c>
      <c r="DR26" s="48">
        <f t="shared" si="60"/>
        <v>10392898</v>
      </c>
      <c r="DS26" s="48">
        <f t="shared" si="60"/>
        <v>13156893</v>
      </c>
      <c r="DT26" s="47">
        <f t="shared" si="61"/>
        <v>126.59503634116298</v>
      </c>
      <c r="DU26" s="46">
        <f>DU7+DU18</f>
        <v>14226</v>
      </c>
      <c r="DV26" s="46">
        <f>DV7+DV18</f>
        <v>14114</v>
      </c>
      <c r="DW26" s="47">
        <f t="shared" ref="DW26:DW28" si="172">DV26/DU26*100</f>
        <v>99.212709124138897</v>
      </c>
      <c r="DX26" s="46">
        <f>DX7+DX18</f>
        <v>7392</v>
      </c>
      <c r="DY26" s="46">
        <f>DY7+DY18</f>
        <v>5816</v>
      </c>
      <c r="DZ26" s="47">
        <f t="shared" ref="DZ26:DZ28" si="173">DY26/DX26*100</f>
        <v>78.679653679653683</v>
      </c>
      <c r="EA26" s="46">
        <f>EA7+EA18</f>
        <v>4000</v>
      </c>
      <c r="EB26" s="46">
        <f>EB7+EB18</f>
        <v>5232</v>
      </c>
      <c r="EC26" s="47">
        <f t="shared" ref="EC26:EC28" si="174">EB26/EA26*100</f>
        <v>130.80000000000001</v>
      </c>
      <c r="ED26" s="46">
        <f>ED7+ED18</f>
        <v>326545</v>
      </c>
      <c r="EE26" s="46">
        <f>EE7+EE18</f>
        <v>358729</v>
      </c>
      <c r="EF26" s="47">
        <f t="shared" ref="EF26:EF28" si="175">EE26/ED26*100</f>
        <v>109.85591572371342</v>
      </c>
      <c r="EG26" s="46">
        <f>EG7+EG18</f>
        <v>47360</v>
      </c>
      <c r="EH26" s="46">
        <f>EH7+EH18</f>
        <v>70415</v>
      </c>
      <c r="EI26" s="47">
        <f t="shared" ref="EI26:EI28" si="176">EH26/EG26*100</f>
        <v>148.68032094594594</v>
      </c>
      <c r="EJ26" s="46">
        <f>EJ7+EJ18</f>
        <v>51137</v>
      </c>
      <c r="EK26" s="46">
        <f>EK7+EK18</f>
        <v>56559</v>
      </c>
      <c r="EL26" s="47">
        <f t="shared" ref="EL26" si="177">EK26/EJ26*100</f>
        <v>110.60289027514325</v>
      </c>
      <c r="EM26" s="46">
        <f>EM7+EM18</f>
        <v>14795</v>
      </c>
      <c r="EN26" s="46">
        <f>EN7+EN18</f>
        <v>20866</v>
      </c>
      <c r="EO26" s="47">
        <f t="shared" ref="EO26" si="178">EN26/EM26*100</f>
        <v>141.03413315309226</v>
      </c>
      <c r="EP26" s="46">
        <f>EP7+EP18</f>
        <v>1415777</v>
      </c>
      <c r="EQ26" s="46">
        <f>EQ7+EQ18</f>
        <v>1304188</v>
      </c>
      <c r="ER26" s="47">
        <f t="shared" ref="ER26" si="179">EQ26/EP26*100</f>
        <v>92.118179628571454</v>
      </c>
      <c r="ES26" s="46">
        <f>ES7+ES18</f>
        <v>540431</v>
      </c>
      <c r="ET26" s="46">
        <f>ET7+ET18</f>
        <v>463974</v>
      </c>
      <c r="EU26" s="47">
        <f t="shared" ref="EU26:EU28" si="180">ET26/ES26*100</f>
        <v>85.852588026963659</v>
      </c>
      <c r="EV26" s="48">
        <f t="shared" si="62"/>
        <v>2421663</v>
      </c>
      <c r="EW26" s="48">
        <f t="shared" si="62"/>
        <v>2299893</v>
      </c>
      <c r="EX26" s="47">
        <f t="shared" ref="EX26:EX28" si="181">EW26/EV26*100</f>
        <v>94.971637259189251</v>
      </c>
      <c r="EY26" s="46">
        <f>EY7+EY18</f>
        <v>80080</v>
      </c>
      <c r="EZ26" s="46">
        <f>EZ7+EZ18</f>
        <v>68153</v>
      </c>
      <c r="FA26" s="47">
        <f t="shared" ref="FA26:FA28" si="182">EZ26/EY26*100</f>
        <v>85.106143856143859</v>
      </c>
      <c r="FB26" s="46">
        <f>FB7+FB18</f>
        <v>120092</v>
      </c>
      <c r="FC26" s="46">
        <f>FC7+FC18</f>
        <v>132010</v>
      </c>
      <c r="FD26" s="47">
        <f t="shared" ref="FD26:FD27" si="183">FC26/FB26*100</f>
        <v>109.92405822202977</v>
      </c>
      <c r="FE26" s="46">
        <f>FE7+FE18</f>
        <v>80739</v>
      </c>
      <c r="FF26" s="46">
        <f>FF7+FF18</f>
        <v>62186</v>
      </c>
      <c r="FG26" s="47">
        <f t="shared" ref="FG26:FG27" si="184">FF26/FE26*100</f>
        <v>77.021018343056028</v>
      </c>
      <c r="FH26" s="46">
        <f>FH7+FH18</f>
        <v>117339</v>
      </c>
      <c r="FI26" s="46">
        <f>FI7+FI18</f>
        <v>190926</v>
      </c>
      <c r="FJ26" s="47">
        <f t="shared" ref="FJ26:FJ28" si="185">FI26/FH26*100</f>
        <v>162.71316442103648</v>
      </c>
      <c r="FK26" s="46">
        <f>FK7+FK18</f>
        <v>105602</v>
      </c>
      <c r="FL26" s="46">
        <f>FL7+FL18</f>
        <v>128880</v>
      </c>
      <c r="FM26" s="47">
        <f t="shared" ref="FM26:FM27" si="186">FL26/FK26*100</f>
        <v>122.04314312228934</v>
      </c>
      <c r="FN26" s="46">
        <f>FN7+FN18</f>
        <v>252059</v>
      </c>
      <c r="FO26" s="46">
        <f>FO7+FO18</f>
        <v>244806</v>
      </c>
      <c r="FP26" s="47">
        <f t="shared" ref="FP26:FP28" si="187">FO26/FN26*100</f>
        <v>97.122499097433533</v>
      </c>
      <c r="FQ26" s="46">
        <f>FQ7+FQ18</f>
        <v>112739</v>
      </c>
      <c r="FR26" s="46">
        <f>FR7+FR18</f>
        <v>128037</v>
      </c>
      <c r="FS26" s="47">
        <f t="shared" ref="FS26:FS28" si="188">FR26/FQ26*100</f>
        <v>113.56939479683162</v>
      </c>
      <c r="FT26" s="46">
        <f>FT7+FT18</f>
        <v>127143</v>
      </c>
      <c r="FU26" s="46">
        <f>FU7+FU18</f>
        <v>152258</v>
      </c>
      <c r="FV26" s="47">
        <f t="shared" ref="FV26:FV27" si="189">FU26/FT26*100</f>
        <v>119.75334859174316</v>
      </c>
      <c r="FW26" s="46">
        <f>FW7+FW18</f>
        <v>82786</v>
      </c>
      <c r="FX26" s="46">
        <f>FX7+FX18</f>
        <v>92509</v>
      </c>
      <c r="FY26" s="47">
        <f t="shared" ref="FY26:FY28" si="190">FX26/FW26*100</f>
        <v>111.74473944869905</v>
      </c>
      <c r="FZ26" s="46">
        <f>FZ7+FZ18</f>
        <v>12245</v>
      </c>
      <c r="GA26" s="46">
        <f>GA7+GA18</f>
        <v>16058</v>
      </c>
      <c r="GB26" s="47">
        <f t="shared" ref="GB26:GB27" si="191">GA26/FZ26*100</f>
        <v>131.13924050632912</v>
      </c>
      <c r="GC26" s="46">
        <f>GC7+GC18</f>
        <v>44664</v>
      </c>
      <c r="GD26" s="46">
        <f>GD7+GD18</f>
        <v>48694</v>
      </c>
      <c r="GE26" s="47">
        <f t="shared" ref="GE26:GE27" si="192">GD26/GC26*100</f>
        <v>109.02292674189505</v>
      </c>
      <c r="GF26" s="46">
        <f>GF7+GF18</f>
        <v>770747</v>
      </c>
      <c r="GG26" s="46">
        <f>GG7+GG18</f>
        <v>790664</v>
      </c>
      <c r="GH26" s="47">
        <f t="shared" ref="GH26:GH28" si="193">GG26/GF26*100</f>
        <v>102.58411644806922</v>
      </c>
      <c r="GI26" s="46">
        <f>GI7+GI18</f>
        <v>0</v>
      </c>
      <c r="GJ26" s="46">
        <f>GJ7+GJ18</f>
        <v>67875</v>
      </c>
      <c r="GK26" s="48"/>
      <c r="GL26" s="48">
        <f t="shared" si="63"/>
        <v>1906235</v>
      </c>
      <c r="GM26" s="48">
        <f t="shared" si="63"/>
        <v>2123056</v>
      </c>
      <c r="GN26" s="47">
        <f t="shared" ref="GN26:GN28" si="194">GM26/GL26*100</f>
        <v>111.37430589617753</v>
      </c>
      <c r="GO26" s="46">
        <f>GO7+GO18</f>
        <v>849430</v>
      </c>
      <c r="GP26" s="46">
        <f>GP7+GP18</f>
        <v>912798</v>
      </c>
      <c r="GQ26" s="47">
        <f t="shared" ref="GQ26:GQ29" si="195">GP26/GO26*100</f>
        <v>107.46006145297436</v>
      </c>
      <c r="GR26" s="46">
        <f>GR7+GR18</f>
        <v>1386978</v>
      </c>
      <c r="GS26" s="46">
        <f>GS7+GS18</f>
        <v>1524865</v>
      </c>
      <c r="GT26" s="47">
        <f t="shared" ref="GT26:GT29" si="196">GS26/GR26*100</f>
        <v>109.94154197110552</v>
      </c>
      <c r="GU26" s="46">
        <f>GU7+GU18</f>
        <v>1267571</v>
      </c>
      <c r="GV26" s="46">
        <f>GV7+GV18</f>
        <v>1354848</v>
      </c>
      <c r="GW26" s="47">
        <f t="shared" ref="GW26:GW27" si="197">GV26/GU26*100</f>
        <v>106.8853736792653</v>
      </c>
      <c r="GX26" s="48">
        <f t="shared" si="64"/>
        <v>5410214</v>
      </c>
      <c r="GY26" s="48">
        <f t="shared" si="64"/>
        <v>5915567</v>
      </c>
      <c r="GZ26" s="47">
        <f t="shared" ref="GZ26:GZ29" si="198">GY26/GX26*100</f>
        <v>109.34072108792738</v>
      </c>
      <c r="HA26" s="48">
        <f t="shared" si="65"/>
        <v>18224775</v>
      </c>
      <c r="HB26" s="48">
        <f t="shared" si="65"/>
        <v>21372353</v>
      </c>
      <c r="HC26" s="49">
        <f t="shared" si="59"/>
        <v>117.27087440036983</v>
      </c>
      <c r="HE26" s="25"/>
      <c r="HF26" s="25"/>
    </row>
    <row r="27" spans="1:214" ht="20.100000000000001" customHeight="1" thickBot="1" x14ac:dyDescent="0.25">
      <c r="A27" s="21" t="s">
        <v>327</v>
      </c>
      <c r="B27" s="50">
        <f>B52+B61</f>
        <v>0</v>
      </c>
      <c r="C27" s="50">
        <f>C52+C61</f>
        <v>0</v>
      </c>
      <c r="D27" s="23"/>
      <c r="E27" s="50">
        <f>E52+E61</f>
        <v>0</v>
      </c>
      <c r="F27" s="50">
        <f>F52+F61</f>
        <v>0</v>
      </c>
      <c r="G27" s="22"/>
      <c r="H27" s="50">
        <f>H52+H61</f>
        <v>0</v>
      </c>
      <c r="I27" s="50">
        <f>I52+I61</f>
        <v>0</v>
      </c>
      <c r="J27" s="22"/>
      <c r="K27" s="50">
        <f>K52+K61</f>
        <v>500</v>
      </c>
      <c r="L27" s="50">
        <f>L52+L61</f>
        <v>500</v>
      </c>
      <c r="M27" s="23">
        <f t="shared" si="144"/>
        <v>100</v>
      </c>
      <c r="N27" s="50">
        <f>N52+N61</f>
        <v>0</v>
      </c>
      <c r="O27" s="50">
        <f>O52+O61</f>
        <v>0</v>
      </c>
      <c r="P27" s="22"/>
      <c r="Q27" s="50">
        <f>Q52+Q61</f>
        <v>0</v>
      </c>
      <c r="R27" s="50">
        <f>R52+R61</f>
        <v>0</v>
      </c>
      <c r="S27" s="22"/>
      <c r="T27" s="50">
        <f>T52+T61</f>
        <v>0</v>
      </c>
      <c r="U27" s="50">
        <f>U52+U61</f>
        <v>0</v>
      </c>
      <c r="V27" s="22"/>
      <c r="W27" s="50">
        <f>W52+W61</f>
        <v>7086196</v>
      </c>
      <c r="X27" s="50">
        <f>X52+X61</f>
        <v>7558077</v>
      </c>
      <c r="Y27" s="23">
        <f t="shared" ref="Y27:Y28" si="199">X27/W27*100</f>
        <v>106.65915817174687</v>
      </c>
      <c r="Z27" s="50">
        <f>Z52+Z61</f>
        <v>1674245</v>
      </c>
      <c r="AA27" s="50">
        <f>AA52+AA61</f>
        <v>1723442</v>
      </c>
      <c r="AB27" s="23">
        <f t="shared" si="147"/>
        <v>102.93845882771041</v>
      </c>
      <c r="AC27" s="50">
        <f>AC52+AC61</f>
        <v>1179681</v>
      </c>
      <c r="AD27" s="50">
        <f>AD52+AD61</f>
        <v>2929976</v>
      </c>
      <c r="AE27" s="22"/>
      <c r="AF27" s="50">
        <f>AF52+AF61</f>
        <v>0</v>
      </c>
      <c r="AG27" s="50">
        <f>AG52+AG61</f>
        <v>0</v>
      </c>
      <c r="AH27" s="22"/>
      <c r="AI27" s="50">
        <f>AI52+AI61</f>
        <v>5603</v>
      </c>
      <c r="AJ27" s="50">
        <f>AJ52+AJ61</f>
        <v>5603</v>
      </c>
      <c r="AK27" s="23">
        <f t="shared" si="149"/>
        <v>100</v>
      </c>
      <c r="AL27" s="50">
        <f>AL52+AL61</f>
        <v>0</v>
      </c>
      <c r="AM27" s="50">
        <f>AM52+AM61</f>
        <v>0</v>
      </c>
      <c r="AN27" s="22"/>
      <c r="AO27" s="50">
        <f>AO52+AO61</f>
        <v>1112500</v>
      </c>
      <c r="AP27" s="50">
        <f>AP52+AP61</f>
        <v>1251010</v>
      </c>
      <c r="AQ27" s="23">
        <f t="shared" si="151"/>
        <v>112.45033707865169</v>
      </c>
      <c r="AR27" s="50">
        <f>AR52+AR61</f>
        <v>0</v>
      </c>
      <c r="AS27" s="50">
        <f>AS52+AS61</f>
        <v>0</v>
      </c>
      <c r="AT27" s="23"/>
      <c r="AU27" s="50">
        <f>AU52+AU61</f>
        <v>1500</v>
      </c>
      <c r="AV27" s="50">
        <f>AV52+AV61</f>
        <v>1200</v>
      </c>
      <c r="AW27" s="23">
        <f t="shared" si="152"/>
        <v>80</v>
      </c>
      <c r="AX27" s="50">
        <f>AX52+AX61</f>
        <v>246119</v>
      </c>
      <c r="AY27" s="50">
        <f>AY52+AY61</f>
        <v>250000</v>
      </c>
      <c r="AZ27" s="23">
        <f t="shared" si="153"/>
        <v>101.57687947700096</v>
      </c>
      <c r="BA27" s="50">
        <f>BA52+BA61</f>
        <v>0</v>
      </c>
      <c r="BB27" s="50">
        <f>BB52+BB61</f>
        <v>0</v>
      </c>
      <c r="BC27" s="22"/>
      <c r="BD27" s="50">
        <f>BD52+BD61</f>
        <v>0</v>
      </c>
      <c r="BE27" s="50">
        <f>BE52+BE61</f>
        <v>0</v>
      </c>
      <c r="BF27" s="22"/>
      <c r="BG27" s="50">
        <f>BG52+BG61</f>
        <v>70976</v>
      </c>
      <c r="BH27" s="50">
        <f>BH52+BH61</f>
        <v>68219</v>
      </c>
      <c r="BI27" s="23">
        <f t="shared" si="156"/>
        <v>96.115588367899008</v>
      </c>
      <c r="BJ27" s="50">
        <f>BJ52+BJ61</f>
        <v>50</v>
      </c>
      <c r="BK27" s="50">
        <f>BK52+BK61</f>
        <v>0</v>
      </c>
      <c r="BL27" s="23">
        <f t="shared" ref="BL27" si="200">BK27/BJ27*100</f>
        <v>0</v>
      </c>
      <c r="BM27" s="50">
        <f>BM52+BM61</f>
        <v>0</v>
      </c>
      <c r="BN27" s="50">
        <f>BN52+BN61</f>
        <v>0</v>
      </c>
      <c r="BO27" s="22"/>
      <c r="BP27" s="50">
        <f>BP52+BP61</f>
        <v>72247</v>
      </c>
      <c r="BQ27" s="50">
        <f>BQ52+BQ61</f>
        <v>155846</v>
      </c>
      <c r="BR27" s="23">
        <f t="shared" si="158"/>
        <v>215.71276315971599</v>
      </c>
      <c r="BS27" s="50">
        <f>BS52+BS61</f>
        <v>10000</v>
      </c>
      <c r="BT27" s="50">
        <f>BT52+BT61</f>
        <v>0</v>
      </c>
      <c r="BU27" s="23">
        <f t="shared" si="159"/>
        <v>0</v>
      </c>
      <c r="BV27" s="50">
        <f>BV52+BV61</f>
        <v>0</v>
      </c>
      <c r="BW27" s="50">
        <f>BW52+BW61</f>
        <v>0</v>
      </c>
      <c r="BX27" s="22"/>
      <c r="BY27" s="50">
        <f>BY52+BY61</f>
        <v>120000</v>
      </c>
      <c r="BZ27" s="50">
        <f>BZ52+BZ61</f>
        <v>10000</v>
      </c>
      <c r="CA27" s="23">
        <f t="shared" si="160"/>
        <v>8.3333333333333321</v>
      </c>
      <c r="CB27" s="50">
        <f>CB52+CB61</f>
        <v>0</v>
      </c>
      <c r="CC27" s="50">
        <f>CC52+CC61</f>
        <v>0</v>
      </c>
      <c r="CD27" s="22"/>
      <c r="CE27" s="50">
        <f>CE52+CE61</f>
        <v>4287020</v>
      </c>
      <c r="CF27" s="50">
        <f>CF52+CF61</f>
        <v>4659170</v>
      </c>
      <c r="CG27" s="23">
        <f t="shared" si="161"/>
        <v>108.68085523277242</v>
      </c>
      <c r="CH27" s="50">
        <f>CH52+CH61</f>
        <v>0</v>
      </c>
      <c r="CI27" s="50">
        <f>CI52+CI61</f>
        <v>0</v>
      </c>
      <c r="CJ27" s="22"/>
      <c r="CK27" s="50">
        <f>CK52+CK61</f>
        <v>0</v>
      </c>
      <c r="CL27" s="50">
        <f>CL52+CL61</f>
        <v>168194</v>
      </c>
      <c r="CM27" s="22"/>
      <c r="CN27" s="50">
        <f>CN52+CN61</f>
        <v>0</v>
      </c>
      <c r="CO27" s="50">
        <f>CO52+CO61</f>
        <v>390000</v>
      </c>
      <c r="CP27" s="22"/>
      <c r="CQ27" s="50">
        <f>CQ52+CQ61</f>
        <v>0</v>
      </c>
      <c r="CR27" s="50">
        <f>CR52+CR61</f>
        <v>0</v>
      </c>
      <c r="CS27" s="22"/>
      <c r="CT27" s="50">
        <f>CT52+CT61</f>
        <v>0</v>
      </c>
      <c r="CU27" s="50">
        <f>CU52+CU61</f>
        <v>0</v>
      </c>
      <c r="CV27" s="22"/>
      <c r="CW27" s="50">
        <f>CW52+CW61</f>
        <v>0</v>
      </c>
      <c r="CX27" s="50">
        <f>CX52+CX61</f>
        <v>0</v>
      </c>
      <c r="CY27" s="22"/>
      <c r="CZ27" s="50">
        <f>CZ52+CZ61</f>
        <v>0</v>
      </c>
      <c r="DA27" s="50">
        <f>DA52+DA61</f>
        <v>0</v>
      </c>
      <c r="DB27" s="22"/>
      <c r="DC27" s="50">
        <f>DC52+DC61</f>
        <v>90000</v>
      </c>
      <c r="DD27" s="50">
        <f>DD52+DD61</f>
        <v>140000</v>
      </c>
      <c r="DE27" s="23">
        <f t="shared" si="167"/>
        <v>155.55555555555557</v>
      </c>
      <c r="DF27" s="50">
        <f>DF52+DF61</f>
        <v>0</v>
      </c>
      <c r="DG27" s="50">
        <f>DG52+DG61</f>
        <v>120507</v>
      </c>
      <c r="DH27" s="22"/>
      <c r="DI27" s="50">
        <f>DI52+DI61</f>
        <v>55000</v>
      </c>
      <c r="DJ27" s="50">
        <f>DJ52+DJ61</f>
        <v>30000</v>
      </c>
      <c r="DK27" s="23">
        <f t="shared" si="169"/>
        <v>54.54545454545454</v>
      </c>
      <c r="DL27" s="50">
        <f>DL52+DL61</f>
        <v>0</v>
      </c>
      <c r="DM27" s="50">
        <f>DM52+DM61</f>
        <v>0</v>
      </c>
      <c r="DN27" s="22"/>
      <c r="DO27" s="50">
        <f>DO52+DO61</f>
        <v>75380</v>
      </c>
      <c r="DP27" s="50">
        <f>DP52+DP61</f>
        <v>75000</v>
      </c>
      <c r="DQ27" s="23">
        <f t="shared" si="171"/>
        <v>99.495887503316524</v>
      </c>
      <c r="DR27" s="51">
        <f t="shared" si="60"/>
        <v>16087017</v>
      </c>
      <c r="DS27" s="51">
        <f t="shared" si="60"/>
        <v>19536744</v>
      </c>
      <c r="DT27" s="52">
        <f t="shared" si="61"/>
        <v>121.44416830043755</v>
      </c>
      <c r="DU27" s="50">
        <f>DU52+DU61</f>
        <v>14226</v>
      </c>
      <c r="DV27" s="50">
        <f>DV52+DV61</f>
        <v>14114</v>
      </c>
      <c r="DW27" s="23">
        <f t="shared" si="172"/>
        <v>99.212709124138897</v>
      </c>
      <c r="DX27" s="50">
        <f>DX52+DX61</f>
        <v>7392</v>
      </c>
      <c r="DY27" s="50">
        <f>DY52+DY61</f>
        <v>5816</v>
      </c>
      <c r="DZ27" s="23">
        <f t="shared" si="173"/>
        <v>78.679653679653683</v>
      </c>
      <c r="EA27" s="50">
        <f>EA52+EA61</f>
        <v>4000</v>
      </c>
      <c r="EB27" s="50">
        <f>EB52+EB61</f>
        <v>5232</v>
      </c>
      <c r="EC27" s="23">
        <f t="shared" si="174"/>
        <v>130.80000000000001</v>
      </c>
      <c r="ED27" s="50">
        <f>ED52+ED61</f>
        <v>326545</v>
      </c>
      <c r="EE27" s="50">
        <f>EE52+EE61</f>
        <v>358729</v>
      </c>
      <c r="EF27" s="23">
        <f t="shared" si="175"/>
        <v>109.85591572371342</v>
      </c>
      <c r="EG27" s="50">
        <f>EG52+EG61</f>
        <v>47360</v>
      </c>
      <c r="EH27" s="50">
        <f>EH52+EH61</f>
        <v>70415</v>
      </c>
      <c r="EI27" s="23">
        <f t="shared" si="176"/>
        <v>148.68032094594594</v>
      </c>
      <c r="EJ27" s="50">
        <f>EJ52+EJ61</f>
        <v>51137</v>
      </c>
      <c r="EK27" s="50">
        <f>EK52+EK61</f>
        <v>56559</v>
      </c>
      <c r="EL27" s="22"/>
      <c r="EM27" s="50">
        <f>EM52+EM61</f>
        <v>14795</v>
      </c>
      <c r="EN27" s="50">
        <f>EN52+EN61</f>
        <v>20866</v>
      </c>
      <c r="EO27" s="23"/>
      <c r="EP27" s="50">
        <f>EP52+EP61</f>
        <v>1415777</v>
      </c>
      <c r="EQ27" s="50">
        <f>EQ52+EQ61</f>
        <v>1304188</v>
      </c>
      <c r="ER27" s="22"/>
      <c r="ES27" s="50">
        <f>ES52+ES61</f>
        <v>540431</v>
      </c>
      <c r="ET27" s="50">
        <f>ET52+ET61</f>
        <v>463974</v>
      </c>
      <c r="EU27" s="23">
        <f t="shared" si="180"/>
        <v>85.852588026963659</v>
      </c>
      <c r="EV27" s="22">
        <f t="shared" si="62"/>
        <v>2421663</v>
      </c>
      <c r="EW27" s="22">
        <f t="shared" si="62"/>
        <v>2299893</v>
      </c>
      <c r="EX27" s="23">
        <f t="shared" si="181"/>
        <v>94.971637259189251</v>
      </c>
      <c r="EY27" s="50">
        <f>EY52+EY61</f>
        <v>80080</v>
      </c>
      <c r="EZ27" s="50">
        <f>EZ52+EZ61</f>
        <v>68153</v>
      </c>
      <c r="FA27" s="23">
        <f t="shared" si="182"/>
        <v>85.106143856143859</v>
      </c>
      <c r="FB27" s="50">
        <f>FB52+FB61</f>
        <v>120092</v>
      </c>
      <c r="FC27" s="50">
        <f>FC52+FC61</f>
        <v>132010</v>
      </c>
      <c r="FD27" s="23">
        <f t="shared" si="183"/>
        <v>109.92405822202977</v>
      </c>
      <c r="FE27" s="50">
        <f>FE52+FE61</f>
        <v>80739</v>
      </c>
      <c r="FF27" s="50">
        <f>FF52+FF61</f>
        <v>62186</v>
      </c>
      <c r="FG27" s="23">
        <f t="shared" si="184"/>
        <v>77.021018343056028</v>
      </c>
      <c r="FH27" s="50">
        <f>FH52+FH61</f>
        <v>117339</v>
      </c>
      <c r="FI27" s="50">
        <f>FI52+FI61</f>
        <v>190926</v>
      </c>
      <c r="FJ27" s="23">
        <f t="shared" si="185"/>
        <v>162.71316442103648</v>
      </c>
      <c r="FK27" s="50">
        <f>FK52+FK61</f>
        <v>105602</v>
      </c>
      <c r="FL27" s="50">
        <f>FL52+FL61</f>
        <v>128880</v>
      </c>
      <c r="FM27" s="23">
        <f t="shared" si="186"/>
        <v>122.04314312228934</v>
      </c>
      <c r="FN27" s="50">
        <f>FN52+FN61</f>
        <v>252059</v>
      </c>
      <c r="FO27" s="50">
        <f>FO52+FO61</f>
        <v>244806</v>
      </c>
      <c r="FP27" s="23">
        <f t="shared" si="187"/>
        <v>97.122499097433533</v>
      </c>
      <c r="FQ27" s="50">
        <f>FQ52+FQ61</f>
        <v>112739</v>
      </c>
      <c r="FR27" s="50">
        <f>FR52+FR61</f>
        <v>128037</v>
      </c>
      <c r="FS27" s="23">
        <f t="shared" si="188"/>
        <v>113.56939479683162</v>
      </c>
      <c r="FT27" s="50">
        <f>FT52+FT61</f>
        <v>127143</v>
      </c>
      <c r="FU27" s="50">
        <f>FU52+FU61</f>
        <v>152258</v>
      </c>
      <c r="FV27" s="23">
        <f t="shared" si="189"/>
        <v>119.75334859174316</v>
      </c>
      <c r="FW27" s="50">
        <f>FW52+FW61</f>
        <v>82786</v>
      </c>
      <c r="FX27" s="50">
        <f>FX52+FX61</f>
        <v>92509</v>
      </c>
      <c r="FY27" s="23">
        <f t="shared" si="190"/>
        <v>111.74473944869905</v>
      </c>
      <c r="FZ27" s="50">
        <f>FZ52+FZ61</f>
        <v>12245</v>
      </c>
      <c r="GA27" s="50">
        <f>GA52+GA61</f>
        <v>16058</v>
      </c>
      <c r="GB27" s="23">
        <f t="shared" si="191"/>
        <v>131.13924050632912</v>
      </c>
      <c r="GC27" s="50">
        <f>GC52+GC61</f>
        <v>44664</v>
      </c>
      <c r="GD27" s="50">
        <f>GD52+GD61</f>
        <v>48694</v>
      </c>
      <c r="GE27" s="23">
        <f t="shared" si="192"/>
        <v>109.02292674189505</v>
      </c>
      <c r="GF27" s="50">
        <f>GF52+GF61</f>
        <v>770747</v>
      </c>
      <c r="GG27" s="50">
        <f>GG52+GG61</f>
        <v>790664</v>
      </c>
      <c r="GH27" s="23">
        <f t="shared" si="193"/>
        <v>102.58411644806922</v>
      </c>
      <c r="GI27" s="50">
        <f>GI52+GI61</f>
        <v>0</v>
      </c>
      <c r="GJ27" s="50">
        <f>GJ52+GJ61</f>
        <v>67875</v>
      </c>
      <c r="GK27" s="22"/>
      <c r="GL27" s="22">
        <f t="shared" si="63"/>
        <v>1906235</v>
      </c>
      <c r="GM27" s="22">
        <f t="shared" si="63"/>
        <v>2123056</v>
      </c>
      <c r="GN27" s="23">
        <f t="shared" si="194"/>
        <v>111.37430589617753</v>
      </c>
      <c r="GO27" s="50">
        <f>GO52+GO61</f>
        <v>849430</v>
      </c>
      <c r="GP27" s="50">
        <f>GP52+GP61</f>
        <v>912798</v>
      </c>
      <c r="GQ27" s="23">
        <f t="shared" si="195"/>
        <v>107.46006145297436</v>
      </c>
      <c r="GR27" s="50">
        <f>GR52+GR61</f>
        <v>1386978</v>
      </c>
      <c r="GS27" s="50">
        <f>GS52+GS61</f>
        <v>1524865</v>
      </c>
      <c r="GT27" s="23">
        <f t="shared" si="196"/>
        <v>109.94154197110552</v>
      </c>
      <c r="GU27" s="50">
        <f>GU52+GU61</f>
        <v>1267571</v>
      </c>
      <c r="GV27" s="50">
        <f>GV52+GV61</f>
        <v>1354848</v>
      </c>
      <c r="GW27" s="23">
        <f t="shared" si="197"/>
        <v>106.8853736792653</v>
      </c>
      <c r="GX27" s="22">
        <f t="shared" si="64"/>
        <v>5410214</v>
      </c>
      <c r="GY27" s="22">
        <f t="shared" si="64"/>
        <v>5915567</v>
      </c>
      <c r="GZ27" s="23">
        <f t="shared" si="198"/>
        <v>109.34072108792738</v>
      </c>
      <c r="HA27" s="22">
        <f t="shared" si="65"/>
        <v>23918894</v>
      </c>
      <c r="HB27" s="22">
        <f t="shared" si="65"/>
        <v>27752204</v>
      </c>
      <c r="HC27" s="24">
        <f t="shared" si="59"/>
        <v>116.02628449292011</v>
      </c>
      <c r="HE27" s="25"/>
      <c r="HF27" s="25"/>
    </row>
    <row r="28" spans="1:214" ht="15" customHeight="1" x14ac:dyDescent="0.2">
      <c r="A28" s="26" t="s">
        <v>328</v>
      </c>
      <c r="B28" s="32">
        <f>B29+B35+B36+B37</f>
        <v>0</v>
      </c>
      <c r="C28" s="32">
        <f>C29+C35+C36+C37</f>
        <v>0</v>
      </c>
      <c r="D28" s="31"/>
      <c r="E28" s="32">
        <f>E29+E35+E36+E37</f>
        <v>0</v>
      </c>
      <c r="F28" s="32">
        <f>F29+F35+F36+F37</f>
        <v>0</v>
      </c>
      <c r="G28" s="30"/>
      <c r="H28" s="32">
        <f>H29+H35+H36+H37</f>
        <v>0</v>
      </c>
      <c r="I28" s="32">
        <f>I29+I35+I36+I37</f>
        <v>0</v>
      </c>
      <c r="J28" s="30"/>
      <c r="K28" s="32">
        <f>K29+K35+K36+K37</f>
        <v>0</v>
      </c>
      <c r="L28" s="32">
        <f>L29+L35+L36+L37</f>
        <v>0</v>
      </c>
      <c r="M28" s="30"/>
      <c r="N28" s="32">
        <f>N29+N35+N36+N37</f>
        <v>0</v>
      </c>
      <c r="O28" s="32">
        <f>O29+O35+O36+O37</f>
        <v>0</v>
      </c>
      <c r="P28" s="30"/>
      <c r="Q28" s="32">
        <f>Q29+Q35+Q36+Q37</f>
        <v>0</v>
      </c>
      <c r="R28" s="32">
        <f>R29+R35+R36+R37</f>
        <v>0</v>
      </c>
      <c r="S28" s="30"/>
      <c r="T28" s="32">
        <f>T29+T35+T36+T37</f>
        <v>0</v>
      </c>
      <c r="U28" s="32">
        <f>U29+U35+U36+U37</f>
        <v>0</v>
      </c>
      <c r="V28" s="30"/>
      <c r="W28" s="32">
        <f>W29+W35+W36+W37</f>
        <v>7086196</v>
      </c>
      <c r="X28" s="32">
        <f>X29+X35+X36+X37</f>
        <v>7558077</v>
      </c>
      <c r="Y28" s="31">
        <f t="shared" si="199"/>
        <v>106.65915817174687</v>
      </c>
      <c r="Z28" s="32">
        <f>Z29+Z35+Z36+Z37</f>
        <v>1674245</v>
      </c>
      <c r="AA28" s="32">
        <f>AA29+AA35+AA36+AA37</f>
        <v>1723442</v>
      </c>
      <c r="AB28" s="31">
        <f t="shared" si="147"/>
        <v>102.93845882771041</v>
      </c>
      <c r="AC28" s="32">
        <f>AC29+AC35+AC36+AC37</f>
        <v>0</v>
      </c>
      <c r="AD28" s="32">
        <f>AD29+AD35+AD36+AD37</f>
        <v>0</v>
      </c>
      <c r="AE28" s="30"/>
      <c r="AF28" s="32">
        <f>AF29+AF35+AF36+AF37</f>
        <v>0</v>
      </c>
      <c r="AG28" s="32">
        <f>AG29+AG35+AG36+AG37</f>
        <v>0</v>
      </c>
      <c r="AH28" s="30"/>
      <c r="AI28" s="32">
        <f>AI29+AI35+AI36+AI37</f>
        <v>5603</v>
      </c>
      <c r="AJ28" s="32">
        <f>AJ29+AJ35+AJ36+AJ37</f>
        <v>5603</v>
      </c>
      <c r="AK28" s="31">
        <f t="shared" si="149"/>
        <v>100</v>
      </c>
      <c r="AL28" s="32">
        <f>AL29+AL35+AL36+AL37</f>
        <v>0</v>
      </c>
      <c r="AM28" s="32">
        <f>AM29+AM35+AM36+AM37</f>
        <v>0</v>
      </c>
      <c r="AN28" s="30"/>
      <c r="AO28" s="32">
        <f>AO29+AO35+AO36+AO37</f>
        <v>1112500</v>
      </c>
      <c r="AP28" s="32">
        <f>AP29+AP35+AP36+AP37</f>
        <v>1251010</v>
      </c>
      <c r="AQ28" s="31">
        <f t="shared" si="151"/>
        <v>112.45033707865169</v>
      </c>
      <c r="AR28" s="32">
        <f>AR29+AR35+AR36+AR37</f>
        <v>0</v>
      </c>
      <c r="AS28" s="32">
        <f>AS29+AS35+AS36+AS37</f>
        <v>0</v>
      </c>
      <c r="AT28" s="31"/>
      <c r="AU28" s="32">
        <f>AU29+AU35+AU36+AU37</f>
        <v>1500</v>
      </c>
      <c r="AV28" s="32">
        <f>AV29+AV35+AV36+AV37</f>
        <v>1200</v>
      </c>
      <c r="AW28" s="31">
        <f t="shared" si="152"/>
        <v>80</v>
      </c>
      <c r="AX28" s="32">
        <f>AX29+AX35+AX36+AX37</f>
        <v>246119</v>
      </c>
      <c r="AY28" s="32">
        <f>AY29+AY35+AY36+AY37</f>
        <v>250000</v>
      </c>
      <c r="AZ28" s="31">
        <f t="shared" si="153"/>
        <v>101.57687947700096</v>
      </c>
      <c r="BA28" s="32">
        <f>BA29+BA35+BA36+BA37</f>
        <v>0</v>
      </c>
      <c r="BB28" s="32">
        <f>BB29+BB35+BB36+BB37</f>
        <v>0</v>
      </c>
      <c r="BC28" s="30"/>
      <c r="BD28" s="32">
        <f>BD29+BD35+BD36+BD37</f>
        <v>0</v>
      </c>
      <c r="BE28" s="32">
        <f>BE29+BE35+BE36+BE37</f>
        <v>0</v>
      </c>
      <c r="BF28" s="30"/>
      <c r="BG28" s="32">
        <f>BG29+BG35+BG36+BG37</f>
        <v>70976</v>
      </c>
      <c r="BH28" s="32">
        <f>BH29+BH35+BH36+BH37</f>
        <v>68219</v>
      </c>
      <c r="BI28" s="31">
        <f t="shared" si="156"/>
        <v>96.115588367899008</v>
      </c>
      <c r="BJ28" s="32">
        <f>BJ29+BJ35+BJ36+BJ37</f>
        <v>0</v>
      </c>
      <c r="BK28" s="32">
        <f>BK29+BK35+BK36+BK37</f>
        <v>0</v>
      </c>
      <c r="BL28" s="30"/>
      <c r="BM28" s="32">
        <f>BM29+BM35+BM36+BM37</f>
        <v>0</v>
      </c>
      <c r="BN28" s="32">
        <f>BN29+BN35+BN36+BN37</f>
        <v>0</v>
      </c>
      <c r="BO28" s="30"/>
      <c r="BP28" s="32">
        <f>BP29+BP35+BP36+BP37</f>
        <v>72247</v>
      </c>
      <c r="BQ28" s="32">
        <f>BQ29+BQ35+BQ36+BQ37</f>
        <v>145846</v>
      </c>
      <c r="BR28" s="31">
        <f t="shared" si="158"/>
        <v>201.87135798026213</v>
      </c>
      <c r="BS28" s="32">
        <f>BS29+BS35+BS36+BS37</f>
        <v>10000</v>
      </c>
      <c r="BT28" s="32">
        <f>BT29+BT35+BT36+BT37</f>
        <v>0</v>
      </c>
      <c r="BU28" s="31">
        <f t="shared" si="159"/>
        <v>0</v>
      </c>
      <c r="BV28" s="32">
        <f>BV29+BV35+BV36+BV37</f>
        <v>0</v>
      </c>
      <c r="BW28" s="32">
        <f>BW29+BW35+BW36+BW37</f>
        <v>0</v>
      </c>
      <c r="BX28" s="30"/>
      <c r="BY28" s="32">
        <f>BY29+BY35+BY36+BY37</f>
        <v>120000</v>
      </c>
      <c r="BZ28" s="32">
        <f>BZ29+BZ35+BZ36+BZ37</f>
        <v>10000</v>
      </c>
      <c r="CA28" s="31">
        <f t="shared" si="160"/>
        <v>8.3333333333333321</v>
      </c>
      <c r="CB28" s="32">
        <f>CB29+CB35+CB36+CB37</f>
        <v>0</v>
      </c>
      <c r="CC28" s="32">
        <f>CC29+CC35+CC36+CC37</f>
        <v>0</v>
      </c>
      <c r="CD28" s="30"/>
      <c r="CE28" s="32">
        <f>CE29+CE35+CE36+CE37</f>
        <v>2228795</v>
      </c>
      <c r="CF28" s="32">
        <f>CF29+CF35+CF36+CF37</f>
        <v>2160300</v>
      </c>
      <c r="CG28" s="31">
        <f t="shared" si="161"/>
        <v>96.926814713780317</v>
      </c>
      <c r="CH28" s="32">
        <f>CH29+CH35+CH36+CH37</f>
        <v>0</v>
      </c>
      <c r="CI28" s="32">
        <f>CI29+CI35+CI36+CI37</f>
        <v>0</v>
      </c>
      <c r="CJ28" s="30"/>
      <c r="CK28" s="32">
        <f>CK29+CK35+CK36+CK37</f>
        <v>0</v>
      </c>
      <c r="CL28" s="32">
        <f>CL29+CL35+CL36+CL37</f>
        <v>132094</v>
      </c>
      <c r="CM28" s="30"/>
      <c r="CN28" s="32">
        <f>CN29+CN35+CN36+CN37</f>
        <v>0</v>
      </c>
      <c r="CO28" s="32">
        <f>CO29+CO35+CO36+CO37</f>
        <v>11675</v>
      </c>
      <c r="CP28" s="30"/>
      <c r="CQ28" s="32">
        <f>CQ29+CQ35+CQ36+CQ37</f>
        <v>0</v>
      </c>
      <c r="CR28" s="32">
        <f>CR29+CR35+CR36+CR37</f>
        <v>0</v>
      </c>
      <c r="CS28" s="30"/>
      <c r="CT28" s="32">
        <f>CT29+CT35+CT36+CT37</f>
        <v>0</v>
      </c>
      <c r="CU28" s="32">
        <f>CU29+CU35+CU36+CU37</f>
        <v>0</v>
      </c>
      <c r="CV28" s="30"/>
      <c r="CW28" s="32">
        <f>CW29+CW35+CW36+CW37</f>
        <v>0</v>
      </c>
      <c r="CX28" s="32">
        <f>CX29+CX35+CX36+CX37</f>
        <v>0</v>
      </c>
      <c r="CY28" s="30"/>
      <c r="CZ28" s="32">
        <f>CZ29+CZ35+CZ36+CZ37</f>
        <v>0</v>
      </c>
      <c r="DA28" s="32">
        <f>DA29+DA35+DA36+DA37</f>
        <v>0</v>
      </c>
      <c r="DB28" s="30"/>
      <c r="DC28" s="32">
        <f>DC29+DC35+DC36+DC37</f>
        <v>0</v>
      </c>
      <c r="DD28" s="32">
        <f>DD29+DD35+DD36+DD37</f>
        <v>0</v>
      </c>
      <c r="DE28" s="31"/>
      <c r="DF28" s="32">
        <f>DF29+DF35+DF36+DF37</f>
        <v>0</v>
      </c>
      <c r="DG28" s="32">
        <f>DG29+DG35+DG36+DG37</f>
        <v>120507</v>
      </c>
      <c r="DH28" s="30"/>
      <c r="DI28" s="32">
        <f>DI29+DI35+DI36+DI37</f>
        <v>55000</v>
      </c>
      <c r="DJ28" s="32">
        <f>DJ29+DJ35+DJ36+DJ37</f>
        <v>30000</v>
      </c>
      <c r="DK28" s="31">
        <f t="shared" si="169"/>
        <v>54.54545454545454</v>
      </c>
      <c r="DL28" s="32">
        <f>DL29+DL35+DL36+DL37</f>
        <v>0</v>
      </c>
      <c r="DM28" s="32">
        <f>DM29+DM35+DM36+DM37</f>
        <v>0</v>
      </c>
      <c r="DN28" s="30"/>
      <c r="DO28" s="32">
        <f>DO29+DO35+DO36+DO37</f>
        <v>75380</v>
      </c>
      <c r="DP28" s="32">
        <f>DP29+DP35+DP36+DP37</f>
        <v>75000</v>
      </c>
      <c r="DQ28" s="31">
        <f t="shared" si="171"/>
        <v>99.495887503316524</v>
      </c>
      <c r="DR28" s="53">
        <f t="shared" si="60"/>
        <v>12758561</v>
      </c>
      <c r="DS28" s="53">
        <f t="shared" si="60"/>
        <v>13542973</v>
      </c>
      <c r="DT28" s="54">
        <f t="shared" si="61"/>
        <v>106.14812281729891</v>
      </c>
      <c r="DU28" s="32">
        <f>DU29+DU35+DU36+DU37</f>
        <v>1000</v>
      </c>
      <c r="DV28" s="32">
        <f>DV29+DV35+DV36+DV37</f>
        <v>1000</v>
      </c>
      <c r="DW28" s="31">
        <f t="shared" si="172"/>
        <v>100</v>
      </c>
      <c r="DX28" s="32">
        <f>DX29+DX35+DX36+DX37</f>
        <v>4300</v>
      </c>
      <c r="DY28" s="32">
        <f>DY29+DY35+DY36+DY37</f>
        <v>1300</v>
      </c>
      <c r="DZ28" s="31">
        <f t="shared" si="173"/>
        <v>30.232558139534881</v>
      </c>
      <c r="EA28" s="32">
        <f>EA29+EA35+EA36+EA37</f>
        <v>2000</v>
      </c>
      <c r="EB28" s="32">
        <f>EB29+EB35+EB36+EB37</f>
        <v>1600</v>
      </c>
      <c r="EC28" s="31">
        <f t="shared" si="174"/>
        <v>80</v>
      </c>
      <c r="ED28" s="32">
        <f>ED29+ED35+ED36+ED37</f>
        <v>5000</v>
      </c>
      <c r="EE28" s="32">
        <f>EE29+EE35+EE36+EE37</f>
        <v>4000</v>
      </c>
      <c r="EF28" s="31">
        <f t="shared" si="175"/>
        <v>80</v>
      </c>
      <c r="EG28" s="32">
        <f>EG29+EG35+EG36+EG37</f>
        <v>500</v>
      </c>
      <c r="EH28" s="32">
        <f>EH29+EH35+EH36+EH37</f>
        <v>200</v>
      </c>
      <c r="EI28" s="31">
        <f t="shared" si="176"/>
        <v>40</v>
      </c>
      <c r="EJ28" s="32">
        <f>EJ29+EJ35+EJ36+EJ37</f>
        <v>0</v>
      </c>
      <c r="EK28" s="32">
        <f>EK29+EK35+EK36+EK37</f>
        <v>0</v>
      </c>
      <c r="EL28" s="30"/>
      <c r="EM28" s="32">
        <f>EM29+EM35+EM36+EM37</f>
        <v>0</v>
      </c>
      <c r="EN28" s="32">
        <f>EN29+EN35+EN36+EN37</f>
        <v>0</v>
      </c>
      <c r="EO28" s="31"/>
      <c r="EP28" s="32">
        <f>EP29+EP35+EP36+EP37</f>
        <v>0</v>
      </c>
      <c r="EQ28" s="32">
        <f>EQ29+EQ35+EQ36+EQ37</f>
        <v>0</v>
      </c>
      <c r="ER28" s="30"/>
      <c r="ES28" s="32">
        <f>ES29+ES35+ES36+ES37</f>
        <v>500000</v>
      </c>
      <c r="ET28" s="32">
        <f>ET29+ET35+ET36+ET37</f>
        <v>15000</v>
      </c>
      <c r="EU28" s="31">
        <f t="shared" si="180"/>
        <v>3</v>
      </c>
      <c r="EV28" s="30">
        <f t="shared" si="62"/>
        <v>512800</v>
      </c>
      <c r="EW28" s="30">
        <f t="shared" si="62"/>
        <v>23100</v>
      </c>
      <c r="EX28" s="31">
        <f t="shared" si="181"/>
        <v>4.5046801872074882</v>
      </c>
      <c r="EY28" s="32">
        <f>EY29+EY35+EY36+EY37</f>
        <v>2400</v>
      </c>
      <c r="EZ28" s="32">
        <f>EZ29+EZ35+EZ36+EZ37</f>
        <v>3000</v>
      </c>
      <c r="FA28" s="31">
        <f t="shared" si="182"/>
        <v>125</v>
      </c>
      <c r="FB28" s="32">
        <f>FB29+FB35+FB36+FB37</f>
        <v>0</v>
      </c>
      <c r="FC28" s="32">
        <f>FC29+FC35+FC36+FC37</f>
        <v>0</v>
      </c>
      <c r="FD28" s="30"/>
      <c r="FE28" s="32">
        <f>FE29+FE35+FE36+FE37</f>
        <v>0</v>
      </c>
      <c r="FF28" s="32">
        <f>FF29+FF35+FF36+FF37</f>
        <v>0</v>
      </c>
      <c r="FG28" s="30"/>
      <c r="FH28" s="32">
        <f>FH29+FH35+FH36+FH37</f>
        <v>600</v>
      </c>
      <c r="FI28" s="32">
        <f>FI29+FI35+FI36+FI37</f>
        <v>45110</v>
      </c>
      <c r="FJ28" s="31">
        <f t="shared" si="185"/>
        <v>7518.3333333333339</v>
      </c>
      <c r="FK28" s="32">
        <f>FK29+FK35+FK36+FK37</f>
        <v>0</v>
      </c>
      <c r="FL28" s="32">
        <f>FL29+FL35+FL36+FL37</f>
        <v>0</v>
      </c>
      <c r="FM28" s="30"/>
      <c r="FN28" s="32">
        <f>FN29+FN35+FN36+FN37</f>
        <v>59323</v>
      </c>
      <c r="FO28" s="32">
        <f>FO29+FO35+FO36+FO37</f>
        <v>45731</v>
      </c>
      <c r="FP28" s="31">
        <f t="shared" si="187"/>
        <v>77.088144564502798</v>
      </c>
      <c r="FQ28" s="32">
        <f>FQ29+FQ35+FQ36+FQ37</f>
        <v>11011</v>
      </c>
      <c r="FR28" s="32">
        <f>FR29+FR35+FR36+FR37</f>
        <v>6434</v>
      </c>
      <c r="FS28" s="31">
        <f t="shared" si="188"/>
        <v>58.432476614294792</v>
      </c>
      <c r="FT28" s="32">
        <f>FT29+FT35+FT36+FT37</f>
        <v>0</v>
      </c>
      <c r="FU28" s="32">
        <f>FU29+FU35+FU36+FU37</f>
        <v>3751</v>
      </c>
      <c r="FV28" s="31"/>
      <c r="FW28" s="32">
        <f>FW29+FW35+FW36+FW37</f>
        <v>11750</v>
      </c>
      <c r="FX28" s="32">
        <f>FX29+FX35+FX36+FX37</f>
        <v>13603</v>
      </c>
      <c r="FY28" s="31">
        <f t="shared" si="190"/>
        <v>115.77021276595745</v>
      </c>
      <c r="FZ28" s="32">
        <f>FZ29+FZ35+FZ36+FZ37</f>
        <v>0</v>
      </c>
      <c r="GA28" s="32">
        <f>GA29+GA35+GA36+GA37</f>
        <v>0</v>
      </c>
      <c r="GB28" s="30"/>
      <c r="GC28" s="32">
        <f>GC29+GC35+GC36+GC37</f>
        <v>0</v>
      </c>
      <c r="GD28" s="32">
        <f>GD29+GD35+GD36+GD37</f>
        <v>0</v>
      </c>
      <c r="GE28" s="30"/>
      <c r="GF28" s="32">
        <f>GF29+GF35+GF36+GF37</f>
        <v>73445</v>
      </c>
      <c r="GG28" s="32">
        <f>GG29+GG35+GG36+GG37</f>
        <v>97009</v>
      </c>
      <c r="GH28" s="31">
        <f t="shared" si="193"/>
        <v>132.08387228538362</v>
      </c>
      <c r="GI28" s="32">
        <f>GI29+GI35+GI36+GI37</f>
        <v>0</v>
      </c>
      <c r="GJ28" s="32">
        <f>GJ29+GJ35+GJ36+GJ37</f>
        <v>0</v>
      </c>
      <c r="GK28" s="30"/>
      <c r="GL28" s="30">
        <f t="shared" si="63"/>
        <v>158529</v>
      </c>
      <c r="GM28" s="30">
        <f t="shared" si="63"/>
        <v>214638</v>
      </c>
      <c r="GN28" s="31">
        <f t="shared" si="194"/>
        <v>135.39352421323542</v>
      </c>
      <c r="GO28" s="32">
        <f>GO29+GO35+GO36+GO37</f>
        <v>85777</v>
      </c>
      <c r="GP28" s="32">
        <f>GP29+GP35+GP36+GP37</f>
        <v>64989</v>
      </c>
      <c r="GQ28" s="31">
        <f t="shared" si="195"/>
        <v>75.765065227275372</v>
      </c>
      <c r="GR28" s="32">
        <f>GR29+GR35+GR36+GR37</f>
        <v>1380652</v>
      </c>
      <c r="GS28" s="32">
        <f>GS29+GS35+GS36+GS37</f>
        <v>1515777</v>
      </c>
      <c r="GT28" s="31">
        <f t="shared" si="196"/>
        <v>109.78704264362055</v>
      </c>
      <c r="GU28" s="32">
        <f>GU29+GU35+GU36+GU37</f>
        <v>0</v>
      </c>
      <c r="GV28" s="32">
        <f>GV29+GV35+GV36+GV37</f>
        <v>0</v>
      </c>
      <c r="GW28" s="30"/>
      <c r="GX28" s="30">
        <f t="shared" si="64"/>
        <v>1624958</v>
      </c>
      <c r="GY28" s="30">
        <f t="shared" si="64"/>
        <v>1795404</v>
      </c>
      <c r="GZ28" s="31">
        <f t="shared" si="198"/>
        <v>110.48925572230175</v>
      </c>
      <c r="HA28" s="30">
        <f t="shared" si="65"/>
        <v>14896319</v>
      </c>
      <c r="HB28" s="30">
        <f t="shared" si="65"/>
        <v>15361477</v>
      </c>
      <c r="HC28" s="33">
        <f t="shared" si="59"/>
        <v>103.122637209904</v>
      </c>
      <c r="HE28" s="25"/>
      <c r="HF28" s="25"/>
    </row>
    <row r="29" spans="1:214" s="44" customFormat="1" ht="30" customHeight="1" x14ac:dyDescent="0.2">
      <c r="A29" s="55" t="s">
        <v>329</v>
      </c>
      <c r="B29" s="43">
        <f>B30+B31+B32+B33+B34</f>
        <v>0</v>
      </c>
      <c r="C29" s="43">
        <f>C30+C31+C32+C33+C34</f>
        <v>0</v>
      </c>
      <c r="D29" s="40"/>
      <c r="E29" s="43">
        <f>E30+E31+E32+E33+E34</f>
        <v>0</v>
      </c>
      <c r="F29" s="43">
        <f>F30+F31+F32+F33+F34</f>
        <v>0</v>
      </c>
      <c r="G29" s="38"/>
      <c r="H29" s="43">
        <f>H30+H31+H32+H33+H34</f>
        <v>0</v>
      </c>
      <c r="I29" s="43">
        <f>I30+I31+I32+I33+I34</f>
        <v>0</v>
      </c>
      <c r="J29" s="38"/>
      <c r="K29" s="43">
        <f>K30+K31+K32+K33+K34</f>
        <v>0</v>
      </c>
      <c r="L29" s="43">
        <f>L30+L31+L32+L33+L34</f>
        <v>0</v>
      </c>
      <c r="M29" s="38"/>
      <c r="N29" s="43">
        <f>N30+N31+N32+N33+N34</f>
        <v>0</v>
      </c>
      <c r="O29" s="43">
        <f>O30+O31+O32+O33+O34</f>
        <v>0</v>
      </c>
      <c r="P29" s="38"/>
      <c r="Q29" s="43">
        <f>Q30+Q31+Q32+Q33+Q34</f>
        <v>0</v>
      </c>
      <c r="R29" s="43">
        <f>R30+R31+R32+R33+R34</f>
        <v>0</v>
      </c>
      <c r="S29" s="38"/>
      <c r="T29" s="43">
        <f>T30+T31+T32+T33+T34</f>
        <v>0</v>
      </c>
      <c r="U29" s="43">
        <f>U30+U31+U32+U33+U34</f>
        <v>0</v>
      </c>
      <c r="V29" s="38"/>
      <c r="W29" s="43">
        <f>W30+W31+W32+W33+W34</f>
        <v>0</v>
      </c>
      <c r="X29" s="43">
        <f>X30+X31+X32+X33+X34</f>
        <v>0</v>
      </c>
      <c r="Y29" s="38"/>
      <c r="Z29" s="43">
        <f>Z30+Z31+Z32+Z33+Z34</f>
        <v>1672457</v>
      </c>
      <c r="AA29" s="43">
        <f>AA30+AA31+AA32+AA33+AA34</f>
        <v>1723442</v>
      </c>
      <c r="AB29" s="40">
        <f t="shared" si="147"/>
        <v>103.04850887048218</v>
      </c>
      <c r="AC29" s="43">
        <f>AC30+AC31+AC32+AC33+AC34</f>
        <v>0</v>
      </c>
      <c r="AD29" s="43">
        <f>AD30+AD31+AD32+AD33+AD34</f>
        <v>0</v>
      </c>
      <c r="AE29" s="38"/>
      <c r="AF29" s="43">
        <f>AF30+AF31+AF32+AF33+AF34</f>
        <v>0</v>
      </c>
      <c r="AG29" s="43">
        <f>AG30+AG31+AG32+AG33+AG34</f>
        <v>0</v>
      </c>
      <c r="AH29" s="38"/>
      <c r="AI29" s="43">
        <f>AI30+AI31+AI32+AI33+AI34</f>
        <v>0</v>
      </c>
      <c r="AJ29" s="43">
        <f>AJ30+AJ31+AJ32+AJ33+AJ34</f>
        <v>0</v>
      </c>
      <c r="AK29" s="38"/>
      <c r="AL29" s="43">
        <f>AL30+AL31+AL32+AL33+AL34</f>
        <v>0</v>
      </c>
      <c r="AM29" s="43">
        <f>AM30+AM31+AM32+AM33+AM34</f>
        <v>0</v>
      </c>
      <c r="AN29" s="38"/>
      <c r="AO29" s="43">
        <f>AO30+AO31+AO32+AO33+AO34</f>
        <v>0</v>
      </c>
      <c r="AP29" s="43">
        <f>AP30+AP31+AP32+AP33+AP34</f>
        <v>0</v>
      </c>
      <c r="AQ29" s="38"/>
      <c r="AR29" s="43">
        <f>AR30+AR31+AR32+AR33+AR34</f>
        <v>0</v>
      </c>
      <c r="AS29" s="43">
        <f>AS30+AS31+AS32+AS33+AS34</f>
        <v>0</v>
      </c>
      <c r="AT29" s="38"/>
      <c r="AU29" s="43">
        <f>AU30+AU31+AU32+AU33+AU34</f>
        <v>0</v>
      </c>
      <c r="AV29" s="43">
        <f>AV30+AV31+AV32+AV33+AV34</f>
        <v>0</v>
      </c>
      <c r="AW29" s="38"/>
      <c r="AX29" s="43">
        <f>AX30+AX31+AX32+AX33+AX34</f>
        <v>0</v>
      </c>
      <c r="AY29" s="43">
        <f>AY30+AY31+AY32+AY33+AY34</f>
        <v>0</v>
      </c>
      <c r="AZ29" s="38"/>
      <c r="BA29" s="43">
        <f>BA30+BA31+BA32+BA33+BA34</f>
        <v>0</v>
      </c>
      <c r="BB29" s="43">
        <f>BB30+BB31+BB32+BB33+BB34</f>
        <v>0</v>
      </c>
      <c r="BC29" s="38"/>
      <c r="BD29" s="43">
        <f>BD30+BD31+BD32+BD33+BD34</f>
        <v>0</v>
      </c>
      <c r="BE29" s="43">
        <f>BE30+BE31+BE32+BE33+BE34</f>
        <v>0</v>
      </c>
      <c r="BF29" s="38"/>
      <c r="BG29" s="43">
        <f>BG30+BG31+BG32+BG33+BG34</f>
        <v>0</v>
      </c>
      <c r="BH29" s="43">
        <f>BH30+BH31+BH32+BH33+BH34</f>
        <v>0</v>
      </c>
      <c r="BI29" s="38"/>
      <c r="BJ29" s="43">
        <f>BJ30+BJ31+BJ32+BJ33+BJ34</f>
        <v>0</v>
      </c>
      <c r="BK29" s="43">
        <f>BK30+BK31+BK32+BK33+BK34</f>
        <v>0</v>
      </c>
      <c r="BL29" s="38"/>
      <c r="BM29" s="43">
        <f>BM30+BM31+BM32+BM33+BM34</f>
        <v>0</v>
      </c>
      <c r="BN29" s="43">
        <f>BN30+BN31+BN32+BN33+BN34</f>
        <v>0</v>
      </c>
      <c r="BO29" s="38"/>
      <c r="BP29" s="43">
        <f>BP30+BP31+BP32+BP33+BP34</f>
        <v>0</v>
      </c>
      <c r="BQ29" s="43">
        <f>BQ30+BQ31+BQ32+BQ33+BQ34</f>
        <v>0</v>
      </c>
      <c r="BR29" s="38"/>
      <c r="BS29" s="43">
        <f>BS30+BS31+BS32+BS33+BS34</f>
        <v>0</v>
      </c>
      <c r="BT29" s="43">
        <f>BT30+BT31+BT32+BT33+BT34</f>
        <v>0</v>
      </c>
      <c r="BU29" s="38"/>
      <c r="BV29" s="43">
        <f>BV30+BV31+BV32+BV33+BV34</f>
        <v>0</v>
      </c>
      <c r="BW29" s="43">
        <f>BW30+BW31+BW32+BW33+BW34</f>
        <v>0</v>
      </c>
      <c r="BX29" s="38"/>
      <c r="BY29" s="43">
        <f>BY30+BY31+BY32+BY33+BY34</f>
        <v>0</v>
      </c>
      <c r="BZ29" s="43">
        <f>BZ30+BZ31+BZ32+BZ33+BZ34</f>
        <v>0</v>
      </c>
      <c r="CA29" s="38"/>
      <c r="CB29" s="43">
        <f>CB30+CB31+CB32+CB33+CB34</f>
        <v>0</v>
      </c>
      <c r="CC29" s="43">
        <f>CC30+CC31+CC32+CC33+CC34</f>
        <v>0</v>
      </c>
      <c r="CD29" s="38"/>
      <c r="CE29" s="43">
        <f>CE30+CE31+CE32+CE33+CE34</f>
        <v>0</v>
      </c>
      <c r="CF29" s="43">
        <f>CF30+CF31+CF32+CF33+CF34</f>
        <v>0</v>
      </c>
      <c r="CG29" s="38"/>
      <c r="CH29" s="43">
        <f>CH30+CH31+CH32+CH33+CH34</f>
        <v>0</v>
      </c>
      <c r="CI29" s="43">
        <f>CI30+CI31+CI32+CI33+CI34</f>
        <v>0</v>
      </c>
      <c r="CJ29" s="38"/>
      <c r="CK29" s="43">
        <f>CK30+CK31+CK32+CK33+CK34</f>
        <v>0</v>
      </c>
      <c r="CL29" s="43">
        <f>CL30+CL31+CL32+CL33+CL34</f>
        <v>132094</v>
      </c>
      <c r="CM29" s="38"/>
      <c r="CN29" s="43">
        <f>CN30+CN31+CN32+CN33+CN34</f>
        <v>0</v>
      </c>
      <c r="CO29" s="43">
        <f>CO30+CO31+CO32+CO33+CO34</f>
        <v>11675</v>
      </c>
      <c r="CP29" s="38"/>
      <c r="CQ29" s="43">
        <f>CQ30+CQ31+CQ32+CQ33+CQ34</f>
        <v>0</v>
      </c>
      <c r="CR29" s="43">
        <f>CR30+CR31+CR32+CR33+CR34</f>
        <v>0</v>
      </c>
      <c r="CS29" s="38"/>
      <c r="CT29" s="43">
        <f>CT30+CT31+CT32+CT33+CT34</f>
        <v>0</v>
      </c>
      <c r="CU29" s="43">
        <f>CU30+CU31+CU32+CU33+CU34</f>
        <v>0</v>
      </c>
      <c r="CV29" s="38"/>
      <c r="CW29" s="43">
        <f>CW30+CW31+CW32+CW33+CW34</f>
        <v>0</v>
      </c>
      <c r="CX29" s="43">
        <f>CX30+CX31+CX32+CX33+CX34</f>
        <v>0</v>
      </c>
      <c r="CY29" s="38"/>
      <c r="CZ29" s="43">
        <f>CZ30+CZ31+CZ32+CZ33+CZ34</f>
        <v>0</v>
      </c>
      <c r="DA29" s="43">
        <f>DA30+DA31+DA32+DA33+DA34</f>
        <v>0</v>
      </c>
      <c r="DB29" s="38"/>
      <c r="DC29" s="43">
        <f>DC30+DC31+DC32+DC33+DC34</f>
        <v>0</v>
      </c>
      <c r="DD29" s="43">
        <f>DD30+DD31+DD32+DD33+DD34</f>
        <v>0</v>
      </c>
      <c r="DE29" s="38"/>
      <c r="DF29" s="43">
        <f>DF30+DF31+DF32+DF33+DF34</f>
        <v>0</v>
      </c>
      <c r="DG29" s="43">
        <f>DG30+DG31+DG32+DG33+DG34</f>
        <v>0</v>
      </c>
      <c r="DH29" s="38"/>
      <c r="DI29" s="43">
        <f>DI30+DI31+DI32+DI33+DI34</f>
        <v>0</v>
      </c>
      <c r="DJ29" s="43">
        <f>DJ30+DJ31+DJ32+DJ33+DJ34</f>
        <v>0</v>
      </c>
      <c r="DK29" s="38"/>
      <c r="DL29" s="43">
        <f>DL30+DL31+DL32+DL33+DL34</f>
        <v>0</v>
      </c>
      <c r="DM29" s="43">
        <f>DM30+DM31+DM32+DM33+DM34</f>
        <v>0</v>
      </c>
      <c r="DN29" s="38"/>
      <c r="DO29" s="43">
        <f>DO30+DO31+DO32+DO33+DO34</f>
        <v>0</v>
      </c>
      <c r="DP29" s="43">
        <f>DP30+DP31+DP32+DP33+DP34</f>
        <v>0</v>
      </c>
      <c r="DQ29" s="38"/>
      <c r="DR29" s="38">
        <f t="shared" si="60"/>
        <v>1672457</v>
      </c>
      <c r="DS29" s="38">
        <f t="shared" si="60"/>
        <v>1867211</v>
      </c>
      <c r="DT29" s="40">
        <f t="shared" si="61"/>
        <v>111.64478369249554</v>
      </c>
      <c r="DU29" s="43">
        <f>DU30+DU31+DU32+DU33+DU34</f>
        <v>0</v>
      </c>
      <c r="DV29" s="43">
        <f>DV30+DV31+DV32+DV33+DV34</f>
        <v>0</v>
      </c>
      <c r="DW29" s="38"/>
      <c r="DX29" s="43">
        <f>DX30+DX31+DX32+DX33+DX34</f>
        <v>0</v>
      </c>
      <c r="DY29" s="43">
        <f>DY30+DY31+DY32+DY33+DY34</f>
        <v>0</v>
      </c>
      <c r="DZ29" s="38"/>
      <c r="EA29" s="43">
        <f>EA30+EA31+EA32+EA33+EA34</f>
        <v>0</v>
      </c>
      <c r="EB29" s="43">
        <f>EB30+EB31+EB32+EB33+EB34</f>
        <v>0</v>
      </c>
      <c r="EC29" s="38"/>
      <c r="ED29" s="43">
        <f>ED30+ED31+ED32+ED33+ED34</f>
        <v>0</v>
      </c>
      <c r="EE29" s="43">
        <f>EE30+EE31+EE32+EE33+EE34</f>
        <v>0</v>
      </c>
      <c r="EF29" s="38"/>
      <c r="EG29" s="43">
        <f>EG30+EG31+EG32+EG33+EG34</f>
        <v>0</v>
      </c>
      <c r="EH29" s="43">
        <f>EH30+EH31+EH32+EH33+EH34</f>
        <v>0</v>
      </c>
      <c r="EI29" s="38"/>
      <c r="EJ29" s="43">
        <f>EJ30+EJ31+EJ32+EJ33+EJ34</f>
        <v>0</v>
      </c>
      <c r="EK29" s="43">
        <f>EK30+EK31+EK32+EK33+EK34</f>
        <v>0</v>
      </c>
      <c r="EL29" s="38"/>
      <c r="EM29" s="43">
        <f>EM30+EM31+EM32+EM33+EM34</f>
        <v>0</v>
      </c>
      <c r="EN29" s="43">
        <f>EN30+EN31+EN32+EN33+EN34</f>
        <v>0</v>
      </c>
      <c r="EO29" s="38"/>
      <c r="EP29" s="43">
        <f>EP30+EP31+EP32+EP33+EP34</f>
        <v>0</v>
      </c>
      <c r="EQ29" s="43">
        <f>EQ30+EQ31+EQ32+EQ33+EQ34</f>
        <v>0</v>
      </c>
      <c r="ER29" s="38"/>
      <c r="ES29" s="43">
        <f>ES30+ES31+ES32+ES33+ES34</f>
        <v>0</v>
      </c>
      <c r="ET29" s="43">
        <f>ET30+ET31+ET32+ET33+ET34</f>
        <v>0</v>
      </c>
      <c r="EU29" s="38"/>
      <c r="EV29" s="38">
        <f t="shared" si="62"/>
        <v>0</v>
      </c>
      <c r="EW29" s="38">
        <f t="shared" si="62"/>
        <v>0</v>
      </c>
      <c r="EX29" s="31"/>
      <c r="EY29" s="43">
        <f>EY30+EY31+EY32+EY33+EY34</f>
        <v>0</v>
      </c>
      <c r="EZ29" s="43">
        <f>EZ30+EZ31+EZ32+EZ33+EZ34</f>
        <v>0</v>
      </c>
      <c r="FA29" s="38"/>
      <c r="FB29" s="43">
        <f>FB30+FB31+FB32+FB33+FB34</f>
        <v>0</v>
      </c>
      <c r="FC29" s="43">
        <f>FC30+FC31+FC32+FC33+FC34</f>
        <v>0</v>
      </c>
      <c r="FD29" s="38"/>
      <c r="FE29" s="43">
        <f>FE30+FE31+FE32+FE33+FE34</f>
        <v>0</v>
      </c>
      <c r="FF29" s="43">
        <f>FF30+FF31+FF32+FF33+FF34</f>
        <v>0</v>
      </c>
      <c r="FG29" s="38"/>
      <c r="FH29" s="43">
        <f>FH30+FH31+FH32+FH33+FH34</f>
        <v>0</v>
      </c>
      <c r="FI29" s="43">
        <f>FI30+FI31+FI32+FI33+FI34</f>
        <v>44510</v>
      </c>
      <c r="FJ29" s="38"/>
      <c r="FK29" s="43">
        <f>FK30+FK31+FK32+FK33+FK34</f>
        <v>0</v>
      </c>
      <c r="FL29" s="43">
        <f>FL30+FL31+FL32+FL33+FL34</f>
        <v>0</v>
      </c>
      <c r="FM29" s="38"/>
      <c r="FN29" s="36">
        <f>FN30+FN31+FN32+FN33+FN34</f>
        <v>0</v>
      </c>
      <c r="FO29" s="36">
        <f>FO30+FO31+FO32+FO33+FO34</f>
        <v>0</v>
      </c>
      <c r="FP29" s="38"/>
      <c r="FQ29" s="43">
        <f>FQ30+FQ31+FQ32+FQ33+FQ34</f>
        <v>0</v>
      </c>
      <c r="FR29" s="43">
        <f>FR30+FR31+FR32+FR33+FR34</f>
        <v>0</v>
      </c>
      <c r="FS29" s="38"/>
      <c r="FT29" s="43">
        <f>FT30+FT31+FT32+FT33+FT34</f>
        <v>0</v>
      </c>
      <c r="FU29" s="43">
        <f>FU30+FU31+FU32+FU33+FU34</f>
        <v>0</v>
      </c>
      <c r="FV29" s="39"/>
      <c r="FW29" s="43">
        <f>FW30+FW31+FW32+FW33+FW34</f>
        <v>0</v>
      </c>
      <c r="FX29" s="43">
        <f>FX30+FX31+FX32+FX33+FX34</f>
        <v>0</v>
      </c>
      <c r="FY29" s="38"/>
      <c r="FZ29" s="43">
        <f>FZ30+FZ31+FZ32+FZ33+FZ34</f>
        <v>0</v>
      </c>
      <c r="GA29" s="43">
        <f>GA30+GA31+GA32+GA33+GA34</f>
        <v>0</v>
      </c>
      <c r="GB29" s="38"/>
      <c r="GC29" s="43">
        <f>GC30+GC31+GC32+GC33+GC34</f>
        <v>0</v>
      </c>
      <c r="GD29" s="43">
        <f>GD30+GD31+GD32+GD33+GD34</f>
        <v>0</v>
      </c>
      <c r="GE29" s="38"/>
      <c r="GF29" s="43">
        <f>GF30+GF31+GF32+GF33+GF34</f>
        <v>0</v>
      </c>
      <c r="GG29" s="43">
        <f>GG30+GG31+GG32+GG33+GG34</f>
        <v>0</v>
      </c>
      <c r="GH29" s="38"/>
      <c r="GI29" s="43">
        <f>GI30+GI31+GI32+GI33+GI34</f>
        <v>0</v>
      </c>
      <c r="GJ29" s="43">
        <f>GJ30+GJ31+GJ32+GJ33+GJ34</f>
        <v>0</v>
      </c>
      <c r="GK29" s="38"/>
      <c r="GL29" s="38">
        <f t="shared" si="63"/>
        <v>0</v>
      </c>
      <c r="GM29" s="38">
        <f t="shared" si="63"/>
        <v>44510</v>
      </c>
      <c r="GN29" s="38"/>
      <c r="GO29" s="43">
        <f>GO30+GO31+GO32+GO33+GO34</f>
        <v>29811</v>
      </c>
      <c r="GP29" s="43">
        <f>GP30+GP31+GP32+GP33+GP34</f>
        <v>22682</v>
      </c>
      <c r="GQ29" s="31">
        <f t="shared" si="195"/>
        <v>76.086008520344834</v>
      </c>
      <c r="GR29" s="43">
        <f>GR30+GR31+GR32+GR33+GR34</f>
        <v>1346652</v>
      </c>
      <c r="GS29" s="43">
        <f>GS30+GS31+GS32+GS33+GS34</f>
        <v>1486077</v>
      </c>
      <c r="GT29" s="31">
        <f t="shared" si="196"/>
        <v>110.35345434455226</v>
      </c>
      <c r="GU29" s="43">
        <f>GU30+GU31+GU32+GU33+GU34</f>
        <v>0</v>
      </c>
      <c r="GV29" s="43">
        <f>GV30+GV31+GV32+GV33+GV34</f>
        <v>0</v>
      </c>
      <c r="GW29" s="38"/>
      <c r="GX29" s="38">
        <f t="shared" si="64"/>
        <v>1376463</v>
      </c>
      <c r="GY29" s="38">
        <f t="shared" si="64"/>
        <v>1553269</v>
      </c>
      <c r="GZ29" s="31">
        <f t="shared" si="198"/>
        <v>112.84495115379055</v>
      </c>
      <c r="HA29" s="38">
        <f t="shared" si="65"/>
        <v>3048920</v>
      </c>
      <c r="HB29" s="38">
        <f t="shared" si="65"/>
        <v>3420480</v>
      </c>
      <c r="HC29" s="41">
        <f t="shared" si="59"/>
        <v>112.1866103407108</v>
      </c>
      <c r="HE29" s="25"/>
      <c r="HF29" s="25"/>
    </row>
    <row r="30" spans="1:214" ht="15" customHeight="1" x14ac:dyDescent="0.2">
      <c r="A30" s="56" t="s">
        <v>330</v>
      </c>
      <c r="B30" s="36"/>
      <c r="C30" s="36">
        <f>SUM('[1]címrend kötelező'!C30+'[1]címrend önként'!C30+'[1]címrend államig'!C30)</f>
        <v>0</v>
      </c>
      <c r="D30" s="40"/>
      <c r="E30" s="36"/>
      <c r="F30" s="36">
        <f>SUM('[1]címrend kötelező'!F30+'[1]címrend önként'!F30+'[1]címrend államig'!F30)</f>
        <v>0</v>
      </c>
      <c r="G30" s="38"/>
      <c r="H30" s="36"/>
      <c r="I30" s="36">
        <f>SUM('[1]címrend kötelező'!I30+'[1]címrend önként'!I30+'[1]címrend államig'!I30)</f>
        <v>0</v>
      </c>
      <c r="J30" s="38"/>
      <c r="K30" s="36"/>
      <c r="L30" s="36">
        <f>SUM('[1]címrend kötelező'!L30+'[1]címrend önként'!L30+'[1]címrend államig'!L30)</f>
        <v>0</v>
      </c>
      <c r="M30" s="38"/>
      <c r="N30" s="36"/>
      <c r="O30" s="36">
        <f>SUM('[1]címrend kötelező'!O30+'[1]címrend önként'!O30+'[1]címrend államig'!O30)</f>
        <v>0</v>
      </c>
      <c r="P30" s="38"/>
      <c r="Q30" s="36"/>
      <c r="R30" s="36">
        <f>SUM('[1]címrend kötelező'!R30+'[1]címrend önként'!R30+'[1]címrend államig'!R30)</f>
        <v>0</v>
      </c>
      <c r="S30" s="38"/>
      <c r="T30" s="36"/>
      <c r="U30" s="36">
        <f>SUM('[1]címrend kötelező'!U30+'[1]címrend önként'!U30+'[1]címrend államig'!U30)</f>
        <v>0</v>
      </c>
      <c r="V30" s="38"/>
      <c r="W30" s="36"/>
      <c r="X30" s="36">
        <f>SUM('[1]címrend kötelező'!X30+'[1]címrend önként'!X30+'[1]címrend államig'!X30)</f>
        <v>0</v>
      </c>
      <c r="Y30" s="38"/>
      <c r="Z30" s="36">
        <v>1666212</v>
      </c>
      <c r="AA30" s="36">
        <f>SUM('[1]címrend kötelező'!AA30+'[1]címrend önként'!AA30+'[1]címrend államig'!AA30)</f>
        <v>1715394</v>
      </c>
      <c r="AB30" s="37">
        <f t="shared" si="147"/>
        <v>102.95172523064291</v>
      </c>
      <c r="AC30" s="36"/>
      <c r="AD30" s="36">
        <f>SUM('[1]címrend kötelező'!AD30+'[1]címrend önként'!AD30+'[1]címrend államig'!AD30)</f>
        <v>0</v>
      </c>
      <c r="AE30" s="38"/>
      <c r="AF30" s="36"/>
      <c r="AG30" s="36">
        <f>SUM('[1]címrend kötelező'!AG30+'[1]címrend önként'!AG30+'[1]címrend államig'!AG30)</f>
        <v>0</v>
      </c>
      <c r="AH30" s="38"/>
      <c r="AI30" s="36"/>
      <c r="AJ30" s="36">
        <f>SUM('[1]címrend kötelező'!AJ30+'[1]címrend önként'!AJ30+'[1]címrend államig'!AJ30)</f>
        <v>0</v>
      </c>
      <c r="AK30" s="38"/>
      <c r="AL30" s="36"/>
      <c r="AM30" s="36">
        <f>SUM('[1]címrend kötelező'!AM30+'[1]címrend önként'!AM30+'[1]címrend államig'!AM30)</f>
        <v>0</v>
      </c>
      <c r="AN30" s="38"/>
      <c r="AO30" s="36"/>
      <c r="AP30" s="36">
        <f>SUM('[1]címrend kötelező'!AP30+'[1]címrend önként'!AP30+'[1]címrend államig'!AP30)</f>
        <v>0</v>
      </c>
      <c r="AQ30" s="38"/>
      <c r="AR30" s="36"/>
      <c r="AS30" s="39">
        <f>SUM('[1]címrend kötelező'!AS30+'[1]címrend önként'!AS30+'[1]címrend államig'!AS30)</f>
        <v>0</v>
      </c>
      <c r="AT30" s="38"/>
      <c r="AU30" s="36"/>
      <c r="AV30" s="39">
        <f>SUM('[1]címrend kötelező'!AV30+'[1]címrend önként'!AV30+'[1]címrend államig'!AV30)</f>
        <v>0</v>
      </c>
      <c r="AW30" s="38"/>
      <c r="AX30" s="36"/>
      <c r="AY30" s="39">
        <f>SUM('[1]címrend kötelező'!AY30+'[1]címrend önként'!AY30+'[1]címrend államig'!AY30)</f>
        <v>0</v>
      </c>
      <c r="AZ30" s="38"/>
      <c r="BA30" s="36"/>
      <c r="BB30" s="39">
        <f>SUM('[1]címrend kötelező'!BB30+'[1]címrend önként'!BB30+'[1]címrend államig'!BB30)</f>
        <v>0</v>
      </c>
      <c r="BC30" s="38"/>
      <c r="BD30" s="36"/>
      <c r="BE30" s="39">
        <f>SUM('[1]címrend kötelező'!BE30+'[1]címrend önként'!BE30+'[1]címrend államig'!BE30)</f>
        <v>0</v>
      </c>
      <c r="BF30" s="38"/>
      <c r="BG30" s="36"/>
      <c r="BH30" s="39">
        <f>'[1]címrend kötelező'!BH30+'[1]címrend önként'!BH30+'[1]címrend államig'!BH30</f>
        <v>0</v>
      </c>
      <c r="BI30" s="38"/>
      <c r="BJ30" s="36"/>
      <c r="BK30" s="39">
        <f>'[1]címrend kötelező'!BK30+'[1]címrend önként'!BK30+'[1]címrend államig'!BK30</f>
        <v>0</v>
      </c>
      <c r="BL30" s="38"/>
      <c r="BM30" s="36"/>
      <c r="BN30" s="39">
        <f>SUM('[1]címrend kötelező'!BN30+'[1]címrend önként'!BN30+'[1]címrend államig'!BN30)</f>
        <v>0</v>
      </c>
      <c r="BO30" s="38"/>
      <c r="BP30" s="36"/>
      <c r="BQ30" s="39">
        <f>SUM('[1]címrend kötelező'!BQ30+'[1]címrend önként'!BQ30+'[1]címrend államig'!BQ30)</f>
        <v>0</v>
      </c>
      <c r="BR30" s="38"/>
      <c r="BS30" s="36"/>
      <c r="BT30" s="39">
        <f>SUM('[1]címrend kötelező'!BT30+'[1]címrend önként'!BT30+'[1]címrend államig'!BT30)</f>
        <v>0</v>
      </c>
      <c r="BU30" s="38"/>
      <c r="BV30" s="36"/>
      <c r="BW30" s="39">
        <f>SUM('[1]címrend kötelező'!BW30+'[1]címrend önként'!BW30+'[1]címrend államig'!BW30)</f>
        <v>0</v>
      </c>
      <c r="BX30" s="38"/>
      <c r="BY30" s="36"/>
      <c r="BZ30" s="39">
        <f>SUM('[1]címrend kötelező'!BZ30+'[1]címrend önként'!BZ30+'[1]címrend államig'!BZ30)</f>
        <v>0</v>
      </c>
      <c r="CA30" s="38"/>
      <c r="CB30" s="36"/>
      <c r="CC30" s="39">
        <f>SUM('[1]címrend kötelező'!CC30+'[1]címrend önként'!CC30+'[1]címrend államig'!CC30)</f>
        <v>0</v>
      </c>
      <c r="CD30" s="38"/>
      <c r="CE30" s="36"/>
      <c r="CF30" s="39">
        <f>SUM('[1]címrend kötelező'!CF30+'[1]címrend önként'!CF30+'[1]címrend államig'!CF30)</f>
        <v>0</v>
      </c>
      <c r="CG30" s="38"/>
      <c r="CH30" s="36"/>
      <c r="CI30" s="39">
        <f>SUM('[1]címrend kötelező'!CI30+'[1]címrend önként'!CI30+'[1]címrend államig'!CI30)</f>
        <v>0</v>
      </c>
      <c r="CJ30" s="38"/>
      <c r="CK30" s="36"/>
      <c r="CL30" s="39">
        <f>SUM('[1]címrend kötelező'!CL30+'[1]címrend önként'!CL30+'[1]címrend államig'!CL30)</f>
        <v>0</v>
      </c>
      <c r="CM30" s="38"/>
      <c r="CN30" s="36"/>
      <c r="CO30" s="39">
        <f>'[1]címrend kötelező'!CO30+'[1]címrend önként'!CO30+'[1]címrend államig'!CO30</f>
        <v>0</v>
      </c>
      <c r="CP30" s="38"/>
      <c r="CQ30" s="36"/>
      <c r="CR30" s="39">
        <f>SUM('[1]címrend kötelező'!CR30+'[1]címrend önként'!CR30+'[1]címrend államig'!CR30)</f>
        <v>0</v>
      </c>
      <c r="CS30" s="38"/>
      <c r="CT30" s="36"/>
      <c r="CU30" s="39">
        <f>SUM('[1]címrend kötelező'!CU30+'[1]címrend önként'!CU30+'[1]címrend államig'!CU30)</f>
        <v>0</v>
      </c>
      <c r="CV30" s="38"/>
      <c r="CW30" s="36"/>
      <c r="CX30" s="39">
        <f>SUM('[1]címrend kötelező'!CX30+'[1]címrend önként'!CX30+'[1]címrend államig'!CX30)</f>
        <v>0</v>
      </c>
      <c r="CY30" s="38"/>
      <c r="CZ30" s="36"/>
      <c r="DA30" s="39">
        <f>SUM('[1]címrend kötelező'!DA30+'[1]címrend önként'!DA30+'[1]címrend államig'!DA30)</f>
        <v>0</v>
      </c>
      <c r="DB30" s="38"/>
      <c r="DC30" s="36"/>
      <c r="DD30" s="39">
        <f>SUM('[1]címrend kötelező'!DD30+'[1]címrend önként'!DD30+'[1]címrend államig'!DD30)</f>
        <v>0</v>
      </c>
      <c r="DE30" s="38"/>
      <c r="DF30" s="36"/>
      <c r="DG30" s="39">
        <f>SUM('[1]címrend kötelező'!DG30+'[1]címrend önként'!DG30+'[1]címrend államig'!DG30)</f>
        <v>0</v>
      </c>
      <c r="DH30" s="38"/>
      <c r="DI30" s="36"/>
      <c r="DJ30" s="39">
        <f>SUM('[1]címrend kötelező'!DJ30+'[1]címrend önként'!DJ30+'[1]címrend államig'!DJ30)</f>
        <v>0</v>
      </c>
      <c r="DK30" s="38"/>
      <c r="DL30" s="36"/>
      <c r="DM30" s="39">
        <f>SUM('[1]címrend kötelező'!DM30+'[1]címrend önként'!DM30+'[1]címrend államig'!DM30)</f>
        <v>0</v>
      </c>
      <c r="DN30" s="38"/>
      <c r="DO30" s="36"/>
      <c r="DP30" s="39">
        <f>'[1]címrend kötelező'!DP30+'[1]címrend önként'!DP30+'[1]címrend államig'!DP30</f>
        <v>0</v>
      </c>
      <c r="DQ30" s="38"/>
      <c r="DR30" s="38">
        <f t="shared" si="60"/>
        <v>1666212</v>
      </c>
      <c r="DS30" s="38">
        <f t="shared" si="60"/>
        <v>1715394</v>
      </c>
      <c r="DT30" s="40">
        <f t="shared" si="61"/>
        <v>102.95172523064291</v>
      </c>
      <c r="DU30" s="36"/>
      <c r="DV30" s="36">
        <f>SUM('[1]címrend kötelező'!DV30+'[1]címrend önként'!DV30+'[1]címrend államig'!DV30)</f>
        <v>0</v>
      </c>
      <c r="DW30" s="38"/>
      <c r="DX30" s="36"/>
      <c r="DY30" s="36">
        <f>SUM('[1]címrend kötelező'!DY30+'[1]címrend önként'!DY30+'[1]címrend államig'!DY30)</f>
        <v>0</v>
      </c>
      <c r="DZ30" s="38"/>
      <c r="EA30" s="36"/>
      <c r="EB30" s="36">
        <f>SUM('[1]címrend kötelező'!EB30+'[1]címrend önként'!EB30+'[1]címrend államig'!EB30)</f>
        <v>0</v>
      </c>
      <c r="EC30" s="38"/>
      <c r="ED30" s="36"/>
      <c r="EE30" s="36">
        <f>SUM('[1]címrend kötelező'!EE30+'[1]címrend önként'!EE30+'[1]címrend államig'!EE30)</f>
        <v>0</v>
      </c>
      <c r="EF30" s="38"/>
      <c r="EG30" s="36"/>
      <c r="EH30" s="36">
        <f>SUM('[1]címrend kötelező'!EH30+'[1]címrend önként'!EH30+'[1]címrend államig'!EH30)</f>
        <v>0</v>
      </c>
      <c r="EI30" s="38"/>
      <c r="EJ30" s="36"/>
      <c r="EK30" s="36">
        <f>SUM('[1]címrend kötelező'!EK30+'[1]címrend önként'!EK30+'[1]címrend államig'!EK30)</f>
        <v>0</v>
      </c>
      <c r="EL30" s="38"/>
      <c r="EM30" s="36"/>
      <c r="EN30" s="36">
        <f>SUM('[1]címrend kötelező'!EN30+'[1]címrend önként'!EN30+'[1]címrend államig'!EN30)</f>
        <v>0</v>
      </c>
      <c r="EO30" s="38"/>
      <c r="EP30" s="36"/>
      <c r="EQ30" s="36">
        <f>SUM('[1]címrend kötelező'!EQ30+'[1]címrend önként'!EQ30+'[1]címrend államig'!EQ30)</f>
        <v>0</v>
      </c>
      <c r="ER30" s="38"/>
      <c r="ES30" s="36"/>
      <c r="ET30" s="36">
        <f>SUM('[1]címrend kötelező'!ET30+'[1]címrend önként'!ET30+'[1]címrend államig'!ET30)</f>
        <v>0</v>
      </c>
      <c r="EU30" s="38"/>
      <c r="EV30" s="38">
        <f t="shared" si="62"/>
        <v>0</v>
      </c>
      <c r="EW30" s="38">
        <f t="shared" si="62"/>
        <v>0</v>
      </c>
      <c r="EX30" s="31"/>
      <c r="EY30" s="36"/>
      <c r="EZ30" s="39">
        <f>'[1]címrend kötelező'!EY30+'[1]címrend önként'!EY30+'[1]címrend államig'!EY30</f>
        <v>0</v>
      </c>
      <c r="FA30" s="38"/>
      <c r="FB30" s="36"/>
      <c r="FC30" s="39">
        <f>'[1]címrend kötelező'!EZ30+'[1]címrend önként'!EZ30+'[1]címrend államig'!EZ30</f>
        <v>0</v>
      </c>
      <c r="FD30" s="38"/>
      <c r="FE30" s="36"/>
      <c r="FF30" s="39">
        <f>'[1]címrend kötelező'!FA30+'[1]címrend önként'!FA30+'[1]címrend államig'!FA30</f>
        <v>0</v>
      </c>
      <c r="FG30" s="38"/>
      <c r="FH30" s="36"/>
      <c r="FI30" s="39">
        <f>'[1]címrend kötelező'!FB30+'[1]címrend önként'!FB30+'[1]címrend államig'!FB30</f>
        <v>0</v>
      </c>
      <c r="FJ30" s="38"/>
      <c r="FK30" s="36"/>
      <c r="FL30" s="39">
        <f>'[1]címrend kötelező'!FC30+'[1]címrend önként'!FC30+'[1]címrend államig'!FC30</f>
        <v>0</v>
      </c>
      <c r="FM30" s="38"/>
      <c r="FN30" s="36"/>
      <c r="FO30" s="39">
        <f>'[1]címrend kötelező'!FD30+'[1]címrend önként'!FD30+'[1]címrend államig'!FD30</f>
        <v>0</v>
      </c>
      <c r="FP30" s="38"/>
      <c r="FQ30" s="36"/>
      <c r="FR30" s="39">
        <f>'[1]címrend kötelező'!FE30+'[1]címrend önként'!FE30+'[1]címrend államig'!FE30</f>
        <v>0</v>
      </c>
      <c r="FS30" s="38"/>
      <c r="FT30" s="36"/>
      <c r="FU30" s="39">
        <f>'[1]címrend kötelező'!FF30+'[1]címrend önként'!FF30+'[1]címrend államig'!FF30</f>
        <v>0</v>
      </c>
      <c r="FV30" s="39"/>
      <c r="FW30" s="36"/>
      <c r="FX30" s="39">
        <f>'[1]címrend kötelező'!FG30+'[1]címrend önként'!FG30+'[1]címrend államig'!FG30</f>
        <v>0</v>
      </c>
      <c r="FY30" s="38"/>
      <c r="FZ30" s="36"/>
      <c r="GA30" s="39">
        <f>'[1]címrend kötelező'!FH30+'[1]címrend önként'!FH30+'[1]címrend államig'!FH30</f>
        <v>0</v>
      </c>
      <c r="GB30" s="39"/>
      <c r="GC30" s="36"/>
      <c r="GD30" s="39">
        <f>'[1]címrend kötelező'!FI30+'[1]címrend önként'!FI30+'[1]címrend államig'!FI30</f>
        <v>0</v>
      </c>
      <c r="GE30" s="39"/>
      <c r="GF30" s="36"/>
      <c r="GG30" s="39">
        <f>'[1]címrend kötelező'!FJ30+'[1]címrend önként'!FJ30+'[1]címrend államig'!FJ30</f>
        <v>0</v>
      </c>
      <c r="GH30" s="39"/>
      <c r="GI30" s="36"/>
      <c r="GJ30" s="39">
        <f>'[1]címrend kötelező'!FK30+'[1]címrend önként'!FK30+'[1]címrend államig'!FK30</f>
        <v>0</v>
      </c>
      <c r="GK30" s="38"/>
      <c r="GL30" s="38">
        <f t="shared" si="63"/>
        <v>0</v>
      </c>
      <c r="GM30" s="38">
        <f t="shared" si="63"/>
        <v>0</v>
      </c>
      <c r="GN30" s="38"/>
      <c r="GO30" s="36"/>
      <c r="GP30" s="39">
        <f>'[1]címrend kötelező'!FM30+'[1]címrend önként'!FM30+'[1]címrend államig'!FM30</f>
        <v>0</v>
      </c>
      <c r="GQ30" s="39"/>
      <c r="GR30" s="36"/>
      <c r="GS30" s="39">
        <f>'[1]címrend kötelező'!FN30+'[1]címrend önként'!FN30+'[1]címrend államig'!FN30</f>
        <v>0</v>
      </c>
      <c r="GT30" s="39"/>
      <c r="GU30" s="36"/>
      <c r="GV30" s="39">
        <f>'[1]címrend kötelező'!FO30+'[1]címrend önként'!FO30+'[1]címrend államig'!FO30</f>
        <v>0</v>
      </c>
      <c r="GW30" s="39"/>
      <c r="GX30" s="38">
        <f t="shared" si="64"/>
        <v>0</v>
      </c>
      <c r="GY30" s="38">
        <f t="shared" si="64"/>
        <v>0</v>
      </c>
      <c r="GZ30" s="38"/>
      <c r="HA30" s="38">
        <f t="shared" si="65"/>
        <v>1666212</v>
      </c>
      <c r="HB30" s="38">
        <f t="shared" si="65"/>
        <v>1715394</v>
      </c>
      <c r="HC30" s="41">
        <f t="shared" si="59"/>
        <v>102.95172523064291</v>
      </c>
      <c r="HE30" s="25"/>
      <c r="HF30" s="25"/>
    </row>
    <row r="31" spans="1:214" ht="15" customHeight="1" x14ac:dyDescent="0.2">
      <c r="A31" s="56" t="s">
        <v>331</v>
      </c>
      <c r="B31" s="36"/>
      <c r="C31" s="36">
        <f>SUM('[1]címrend kötelező'!C31+'[1]címrend önként'!C31+'[1]címrend államig'!C31)</f>
        <v>0</v>
      </c>
      <c r="D31" s="40"/>
      <c r="E31" s="36"/>
      <c r="F31" s="36">
        <f>SUM('[1]címrend kötelező'!F31+'[1]címrend önként'!F31+'[1]címrend államig'!F31)</f>
        <v>0</v>
      </c>
      <c r="G31" s="38"/>
      <c r="H31" s="36"/>
      <c r="I31" s="36">
        <f>SUM('[1]címrend kötelező'!I31+'[1]címrend önként'!I31+'[1]címrend államig'!I31)</f>
        <v>0</v>
      </c>
      <c r="J31" s="38"/>
      <c r="K31" s="36"/>
      <c r="L31" s="36">
        <f>SUM('[1]címrend kötelező'!L31+'[1]címrend önként'!L31+'[1]címrend államig'!L31)</f>
        <v>0</v>
      </c>
      <c r="M31" s="38"/>
      <c r="N31" s="36"/>
      <c r="O31" s="36">
        <f>SUM('[1]címrend kötelező'!O31+'[1]címrend önként'!O31+'[1]címrend államig'!O31)</f>
        <v>0</v>
      </c>
      <c r="P31" s="38"/>
      <c r="Q31" s="36"/>
      <c r="R31" s="36">
        <f>SUM('[1]címrend kötelező'!R31+'[1]címrend önként'!R31+'[1]címrend államig'!R31)</f>
        <v>0</v>
      </c>
      <c r="S31" s="38"/>
      <c r="T31" s="36"/>
      <c r="U31" s="36">
        <f>SUM('[1]címrend kötelező'!U31+'[1]címrend önként'!U31+'[1]címrend államig'!U31)</f>
        <v>0</v>
      </c>
      <c r="V31" s="38"/>
      <c r="W31" s="36"/>
      <c r="X31" s="36">
        <f>SUM('[1]címrend kötelező'!X31+'[1]címrend önként'!X31+'[1]címrend államig'!X31)</f>
        <v>0</v>
      </c>
      <c r="Y31" s="38"/>
      <c r="Z31" s="36"/>
      <c r="AA31" s="36">
        <f>SUM('[1]címrend kötelező'!AA31+'[1]címrend önként'!AA31+'[1]címrend államig'!AA31)</f>
        <v>0</v>
      </c>
      <c r="AB31" s="38"/>
      <c r="AC31" s="36"/>
      <c r="AD31" s="36">
        <f>SUM('[1]címrend kötelező'!AD31+'[1]címrend önként'!AD31+'[1]címrend államig'!AD31)</f>
        <v>0</v>
      </c>
      <c r="AE31" s="38"/>
      <c r="AF31" s="36"/>
      <c r="AG31" s="36">
        <f>SUM('[1]címrend kötelező'!AG31+'[1]címrend önként'!AG31+'[1]címrend államig'!AG31)</f>
        <v>0</v>
      </c>
      <c r="AH31" s="38"/>
      <c r="AI31" s="36"/>
      <c r="AJ31" s="36">
        <f>SUM('[1]címrend kötelező'!AJ31+'[1]címrend önként'!AJ31+'[1]címrend államig'!AJ31)</f>
        <v>0</v>
      </c>
      <c r="AK31" s="38"/>
      <c r="AL31" s="36"/>
      <c r="AM31" s="36">
        <f>SUM('[1]címrend kötelező'!AM31+'[1]címrend önként'!AM31+'[1]címrend államig'!AM31)</f>
        <v>0</v>
      </c>
      <c r="AN31" s="38"/>
      <c r="AO31" s="36"/>
      <c r="AP31" s="36">
        <f>SUM('[1]címrend kötelező'!AP31+'[1]címrend önként'!AP31+'[1]címrend államig'!AP31)</f>
        <v>0</v>
      </c>
      <c r="AQ31" s="38"/>
      <c r="AR31" s="36"/>
      <c r="AS31" s="39">
        <f>SUM('[1]címrend kötelező'!AS31+'[1]címrend önként'!AS31+'[1]címrend államig'!AS31)</f>
        <v>0</v>
      </c>
      <c r="AT31" s="38"/>
      <c r="AU31" s="36"/>
      <c r="AV31" s="39">
        <f>SUM('[1]címrend kötelező'!AV31+'[1]címrend önként'!AV31+'[1]címrend államig'!AV31)</f>
        <v>0</v>
      </c>
      <c r="AW31" s="38"/>
      <c r="AX31" s="36"/>
      <c r="AY31" s="39">
        <f>SUM('[1]címrend kötelező'!AY31+'[1]címrend önként'!AY31+'[1]címrend államig'!AY31)</f>
        <v>0</v>
      </c>
      <c r="AZ31" s="38"/>
      <c r="BA31" s="36"/>
      <c r="BB31" s="39">
        <f>SUM('[1]címrend kötelező'!BB31+'[1]címrend önként'!BB31+'[1]címrend államig'!BB31)</f>
        <v>0</v>
      </c>
      <c r="BC31" s="38"/>
      <c r="BD31" s="36"/>
      <c r="BE31" s="39">
        <f>SUM('[1]címrend kötelező'!BE31+'[1]címrend önként'!BE31+'[1]címrend államig'!BE31)</f>
        <v>0</v>
      </c>
      <c r="BF31" s="38"/>
      <c r="BG31" s="36"/>
      <c r="BH31" s="39">
        <f>'[1]címrend kötelező'!BH31+'[1]címrend önként'!BH31+'[1]címrend államig'!BH31</f>
        <v>0</v>
      </c>
      <c r="BI31" s="38"/>
      <c r="BJ31" s="36"/>
      <c r="BK31" s="39">
        <f>'[1]címrend kötelező'!BK31+'[1]címrend önként'!BK31+'[1]címrend államig'!BK31</f>
        <v>0</v>
      </c>
      <c r="BL31" s="38"/>
      <c r="BM31" s="36"/>
      <c r="BN31" s="39">
        <f>SUM('[1]címrend kötelező'!BN31+'[1]címrend önként'!BN31+'[1]címrend államig'!BN31)</f>
        <v>0</v>
      </c>
      <c r="BO31" s="38"/>
      <c r="BP31" s="36"/>
      <c r="BQ31" s="39">
        <f>SUM('[1]címrend kötelező'!BQ31+'[1]címrend önként'!BQ31+'[1]címrend államig'!BQ31)</f>
        <v>0</v>
      </c>
      <c r="BR31" s="38"/>
      <c r="BS31" s="36"/>
      <c r="BT31" s="39">
        <f>SUM('[1]címrend kötelező'!BT31+'[1]címrend önként'!BT31+'[1]címrend államig'!BT31)</f>
        <v>0</v>
      </c>
      <c r="BU31" s="38"/>
      <c r="BV31" s="36"/>
      <c r="BW31" s="39">
        <f>SUM('[1]címrend kötelező'!BW31+'[1]címrend önként'!BW31+'[1]címrend államig'!BW31)</f>
        <v>0</v>
      </c>
      <c r="BX31" s="38"/>
      <c r="BY31" s="36"/>
      <c r="BZ31" s="39">
        <f>SUM('[1]címrend kötelező'!BZ31+'[1]címrend önként'!BZ31+'[1]címrend államig'!BZ31)</f>
        <v>0</v>
      </c>
      <c r="CA31" s="38"/>
      <c r="CB31" s="36"/>
      <c r="CC31" s="39">
        <f>SUM('[1]címrend kötelező'!CC31+'[1]címrend önként'!CC31+'[1]címrend államig'!CC31)</f>
        <v>0</v>
      </c>
      <c r="CD31" s="38"/>
      <c r="CE31" s="36"/>
      <c r="CF31" s="39">
        <f>SUM('[1]címrend kötelező'!CF31+'[1]címrend önként'!CF31+'[1]címrend államig'!CF31)</f>
        <v>0</v>
      </c>
      <c r="CG31" s="38"/>
      <c r="CH31" s="36"/>
      <c r="CI31" s="39">
        <f>SUM('[1]címrend kötelező'!CI31+'[1]címrend önként'!CI31+'[1]címrend államig'!CI31)</f>
        <v>0</v>
      </c>
      <c r="CJ31" s="38"/>
      <c r="CK31" s="36"/>
      <c r="CL31" s="39">
        <f>SUM('[1]címrend kötelező'!CL31+'[1]címrend önként'!CL31+'[1]címrend államig'!CL31)</f>
        <v>0</v>
      </c>
      <c r="CM31" s="38"/>
      <c r="CN31" s="36"/>
      <c r="CO31" s="39">
        <f>'[1]címrend kötelező'!CO31+'[1]címrend önként'!CO31+'[1]címrend államig'!CO31</f>
        <v>0</v>
      </c>
      <c r="CP31" s="38"/>
      <c r="CQ31" s="36"/>
      <c r="CR31" s="39">
        <f>SUM('[1]címrend kötelező'!CR31+'[1]címrend önként'!CR31+'[1]címrend államig'!CR31)</f>
        <v>0</v>
      </c>
      <c r="CS31" s="38"/>
      <c r="CT31" s="36"/>
      <c r="CU31" s="39">
        <f>SUM('[1]címrend kötelező'!CU31+'[1]címrend önként'!CU31+'[1]címrend államig'!CU31)</f>
        <v>0</v>
      </c>
      <c r="CV31" s="38"/>
      <c r="CW31" s="36"/>
      <c r="CX31" s="39">
        <f>SUM('[1]címrend kötelező'!CX31+'[1]címrend önként'!CX31+'[1]címrend államig'!CX31)</f>
        <v>0</v>
      </c>
      <c r="CY31" s="38"/>
      <c r="CZ31" s="36"/>
      <c r="DA31" s="39">
        <f>SUM('[1]címrend kötelező'!DA31+'[1]címrend önként'!DA31+'[1]címrend államig'!DA31)</f>
        <v>0</v>
      </c>
      <c r="DB31" s="38"/>
      <c r="DC31" s="36"/>
      <c r="DD31" s="39">
        <f>SUM('[1]címrend kötelező'!DD31+'[1]címrend önként'!DD31+'[1]címrend államig'!DD31)</f>
        <v>0</v>
      </c>
      <c r="DE31" s="38"/>
      <c r="DF31" s="36"/>
      <c r="DG31" s="39">
        <f>SUM('[1]címrend kötelező'!DG31+'[1]címrend önként'!DG31+'[1]címrend államig'!DG31)</f>
        <v>0</v>
      </c>
      <c r="DH31" s="38"/>
      <c r="DI31" s="36"/>
      <c r="DJ31" s="39">
        <f>SUM('[1]címrend kötelező'!DJ31+'[1]címrend önként'!DJ31+'[1]címrend államig'!DJ31)</f>
        <v>0</v>
      </c>
      <c r="DK31" s="38"/>
      <c r="DL31" s="36"/>
      <c r="DM31" s="39">
        <f>SUM('[1]címrend kötelező'!DM31+'[1]címrend önként'!DM31+'[1]címrend államig'!DM31)</f>
        <v>0</v>
      </c>
      <c r="DN31" s="38"/>
      <c r="DO31" s="36"/>
      <c r="DP31" s="39">
        <f>'[1]címrend kötelező'!DP31+'[1]címrend önként'!DP31+'[1]címrend államig'!DP31</f>
        <v>0</v>
      </c>
      <c r="DQ31" s="38"/>
      <c r="DR31" s="38">
        <f t="shared" si="60"/>
        <v>0</v>
      </c>
      <c r="DS31" s="38">
        <f t="shared" si="60"/>
        <v>0</v>
      </c>
      <c r="DT31" s="38"/>
      <c r="DU31" s="36"/>
      <c r="DV31" s="36">
        <f>SUM('[1]címrend kötelező'!DV31+'[1]címrend önként'!DV31+'[1]címrend államig'!DV31)</f>
        <v>0</v>
      </c>
      <c r="DW31" s="38"/>
      <c r="DX31" s="36"/>
      <c r="DY31" s="36">
        <f>SUM('[1]címrend kötelező'!DY31+'[1]címrend önként'!DY31+'[1]címrend államig'!DY31)</f>
        <v>0</v>
      </c>
      <c r="DZ31" s="38"/>
      <c r="EA31" s="36"/>
      <c r="EB31" s="36">
        <f>SUM('[1]címrend kötelező'!EB31+'[1]címrend önként'!EB31+'[1]címrend államig'!EB31)</f>
        <v>0</v>
      </c>
      <c r="EC31" s="38"/>
      <c r="ED31" s="36"/>
      <c r="EE31" s="36">
        <f>SUM('[1]címrend kötelező'!EE31+'[1]címrend önként'!EE31+'[1]címrend államig'!EE31)</f>
        <v>0</v>
      </c>
      <c r="EF31" s="38"/>
      <c r="EG31" s="36"/>
      <c r="EH31" s="36">
        <f>SUM('[1]címrend kötelező'!EH31+'[1]címrend önként'!EH31+'[1]címrend államig'!EH31)</f>
        <v>0</v>
      </c>
      <c r="EI31" s="38"/>
      <c r="EJ31" s="36"/>
      <c r="EK31" s="36">
        <f>SUM('[1]címrend kötelező'!EK31+'[1]címrend önként'!EK31+'[1]címrend államig'!EK31)</f>
        <v>0</v>
      </c>
      <c r="EL31" s="38"/>
      <c r="EM31" s="36"/>
      <c r="EN31" s="36">
        <f>SUM('[1]címrend kötelező'!EN31+'[1]címrend önként'!EN31+'[1]címrend államig'!EN31)</f>
        <v>0</v>
      </c>
      <c r="EO31" s="38"/>
      <c r="EP31" s="36"/>
      <c r="EQ31" s="36">
        <f>SUM('[1]címrend kötelező'!EQ31+'[1]címrend önként'!EQ31+'[1]címrend államig'!EQ31)</f>
        <v>0</v>
      </c>
      <c r="ER31" s="38"/>
      <c r="ES31" s="36"/>
      <c r="ET31" s="36">
        <f>SUM('[1]címrend kötelező'!ET31+'[1]címrend önként'!ET31+'[1]címrend államig'!ET31)</f>
        <v>0</v>
      </c>
      <c r="EU31" s="38"/>
      <c r="EV31" s="38">
        <f t="shared" si="62"/>
        <v>0</v>
      </c>
      <c r="EW31" s="38">
        <f t="shared" si="62"/>
        <v>0</v>
      </c>
      <c r="EX31" s="31"/>
      <c r="EY31" s="36"/>
      <c r="EZ31" s="39">
        <f>'[1]címrend kötelező'!EY31+'[1]címrend önként'!EY31+'[1]címrend államig'!EY31</f>
        <v>0</v>
      </c>
      <c r="FA31" s="38"/>
      <c r="FB31" s="36"/>
      <c r="FC31" s="39">
        <f>'[1]címrend kötelező'!EZ31+'[1]címrend önként'!EZ31+'[1]címrend államig'!EZ31</f>
        <v>0</v>
      </c>
      <c r="FD31" s="38"/>
      <c r="FE31" s="36"/>
      <c r="FF31" s="39">
        <f>'[1]címrend kötelező'!FA31+'[1]címrend önként'!FA31+'[1]címrend államig'!FA31</f>
        <v>0</v>
      </c>
      <c r="FG31" s="38"/>
      <c r="FH31" s="36"/>
      <c r="FI31" s="39">
        <f>'[1]címrend kötelező'!FB31+'[1]címrend önként'!FB31+'[1]címrend államig'!FB31</f>
        <v>0</v>
      </c>
      <c r="FJ31" s="38"/>
      <c r="FK31" s="36"/>
      <c r="FL31" s="39">
        <f>'[1]címrend kötelező'!FC31+'[1]címrend önként'!FC31+'[1]címrend államig'!FC31</f>
        <v>0</v>
      </c>
      <c r="FM31" s="38"/>
      <c r="FN31" s="36"/>
      <c r="FO31" s="39">
        <f>'[1]címrend kötelező'!FD31+'[1]címrend önként'!FD31+'[1]címrend államig'!FD31</f>
        <v>0</v>
      </c>
      <c r="FP31" s="38"/>
      <c r="FQ31" s="36"/>
      <c r="FR31" s="39">
        <f>'[1]címrend kötelező'!FE31+'[1]címrend önként'!FE31+'[1]címrend államig'!FE31</f>
        <v>0</v>
      </c>
      <c r="FS31" s="38"/>
      <c r="FT31" s="36"/>
      <c r="FU31" s="39">
        <f>'[1]címrend kötelező'!FF31+'[1]címrend önként'!FF31+'[1]címrend államig'!FF31</f>
        <v>0</v>
      </c>
      <c r="FV31" s="39"/>
      <c r="FW31" s="36"/>
      <c r="FX31" s="39">
        <f>'[1]címrend kötelező'!FG31+'[1]címrend önként'!FG31+'[1]címrend államig'!FG31</f>
        <v>0</v>
      </c>
      <c r="FY31" s="38"/>
      <c r="FZ31" s="36"/>
      <c r="GA31" s="39">
        <f>'[1]címrend kötelező'!FH31+'[1]címrend önként'!FH31+'[1]címrend államig'!FH31</f>
        <v>0</v>
      </c>
      <c r="GB31" s="39"/>
      <c r="GC31" s="36"/>
      <c r="GD31" s="39">
        <f>'[1]címrend kötelező'!FI31+'[1]címrend önként'!FI31+'[1]címrend államig'!FI31</f>
        <v>0</v>
      </c>
      <c r="GE31" s="39"/>
      <c r="GF31" s="36"/>
      <c r="GG31" s="39">
        <f>'[1]címrend kötelező'!FJ31+'[1]címrend önként'!FJ31+'[1]címrend államig'!FJ31</f>
        <v>0</v>
      </c>
      <c r="GH31" s="39"/>
      <c r="GI31" s="36"/>
      <c r="GJ31" s="39">
        <f>'[1]címrend kötelező'!FK31+'[1]címrend önként'!FK31+'[1]címrend államig'!FK31</f>
        <v>0</v>
      </c>
      <c r="GK31" s="38"/>
      <c r="GL31" s="38">
        <f t="shared" si="63"/>
        <v>0</v>
      </c>
      <c r="GM31" s="38">
        <f t="shared" si="63"/>
        <v>0</v>
      </c>
      <c r="GN31" s="38"/>
      <c r="GO31" s="36"/>
      <c r="GP31" s="39">
        <f>'[1]címrend kötelező'!FM31+'[1]címrend önként'!FM31+'[1]címrend államig'!FM31</f>
        <v>0</v>
      </c>
      <c r="GQ31" s="39"/>
      <c r="GR31" s="36"/>
      <c r="GS31" s="39">
        <f>'[1]címrend kötelező'!FN31+'[1]címrend önként'!FN31+'[1]címrend államig'!FN31</f>
        <v>0</v>
      </c>
      <c r="GT31" s="39"/>
      <c r="GU31" s="36"/>
      <c r="GV31" s="39">
        <f>'[1]címrend kötelező'!FO31+'[1]címrend önként'!FO31+'[1]címrend államig'!FO31</f>
        <v>0</v>
      </c>
      <c r="GW31" s="39"/>
      <c r="GX31" s="38">
        <f t="shared" si="64"/>
        <v>0</v>
      </c>
      <c r="GY31" s="38">
        <f t="shared" si="64"/>
        <v>0</v>
      </c>
      <c r="GZ31" s="38"/>
      <c r="HA31" s="38">
        <f t="shared" si="65"/>
        <v>0</v>
      </c>
      <c r="HB31" s="38">
        <f t="shared" si="65"/>
        <v>0</v>
      </c>
      <c r="HC31" s="41"/>
      <c r="HE31" s="25"/>
      <c r="HF31" s="25"/>
    </row>
    <row r="32" spans="1:214" ht="15" customHeight="1" x14ac:dyDescent="0.2">
      <c r="A32" s="56" t="s">
        <v>332</v>
      </c>
      <c r="B32" s="36"/>
      <c r="C32" s="36">
        <f>SUM('[1]címrend kötelező'!C32+'[1]címrend önként'!C32+'[1]címrend államig'!C32)</f>
        <v>0</v>
      </c>
      <c r="D32" s="40"/>
      <c r="E32" s="36"/>
      <c r="F32" s="36">
        <f>SUM('[1]címrend kötelező'!F32+'[1]címrend önként'!F32+'[1]címrend államig'!F32)</f>
        <v>0</v>
      </c>
      <c r="G32" s="38"/>
      <c r="H32" s="36"/>
      <c r="I32" s="36">
        <f>SUM('[1]címrend kötelező'!I32+'[1]címrend önként'!I32+'[1]címrend államig'!I32)</f>
        <v>0</v>
      </c>
      <c r="J32" s="38"/>
      <c r="K32" s="36"/>
      <c r="L32" s="36">
        <f>SUM('[1]címrend kötelező'!L32+'[1]címrend önként'!L32+'[1]címrend államig'!L32)</f>
        <v>0</v>
      </c>
      <c r="M32" s="38"/>
      <c r="N32" s="36"/>
      <c r="O32" s="36">
        <f>SUM('[1]címrend kötelező'!O32+'[1]címrend önként'!O32+'[1]címrend államig'!O32)</f>
        <v>0</v>
      </c>
      <c r="P32" s="38"/>
      <c r="Q32" s="36"/>
      <c r="R32" s="36">
        <f>SUM('[1]címrend kötelező'!R32+'[1]címrend önként'!R32+'[1]címrend államig'!R32)</f>
        <v>0</v>
      </c>
      <c r="S32" s="38"/>
      <c r="T32" s="36"/>
      <c r="U32" s="36">
        <f>SUM('[1]címrend kötelező'!U32+'[1]címrend önként'!U32+'[1]címrend államig'!U32)</f>
        <v>0</v>
      </c>
      <c r="V32" s="38"/>
      <c r="W32" s="36"/>
      <c r="X32" s="36">
        <f>SUM('[1]címrend kötelező'!X32+'[1]címrend önként'!X32+'[1]címrend államig'!X32)</f>
        <v>0</v>
      </c>
      <c r="Y32" s="38"/>
      <c r="Z32" s="36"/>
      <c r="AA32" s="36">
        <f>SUM('[1]címrend kötelező'!AA32+'[1]címrend önként'!AA32+'[1]címrend államig'!AA32)</f>
        <v>0</v>
      </c>
      <c r="AB32" s="38"/>
      <c r="AC32" s="36"/>
      <c r="AD32" s="36">
        <f>SUM('[1]címrend kötelező'!AD32+'[1]címrend önként'!AD32+'[1]címrend államig'!AD32)</f>
        <v>0</v>
      </c>
      <c r="AE32" s="38"/>
      <c r="AF32" s="36"/>
      <c r="AG32" s="36">
        <f>SUM('[1]címrend kötelező'!AG32+'[1]címrend önként'!AG32+'[1]címrend államig'!AG32)</f>
        <v>0</v>
      </c>
      <c r="AH32" s="38"/>
      <c r="AI32" s="36"/>
      <c r="AJ32" s="36">
        <f>SUM('[1]címrend kötelező'!AJ32+'[1]címrend önként'!AJ32+'[1]címrend államig'!AJ32)</f>
        <v>0</v>
      </c>
      <c r="AK32" s="38"/>
      <c r="AL32" s="36"/>
      <c r="AM32" s="36">
        <f>SUM('[1]címrend kötelező'!AM32+'[1]címrend önként'!AM32+'[1]címrend államig'!AM32)</f>
        <v>0</v>
      </c>
      <c r="AN32" s="38"/>
      <c r="AO32" s="36"/>
      <c r="AP32" s="36">
        <f>SUM('[1]címrend kötelező'!AP32+'[1]címrend önként'!AP32+'[1]címrend államig'!AP32)</f>
        <v>0</v>
      </c>
      <c r="AQ32" s="38"/>
      <c r="AR32" s="36"/>
      <c r="AS32" s="39">
        <f>SUM('[1]címrend kötelező'!AS32+'[1]címrend önként'!AS32+'[1]címrend államig'!AS32)</f>
        <v>0</v>
      </c>
      <c r="AT32" s="38"/>
      <c r="AU32" s="36"/>
      <c r="AV32" s="39">
        <f>SUM('[1]címrend kötelező'!AV32+'[1]címrend önként'!AV32+'[1]címrend államig'!AV32)</f>
        <v>0</v>
      </c>
      <c r="AW32" s="38"/>
      <c r="AX32" s="36"/>
      <c r="AY32" s="39">
        <f>SUM('[1]címrend kötelező'!AY32+'[1]címrend önként'!AY32+'[1]címrend államig'!AY32)</f>
        <v>0</v>
      </c>
      <c r="AZ32" s="38"/>
      <c r="BA32" s="36"/>
      <c r="BB32" s="39">
        <f>SUM('[1]címrend kötelező'!BB32+'[1]címrend önként'!BB32+'[1]címrend államig'!BB32)</f>
        <v>0</v>
      </c>
      <c r="BC32" s="38"/>
      <c r="BD32" s="36"/>
      <c r="BE32" s="39">
        <f>SUM('[1]címrend kötelező'!BE32+'[1]címrend önként'!BE32+'[1]címrend államig'!BE32)</f>
        <v>0</v>
      </c>
      <c r="BF32" s="38"/>
      <c r="BG32" s="36"/>
      <c r="BH32" s="39">
        <f>'[1]címrend kötelező'!BH32+'[1]címrend önként'!BH32+'[1]címrend államig'!BH32</f>
        <v>0</v>
      </c>
      <c r="BI32" s="38"/>
      <c r="BJ32" s="36"/>
      <c r="BK32" s="39">
        <f>'[1]címrend kötelező'!BK32+'[1]címrend önként'!BK32+'[1]címrend államig'!BK32</f>
        <v>0</v>
      </c>
      <c r="BL32" s="38"/>
      <c r="BM32" s="36"/>
      <c r="BN32" s="39">
        <f>SUM('[1]címrend kötelező'!BN32+'[1]címrend önként'!BN32+'[1]címrend államig'!BN32)</f>
        <v>0</v>
      </c>
      <c r="BO32" s="38"/>
      <c r="BP32" s="36"/>
      <c r="BQ32" s="39">
        <f>SUM('[1]címrend kötelező'!BQ32+'[1]címrend önként'!BQ32+'[1]címrend államig'!BQ32)</f>
        <v>0</v>
      </c>
      <c r="BR32" s="38"/>
      <c r="BS32" s="36"/>
      <c r="BT32" s="39">
        <f>SUM('[1]címrend kötelező'!BT32+'[1]címrend önként'!BT32+'[1]címrend államig'!BT32)</f>
        <v>0</v>
      </c>
      <c r="BU32" s="38"/>
      <c r="BV32" s="36"/>
      <c r="BW32" s="39">
        <f>SUM('[1]címrend kötelező'!BW32+'[1]címrend önként'!BW32+'[1]címrend államig'!BW32)</f>
        <v>0</v>
      </c>
      <c r="BX32" s="38"/>
      <c r="BY32" s="36"/>
      <c r="BZ32" s="39">
        <f>SUM('[1]címrend kötelező'!BZ32+'[1]címrend önként'!BZ32+'[1]címrend államig'!BZ32)</f>
        <v>0</v>
      </c>
      <c r="CA32" s="38"/>
      <c r="CB32" s="36"/>
      <c r="CC32" s="39">
        <f>SUM('[1]címrend kötelező'!CC32+'[1]címrend önként'!CC32+'[1]címrend államig'!CC32)</f>
        <v>0</v>
      </c>
      <c r="CD32" s="38"/>
      <c r="CE32" s="36"/>
      <c r="CF32" s="39">
        <f>SUM('[1]címrend kötelező'!CF32+'[1]címrend önként'!CF32+'[1]címrend államig'!CF32)</f>
        <v>0</v>
      </c>
      <c r="CG32" s="38"/>
      <c r="CH32" s="36"/>
      <c r="CI32" s="39">
        <f>SUM('[1]címrend kötelező'!CI32+'[1]címrend önként'!CI32+'[1]címrend államig'!CI32)</f>
        <v>0</v>
      </c>
      <c r="CJ32" s="38"/>
      <c r="CK32" s="36"/>
      <c r="CL32" s="39">
        <f>SUM('[1]címrend kötelező'!CL32+'[1]címrend önként'!CL32+'[1]címrend államig'!CL32)</f>
        <v>0</v>
      </c>
      <c r="CM32" s="38"/>
      <c r="CN32" s="36"/>
      <c r="CO32" s="39">
        <f>'[1]címrend kötelező'!CO32+'[1]címrend önként'!CO32+'[1]címrend államig'!CO32</f>
        <v>0</v>
      </c>
      <c r="CP32" s="38"/>
      <c r="CQ32" s="36"/>
      <c r="CR32" s="39">
        <f>SUM('[1]címrend kötelező'!CR32+'[1]címrend önként'!CR32+'[1]címrend államig'!CR32)</f>
        <v>0</v>
      </c>
      <c r="CS32" s="38"/>
      <c r="CT32" s="36"/>
      <c r="CU32" s="39">
        <f>SUM('[1]címrend kötelező'!CU32+'[1]címrend önként'!CU32+'[1]címrend államig'!CU32)</f>
        <v>0</v>
      </c>
      <c r="CV32" s="38"/>
      <c r="CW32" s="36"/>
      <c r="CX32" s="39">
        <f>SUM('[1]címrend kötelező'!CX32+'[1]címrend önként'!CX32+'[1]címrend államig'!CX32)</f>
        <v>0</v>
      </c>
      <c r="CY32" s="38"/>
      <c r="CZ32" s="36"/>
      <c r="DA32" s="39">
        <f>SUM('[1]címrend kötelező'!DA32+'[1]címrend önként'!DA32+'[1]címrend államig'!DA32)</f>
        <v>0</v>
      </c>
      <c r="DB32" s="38"/>
      <c r="DC32" s="36"/>
      <c r="DD32" s="39">
        <f>SUM('[1]címrend kötelező'!DD32+'[1]címrend önként'!DD32+'[1]címrend államig'!DD32)</f>
        <v>0</v>
      </c>
      <c r="DE32" s="38"/>
      <c r="DF32" s="36"/>
      <c r="DG32" s="39">
        <f>SUM('[1]címrend kötelező'!DG32+'[1]címrend önként'!DG32+'[1]címrend államig'!DG32)</f>
        <v>0</v>
      </c>
      <c r="DH32" s="38"/>
      <c r="DI32" s="36"/>
      <c r="DJ32" s="39">
        <f>SUM('[1]címrend kötelező'!DJ32+'[1]címrend önként'!DJ32+'[1]címrend államig'!DJ32)</f>
        <v>0</v>
      </c>
      <c r="DK32" s="38"/>
      <c r="DL32" s="36"/>
      <c r="DM32" s="39">
        <f>SUM('[1]címrend kötelező'!DM32+'[1]címrend önként'!DM32+'[1]címrend államig'!DM32)</f>
        <v>0</v>
      </c>
      <c r="DN32" s="38"/>
      <c r="DO32" s="36"/>
      <c r="DP32" s="39">
        <f>'[1]címrend kötelező'!DP32+'[1]címrend önként'!DP32+'[1]címrend államig'!DP32</f>
        <v>0</v>
      </c>
      <c r="DQ32" s="38"/>
      <c r="DR32" s="38">
        <f t="shared" si="60"/>
        <v>0</v>
      </c>
      <c r="DS32" s="38">
        <f t="shared" si="60"/>
        <v>0</v>
      </c>
      <c r="DT32" s="38"/>
      <c r="DU32" s="36"/>
      <c r="DV32" s="36">
        <f>SUM('[1]címrend kötelező'!DV32+'[1]címrend önként'!DV32+'[1]címrend államig'!DV32)</f>
        <v>0</v>
      </c>
      <c r="DW32" s="38"/>
      <c r="DX32" s="36"/>
      <c r="DY32" s="36">
        <f>SUM('[1]címrend kötelező'!DY32+'[1]címrend önként'!DY32+'[1]címrend államig'!DY32)</f>
        <v>0</v>
      </c>
      <c r="DZ32" s="38"/>
      <c r="EA32" s="36"/>
      <c r="EB32" s="36">
        <f>SUM('[1]címrend kötelező'!EB32+'[1]címrend önként'!EB32+'[1]címrend államig'!EB32)</f>
        <v>0</v>
      </c>
      <c r="EC32" s="38"/>
      <c r="ED32" s="36"/>
      <c r="EE32" s="36">
        <f>SUM('[1]címrend kötelező'!EE32+'[1]címrend önként'!EE32+'[1]címrend államig'!EE32)</f>
        <v>0</v>
      </c>
      <c r="EF32" s="38"/>
      <c r="EG32" s="36"/>
      <c r="EH32" s="36">
        <f>SUM('[1]címrend kötelező'!EH32+'[1]címrend önként'!EH32+'[1]címrend államig'!EH32)</f>
        <v>0</v>
      </c>
      <c r="EI32" s="38"/>
      <c r="EJ32" s="36"/>
      <c r="EK32" s="36">
        <f>SUM('[1]címrend kötelező'!EK32+'[1]címrend önként'!EK32+'[1]címrend államig'!EK32)</f>
        <v>0</v>
      </c>
      <c r="EL32" s="38"/>
      <c r="EM32" s="36"/>
      <c r="EN32" s="36">
        <f>SUM('[1]címrend kötelező'!EN32+'[1]címrend önként'!EN32+'[1]címrend államig'!EN32)</f>
        <v>0</v>
      </c>
      <c r="EO32" s="38"/>
      <c r="EP32" s="36"/>
      <c r="EQ32" s="36">
        <f>SUM('[1]címrend kötelező'!EQ32+'[1]címrend önként'!EQ32+'[1]címrend államig'!EQ32)</f>
        <v>0</v>
      </c>
      <c r="ER32" s="38"/>
      <c r="ES32" s="36"/>
      <c r="ET32" s="36">
        <f>SUM('[1]címrend kötelező'!ET32+'[1]címrend önként'!ET32+'[1]címrend államig'!ET32)</f>
        <v>0</v>
      </c>
      <c r="EU32" s="38"/>
      <c r="EV32" s="38">
        <f t="shared" si="62"/>
        <v>0</v>
      </c>
      <c r="EW32" s="38">
        <f t="shared" si="62"/>
        <v>0</v>
      </c>
      <c r="EX32" s="31"/>
      <c r="EY32" s="36"/>
      <c r="EZ32" s="39">
        <f>'[1]címrend kötelező'!EY32+'[1]címrend önként'!EY32+'[1]címrend államig'!EY32</f>
        <v>0</v>
      </c>
      <c r="FA32" s="38"/>
      <c r="FB32" s="36"/>
      <c r="FC32" s="39">
        <f>'[1]címrend kötelező'!EZ32+'[1]címrend önként'!EZ32+'[1]címrend államig'!EZ32</f>
        <v>0</v>
      </c>
      <c r="FD32" s="38"/>
      <c r="FE32" s="36"/>
      <c r="FF32" s="39">
        <f>'[1]címrend kötelező'!FA32+'[1]címrend önként'!FA32+'[1]címrend államig'!FA32</f>
        <v>0</v>
      </c>
      <c r="FG32" s="38"/>
      <c r="FH32" s="36"/>
      <c r="FI32" s="39">
        <f>'[1]címrend kötelező'!FB32+'[1]címrend önként'!FB32+'[1]címrend államig'!FB32</f>
        <v>0</v>
      </c>
      <c r="FJ32" s="38"/>
      <c r="FK32" s="36"/>
      <c r="FL32" s="39">
        <f>'[1]címrend kötelező'!FC32+'[1]címrend önként'!FC32+'[1]címrend államig'!FC32</f>
        <v>0</v>
      </c>
      <c r="FM32" s="38"/>
      <c r="FN32" s="36"/>
      <c r="FO32" s="39">
        <f>'[1]címrend kötelező'!FD32+'[1]címrend önként'!FD32+'[1]címrend államig'!FD32</f>
        <v>0</v>
      </c>
      <c r="FP32" s="38"/>
      <c r="FQ32" s="36"/>
      <c r="FR32" s="39">
        <f>'[1]címrend kötelező'!FE32+'[1]címrend önként'!FE32+'[1]címrend államig'!FE32</f>
        <v>0</v>
      </c>
      <c r="FS32" s="38"/>
      <c r="FT32" s="36"/>
      <c r="FU32" s="39">
        <f>'[1]címrend kötelező'!FF32+'[1]címrend önként'!FF32+'[1]címrend államig'!FF32</f>
        <v>0</v>
      </c>
      <c r="FV32" s="39"/>
      <c r="FW32" s="36"/>
      <c r="FX32" s="39">
        <f>'[1]címrend kötelező'!FG32+'[1]címrend önként'!FG32+'[1]címrend államig'!FG32</f>
        <v>0</v>
      </c>
      <c r="FY32" s="38"/>
      <c r="FZ32" s="36"/>
      <c r="GA32" s="39">
        <f>'[1]címrend kötelező'!FH32+'[1]címrend önként'!FH32+'[1]címrend államig'!FH32</f>
        <v>0</v>
      </c>
      <c r="GB32" s="39"/>
      <c r="GC32" s="36"/>
      <c r="GD32" s="39">
        <f>'[1]címrend kötelező'!FI32+'[1]címrend önként'!FI32+'[1]címrend államig'!FI32</f>
        <v>0</v>
      </c>
      <c r="GE32" s="39"/>
      <c r="GF32" s="36"/>
      <c r="GG32" s="39">
        <f>'[1]címrend kötelező'!FJ32+'[1]címrend önként'!FJ32+'[1]címrend államig'!FJ32</f>
        <v>0</v>
      </c>
      <c r="GH32" s="39"/>
      <c r="GI32" s="36"/>
      <c r="GJ32" s="39">
        <f>'[1]címrend kötelező'!FK32+'[1]címrend önként'!FK32+'[1]címrend államig'!FK32</f>
        <v>0</v>
      </c>
      <c r="GK32" s="38"/>
      <c r="GL32" s="38">
        <f t="shared" si="63"/>
        <v>0</v>
      </c>
      <c r="GM32" s="38">
        <f t="shared" si="63"/>
        <v>0</v>
      </c>
      <c r="GN32" s="38"/>
      <c r="GO32" s="36"/>
      <c r="GP32" s="39">
        <f>'[1]címrend kötelező'!FM32+'[1]címrend önként'!FM32+'[1]címrend államig'!FM32</f>
        <v>0</v>
      </c>
      <c r="GQ32" s="39"/>
      <c r="GR32" s="36"/>
      <c r="GS32" s="39">
        <f>'[1]címrend kötelező'!FN32+'[1]címrend önként'!FN32+'[1]címrend államig'!FN32</f>
        <v>0</v>
      </c>
      <c r="GT32" s="39"/>
      <c r="GU32" s="36"/>
      <c r="GV32" s="39">
        <f>'[1]címrend kötelező'!FO32+'[1]címrend önként'!FO32+'[1]címrend államig'!FO32</f>
        <v>0</v>
      </c>
      <c r="GW32" s="39"/>
      <c r="GX32" s="38">
        <f t="shared" si="64"/>
        <v>0</v>
      </c>
      <c r="GY32" s="38">
        <f t="shared" si="64"/>
        <v>0</v>
      </c>
      <c r="GZ32" s="38"/>
      <c r="HA32" s="38">
        <f t="shared" si="65"/>
        <v>0</v>
      </c>
      <c r="HB32" s="38">
        <f t="shared" si="65"/>
        <v>0</v>
      </c>
      <c r="HC32" s="41"/>
      <c r="HE32" s="25"/>
      <c r="HF32" s="25"/>
    </row>
    <row r="33" spans="1:214" ht="15" customHeight="1" x14ac:dyDescent="0.2">
      <c r="A33" s="56" t="s">
        <v>333</v>
      </c>
      <c r="B33" s="36"/>
      <c r="C33" s="36">
        <f>SUM('[1]címrend kötelező'!C33+'[1]címrend önként'!C33+'[1]címrend államig'!C33)</f>
        <v>0</v>
      </c>
      <c r="D33" s="40"/>
      <c r="E33" s="36"/>
      <c r="F33" s="36">
        <f>SUM('[1]címrend kötelező'!F33+'[1]címrend önként'!F33+'[1]címrend államig'!F33)</f>
        <v>0</v>
      </c>
      <c r="G33" s="38"/>
      <c r="H33" s="36"/>
      <c r="I33" s="36">
        <f>SUM('[1]címrend kötelező'!I33+'[1]címrend önként'!I33+'[1]címrend államig'!I33)</f>
        <v>0</v>
      </c>
      <c r="J33" s="38"/>
      <c r="K33" s="36"/>
      <c r="L33" s="36">
        <f>SUM('[1]címrend kötelező'!L33+'[1]címrend önként'!L33+'[1]címrend államig'!L33)</f>
        <v>0</v>
      </c>
      <c r="M33" s="38"/>
      <c r="N33" s="36"/>
      <c r="O33" s="36">
        <f>SUM('[1]címrend kötelező'!O33+'[1]címrend önként'!O33+'[1]címrend államig'!O33)</f>
        <v>0</v>
      </c>
      <c r="P33" s="38"/>
      <c r="Q33" s="36"/>
      <c r="R33" s="36">
        <f>SUM('[1]címrend kötelező'!R33+'[1]címrend önként'!R33+'[1]címrend államig'!R33)</f>
        <v>0</v>
      </c>
      <c r="S33" s="38"/>
      <c r="T33" s="36"/>
      <c r="U33" s="36">
        <f>SUM('[1]címrend kötelező'!U33+'[1]címrend önként'!U33+'[1]címrend államig'!U33)</f>
        <v>0</v>
      </c>
      <c r="V33" s="38"/>
      <c r="W33" s="36"/>
      <c r="X33" s="36">
        <f>SUM('[1]címrend kötelező'!X33+'[1]címrend önként'!X33+'[1]címrend államig'!X33)</f>
        <v>0</v>
      </c>
      <c r="Y33" s="38"/>
      <c r="Z33" s="36"/>
      <c r="AA33" s="36">
        <f>SUM('[1]címrend kötelező'!AA33+'[1]címrend önként'!AA33+'[1]címrend államig'!AA33)</f>
        <v>0</v>
      </c>
      <c r="AB33" s="38"/>
      <c r="AC33" s="36"/>
      <c r="AD33" s="36">
        <f>SUM('[1]címrend kötelező'!AD33+'[1]címrend önként'!AD33+'[1]címrend államig'!AD33)</f>
        <v>0</v>
      </c>
      <c r="AE33" s="38"/>
      <c r="AF33" s="36"/>
      <c r="AG33" s="36">
        <f>SUM('[1]címrend kötelező'!AG33+'[1]címrend önként'!AG33+'[1]címrend államig'!AG33)</f>
        <v>0</v>
      </c>
      <c r="AH33" s="38"/>
      <c r="AI33" s="36"/>
      <c r="AJ33" s="36">
        <f>SUM('[1]címrend kötelező'!AJ33+'[1]címrend önként'!AJ33+'[1]címrend államig'!AJ33)</f>
        <v>0</v>
      </c>
      <c r="AK33" s="38"/>
      <c r="AL33" s="36"/>
      <c r="AM33" s="36">
        <f>SUM('[1]címrend kötelező'!AM33+'[1]címrend önként'!AM33+'[1]címrend államig'!AM33)</f>
        <v>0</v>
      </c>
      <c r="AN33" s="38"/>
      <c r="AO33" s="36"/>
      <c r="AP33" s="36">
        <f>SUM('[1]címrend kötelező'!AP33+'[1]címrend önként'!AP33+'[1]címrend államig'!AP33)</f>
        <v>0</v>
      </c>
      <c r="AQ33" s="38"/>
      <c r="AR33" s="36"/>
      <c r="AS33" s="39">
        <f>SUM('[1]címrend kötelező'!AS33+'[1]címrend önként'!AS33+'[1]címrend államig'!AS33)</f>
        <v>0</v>
      </c>
      <c r="AT33" s="38"/>
      <c r="AU33" s="36"/>
      <c r="AV33" s="39">
        <f>SUM('[1]címrend kötelező'!AV33+'[1]címrend önként'!AV33+'[1]címrend államig'!AV33)</f>
        <v>0</v>
      </c>
      <c r="AW33" s="38"/>
      <c r="AX33" s="36"/>
      <c r="AY33" s="39">
        <f>SUM('[1]címrend kötelező'!AY33+'[1]címrend önként'!AY33+'[1]címrend államig'!AY33)</f>
        <v>0</v>
      </c>
      <c r="AZ33" s="38"/>
      <c r="BA33" s="36"/>
      <c r="BB33" s="39">
        <f>SUM('[1]címrend kötelező'!BB33+'[1]címrend önként'!BB33+'[1]címrend államig'!BB33)</f>
        <v>0</v>
      </c>
      <c r="BC33" s="38"/>
      <c r="BD33" s="36"/>
      <c r="BE33" s="39">
        <f>SUM('[1]címrend kötelező'!BE33+'[1]címrend önként'!BE33+'[1]címrend államig'!BE33)</f>
        <v>0</v>
      </c>
      <c r="BF33" s="38"/>
      <c r="BG33" s="36"/>
      <c r="BH33" s="39">
        <f>'[1]címrend kötelező'!BH33+'[1]címrend önként'!BH33+'[1]címrend államig'!BH33</f>
        <v>0</v>
      </c>
      <c r="BI33" s="38"/>
      <c r="BJ33" s="36"/>
      <c r="BK33" s="39">
        <f>'[1]címrend kötelező'!BK33+'[1]címrend önként'!BK33+'[1]címrend államig'!BK33</f>
        <v>0</v>
      </c>
      <c r="BL33" s="38"/>
      <c r="BM33" s="36"/>
      <c r="BN33" s="39">
        <f>SUM('[1]címrend kötelező'!BN33+'[1]címrend önként'!BN33+'[1]címrend államig'!BN33)</f>
        <v>0</v>
      </c>
      <c r="BO33" s="38"/>
      <c r="BP33" s="36"/>
      <c r="BQ33" s="39">
        <f>SUM('[1]címrend kötelező'!BQ33+'[1]címrend önként'!BQ33+'[1]címrend államig'!BQ33)</f>
        <v>0</v>
      </c>
      <c r="BR33" s="38"/>
      <c r="BS33" s="36"/>
      <c r="BT33" s="39">
        <f>SUM('[1]címrend kötelező'!BT33+'[1]címrend önként'!BT33+'[1]címrend államig'!BT33)</f>
        <v>0</v>
      </c>
      <c r="BU33" s="38"/>
      <c r="BV33" s="36"/>
      <c r="BW33" s="39">
        <f>SUM('[1]címrend kötelező'!BW33+'[1]címrend önként'!BW33+'[1]címrend államig'!BW33)</f>
        <v>0</v>
      </c>
      <c r="BX33" s="38"/>
      <c r="BY33" s="36"/>
      <c r="BZ33" s="39">
        <f>SUM('[1]címrend kötelező'!BZ33+'[1]címrend önként'!BZ33+'[1]címrend államig'!BZ33)</f>
        <v>0</v>
      </c>
      <c r="CA33" s="38"/>
      <c r="CB33" s="36"/>
      <c r="CC33" s="39">
        <f>SUM('[1]címrend kötelező'!CC33+'[1]címrend önként'!CC33+'[1]címrend államig'!CC33)</f>
        <v>0</v>
      </c>
      <c r="CD33" s="38"/>
      <c r="CE33" s="36"/>
      <c r="CF33" s="39">
        <f>SUM('[1]címrend kötelező'!CF33+'[1]címrend önként'!CF33+'[1]címrend államig'!CF33)</f>
        <v>0</v>
      </c>
      <c r="CG33" s="38"/>
      <c r="CH33" s="36"/>
      <c r="CI33" s="39">
        <f>SUM('[1]címrend kötelező'!CI33+'[1]címrend önként'!CI33+'[1]címrend államig'!CI33)</f>
        <v>0</v>
      </c>
      <c r="CJ33" s="38"/>
      <c r="CK33" s="36"/>
      <c r="CL33" s="39">
        <f>SUM('[1]címrend kötelező'!CL33+'[1]címrend önként'!CL33+'[1]címrend államig'!CL33)</f>
        <v>0</v>
      </c>
      <c r="CM33" s="38"/>
      <c r="CN33" s="36"/>
      <c r="CO33" s="39">
        <f>'[1]címrend kötelező'!CO33+'[1]címrend önként'!CO33+'[1]címrend államig'!CO33</f>
        <v>0</v>
      </c>
      <c r="CP33" s="38"/>
      <c r="CQ33" s="36"/>
      <c r="CR33" s="39">
        <f>SUM('[1]címrend kötelező'!CR33+'[1]címrend önként'!CR33+'[1]címrend államig'!CR33)</f>
        <v>0</v>
      </c>
      <c r="CS33" s="38"/>
      <c r="CT33" s="36"/>
      <c r="CU33" s="39">
        <f>SUM('[1]címrend kötelező'!CU33+'[1]címrend önként'!CU33+'[1]címrend államig'!CU33)</f>
        <v>0</v>
      </c>
      <c r="CV33" s="38"/>
      <c r="CW33" s="36"/>
      <c r="CX33" s="39">
        <f>SUM('[1]címrend kötelező'!CX33+'[1]címrend önként'!CX33+'[1]címrend államig'!CX33)</f>
        <v>0</v>
      </c>
      <c r="CY33" s="38"/>
      <c r="CZ33" s="36"/>
      <c r="DA33" s="39">
        <f>SUM('[1]címrend kötelező'!DA33+'[1]címrend önként'!DA33+'[1]címrend államig'!DA33)</f>
        <v>0</v>
      </c>
      <c r="DB33" s="38"/>
      <c r="DC33" s="36"/>
      <c r="DD33" s="39">
        <f>SUM('[1]címrend kötelező'!DD33+'[1]címrend önként'!DD33+'[1]címrend államig'!DD33)</f>
        <v>0</v>
      </c>
      <c r="DE33" s="38"/>
      <c r="DF33" s="36"/>
      <c r="DG33" s="39">
        <f>SUM('[1]címrend kötelező'!DG33+'[1]címrend önként'!DG33+'[1]címrend államig'!DG33)</f>
        <v>0</v>
      </c>
      <c r="DH33" s="38"/>
      <c r="DI33" s="36"/>
      <c r="DJ33" s="39">
        <f>SUM('[1]címrend kötelező'!DJ33+'[1]címrend önként'!DJ33+'[1]címrend államig'!DJ33)</f>
        <v>0</v>
      </c>
      <c r="DK33" s="38"/>
      <c r="DL33" s="36"/>
      <c r="DM33" s="39">
        <f>SUM('[1]címrend kötelező'!DM33+'[1]címrend önként'!DM33+'[1]címrend államig'!DM33)</f>
        <v>0</v>
      </c>
      <c r="DN33" s="38"/>
      <c r="DO33" s="36"/>
      <c r="DP33" s="39">
        <f>'[1]címrend kötelező'!DP33+'[1]címrend önként'!DP33+'[1]címrend államig'!DP33</f>
        <v>0</v>
      </c>
      <c r="DQ33" s="38"/>
      <c r="DR33" s="38">
        <f t="shared" si="60"/>
        <v>0</v>
      </c>
      <c r="DS33" s="38">
        <f t="shared" si="60"/>
        <v>0</v>
      </c>
      <c r="DT33" s="38"/>
      <c r="DU33" s="36"/>
      <c r="DV33" s="36">
        <f>SUM('[1]címrend kötelező'!DV33+'[1]címrend önként'!DV33+'[1]címrend államig'!DV33)</f>
        <v>0</v>
      </c>
      <c r="DW33" s="38"/>
      <c r="DX33" s="36"/>
      <c r="DY33" s="36">
        <f>SUM('[1]címrend kötelező'!DY33+'[1]címrend önként'!DY33+'[1]címrend államig'!DY33)</f>
        <v>0</v>
      </c>
      <c r="DZ33" s="38"/>
      <c r="EA33" s="36"/>
      <c r="EB33" s="36">
        <f>SUM('[1]címrend kötelező'!EB33+'[1]címrend önként'!EB33+'[1]címrend államig'!EB33)</f>
        <v>0</v>
      </c>
      <c r="EC33" s="38"/>
      <c r="ED33" s="36"/>
      <c r="EE33" s="36">
        <f>SUM('[1]címrend kötelező'!EE33+'[1]címrend önként'!EE33+'[1]címrend államig'!EE33)</f>
        <v>0</v>
      </c>
      <c r="EF33" s="38"/>
      <c r="EG33" s="36"/>
      <c r="EH33" s="36">
        <f>SUM('[1]címrend kötelező'!EH33+'[1]címrend önként'!EH33+'[1]címrend államig'!EH33)</f>
        <v>0</v>
      </c>
      <c r="EI33" s="38"/>
      <c r="EJ33" s="36"/>
      <c r="EK33" s="36">
        <f>SUM('[1]címrend kötelező'!EK33+'[1]címrend önként'!EK33+'[1]címrend államig'!EK33)</f>
        <v>0</v>
      </c>
      <c r="EL33" s="38"/>
      <c r="EM33" s="36"/>
      <c r="EN33" s="36">
        <f>SUM('[1]címrend kötelező'!EN33+'[1]címrend önként'!EN33+'[1]címrend államig'!EN33)</f>
        <v>0</v>
      </c>
      <c r="EO33" s="38"/>
      <c r="EP33" s="36"/>
      <c r="EQ33" s="36">
        <f>SUM('[1]címrend kötelező'!EQ33+'[1]címrend önként'!EQ33+'[1]címrend államig'!EQ33)</f>
        <v>0</v>
      </c>
      <c r="ER33" s="38"/>
      <c r="ES33" s="36"/>
      <c r="ET33" s="36">
        <f>SUM('[1]címrend kötelező'!ET33+'[1]címrend önként'!ET33+'[1]címrend államig'!ET33)</f>
        <v>0</v>
      </c>
      <c r="EU33" s="38"/>
      <c r="EV33" s="38">
        <f t="shared" si="62"/>
        <v>0</v>
      </c>
      <c r="EW33" s="38">
        <f t="shared" si="62"/>
        <v>0</v>
      </c>
      <c r="EX33" s="31"/>
      <c r="EY33" s="36"/>
      <c r="EZ33" s="39">
        <f>'[1]címrend kötelező'!EY33+'[1]címrend önként'!EY33+'[1]címrend államig'!EY33</f>
        <v>0</v>
      </c>
      <c r="FA33" s="38"/>
      <c r="FB33" s="36"/>
      <c r="FC33" s="39">
        <f>'[1]címrend kötelező'!EZ33+'[1]címrend önként'!EZ33+'[1]címrend államig'!EZ33</f>
        <v>0</v>
      </c>
      <c r="FD33" s="38"/>
      <c r="FE33" s="36"/>
      <c r="FF33" s="39">
        <f>'[1]címrend kötelező'!FA33+'[1]címrend önként'!FA33+'[1]címrend államig'!FA33</f>
        <v>0</v>
      </c>
      <c r="FG33" s="38"/>
      <c r="FH33" s="36"/>
      <c r="FI33" s="39">
        <f>'[1]címrend kötelező'!FB33+'[1]címrend önként'!FB33+'[1]címrend államig'!FB33</f>
        <v>0</v>
      </c>
      <c r="FJ33" s="38"/>
      <c r="FK33" s="36"/>
      <c r="FL33" s="39">
        <f>'[1]címrend kötelező'!FC33+'[1]címrend önként'!FC33+'[1]címrend államig'!FC33</f>
        <v>0</v>
      </c>
      <c r="FM33" s="38"/>
      <c r="FN33" s="36"/>
      <c r="FO33" s="39">
        <f>'[1]címrend kötelező'!FD33+'[1]címrend önként'!FD33+'[1]címrend államig'!FD33</f>
        <v>0</v>
      </c>
      <c r="FP33" s="38"/>
      <c r="FQ33" s="36"/>
      <c r="FR33" s="39">
        <f>'[1]címrend kötelező'!FE33+'[1]címrend önként'!FE33+'[1]címrend államig'!FE33</f>
        <v>0</v>
      </c>
      <c r="FS33" s="38"/>
      <c r="FT33" s="36"/>
      <c r="FU33" s="39">
        <f>'[1]címrend kötelező'!FF33+'[1]címrend önként'!FF33+'[1]címrend államig'!FF33</f>
        <v>0</v>
      </c>
      <c r="FV33" s="39"/>
      <c r="FW33" s="36"/>
      <c r="FX33" s="39">
        <f>'[1]címrend kötelező'!FG33+'[1]címrend önként'!FG33+'[1]címrend államig'!FG33</f>
        <v>0</v>
      </c>
      <c r="FY33" s="38"/>
      <c r="FZ33" s="36"/>
      <c r="GA33" s="39">
        <f>'[1]címrend kötelező'!FH33+'[1]címrend önként'!FH33+'[1]címrend államig'!FH33</f>
        <v>0</v>
      </c>
      <c r="GB33" s="39"/>
      <c r="GC33" s="36"/>
      <c r="GD33" s="39">
        <f>'[1]címrend kötelező'!FI33+'[1]címrend önként'!FI33+'[1]címrend államig'!FI33</f>
        <v>0</v>
      </c>
      <c r="GE33" s="39"/>
      <c r="GF33" s="36"/>
      <c r="GG33" s="39">
        <f>'[1]címrend kötelező'!FJ33+'[1]címrend önként'!FJ33+'[1]címrend államig'!FJ33</f>
        <v>0</v>
      </c>
      <c r="GH33" s="39"/>
      <c r="GI33" s="36"/>
      <c r="GJ33" s="39">
        <f>'[1]címrend kötelező'!FK33+'[1]címrend önként'!FK33+'[1]címrend államig'!FK33</f>
        <v>0</v>
      </c>
      <c r="GK33" s="38"/>
      <c r="GL33" s="38">
        <f t="shared" si="63"/>
        <v>0</v>
      </c>
      <c r="GM33" s="38">
        <f t="shared" si="63"/>
        <v>0</v>
      </c>
      <c r="GN33" s="38"/>
      <c r="GO33" s="36"/>
      <c r="GP33" s="39">
        <f>'[1]címrend kötelező'!FM33+'[1]címrend önként'!FM33+'[1]címrend államig'!FM33</f>
        <v>0</v>
      </c>
      <c r="GQ33" s="39"/>
      <c r="GR33" s="36"/>
      <c r="GS33" s="39">
        <f>'[1]címrend kötelező'!FN33+'[1]címrend önként'!FN33+'[1]címrend államig'!FN33</f>
        <v>0</v>
      </c>
      <c r="GT33" s="39"/>
      <c r="GU33" s="36"/>
      <c r="GV33" s="39">
        <f>'[1]címrend kötelező'!FO33+'[1]címrend önként'!FO33+'[1]címrend államig'!FO33</f>
        <v>0</v>
      </c>
      <c r="GW33" s="39"/>
      <c r="GX33" s="38">
        <f t="shared" si="64"/>
        <v>0</v>
      </c>
      <c r="GY33" s="38">
        <f t="shared" si="64"/>
        <v>0</v>
      </c>
      <c r="GZ33" s="38"/>
      <c r="HA33" s="38">
        <f t="shared" si="65"/>
        <v>0</v>
      </c>
      <c r="HB33" s="38">
        <f t="shared" si="65"/>
        <v>0</v>
      </c>
      <c r="HC33" s="41"/>
      <c r="HE33" s="25"/>
      <c r="HF33" s="25"/>
    </row>
    <row r="34" spans="1:214" ht="15" customHeight="1" x14ac:dyDescent="0.2">
      <c r="A34" s="56" t="s">
        <v>334</v>
      </c>
      <c r="B34" s="36"/>
      <c r="C34" s="36">
        <f>SUM('[1]címrend kötelező'!C34+'[1]címrend önként'!C34+'[1]címrend államig'!C34)</f>
        <v>0</v>
      </c>
      <c r="D34" s="40"/>
      <c r="E34" s="36"/>
      <c r="F34" s="36">
        <f>SUM('[1]címrend kötelező'!F34+'[1]címrend önként'!F34+'[1]címrend államig'!F34)</f>
        <v>0</v>
      </c>
      <c r="G34" s="38"/>
      <c r="H34" s="36"/>
      <c r="I34" s="36">
        <f>SUM('[1]címrend kötelező'!I34+'[1]címrend önként'!I34+'[1]címrend államig'!I34)</f>
        <v>0</v>
      </c>
      <c r="J34" s="38"/>
      <c r="K34" s="36"/>
      <c r="L34" s="36">
        <f>SUM('[1]címrend kötelező'!L34+'[1]címrend önként'!L34+'[1]címrend államig'!L34)</f>
        <v>0</v>
      </c>
      <c r="M34" s="38"/>
      <c r="N34" s="36"/>
      <c r="O34" s="36">
        <f>SUM('[1]címrend kötelező'!O34+'[1]címrend önként'!O34+'[1]címrend államig'!O34)</f>
        <v>0</v>
      </c>
      <c r="P34" s="38"/>
      <c r="Q34" s="36"/>
      <c r="R34" s="36">
        <f>SUM('[1]címrend kötelező'!R34+'[1]címrend önként'!R34+'[1]címrend államig'!R34)</f>
        <v>0</v>
      </c>
      <c r="S34" s="38"/>
      <c r="T34" s="36"/>
      <c r="U34" s="36">
        <f>SUM('[1]címrend kötelező'!U34+'[1]címrend önként'!U34+'[1]címrend államig'!U34)</f>
        <v>0</v>
      </c>
      <c r="V34" s="38"/>
      <c r="W34" s="36"/>
      <c r="X34" s="36">
        <f>SUM('[1]címrend kötelező'!X34+'[1]címrend önként'!X34+'[1]címrend államig'!X34)</f>
        <v>0</v>
      </c>
      <c r="Y34" s="38"/>
      <c r="Z34" s="36">
        <v>6245</v>
      </c>
      <c r="AA34" s="36">
        <f>SUM('[1]címrend kötelező'!AA34+'[1]címrend önként'!AA34+'[1]címrend államig'!AA34)</f>
        <v>8048</v>
      </c>
      <c r="AB34" s="37">
        <f t="shared" ref="AB34" si="201">AA34/Z34*100</f>
        <v>128.871096877502</v>
      </c>
      <c r="AC34" s="36"/>
      <c r="AD34" s="36">
        <f>SUM('[1]címrend kötelező'!AD34+'[1]címrend önként'!AD34+'[1]címrend államig'!AD34)</f>
        <v>0</v>
      </c>
      <c r="AE34" s="38"/>
      <c r="AF34" s="36"/>
      <c r="AG34" s="36">
        <f>SUM('[1]címrend kötelező'!AG34+'[1]címrend önként'!AG34+'[1]címrend államig'!AG34)</f>
        <v>0</v>
      </c>
      <c r="AH34" s="38"/>
      <c r="AI34" s="36"/>
      <c r="AJ34" s="36">
        <f>SUM('[1]címrend kötelező'!AJ34+'[1]címrend önként'!AJ34+'[1]címrend államig'!AJ34)</f>
        <v>0</v>
      </c>
      <c r="AK34" s="38"/>
      <c r="AL34" s="36"/>
      <c r="AM34" s="36">
        <f>SUM('[1]címrend kötelező'!AM34+'[1]címrend önként'!AM34+'[1]címrend államig'!AM34)</f>
        <v>0</v>
      </c>
      <c r="AN34" s="38"/>
      <c r="AO34" s="36"/>
      <c r="AP34" s="36">
        <f>SUM('[1]címrend kötelező'!AP34+'[1]címrend önként'!AP34+'[1]címrend államig'!AP34)</f>
        <v>0</v>
      </c>
      <c r="AQ34" s="38"/>
      <c r="AR34" s="36"/>
      <c r="AS34" s="39">
        <f>SUM('[1]címrend kötelező'!AS34+'[1]címrend önként'!AS34+'[1]címrend államig'!AS34)</f>
        <v>0</v>
      </c>
      <c r="AT34" s="38"/>
      <c r="AU34" s="36"/>
      <c r="AV34" s="39">
        <f>SUM('[1]címrend kötelező'!AV34+'[1]címrend önként'!AV34+'[1]címrend államig'!AV34)</f>
        <v>0</v>
      </c>
      <c r="AW34" s="38"/>
      <c r="AX34" s="36"/>
      <c r="AY34" s="39">
        <f>SUM('[1]címrend kötelező'!AY34+'[1]címrend önként'!AY34+'[1]címrend államig'!AY34)</f>
        <v>0</v>
      </c>
      <c r="AZ34" s="38"/>
      <c r="BA34" s="36"/>
      <c r="BB34" s="39">
        <f>SUM('[1]címrend kötelező'!BB34+'[1]címrend önként'!BB34+'[1]címrend államig'!BB34)</f>
        <v>0</v>
      </c>
      <c r="BC34" s="38"/>
      <c r="BD34" s="36"/>
      <c r="BE34" s="39">
        <f>SUM('[1]címrend kötelező'!BE34+'[1]címrend önként'!BE34+'[1]címrend államig'!BE34)</f>
        <v>0</v>
      </c>
      <c r="BF34" s="38"/>
      <c r="BG34" s="36"/>
      <c r="BH34" s="39">
        <f>'[1]címrend kötelező'!BH34+'[1]címrend önként'!BH34+'[1]címrend államig'!BH34</f>
        <v>0</v>
      </c>
      <c r="BI34" s="38"/>
      <c r="BJ34" s="36"/>
      <c r="BK34" s="39">
        <f>'[1]címrend kötelező'!BK34+'[1]címrend önként'!BK34+'[1]címrend államig'!BK34</f>
        <v>0</v>
      </c>
      <c r="BL34" s="38"/>
      <c r="BM34" s="36"/>
      <c r="BN34" s="39">
        <f>SUM('[1]címrend kötelező'!BN34+'[1]címrend önként'!BN34+'[1]címrend államig'!BN34)</f>
        <v>0</v>
      </c>
      <c r="BO34" s="38"/>
      <c r="BP34" s="36"/>
      <c r="BQ34" s="39">
        <f>SUM('[1]címrend kötelező'!BQ34+'[1]címrend önként'!BQ34+'[1]címrend államig'!BQ34)</f>
        <v>0</v>
      </c>
      <c r="BR34" s="38"/>
      <c r="BS34" s="36"/>
      <c r="BT34" s="39">
        <f>SUM('[1]címrend kötelező'!BT34+'[1]címrend önként'!BT34+'[1]címrend államig'!BT34)</f>
        <v>0</v>
      </c>
      <c r="BU34" s="38"/>
      <c r="BV34" s="36"/>
      <c r="BW34" s="39">
        <f>SUM('[1]címrend kötelező'!BW34+'[1]címrend önként'!BW34+'[1]címrend államig'!BW34)</f>
        <v>0</v>
      </c>
      <c r="BX34" s="38"/>
      <c r="BY34" s="36"/>
      <c r="BZ34" s="39">
        <f>SUM('[1]címrend kötelező'!BZ34+'[1]címrend önként'!BZ34+'[1]címrend államig'!BZ34)</f>
        <v>0</v>
      </c>
      <c r="CA34" s="38"/>
      <c r="CB34" s="36"/>
      <c r="CC34" s="39">
        <f>SUM('[1]címrend kötelező'!CC34+'[1]címrend önként'!CC34+'[1]címrend államig'!CC34)</f>
        <v>0</v>
      </c>
      <c r="CD34" s="38"/>
      <c r="CE34" s="36"/>
      <c r="CF34" s="39">
        <f>SUM('[1]címrend kötelező'!CF34+'[1]címrend önként'!CF34+'[1]címrend államig'!CF34)</f>
        <v>0</v>
      </c>
      <c r="CG34" s="38"/>
      <c r="CH34" s="36"/>
      <c r="CI34" s="39">
        <f>SUM('[1]címrend kötelező'!CI34+'[1]címrend önként'!CI34+'[1]címrend államig'!CI34)</f>
        <v>0</v>
      </c>
      <c r="CJ34" s="38"/>
      <c r="CK34" s="36"/>
      <c r="CL34" s="39">
        <f>SUM('[1]címrend kötelező'!CL34+'[1]címrend önként'!CL34+'[1]címrend államig'!CL34)</f>
        <v>132094</v>
      </c>
      <c r="CM34" s="38"/>
      <c r="CN34" s="36"/>
      <c r="CO34" s="39">
        <f>'[1]címrend kötelező'!CO34+'[1]címrend önként'!CO34+'[1]címrend államig'!CO34</f>
        <v>11675</v>
      </c>
      <c r="CP34" s="38"/>
      <c r="CQ34" s="36"/>
      <c r="CR34" s="39">
        <f>SUM('[1]címrend kötelező'!CR34+'[1]címrend önként'!CR34+'[1]címrend államig'!CR34)</f>
        <v>0</v>
      </c>
      <c r="CS34" s="38"/>
      <c r="CT34" s="36"/>
      <c r="CU34" s="39">
        <f>SUM('[1]címrend kötelező'!CU34+'[1]címrend önként'!CU34+'[1]címrend államig'!CU34)</f>
        <v>0</v>
      </c>
      <c r="CV34" s="38"/>
      <c r="CW34" s="36"/>
      <c r="CX34" s="39">
        <f>SUM('[1]címrend kötelező'!CX34+'[1]címrend önként'!CX34+'[1]címrend államig'!CX34)</f>
        <v>0</v>
      </c>
      <c r="CY34" s="38"/>
      <c r="CZ34" s="36"/>
      <c r="DA34" s="39">
        <f>SUM('[1]címrend kötelező'!DA34+'[1]címrend önként'!DA34+'[1]címrend államig'!DA34)</f>
        <v>0</v>
      </c>
      <c r="DB34" s="38"/>
      <c r="DC34" s="36"/>
      <c r="DD34" s="39">
        <f>SUM('[1]címrend kötelező'!DD34+'[1]címrend önként'!DD34+'[1]címrend államig'!DD34)</f>
        <v>0</v>
      </c>
      <c r="DE34" s="38"/>
      <c r="DF34" s="36"/>
      <c r="DG34" s="39">
        <f>SUM('[1]címrend kötelező'!DG34+'[1]címrend önként'!DG34+'[1]címrend államig'!DG34)</f>
        <v>0</v>
      </c>
      <c r="DH34" s="38"/>
      <c r="DI34" s="36"/>
      <c r="DJ34" s="39">
        <f>SUM('[1]címrend kötelező'!DJ34+'[1]címrend önként'!DJ34+'[1]címrend államig'!DJ34)</f>
        <v>0</v>
      </c>
      <c r="DK34" s="38"/>
      <c r="DL34" s="36"/>
      <c r="DM34" s="39">
        <f>SUM('[1]címrend kötelező'!DM34+'[1]címrend önként'!DM34+'[1]címrend államig'!DM34)</f>
        <v>0</v>
      </c>
      <c r="DN34" s="38"/>
      <c r="DO34" s="36"/>
      <c r="DP34" s="39">
        <f>'[1]címrend kötelező'!DP34+'[1]címrend önként'!DP34+'[1]címrend államig'!DP34</f>
        <v>0</v>
      </c>
      <c r="DQ34" s="38"/>
      <c r="DR34" s="38">
        <f t="shared" si="60"/>
        <v>6245</v>
      </c>
      <c r="DS34" s="38">
        <f t="shared" si="60"/>
        <v>151817</v>
      </c>
      <c r="DT34" s="40">
        <f t="shared" si="61"/>
        <v>2431.0168134507608</v>
      </c>
      <c r="DU34" s="36"/>
      <c r="DV34" s="36">
        <f>SUM('[1]címrend kötelező'!DV34+'[1]címrend önként'!DV34+'[1]címrend államig'!DV34)</f>
        <v>0</v>
      </c>
      <c r="DW34" s="38"/>
      <c r="DX34" s="36"/>
      <c r="DY34" s="36">
        <f>SUM('[1]címrend kötelező'!DY34+'[1]címrend önként'!DY34+'[1]címrend államig'!DY34)</f>
        <v>0</v>
      </c>
      <c r="DZ34" s="38"/>
      <c r="EA34" s="36"/>
      <c r="EB34" s="36">
        <f>SUM('[1]címrend kötelező'!EB34+'[1]címrend önként'!EB34+'[1]címrend államig'!EB34)</f>
        <v>0</v>
      </c>
      <c r="EC34" s="38"/>
      <c r="ED34" s="36"/>
      <c r="EE34" s="36">
        <f>SUM('[1]címrend kötelező'!EE34+'[1]címrend önként'!EE34+'[1]címrend államig'!EE34)</f>
        <v>0</v>
      </c>
      <c r="EF34" s="38"/>
      <c r="EG34" s="36"/>
      <c r="EH34" s="36">
        <f>SUM('[1]címrend kötelező'!EH34+'[1]címrend önként'!EH34+'[1]címrend államig'!EH34)</f>
        <v>0</v>
      </c>
      <c r="EI34" s="38"/>
      <c r="EJ34" s="36"/>
      <c r="EK34" s="36">
        <f>SUM('[1]címrend kötelező'!EK34+'[1]címrend önként'!EK34+'[1]címrend államig'!EK34)</f>
        <v>0</v>
      </c>
      <c r="EL34" s="38"/>
      <c r="EM34" s="36"/>
      <c r="EN34" s="36">
        <f>SUM('[1]címrend kötelező'!EN34+'[1]címrend önként'!EN34+'[1]címrend államig'!EN34)</f>
        <v>0</v>
      </c>
      <c r="EO34" s="38"/>
      <c r="EP34" s="36"/>
      <c r="EQ34" s="36">
        <f>SUM('[1]címrend kötelező'!EQ34+'[1]címrend önként'!EQ34+'[1]címrend államig'!EQ34)</f>
        <v>0</v>
      </c>
      <c r="ER34" s="38"/>
      <c r="ES34" s="36"/>
      <c r="ET34" s="36">
        <f>SUM('[1]címrend kötelező'!ET34+'[1]címrend önként'!ET34+'[1]címrend államig'!ET34)</f>
        <v>0</v>
      </c>
      <c r="EU34" s="38"/>
      <c r="EV34" s="38">
        <f t="shared" si="62"/>
        <v>0</v>
      </c>
      <c r="EW34" s="38">
        <f t="shared" si="62"/>
        <v>0</v>
      </c>
      <c r="EX34" s="31"/>
      <c r="EY34" s="36"/>
      <c r="EZ34" s="39">
        <f>'[1]címrend kötelező'!EY34+'[1]címrend önként'!EY34+'[1]címrend államig'!EY34</f>
        <v>0</v>
      </c>
      <c r="FA34" s="38"/>
      <c r="FB34" s="36"/>
      <c r="FC34" s="39">
        <f>'[1]címrend kötelező'!EZ34+'[1]címrend önként'!EZ34+'[1]címrend államig'!EZ34</f>
        <v>0</v>
      </c>
      <c r="FD34" s="38"/>
      <c r="FE34" s="36"/>
      <c r="FF34" s="39">
        <f>'[1]címrend kötelező'!FA34+'[1]címrend önként'!FA34+'[1]címrend államig'!FA34</f>
        <v>0</v>
      </c>
      <c r="FG34" s="38"/>
      <c r="FH34" s="36"/>
      <c r="FI34" s="39">
        <f>'[1]címrend kötelező'!FB34+'[1]címrend önként'!FB34+'[1]címrend államig'!FB34</f>
        <v>44510</v>
      </c>
      <c r="FJ34" s="38"/>
      <c r="FK34" s="36"/>
      <c r="FL34" s="39">
        <f>'[1]címrend kötelező'!FC34+'[1]címrend önként'!FC34+'[1]címrend államig'!FC34</f>
        <v>0</v>
      </c>
      <c r="FM34" s="38"/>
      <c r="FN34" s="36"/>
      <c r="FO34" s="39">
        <f>'[1]címrend kötelező'!FD34+'[1]címrend önként'!FD34+'[1]címrend államig'!FD34</f>
        <v>0</v>
      </c>
      <c r="FP34" s="38"/>
      <c r="FQ34" s="36"/>
      <c r="FR34" s="39">
        <f>'[1]címrend kötelező'!FE34+'[1]címrend önként'!FE34+'[1]címrend államig'!FE34</f>
        <v>0</v>
      </c>
      <c r="FS34" s="38"/>
      <c r="FT34" s="36"/>
      <c r="FU34" s="39">
        <f>'[1]címrend kötelező'!FF34+'[1]címrend önként'!FF34+'[1]címrend államig'!FF34</f>
        <v>0</v>
      </c>
      <c r="FV34" s="39"/>
      <c r="FW34" s="36"/>
      <c r="FX34" s="39">
        <f>'[1]címrend kötelező'!FG34+'[1]címrend önként'!FG34+'[1]címrend államig'!FG34</f>
        <v>0</v>
      </c>
      <c r="FY34" s="38"/>
      <c r="FZ34" s="36"/>
      <c r="GA34" s="39">
        <f>'[1]címrend kötelező'!FH34+'[1]címrend önként'!FH34+'[1]címrend államig'!FH34</f>
        <v>0</v>
      </c>
      <c r="GB34" s="39"/>
      <c r="GC34" s="36"/>
      <c r="GD34" s="39">
        <f>'[1]címrend kötelező'!FI34+'[1]címrend önként'!FI34+'[1]címrend államig'!FI34</f>
        <v>0</v>
      </c>
      <c r="GE34" s="39"/>
      <c r="GF34" s="36"/>
      <c r="GG34" s="39">
        <f>'[1]címrend kötelező'!FJ34+'[1]címrend önként'!FJ34+'[1]címrend államig'!FJ34</f>
        <v>0</v>
      </c>
      <c r="GH34" s="39"/>
      <c r="GI34" s="36"/>
      <c r="GJ34" s="39">
        <f>'[1]címrend kötelező'!FK34+'[1]címrend önként'!FK34+'[1]címrend államig'!FK34</f>
        <v>0</v>
      </c>
      <c r="GK34" s="38"/>
      <c r="GL34" s="38">
        <f t="shared" si="63"/>
        <v>0</v>
      </c>
      <c r="GM34" s="38">
        <f t="shared" si="63"/>
        <v>44510</v>
      </c>
      <c r="GN34" s="38"/>
      <c r="GO34" s="36">
        <v>29811</v>
      </c>
      <c r="GP34" s="39">
        <f>'[1]címrend kötelező'!FM34+'[1]címrend önként'!FM34+'[1]címrend államig'!FM34</f>
        <v>22682</v>
      </c>
      <c r="GQ34" s="57">
        <f t="shared" ref="GQ34" si="202">GP34/GO34*100</f>
        <v>76.086008520344834</v>
      </c>
      <c r="GR34" s="36">
        <v>1346652</v>
      </c>
      <c r="GS34" s="39">
        <f>'[1]címrend kötelező'!FN34+'[1]címrend önként'!FN34+'[1]címrend államig'!FN34</f>
        <v>1486077</v>
      </c>
      <c r="GT34" s="57">
        <f t="shared" ref="GT34" si="203">GS34/GR34*100</f>
        <v>110.35345434455226</v>
      </c>
      <c r="GU34" s="36"/>
      <c r="GV34" s="39">
        <f>'[1]címrend kötelező'!FO34+'[1]címrend önként'!FO34+'[1]címrend államig'!FO34</f>
        <v>0</v>
      </c>
      <c r="GW34" s="39"/>
      <c r="GX34" s="38">
        <f t="shared" si="64"/>
        <v>1376463</v>
      </c>
      <c r="GY34" s="38">
        <f t="shared" si="64"/>
        <v>1553269</v>
      </c>
      <c r="GZ34" s="31">
        <f t="shared" ref="GZ34" si="204">GY34/GX34*100</f>
        <v>112.84495115379055</v>
      </c>
      <c r="HA34" s="38">
        <f t="shared" si="65"/>
        <v>1382708</v>
      </c>
      <c r="HB34" s="38">
        <f t="shared" si="65"/>
        <v>1705086</v>
      </c>
      <c r="HC34" s="41">
        <f t="shared" si="59"/>
        <v>123.31497322645129</v>
      </c>
      <c r="HE34" s="25"/>
      <c r="HF34" s="25"/>
    </row>
    <row r="35" spans="1:214" ht="15" customHeight="1" x14ac:dyDescent="0.2">
      <c r="A35" s="56" t="s">
        <v>335</v>
      </c>
      <c r="B35" s="36"/>
      <c r="C35" s="36">
        <f>SUM('[1]címrend kötelező'!C35+'[1]címrend önként'!C35+'[1]címrend államig'!C35)</f>
        <v>0</v>
      </c>
      <c r="D35" s="40"/>
      <c r="E35" s="36"/>
      <c r="F35" s="36">
        <f>SUM('[1]címrend kötelező'!F35+'[1]címrend önként'!F35+'[1]címrend államig'!F35)</f>
        <v>0</v>
      </c>
      <c r="G35" s="38"/>
      <c r="H35" s="36"/>
      <c r="I35" s="36">
        <f>SUM('[1]címrend kötelező'!I35+'[1]címrend önként'!I35+'[1]címrend államig'!I35)</f>
        <v>0</v>
      </c>
      <c r="J35" s="38"/>
      <c r="K35" s="36"/>
      <c r="L35" s="36">
        <f>SUM('[1]címrend kötelező'!L35+'[1]címrend önként'!L35+'[1]címrend államig'!L35)</f>
        <v>0</v>
      </c>
      <c r="M35" s="38"/>
      <c r="N35" s="36"/>
      <c r="O35" s="36">
        <f>SUM('[1]címrend kötelező'!O35+'[1]címrend önként'!O35+'[1]címrend államig'!O35)</f>
        <v>0</v>
      </c>
      <c r="P35" s="38"/>
      <c r="Q35" s="36"/>
      <c r="R35" s="36">
        <f>SUM('[1]címrend kötelező'!R35+'[1]címrend önként'!R35+'[1]címrend államig'!R35)</f>
        <v>0</v>
      </c>
      <c r="S35" s="38"/>
      <c r="T35" s="36"/>
      <c r="U35" s="36">
        <f>SUM('[1]címrend kötelező'!U35+'[1]címrend önként'!U35+'[1]címrend államig'!U35)</f>
        <v>0</v>
      </c>
      <c r="V35" s="38"/>
      <c r="W35" s="36">
        <v>7086196</v>
      </c>
      <c r="X35" s="36">
        <f>SUM('[1]címrend kötelező'!X35+'[1]címrend önként'!X35+'[1]címrend államig'!X35)</f>
        <v>7558077</v>
      </c>
      <c r="Y35" s="37">
        <f t="shared" ref="Y35" si="205">X35/W35*100</f>
        <v>106.65915817174687</v>
      </c>
      <c r="Z35" s="36"/>
      <c r="AA35" s="36">
        <f>SUM('[1]címrend kötelező'!AA35+'[1]címrend önként'!AA35+'[1]címrend államig'!AA35)</f>
        <v>0</v>
      </c>
      <c r="AB35" s="38"/>
      <c r="AC35" s="36"/>
      <c r="AD35" s="36">
        <f>SUM('[1]címrend kötelező'!AD35+'[1]címrend önként'!AD35+'[1]címrend államig'!AD35)</f>
        <v>0</v>
      </c>
      <c r="AE35" s="38"/>
      <c r="AF35" s="36"/>
      <c r="AG35" s="36">
        <f>SUM('[1]címrend kötelező'!AG35+'[1]címrend önként'!AG35+'[1]címrend államig'!AG35)</f>
        <v>0</v>
      </c>
      <c r="AH35" s="38"/>
      <c r="AI35" s="36"/>
      <c r="AJ35" s="36">
        <f>SUM('[1]címrend kötelező'!AJ35+'[1]címrend önként'!AJ35+'[1]címrend államig'!AJ35)</f>
        <v>0</v>
      </c>
      <c r="AK35" s="38"/>
      <c r="AL35" s="36"/>
      <c r="AM35" s="36">
        <f>SUM('[1]címrend kötelező'!AM35+'[1]címrend önként'!AM35+'[1]címrend államig'!AM35)</f>
        <v>0</v>
      </c>
      <c r="AN35" s="38"/>
      <c r="AO35" s="36"/>
      <c r="AP35" s="36">
        <f>SUM('[1]címrend kötelező'!AP35+'[1]címrend önként'!AP35+'[1]címrend államig'!AP35)</f>
        <v>0</v>
      </c>
      <c r="AQ35" s="38"/>
      <c r="AR35" s="36"/>
      <c r="AS35" s="39">
        <f>SUM('[1]címrend kötelező'!AS35+'[1]címrend önként'!AS35+'[1]címrend államig'!AS35)</f>
        <v>0</v>
      </c>
      <c r="AT35" s="38"/>
      <c r="AU35" s="36"/>
      <c r="AV35" s="39">
        <f>SUM('[1]címrend kötelező'!AV35+'[1]címrend önként'!AV35+'[1]címrend államig'!AV35)</f>
        <v>0</v>
      </c>
      <c r="AW35" s="38"/>
      <c r="AX35" s="36"/>
      <c r="AY35" s="39">
        <f>SUM('[1]címrend kötelező'!AY35+'[1]címrend önként'!AY35+'[1]címrend államig'!AY35)</f>
        <v>0</v>
      </c>
      <c r="AZ35" s="38"/>
      <c r="BA35" s="36"/>
      <c r="BB35" s="39">
        <f>SUM('[1]címrend kötelező'!BB35+'[1]címrend önként'!BB35+'[1]címrend államig'!BB35)</f>
        <v>0</v>
      </c>
      <c r="BC35" s="38"/>
      <c r="BD35" s="36"/>
      <c r="BE35" s="39">
        <f>SUM('[1]címrend kötelező'!BE35+'[1]címrend önként'!BE35+'[1]címrend államig'!BE35)</f>
        <v>0</v>
      </c>
      <c r="BF35" s="38"/>
      <c r="BG35" s="36"/>
      <c r="BH35" s="39">
        <f>'[1]címrend kötelező'!BH35+'[1]címrend önként'!BH35+'[1]címrend államig'!BH35</f>
        <v>0</v>
      </c>
      <c r="BI35" s="38"/>
      <c r="BJ35" s="36"/>
      <c r="BK35" s="39">
        <f>'[1]címrend kötelező'!BK35+'[1]címrend önként'!BK35+'[1]címrend államig'!BK35</f>
        <v>0</v>
      </c>
      <c r="BL35" s="38"/>
      <c r="BM35" s="36"/>
      <c r="BN35" s="39">
        <f>SUM('[1]címrend kötelező'!BN35+'[1]címrend önként'!BN35+'[1]címrend államig'!BN35)</f>
        <v>0</v>
      </c>
      <c r="BO35" s="38"/>
      <c r="BP35" s="36"/>
      <c r="BQ35" s="39">
        <f>SUM('[1]címrend kötelező'!BQ35+'[1]címrend önként'!BQ35+'[1]címrend államig'!BQ35)</f>
        <v>0</v>
      </c>
      <c r="BR35" s="38"/>
      <c r="BS35" s="36"/>
      <c r="BT35" s="39">
        <f>SUM('[1]címrend kötelező'!BT35+'[1]címrend önként'!BT35+'[1]címrend államig'!BT35)</f>
        <v>0</v>
      </c>
      <c r="BU35" s="38"/>
      <c r="BV35" s="36"/>
      <c r="BW35" s="39">
        <f>SUM('[1]címrend kötelező'!BW35+'[1]címrend önként'!BW35+'[1]címrend államig'!BW35)</f>
        <v>0</v>
      </c>
      <c r="BX35" s="38"/>
      <c r="BY35" s="36"/>
      <c r="BZ35" s="39">
        <f>SUM('[1]címrend kötelező'!BZ35+'[1]címrend önként'!BZ35+'[1]címrend államig'!BZ35)</f>
        <v>0</v>
      </c>
      <c r="CA35" s="38"/>
      <c r="CB35" s="36"/>
      <c r="CC35" s="39">
        <f>SUM('[1]címrend kötelező'!CC35+'[1]címrend önként'!CC35+'[1]címrend államig'!CC35)</f>
        <v>0</v>
      </c>
      <c r="CD35" s="38"/>
      <c r="CE35" s="36"/>
      <c r="CF35" s="39">
        <f>SUM('[1]címrend kötelező'!CF35+'[1]címrend önként'!CF35+'[1]címrend államig'!CF35)</f>
        <v>0</v>
      </c>
      <c r="CG35" s="38"/>
      <c r="CH35" s="36"/>
      <c r="CI35" s="39">
        <f>SUM('[1]címrend kötelező'!CI35+'[1]címrend önként'!CI35+'[1]címrend államig'!CI35)</f>
        <v>0</v>
      </c>
      <c r="CJ35" s="38"/>
      <c r="CK35" s="36"/>
      <c r="CL35" s="39">
        <f>SUM('[1]címrend kötelező'!CL35+'[1]címrend önként'!CL35+'[1]címrend államig'!CL35)</f>
        <v>0</v>
      </c>
      <c r="CM35" s="38"/>
      <c r="CN35" s="36"/>
      <c r="CO35" s="39">
        <f>'[1]címrend kötelező'!CO35+'[1]címrend önként'!CO35+'[1]címrend államig'!CO35</f>
        <v>0</v>
      </c>
      <c r="CP35" s="38"/>
      <c r="CQ35" s="36"/>
      <c r="CR35" s="39">
        <f>SUM('[1]címrend kötelező'!CR35+'[1]címrend önként'!CR35+'[1]címrend államig'!CR35)</f>
        <v>0</v>
      </c>
      <c r="CS35" s="38"/>
      <c r="CT35" s="36"/>
      <c r="CU35" s="39">
        <f>SUM('[1]címrend kötelező'!CU35+'[1]címrend önként'!CU35+'[1]címrend államig'!CU35)</f>
        <v>0</v>
      </c>
      <c r="CV35" s="38"/>
      <c r="CW35" s="36"/>
      <c r="CX35" s="39">
        <f>SUM('[1]címrend kötelező'!CX35+'[1]címrend önként'!CX35+'[1]címrend államig'!CX35)</f>
        <v>0</v>
      </c>
      <c r="CY35" s="38"/>
      <c r="CZ35" s="36"/>
      <c r="DA35" s="39">
        <f>SUM('[1]címrend kötelező'!DA35+'[1]címrend önként'!DA35+'[1]címrend államig'!DA35)</f>
        <v>0</v>
      </c>
      <c r="DB35" s="38"/>
      <c r="DC35" s="36"/>
      <c r="DD35" s="39">
        <f>SUM('[1]címrend kötelező'!DD35+'[1]címrend önként'!DD35+'[1]címrend államig'!DD35)</f>
        <v>0</v>
      </c>
      <c r="DE35" s="38"/>
      <c r="DF35" s="36"/>
      <c r="DG35" s="39">
        <f>SUM('[1]címrend kötelező'!DG35+'[1]címrend önként'!DG35+'[1]címrend államig'!DG35)</f>
        <v>0</v>
      </c>
      <c r="DH35" s="38"/>
      <c r="DI35" s="36"/>
      <c r="DJ35" s="39">
        <f>SUM('[1]címrend kötelező'!DJ35+'[1]címrend önként'!DJ35+'[1]címrend államig'!DJ35)</f>
        <v>0</v>
      </c>
      <c r="DK35" s="38"/>
      <c r="DL35" s="36"/>
      <c r="DM35" s="39">
        <f>SUM('[1]címrend kötelező'!DM35+'[1]címrend önként'!DM35+'[1]címrend államig'!DM35)</f>
        <v>0</v>
      </c>
      <c r="DN35" s="38"/>
      <c r="DO35" s="36"/>
      <c r="DP35" s="39">
        <f>'[1]címrend kötelező'!DP35+'[1]címrend önként'!DP35+'[1]címrend államig'!DP35</f>
        <v>0</v>
      </c>
      <c r="DQ35" s="38"/>
      <c r="DR35" s="38">
        <f t="shared" si="60"/>
        <v>7086196</v>
      </c>
      <c r="DS35" s="38">
        <f t="shared" si="60"/>
        <v>7558077</v>
      </c>
      <c r="DT35" s="40">
        <f t="shared" si="61"/>
        <v>106.65915817174687</v>
      </c>
      <c r="DU35" s="36">
        <v>1000</v>
      </c>
      <c r="DV35" s="36">
        <f>SUM('[1]címrend kötelező'!DV35+'[1]címrend önként'!DV35+'[1]címrend államig'!DV35)</f>
        <v>1000</v>
      </c>
      <c r="DW35" s="57">
        <f t="shared" ref="DW35" si="206">DV35/DU35*100</f>
        <v>100</v>
      </c>
      <c r="DX35" s="36">
        <v>4300</v>
      </c>
      <c r="DY35" s="36">
        <f>SUM('[1]címrend kötelező'!DY35+'[1]címrend önként'!DY35+'[1]címrend államig'!DY35)</f>
        <v>1300</v>
      </c>
      <c r="DZ35" s="57">
        <f t="shared" ref="DZ35" si="207">DY35/DX35*100</f>
        <v>30.232558139534881</v>
      </c>
      <c r="EA35" s="36"/>
      <c r="EB35" s="36">
        <f>SUM('[1]címrend kötelező'!EB35+'[1]címrend önként'!EB35+'[1]címrend államig'!EB35)</f>
        <v>0</v>
      </c>
      <c r="EC35" s="38"/>
      <c r="ED35" s="36"/>
      <c r="EE35" s="36">
        <f>SUM('[1]címrend kötelező'!EE35+'[1]címrend önként'!EE35+'[1]címrend államig'!EE35)</f>
        <v>0</v>
      </c>
      <c r="EF35" s="38"/>
      <c r="EG35" s="36"/>
      <c r="EH35" s="36">
        <f>SUM('[1]címrend kötelező'!EH35+'[1]címrend önként'!EH35+'[1]címrend államig'!EH35)</f>
        <v>0</v>
      </c>
      <c r="EI35" s="38"/>
      <c r="EJ35" s="36"/>
      <c r="EK35" s="36">
        <f>SUM('[1]címrend kötelező'!EK35+'[1]címrend önként'!EK35+'[1]címrend államig'!EK35)</f>
        <v>0</v>
      </c>
      <c r="EL35" s="38"/>
      <c r="EM35" s="36"/>
      <c r="EN35" s="36">
        <f>SUM('[1]címrend kötelező'!EN35+'[1]címrend önként'!EN35+'[1]címrend államig'!EN35)</f>
        <v>0</v>
      </c>
      <c r="EO35" s="38"/>
      <c r="EP35" s="36"/>
      <c r="EQ35" s="36">
        <f>SUM('[1]címrend kötelező'!EQ35+'[1]címrend önként'!EQ35+'[1]címrend államig'!EQ35)</f>
        <v>0</v>
      </c>
      <c r="ER35" s="38"/>
      <c r="ES35" s="36">
        <v>500000</v>
      </c>
      <c r="ET35" s="36">
        <f>SUM('[1]címrend kötelező'!ET35+'[1]címrend önként'!ET35+'[1]címrend államig'!ET35)</f>
        <v>15000</v>
      </c>
      <c r="EU35" s="57">
        <f t="shared" ref="EU35" si="208">ET35/ES35*100</f>
        <v>3</v>
      </c>
      <c r="EV35" s="38">
        <f t="shared" si="62"/>
        <v>505300</v>
      </c>
      <c r="EW35" s="38">
        <f t="shared" si="62"/>
        <v>17300</v>
      </c>
      <c r="EX35" s="31">
        <f t="shared" ref="EX35:EX52" si="209">EW35/EV35*100</f>
        <v>3.4237086879081731</v>
      </c>
      <c r="EY35" s="36"/>
      <c r="EZ35" s="39">
        <f>'[1]címrend kötelező'!EY35+'[1]címrend önként'!EY35+'[1]címrend államig'!EY35</f>
        <v>0</v>
      </c>
      <c r="FA35" s="38"/>
      <c r="FB35" s="36"/>
      <c r="FC35" s="39">
        <f>'[1]címrend kötelező'!EZ35+'[1]címrend önként'!EZ35+'[1]címrend államig'!EZ35</f>
        <v>0</v>
      </c>
      <c r="FD35" s="38"/>
      <c r="FE35" s="36"/>
      <c r="FF35" s="39">
        <f>'[1]címrend kötelező'!FA35+'[1]címrend önként'!FA35+'[1]címrend államig'!FA35</f>
        <v>0</v>
      </c>
      <c r="FG35" s="38"/>
      <c r="FH35" s="36"/>
      <c r="FI35" s="39">
        <f>'[1]címrend kötelező'!FB35+'[1]címrend önként'!FB35+'[1]címrend államig'!FB35</f>
        <v>0</v>
      </c>
      <c r="FJ35" s="38"/>
      <c r="FK35" s="36"/>
      <c r="FL35" s="39">
        <f>'[1]címrend kötelező'!FC35+'[1]címrend önként'!FC35+'[1]címrend államig'!FC35</f>
        <v>0</v>
      </c>
      <c r="FM35" s="38"/>
      <c r="FN35" s="36"/>
      <c r="FO35" s="39">
        <f>'[1]címrend kötelező'!FD35+'[1]címrend önként'!FD35+'[1]címrend államig'!FD35</f>
        <v>0</v>
      </c>
      <c r="FP35" s="38"/>
      <c r="FQ35" s="36"/>
      <c r="FR35" s="39">
        <f>'[1]címrend kötelező'!FE35+'[1]címrend önként'!FE35+'[1]címrend államig'!FE35</f>
        <v>0</v>
      </c>
      <c r="FS35" s="38"/>
      <c r="FT35" s="36"/>
      <c r="FU35" s="39">
        <f>'[1]címrend kötelező'!FF35+'[1]címrend önként'!FF35+'[1]címrend államig'!FF35</f>
        <v>0</v>
      </c>
      <c r="FV35" s="39"/>
      <c r="FW35" s="36"/>
      <c r="FX35" s="39">
        <f>'[1]címrend kötelező'!FG35+'[1]címrend önként'!FG35+'[1]címrend államig'!FG35</f>
        <v>0</v>
      </c>
      <c r="FY35" s="38"/>
      <c r="FZ35" s="36"/>
      <c r="GA35" s="39">
        <f>'[1]címrend kötelező'!FH35+'[1]címrend önként'!FH35+'[1]címrend államig'!FH35</f>
        <v>0</v>
      </c>
      <c r="GB35" s="39"/>
      <c r="GC35" s="36"/>
      <c r="GD35" s="39">
        <f>'[1]címrend kötelező'!FI35+'[1]címrend önként'!FI35+'[1]címrend államig'!FI35</f>
        <v>0</v>
      </c>
      <c r="GE35" s="39"/>
      <c r="GF35" s="36"/>
      <c r="GG35" s="39">
        <f>'[1]címrend kötelező'!FJ35+'[1]címrend önként'!FJ35+'[1]címrend államig'!FJ35</f>
        <v>0</v>
      </c>
      <c r="GH35" s="39"/>
      <c r="GI35" s="36"/>
      <c r="GJ35" s="39">
        <f>'[1]címrend kötelező'!FK35+'[1]címrend önként'!FK35+'[1]címrend államig'!FK35</f>
        <v>0</v>
      </c>
      <c r="GK35" s="38"/>
      <c r="GL35" s="38">
        <f t="shared" si="63"/>
        <v>0</v>
      </c>
      <c r="GM35" s="38">
        <f t="shared" si="63"/>
        <v>0</v>
      </c>
      <c r="GN35" s="38"/>
      <c r="GO35" s="36"/>
      <c r="GP35" s="39">
        <f>'[1]címrend kötelező'!FM35+'[1]címrend önként'!FM35+'[1]címrend államig'!FM35</f>
        <v>0</v>
      </c>
      <c r="GQ35" s="39"/>
      <c r="GR35" s="36"/>
      <c r="GS35" s="39">
        <f>'[1]címrend kötelező'!FN35+'[1]címrend önként'!FN35+'[1]címrend államig'!FN35</f>
        <v>0</v>
      </c>
      <c r="GT35" s="39"/>
      <c r="GU35" s="36"/>
      <c r="GV35" s="39">
        <f>'[1]címrend kötelező'!FO35+'[1]címrend önként'!FO35+'[1]címrend államig'!FO35</f>
        <v>0</v>
      </c>
      <c r="GW35" s="39"/>
      <c r="GX35" s="38">
        <f t="shared" si="64"/>
        <v>0</v>
      </c>
      <c r="GY35" s="38">
        <f t="shared" si="64"/>
        <v>0</v>
      </c>
      <c r="GZ35" s="38"/>
      <c r="HA35" s="38">
        <f t="shared" si="65"/>
        <v>7591496</v>
      </c>
      <c r="HB35" s="38">
        <f t="shared" si="65"/>
        <v>7575377</v>
      </c>
      <c r="HC35" s="41">
        <f t="shared" si="59"/>
        <v>99.787670308987842</v>
      </c>
      <c r="HE35" s="25"/>
      <c r="HF35" s="25"/>
    </row>
    <row r="36" spans="1:214" ht="15" customHeight="1" x14ac:dyDescent="0.2">
      <c r="A36" s="56" t="s">
        <v>336</v>
      </c>
      <c r="B36" s="36"/>
      <c r="C36" s="36">
        <f>SUM('[1]címrend kötelező'!C36+'[1]címrend önként'!C36+'[1]címrend államig'!C36)</f>
        <v>0</v>
      </c>
      <c r="D36" s="40"/>
      <c r="E36" s="36"/>
      <c r="F36" s="36">
        <f>SUM('[1]címrend kötelező'!F36+'[1]címrend önként'!F36+'[1]címrend államig'!F36)</f>
        <v>0</v>
      </c>
      <c r="G36" s="38"/>
      <c r="H36" s="36"/>
      <c r="I36" s="36">
        <f>SUM('[1]címrend kötelező'!I36+'[1]címrend önként'!I36+'[1]címrend államig'!I36)</f>
        <v>0</v>
      </c>
      <c r="J36" s="38"/>
      <c r="K36" s="36"/>
      <c r="L36" s="36">
        <f>SUM('[1]címrend kötelező'!L36+'[1]címrend önként'!L36+'[1]címrend államig'!L36)</f>
        <v>0</v>
      </c>
      <c r="M36" s="38"/>
      <c r="N36" s="36"/>
      <c r="O36" s="36">
        <f>SUM('[1]címrend kötelező'!O36+'[1]címrend önként'!O36+'[1]címrend államig'!O36)</f>
        <v>0</v>
      </c>
      <c r="P36" s="38"/>
      <c r="Q36" s="36"/>
      <c r="R36" s="36">
        <f>SUM('[1]címrend kötelező'!R36+'[1]címrend önként'!R36+'[1]címrend államig'!R36)</f>
        <v>0</v>
      </c>
      <c r="S36" s="38"/>
      <c r="T36" s="36"/>
      <c r="U36" s="36">
        <f>SUM('[1]címrend kötelező'!U36+'[1]címrend önként'!U36+'[1]címrend államig'!U36)</f>
        <v>0</v>
      </c>
      <c r="V36" s="38"/>
      <c r="W36" s="36"/>
      <c r="X36" s="36">
        <f>SUM('[1]címrend kötelező'!X36+'[1]címrend önként'!X36+'[1]címrend államig'!X36)</f>
        <v>0</v>
      </c>
      <c r="Y36" s="38"/>
      <c r="Z36" s="36">
        <v>1788</v>
      </c>
      <c r="AA36" s="36">
        <f>SUM('[1]címrend kötelező'!AA36+'[1]címrend önként'!AA36+'[1]címrend államig'!AA36)</f>
        <v>0</v>
      </c>
      <c r="AB36" s="37">
        <f t="shared" ref="AB36" si="210">AA36/Z36*100</f>
        <v>0</v>
      </c>
      <c r="AC36" s="36"/>
      <c r="AD36" s="36">
        <f>SUM('[1]címrend kötelező'!AD36+'[1]címrend önként'!AD36+'[1]címrend államig'!AD36)</f>
        <v>0</v>
      </c>
      <c r="AE36" s="38"/>
      <c r="AF36" s="36"/>
      <c r="AG36" s="36">
        <f>SUM('[1]címrend kötelező'!AG36+'[1]címrend önként'!AG36+'[1]címrend államig'!AG36)</f>
        <v>0</v>
      </c>
      <c r="AH36" s="38"/>
      <c r="AI36" s="36">
        <v>5603</v>
      </c>
      <c r="AJ36" s="36">
        <f>SUM('[1]címrend kötelező'!AJ36+'[1]címrend önként'!AJ36+'[1]címrend államig'!AJ36)</f>
        <v>5603</v>
      </c>
      <c r="AK36" s="37">
        <f t="shared" ref="AK36" si="211">AJ36/AI36*100</f>
        <v>100</v>
      </c>
      <c r="AL36" s="36"/>
      <c r="AM36" s="36">
        <f>SUM('[1]címrend kötelező'!AM36+'[1]címrend önként'!AM36+'[1]címrend államig'!AM36)</f>
        <v>0</v>
      </c>
      <c r="AN36" s="38"/>
      <c r="AO36" s="36">
        <v>1112500</v>
      </c>
      <c r="AP36" s="36">
        <f>SUM('[1]címrend kötelező'!AP36+'[1]címrend önként'!AP36+'[1]címrend államig'!AP36)</f>
        <v>1251010</v>
      </c>
      <c r="AQ36" s="37">
        <f t="shared" ref="AQ36" si="212">AP36/AO36*100</f>
        <v>112.45033707865169</v>
      </c>
      <c r="AR36" s="36">
        <v>0</v>
      </c>
      <c r="AS36" s="39">
        <f>SUM('[1]címrend kötelező'!AS36+'[1]címrend önként'!AS36+'[1]címrend államig'!AS36)</f>
        <v>0</v>
      </c>
      <c r="AT36" s="37"/>
      <c r="AU36" s="36">
        <v>1500</v>
      </c>
      <c r="AV36" s="39">
        <f>SUM('[1]címrend kötelező'!AV36+'[1]címrend önként'!AV36+'[1]címrend államig'!AV36)</f>
        <v>1200</v>
      </c>
      <c r="AW36" s="37">
        <f t="shared" ref="AW36" si="213">AV36/AU36*100</f>
        <v>80</v>
      </c>
      <c r="AX36" s="36">
        <v>246119</v>
      </c>
      <c r="AY36" s="39">
        <f>SUM('[1]címrend kötelező'!AY36+'[1]címrend önként'!AY36+'[1]címrend államig'!AY36)</f>
        <v>250000</v>
      </c>
      <c r="AZ36" s="37">
        <f t="shared" ref="AZ36" si="214">AY36/AX36*100</f>
        <v>101.57687947700096</v>
      </c>
      <c r="BA36" s="36"/>
      <c r="BB36" s="39">
        <f>SUM('[1]címrend kötelező'!BB36+'[1]címrend önként'!BB36+'[1]címrend államig'!BB36)</f>
        <v>0</v>
      </c>
      <c r="BC36" s="38"/>
      <c r="BD36" s="36"/>
      <c r="BE36" s="39">
        <f>SUM('[1]címrend kötelező'!BE36+'[1]címrend önként'!BE36+'[1]címrend államig'!BE36)</f>
        <v>0</v>
      </c>
      <c r="BF36" s="38"/>
      <c r="BG36" s="36">
        <v>70976</v>
      </c>
      <c r="BH36" s="39">
        <f>'[1]címrend kötelező'!BH36+'[1]címrend önként'!BH36+'[1]címrend államig'!BH36</f>
        <v>68219</v>
      </c>
      <c r="BI36" s="37">
        <f t="shared" ref="BI36" si="215">BH36/BG36*100</f>
        <v>96.115588367899008</v>
      </c>
      <c r="BJ36" s="36"/>
      <c r="BK36" s="39">
        <f>'[1]címrend kötelező'!BK36+'[1]címrend önként'!BK36+'[1]címrend államig'!BK36</f>
        <v>0</v>
      </c>
      <c r="BL36" s="38"/>
      <c r="BM36" s="36"/>
      <c r="BN36" s="39">
        <f>SUM('[1]címrend kötelező'!BN36+'[1]címrend önként'!BN36+'[1]címrend államig'!BN36)</f>
        <v>0</v>
      </c>
      <c r="BO36" s="38"/>
      <c r="BP36" s="36">
        <v>72247</v>
      </c>
      <c r="BQ36" s="39">
        <f>SUM('[1]címrend kötelező'!BQ36+'[1]címrend önként'!BQ36+'[1]címrend államig'!BQ36)</f>
        <v>145846</v>
      </c>
      <c r="BR36" s="37">
        <f t="shared" ref="BR36" si="216">BQ36/BP36*100</f>
        <v>201.87135798026213</v>
      </c>
      <c r="BS36" s="36"/>
      <c r="BT36" s="39">
        <f>SUM('[1]címrend kötelező'!BT36+'[1]címrend önként'!BT36+'[1]címrend államig'!BT36)</f>
        <v>0</v>
      </c>
      <c r="BU36" s="38"/>
      <c r="BV36" s="36"/>
      <c r="BW36" s="39">
        <f>SUM('[1]címrend kötelező'!BW36+'[1]címrend önként'!BW36+'[1]címrend államig'!BW36)</f>
        <v>0</v>
      </c>
      <c r="BX36" s="38"/>
      <c r="BY36" s="36"/>
      <c r="BZ36" s="39">
        <f>SUM('[1]címrend kötelező'!BZ36+'[1]címrend önként'!BZ36+'[1]címrend államig'!BZ36)</f>
        <v>0</v>
      </c>
      <c r="CA36" s="38"/>
      <c r="CB36" s="36"/>
      <c r="CC36" s="39">
        <f>SUM('[1]címrend kötelező'!CC36+'[1]címrend önként'!CC36+'[1]címrend államig'!CC36)</f>
        <v>0</v>
      </c>
      <c r="CD36" s="38"/>
      <c r="CE36" s="36">
        <v>2228795</v>
      </c>
      <c r="CF36" s="39">
        <f>SUM('[1]címrend kötelező'!CF36+'[1]címrend önként'!CF36+'[1]címrend államig'!CF36)</f>
        <v>2160300</v>
      </c>
      <c r="CG36" s="37">
        <f t="shared" ref="CG36" si="217">CF36/CE36*100</f>
        <v>96.926814713780317</v>
      </c>
      <c r="CH36" s="36"/>
      <c r="CI36" s="39">
        <f>SUM('[1]címrend kötelező'!CI36+'[1]címrend önként'!CI36+'[1]címrend államig'!CI36)</f>
        <v>0</v>
      </c>
      <c r="CJ36" s="38"/>
      <c r="CK36" s="36"/>
      <c r="CL36" s="39">
        <f>SUM('[1]címrend kötelező'!CL36+'[1]címrend önként'!CL36+'[1]címrend államig'!CL36)</f>
        <v>0</v>
      </c>
      <c r="CM36" s="38"/>
      <c r="CN36" s="36"/>
      <c r="CO36" s="39">
        <f>'[1]címrend kötelező'!CO36+'[1]címrend önként'!CO36+'[1]címrend államig'!CO36</f>
        <v>0</v>
      </c>
      <c r="CP36" s="38"/>
      <c r="CQ36" s="36"/>
      <c r="CR36" s="39">
        <f>SUM('[1]címrend kötelező'!CR36+'[1]címrend önként'!CR36+'[1]címrend államig'!CR36)</f>
        <v>0</v>
      </c>
      <c r="CS36" s="38"/>
      <c r="CT36" s="36"/>
      <c r="CU36" s="39">
        <f>SUM('[1]címrend kötelező'!CU36+'[1]címrend önként'!CU36+'[1]címrend államig'!CU36)</f>
        <v>0</v>
      </c>
      <c r="CV36" s="38"/>
      <c r="CW36" s="36"/>
      <c r="CX36" s="39">
        <f>SUM('[1]címrend kötelező'!CX36+'[1]címrend önként'!CX36+'[1]címrend államig'!CX36)</f>
        <v>0</v>
      </c>
      <c r="CY36" s="38"/>
      <c r="CZ36" s="36"/>
      <c r="DA36" s="39">
        <f>SUM('[1]címrend kötelező'!DA36+'[1]címrend önként'!DA36+'[1]címrend államig'!DA36)</f>
        <v>0</v>
      </c>
      <c r="DB36" s="38"/>
      <c r="DC36" s="36"/>
      <c r="DD36" s="39">
        <f>SUM('[1]címrend kötelező'!DD36+'[1]címrend önként'!DD36+'[1]címrend államig'!DD36)</f>
        <v>0</v>
      </c>
      <c r="DE36" s="38"/>
      <c r="DF36" s="36"/>
      <c r="DG36" s="39">
        <f>SUM('[1]címrend kötelező'!DG36+'[1]címrend önként'!DG36+'[1]címrend államig'!DG36)</f>
        <v>120507</v>
      </c>
      <c r="DH36" s="38"/>
      <c r="DI36" s="36">
        <v>55000</v>
      </c>
      <c r="DJ36" s="39">
        <f>SUM('[1]címrend kötelező'!DJ36+'[1]címrend önként'!DJ36+'[1]címrend államig'!DJ36)</f>
        <v>30000</v>
      </c>
      <c r="DK36" s="37">
        <f t="shared" ref="DK36" si="218">DJ36/DI36*100</f>
        <v>54.54545454545454</v>
      </c>
      <c r="DL36" s="36"/>
      <c r="DM36" s="39">
        <f>SUM('[1]címrend kötelező'!DM36+'[1]címrend önként'!DM36+'[1]címrend államig'!DM36)</f>
        <v>0</v>
      </c>
      <c r="DN36" s="38"/>
      <c r="DO36" s="36"/>
      <c r="DP36" s="39">
        <f>'[1]címrend kötelező'!DP36+'[1]címrend önként'!DP36+'[1]címrend államig'!DP36</f>
        <v>0</v>
      </c>
      <c r="DQ36" s="38"/>
      <c r="DR36" s="38">
        <f t="shared" si="60"/>
        <v>3794528</v>
      </c>
      <c r="DS36" s="38">
        <f t="shared" si="60"/>
        <v>4032685</v>
      </c>
      <c r="DT36" s="40">
        <f t="shared" si="61"/>
        <v>106.27632738511879</v>
      </c>
      <c r="DU36" s="36"/>
      <c r="DV36" s="36">
        <f>SUM('[1]címrend kötelező'!DV36+'[1]címrend önként'!DV36+'[1]címrend államig'!DV36)</f>
        <v>0</v>
      </c>
      <c r="DW36" s="38"/>
      <c r="DX36" s="36"/>
      <c r="DY36" s="36">
        <f>SUM('[1]címrend kötelező'!DY36+'[1]címrend önként'!DY36+'[1]címrend államig'!DY36)</f>
        <v>0</v>
      </c>
      <c r="DZ36" s="38"/>
      <c r="EA36" s="36">
        <v>2000</v>
      </c>
      <c r="EB36" s="36">
        <f>SUM('[1]címrend kötelező'!EB36+'[1]címrend önként'!EB36+'[1]címrend államig'!EB36)</f>
        <v>1600</v>
      </c>
      <c r="EC36" s="57">
        <f t="shared" ref="EC36" si="219">EB36/EA36*100</f>
        <v>80</v>
      </c>
      <c r="ED36" s="36">
        <v>5000</v>
      </c>
      <c r="EE36" s="36">
        <f>SUM('[1]címrend kötelező'!EE36+'[1]címrend önként'!EE36+'[1]címrend államig'!EE36)</f>
        <v>4000</v>
      </c>
      <c r="EF36" s="57">
        <f t="shared" ref="EF36" si="220">EE36/ED36*100</f>
        <v>80</v>
      </c>
      <c r="EG36" s="36">
        <v>500</v>
      </c>
      <c r="EH36" s="36">
        <f>SUM('[1]címrend kötelező'!EH36+'[1]címrend önként'!EH36+'[1]címrend államig'!EH36)</f>
        <v>200</v>
      </c>
      <c r="EI36" s="57">
        <f t="shared" ref="EI36" si="221">EH36/EG36*100</f>
        <v>40</v>
      </c>
      <c r="EJ36" s="36"/>
      <c r="EK36" s="36">
        <f>SUM('[1]címrend kötelező'!EK36+'[1]címrend önként'!EK36+'[1]címrend államig'!EK36)</f>
        <v>0</v>
      </c>
      <c r="EL36" s="38"/>
      <c r="EM36" s="36"/>
      <c r="EN36" s="36">
        <f>SUM('[1]címrend kötelező'!EN36+'[1]címrend önként'!EN36+'[1]címrend államig'!EN36)</f>
        <v>0</v>
      </c>
      <c r="EO36" s="38"/>
      <c r="EP36" s="36"/>
      <c r="EQ36" s="36">
        <f>SUM('[1]címrend kötelező'!EQ36+'[1]címrend önként'!EQ36+'[1]címrend államig'!EQ36)</f>
        <v>0</v>
      </c>
      <c r="ER36" s="38"/>
      <c r="ES36" s="36"/>
      <c r="ET36" s="36">
        <f>SUM('[1]címrend kötelező'!ET36+'[1]címrend önként'!ET36+'[1]címrend államig'!ET36)</f>
        <v>0</v>
      </c>
      <c r="EU36" s="38"/>
      <c r="EV36" s="38">
        <f t="shared" si="62"/>
        <v>7500</v>
      </c>
      <c r="EW36" s="38">
        <f t="shared" si="62"/>
        <v>5800</v>
      </c>
      <c r="EX36" s="31">
        <f t="shared" si="209"/>
        <v>77.333333333333329</v>
      </c>
      <c r="EY36" s="36">
        <v>2400</v>
      </c>
      <c r="EZ36" s="39">
        <f>'[1]címrend kötelező'!EY36+'[1]címrend önként'!EY36+'[1]címrend államig'!EY36</f>
        <v>3000</v>
      </c>
      <c r="FA36" s="57">
        <f t="shared" ref="FA36" si="222">EZ36/EY36*100</f>
        <v>125</v>
      </c>
      <c r="FB36" s="36"/>
      <c r="FC36" s="39">
        <f>'[1]címrend kötelező'!EZ36+'[1]címrend önként'!EZ36+'[1]címrend államig'!EZ36</f>
        <v>0</v>
      </c>
      <c r="FD36" s="38"/>
      <c r="FE36" s="36"/>
      <c r="FF36" s="39">
        <f>'[1]címrend kötelező'!FA36+'[1]címrend önként'!FA36+'[1]címrend államig'!FA36</f>
        <v>0</v>
      </c>
      <c r="FG36" s="38"/>
      <c r="FH36" s="36">
        <v>600</v>
      </c>
      <c r="FI36" s="39">
        <f>'[1]címrend kötelező'!FB36+'[1]címrend önként'!FB36+'[1]címrend államig'!FB36</f>
        <v>600</v>
      </c>
      <c r="FJ36" s="57">
        <f t="shared" ref="FJ36" si="223">FI36/FH36*100</f>
        <v>100</v>
      </c>
      <c r="FK36" s="36"/>
      <c r="FL36" s="39">
        <f>'[1]címrend kötelező'!FC36+'[1]címrend önként'!FC36+'[1]címrend államig'!FC36</f>
        <v>0</v>
      </c>
      <c r="FM36" s="38"/>
      <c r="FN36" s="36">
        <v>59323</v>
      </c>
      <c r="FO36" s="39">
        <f>'[1]címrend kötelező'!FD36+'[1]címrend önként'!FD36+'[1]címrend államig'!FD36</f>
        <v>45731</v>
      </c>
      <c r="FP36" s="57">
        <f t="shared" ref="FP36" si="224">FO36/FN36*100</f>
        <v>77.088144564502798</v>
      </c>
      <c r="FQ36" s="36">
        <v>11011</v>
      </c>
      <c r="FR36" s="39">
        <f>'[1]címrend kötelező'!FE36+'[1]címrend önként'!FE36+'[1]címrend államig'!FE36</f>
        <v>6434</v>
      </c>
      <c r="FS36" s="57">
        <f t="shared" ref="FS36" si="225">FR36/FQ36*100</f>
        <v>58.432476614294792</v>
      </c>
      <c r="FT36" s="36"/>
      <c r="FU36" s="39">
        <f>'[1]címrend kötelező'!FF36+'[1]címrend önként'!FF36+'[1]címrend államig'!FF36</f>
        <v>3751</v>
      </c>
      <c r="FV36" s="39"/>
      <c r="FW36" s="36">
        <v>11750</v>
      </c>
      <c r="FX36" s="39">
        <f>'[1]címrend kötelező'!FG36+'[1]címrend önként'!FG36+'[1]címrend államig'!FG36</f>
        <v>13603</v>
      </c>
      <c r="FY36" s="57">
        <f t="shared" ref="FY36" si="226">FX36/FW36*100</f>
        <v>115.77021276595745</v>
      </c>
      <c r="FZ36" s="36"/>
      <c r="GA36" s="39">
        <f>'[1]címrend kötelező'!FH36+'[1]címrend önként'!FH36+'[1]címrend államig'!FH36</f>
        <v>0</v>
      </c>
      <c r="GB36" s="39"/>
      <c r="GC36" s="36"/>
      <c r="GD36" s="39">
        <f>'[1]címrend kötelező'!FI36+'[1]címrend önként'!FI36+'[1]címrend államig'!FI36</f>
        <v>0</v>
      </c>
      <c r="GE36" s="39"/>
      <c r="GF36" s="36">
        <v>73445</v>
      </c>
      <c r="GG36" s="39">
        <f>'[1]címrend kötelező'!FJ36+'[1]címrend önként'!FJ36+'[1]címrend államig'!FJ36</f>
        <v>97009</v>
      </c>
      <c r="GH36" s="39"/>
      <c r="GI36" s="36"/>
      <c r="GJ36" s="39">
        <f>'[1]címrend kötelező'!FK36+'[1]címrend önként'!FK36+'[1]címrend államig'!FK36</f>
        <v>0</v>
      </c>
      <c r="GK36" s="38"/>
      <c r="GL36" s="38">
        <f t="shared" si="63"/>
        <v>158529</v>
      </c>
      <c r="GM36" s="38">
        <f t="shared" si="63"/>
        <v>170128</v>
      </c>
      <c r="GN36" s="57">
        <f t="shared" ref="GN36" si="227">GM36/GL36*100</f>
        <v>107.31664238088929</v>
      </c>
      <c r="GO36" s="36">
        <v>55966</v>
      </c>
      <c r="GP36" s="39">
        <f>'[1]címrend kötelező'!FM36+'[1]címrend önként'!FM36+'[1]címrend államig'!FM36</f>
        <v>42307</v>
      </c>
      <c r="GQ36" s="57">
        <f t="shared" ref="GQ36" si="228">GP36/GO36*100</f>
        <v>75.594110710073963</v>
      </c>
      <c r="GR36" s="36">
        <v>34000</v>
      </c>
      <c r="GS36" s="39">
        <f>'[1]címrend kötelező'!FN36+'[1]címrend önként'!FN36+'[1]címrend államig'!FN36</f>
        <v>29700</v>
      </c>
      <c r="GT36" s="57">
        <f t="shared" ref="GT36" si="229">GS36/GR36*100</f>
        <v>87.352941176470594</v>
      </c>
      <c r="GU36" s="36"/>
      <c r="GV36" s="39">
        <f>'[1]címrend kötelező'!FO36+'[1]címrend önként'!FO36+'[1]címrend államig'!FO36</f>
        <v>0</v>
      </c>
      <c r="GW36" s="39"/>
      <c r="GX36" s="38">
        <f t="shared" si="64"/>
        <v>248495</v>
      </c>
      <c r="GY36" s="38">
        <f t="shared" si="64"/>
        <v>242135</v>
      </c>
      <c r="GZ36" s="31">
        <f t="shared" ref="GZ36" si="230">GY36/GX36*100</f>
        <v>97.440592366043575</v>
      </c>
      <c r="HA36" s="38">
        <f t="shared" si="65"/>
        <v>4050523</v>
      </c>
      <c r="HB36" s="38">
        <f t="shared" si="65"/>
        <v>4280620</v>
      </c>
      <c r="HC36" s="41">
        <f t="shared" si="59"/>
        <v>105.68067382903392</v>
      </c>
      <c r="HE36" s="25"/>
      <c r="HF36" s="25"/>
    </row>
    <row r="37" spans="1:214" s="44" customFormat="1" ht="15" customHeight="1" x14ac:dyDescent="0.2">
      <c r="A37" s="55" t="s">
        <v>337</v>
      </c>
      <c r="B37" s="43">
        <f>B38+B39</f>
        <v>0</v>
      </c>
      <c r="C37" s="43">
        <f>C38+C39</f>
        <v>0</v>
      </c>
      <c r="D37" s="40"/>
      <c r="E37" s="43">
        <f>E38+E39</f>
        <v>0</v>
      </c>
      <c r="F37" s="43">
        <f>F38+F39</f>
        <v>0</v>
      </c>
      <c r="G37" s="38"/>
      <c r="H37" s="43">
        <f>H38+H39</f>
        <v>0</v>
      </c>
      <c r="I37" s="43">
        <f>I38+I39</f>
        <v>0</v>
      </c>
      <c r="J37" s="38"/>
      <c r="K37" s="43">
        <f>K38+K39</f>
        <v>0</v>
      </c>
      <c r="L37" s="43">
        <f>L38+L39</f>
        <v>0</v>
      </c>
      <c r="M37" s="38"/>
      <c r="N37" s="43">
        <f>N38+N39</f>
        <v>0</v>
      </c>
      <c r="O37" s="43">
        <f>O38+O39</f>
        <v>0</v>
      </c>
      <c r="P37" s="38"/>
      <c r="Q37" s="43">
        <f>Q38+Q39</f>
        <v>0</v>
      </c>
      <c r="R37" s="43">
        <f>R38+R39</f>
        <v>0</v>
      </c>
      <c r="S37" s="38"/>
      <c r="T37" s="43">
        <f>T38+T39</f>
        <v>0</v>
      </c>
      <c r="U37" s="43">
        <f>U38+U39</f>
        <v>0</v>
      </c>
      <c r="V37" s="38"/>
      <c r="W37" s="43">
        <f>W38+W39</f>
        <v>0</v>
      </c>
      <c r="X37" s="43">
        <f>X38+X39</f>
        <v>0</v>
      </c>
      <c r="Y37" s="38"/>
      <c r="Z37" s="43">
        <f>Z38+Z39</f>
        <v>0</v>
      </c>
      <c r="AA37" s="43">
        <f>AA38+AA39</f>
        <v>0</v>
      </c>
      <c r="AB37" s="38"/>
      <c r="AC37" s="43">
        <f>AC38+AC39</f>
        <v>0</v>
      </c>
      <c r="AD37" s="43">
        <f>AD38+AD39</f>
        <v>0</v>
      </c>
      <c r="AE37" s="38"/>
      <c r="AF37" s="43">
        <f>AF38+AF39</f>
        <v>0</v>
      </c>
      <c r="AG37" s="43">
        <f>AG38+AG39</f>
        <v>0</v>
      </c>
      <c r="AH37" s="38"/>
      <c r="AI37" s="43">
        <f>AI38+AI39</f>
        <v>0</v>
      </c>
      <c r="AJ37" s="43">
        <f>AJ38+AJ39</f>
        <v>0</v>
      </c>
      <c r="AK37" s="38"/>
      <c r="AL37" s="43">
        <f>AL38+AL39</f>
        <v>0</v>
      </c>
      <c r="AM37" s="43">
        <f>AM38+AM39</f>
        <v>0</v>
      </c>
      <c r="AN37" s="38"/>
      <c r="AO37" s="43">
        <f>AO38+AO39</f>
        <v>0</v>
      </c>
      <c r="AP37" s="43">
        <f>AP38+AP39</f>
        <v>0</v>
      </c>
      <c r="AQ37" s="38"/>
      <c r="AR37" s="43">
        <f>AR38+AR39</f>
        <v>0</v>
      </c>
      <c r="AS37" s="43">
        <f>AS38+AS39</f>
        <v>0</v>
      </c>
      <c r="AT37" s="38"/>
      <c r="AU37" s="43">
        <f>AU38+AU39</f>
        <v>0</v>
      </c>
      <c r="AV37" s="43">
        <f>AV38+AV39</f>
        <v>0</v>
      </c>
      <c r="AW37" s="38"/>
      <c r="AX37" s="43">
        <f>AX38+AX39</f>
        <v>0</v>
      </c>
      <c r="AY37" s="43">
        <f>AY38+AY39</f>
        <v>0</v>
      </c>
      <c r="AZ37" s="38"/>
      <c r="BA37" s="43">
        <f>BA38+BA39</f>
        <v>0</v>
      </c>
      <c r="BB37" s="43">
        <f>BB38+BB39</f>
        <v>0</v>
      </c>
      <c r="BC37" s="38"/>
      <c r="BD37" s="43">
        <f>BD38+BD39</f>
        <v>0</v>
      </c>
      <c r="BE37" s="43">
        <f>BE38+BE39</f>
        <v>0</v>
      </c>
      <c r="BF37" s="38"/>
      <c r="BG37" s="43">
        <f>BG38+BG39</f>
        <v>0</v>
      </c>
      <c r="BH37" s="43">
        <f>BH38+BH39</f>
        <v>0</v>
      </c>
      <c r="BI37" s="38"/>
      <c r="BJ37" s="43">
        <f>BJ38+BJ39</f>
        <v>0</v>
      </c>
      <c r="BK37" s="43">
        <f>BK38+BK39</f>
        <v>0</v>
      </c>
      <c r="BL37" s="38"/>
      <c r="BM37" s="43">
        <f>BM38+BM39</f>
        <v>0</v>
      </c>
      <c r="BN37" s="43">
        <f>BN38+BN39</f>
        <v>0</v>
      </c>
      <c r="BO37" s="38"/>
      <c r="BP37" s="43">
        <f>BP38+BP39</f>
        <v>0</v>
      </c>
      <c r="BQ37" s="43">
        <f>BQ38+BQ39</f>
        <v>0</v>
      </c>
      <c r="BR37" s="38"/>
      <c r="BS37" s="43">
        <f>BS38+BS39</f>
        <v>10000</v>
      </c>
      <c r="BT37" s="43">
        <f>BT38+BT39</f>
        <v>0</v>
      </c>
      <c r="BU37" s="40">
        <f t="shared" ref="BU37" si="231">BT37/BS37*100</f>
        <v>0</v>
      </c>
      <c r="BV37" s="43">
        <f>BV38+BV39</f>
        <v>0</v>
      </c>
      <c r="BW37" s="43">
        <f>BW38+BW39</f>
        <v>0</v>
      </c>
      <c r="BX37" s="38"/>
      <c r="BY37" s="43">
        <f>BY38+BY39</f>
        <v>120000</v>
      </c>
      <c r="BZ37" s="43">
        <f>BZ38+BZ39</f>
        <v>10000</v>
      </c>
      <c r="CA37" s="40">
        <f t="shared" ref="CA37" si="232">BZ37/BY37*100</f>
        <v>8.3333333333333321</v>
      </c>
      <c r="CB37" s="43">
        <f>CB38+CB39</f>
        <v>0</v>
      </c>
      <c r="CC37" s="43">
        <f>CC38+CC39</f>
        <v>0</v>
      </c>
      <c r="CD37" s="38"/>
      <c r="CE37" s="43">
        <f>CE38+CE39</f>
        <v>0</v>
      </c>
      <c r="CF37" s="43">
        <f>CF38+CF39</f>
        <v>0</v>
      </c>
      <c r="CG37" s="38"/>
      <c r="CH37" s="43">
        <f>CH38+CH39</f>
        <v>0</v>
      </c>
      <c r="CI37" s="43">
        <f>CI38+CI39</f>
        <v>0</v>
      </c>
      <c r="CJ37" s="38"/>
      <c r="CK37" s="43">
        <f>CK38+CK39</f>
        <v>0</v>
      </c>
      <c r="CL37" s="43">
        <f>CL38+CL39</f>
        <v>0</v>
      </c>
      <c r="CM37" s="38"/>
      <c r="CN37" s="43">
        <f>CN38+CN39</f>
        <v>0</v>
      </c>
      <c r="CO37" s="43">
        <f>CO38+CO39</f>
        <v>0</v>
      </c>
      <c r="CP37" s="38"/>
      <c r="CQ37" s="43">
        <f>CQ38+CQ39</f>
        <v>0</v>
      </c>
      <c r="CR37" s="43">
        <f>CR38+CR39</f>
        <v>0</v>
      </c>
      <c r="CS37" s="38"/>
      <c r="CT37" s="43">
        <f>CT38+CT39</f>
        <v>0</v>
      </c>
      <c r="CU37" s="43">
        <f>CU38+CU39</f>
        <v>0</v>
      </c>
      <c r="CV37" s="38"/>
      <c r="CW37" s="43">
        <f>CW38+CW39</f>
        <v>0</v>
      </c>
      <c r="CX37" s="43">
        <f>CX38+CX39</f>
        <v>0</v>
      </c>
      <c r="CY37" s="38"/>
      <c r="CZ37" s="43">
        <f>CZ38+CZ39</f>
        <v>0</v>
      </c>
      <c r="DA37" s="43">
        <f>DA38+DA39</f>
        <v>0</v>
      </c>
      <c r="DB37" s="38"/>
      <c r="DC37" s="43">
        <f>DC38+DC39</f>
        <v>0</v>
      </c>
      <c r="DD37" s="39">
        <f>SUM('[1]címrend kötelező'!DD37+'[1]címrend önként'!DD37+'[1]címrend államig'!DD37)</f>
        <v>0</v>
      </c>
      <c r="DE37" s="38"/>
      <c r="DF37" s="43">
        <f>DF38+DF39</f>
        <v>0</v>
      </c>
      <c r="DG37" s="43">
        <f>DG38+DG39</f>
        <v>0</v>
      </c>
      <c r="DH37" s="38"/>
      <c r="DI37" s="43">
        <f>DI38+DI39</f>
        <v>0</v>
      </c>
      <c r="DJ37" s="43">
        <f>DJ38+DJ39</f>
        <v>0</v>
      </c>
      <c r="DK37" s="38"/>
      <c r="DL37" s="43">
        <f>DL38+DL39</f>
        <v>0</v>
      </c>
      <c r="DM37" s="43">
        <f>DM38+DM39</f>
        <v>0</v>
      </c>
      <c r="DN37" s="38"/>
      <c r="DO37" s="43">
        <f>DO38+DO39</f>
        <v>75380</v>
      </c>
      <c r="DP37" s="43">
        <f>DP38+DP39</f>
        <v>75000</v>
      </c>
      <c r="DQ37" s="40">
        <f t="shared" ref="DQ37" si="233">DP37/DO37*100</f>
        <v>99.495887503316524</v>
      </c>
      <c r="DR37" s="38">
        <f t="shared" si="60"/>
        <v>205380</v>
      </c>
      <c r="DS37" s="38">
        <f t="shared" si="60"/>
        <v>85000</v>
      </c>
      <c r="DT37" s="40">
        <f t="shared" si="61"/>
        <v>41.38669782841562</v>
      </c>
      <c r="DU37" s="43">
        <f>DU38+DU39</f>
        <v>0</v>
      </c>
      <c r="DV37" s="43">
        <f>DV38+DV39</f>
        <v>0</v>
      </c>
      <c r="DW37" s="38"/>
      <c r="DX37" s="43">
        <f>DX38+DX39</f>
        <v>0</v>
      </c>
      <c r="DY37" s="43">
        <f>DY38+DY39</f>
        <v>0</v>
      </c>
      <c r="DZ37" s="38"/>
      <c r="EA37" s="43">
        <f>EA38+EA39</f>
        <v>0</v>
      </c>
      <c r="EB37" s="43">
        <f>EB38+EB39</f>
        <v>0</v>
      </c>
      <c r="EC37" s="38"/>
      <c r="ED37" s="43">
        <f>ED38+ED39</f>
        <v>0</v>
      </c>
      <c r="EE37" s="43">
        <f>EE38+EE39</f>
        <v>0</v>
      </c>
      <c r="EF37" s="38"/>
      <c r="EG37" s="43">
        <f>EG38+EG39</f>
        <v>0</v>
      </c>
      <c r="EH37" s="43">
        <f>EH38+EH39</f>
        <v>0</v>
      </c>
      <c r="EI37" s="38"/>
      <c r="EJ37" s="43">
        <f>EJ38+EJ39</f>
        <v>0</v>
      </c>
      <c r="EK37" s="43">
        <f>EK38+EK39</f>
        <v>0</v>
      </c>
      <c r="EL37" s="38"/>
      <c r="EM37" s="43">
        <f>EM38+EM39</f>
        <v>0</v>
      </c>
      <c r="EN37" s="43">
        <f>EN38+EN39</f>
        <v>0</v>
      </c>
      <c r="EO37" s="38"/>
      <c r="EP37" s="43">
        <f>EP38+EP39</f>
        <v>0</v>
      </c>
      <c r="EQ37" s="43">
        <f>EQ38+EQ39</f>
        <v>0</v>
      </c>
      <c r="ER37" s="38"/>
      <c r="ES37" s="43">
        <f>ES38+ES39</f>
        <v>0</v>
      </c>
      <c r="ET37" s="43">
        <f>ET38+ET39</f>
        <v>0</v>
      </c>
      <c r="EU37" s="38"/>
      <c r="EV37" s="38">
        <f t="shared" si="62"/>
        <v>0</v>
      </c>
      <c r="EW37" s="38">
        <f t="shared" si="62"/>
        <v>0</v>
      </c>
      <c r="EX37" s="31"/>
      <c r="EY37" s="43">
        <f>EY38+EY39</f>
        <v>0</v>
      </c>
      <c r="EZ37" s="43">
        <f>EZ38+EZ39</f>
        <v>0</v>
      </c>
      <c r="FA37" s="38"/>
      <c r="FB37" s="43">
        <f>FB38+FB39</f>
        <v>0</v>
      </c>
      <c r="FC37" s="43">
        <f>FC38+FC39</f>
        <v>0</v>
      </c>
      <c r="FD37" s="38"/>
      <c r="FE37" s="43">
        <f>FE38+FE39</f>
        <v>0</v>
      </c>
      <c r="FF37" s="43">
        <f>FF38+FF39</f>
        <v>0</v>
      </c>
      <c r="FG37" s="38"/>
      <c r="FH37" s="43">
        <f>FH38+FH39</f>
        <v>0</v>
      </c>
      <c r="FI37" s="43">
        <f>FI38+FI39</f>
        <v>0</v>
      </c>
      <c r="FJ37" s="38"/>
      <c r="FK37" s="43">
        <f>FK38+FK39</f>
        <v>0</v>
      </c>
      <c r="FL37" s="43">
        <f>FL38+FL39</f>
        <v>0</v>
      </c>
      <c r="FM37" s="38"/>
      <c r="FN37" s="43">
        <f>FN38+FN39</f>
        <v>0</v>
      </c>
      <c r="FO37" s="43">
        <f>FO38+FO39</f>
        <v>0</v>
      </c>
      <c r="FP37" s="38"/>
      <c r="FQ37" s="43">
        <f>FQ38+FQ39</f>
        <v>0</v>
      </c>
      <c r="FR37" s="43">
        <f>FR38+FR39</f>
        <v>0</v>
      </c>
      <c r="FS37" s="38"/>
      <c r="FT37" s="43">
        <f>FT38+FT39</f>
        <v>0</v>
      </c>
      <c r="FU37" s="43">
        <f>FU38+FU39</f>
        <v>0</v>
      </c>
      <c r="FV37" s="39"/>
      <c r="FW37" s="43">
        <f>FW38+FW39</f>
        <v>0</v>
      </c>
      <c r="FX37" s="43">
        <f>FX38+FX39</f>
        <v>0</v>
      </c>
      <c r="FY37" s="38"/>
      <c r="FZ37" s="43">
        <f>FZ38+FZ39</f>
        <v>0</v>
      </c>
      <c r="GA37" s="43">
        <f>GA38+GA39</f>
        <v>0</v>
      </c>
      <c r="GB37" s="38"/>
      <c r="GC37" s="43">
        <f>GC38+GC39</f>
        <v>0</v>
      </c>
      <c r="GD37" s="43">
        <f>GD38+GD39</f>
        <v>0</v>
      </c>
      <c r="GE37" s="38"/>
      <c r="GF37" s="43">
        <f>GF38+GF39</f>
        <v>0</v>
      </c>
      <c r="GG37" s="43">
        <f>GG38+GG39</f>
        <v>0</v>
      </c>
      <c r="GH37" s="38"/>
      <c r="GI37" s="43">
        <f>GI38+GI39</f>
        <v>0</v>
      </c>
      <c r="GJ37" s="43">
        <f>GJ38+GJ39</f>
        <v>0</v>
      </c>
      <c r="GK37" s="38"/>
      <c r="GL37" s="38">
        <f t="shared" si="63"/>
        <v>0</v>
      </c>
      <c r="GM37" s="38">
        <f t="shared" si="63"/>
        <v>0</v>
      </c>
      <c r="GN37" s="38"/>
      <c r="GO37" s="43">
        <f>GO38+GO39</f>
        <v>0</v>
      </c>
      <c r="GP37" s="43">
        <f>GP38+GP39</f>
        <v>0</v>
      </c>
      <c r="GQ37" s="38"/>
      <c r="GR37" s="43">
        <f>GR38+GR39</f>
        <v>0</v>
      </c>
      <c r="GS37" s="43">
        <f>GS38+GS39</f>
        <v>0</v>
      </c>
      <c r="GT37" s="38"/>
      <c r="GU37" s="43">
        <f>GU38+GU39</f>
        <v>0</v>
      </c>
      <c r="GV37" s="43">
        <f>GV38+GV39</f>
        <v>0</v>
      </c>
      <c r="GW37" s="38"/>
      <c r="GX37" s="38">
        <f t="shared" si="64"/>
        <v>0</v>
      </c>
      <c r="GY37" s="38">
        <f t="shared" si="64"/>
        <v>0</v>
      </c>
      <c r="GZ37" s="38"/>
      <c r="HA37" s="38">
        <f t="shared" si="65"/>
        <v>205380</v>
      </c>
      <c r="HB37" s="38">
        <f t="shared" si="65"/>
        <v>85000</v>
      </c>
      <c r="HC37" s="41">
        <f t="shared" si="59"/>
        <v>41.38669782841562</v>
      </c>
      <c r="HE37" s="25"/>
      <c r="HF37" s="25"/>
    </row>
    <row r="38" spans="1:214" ht="15" customHeight="1" x14ac:dyDescent="0.2">
      <c r="A38" s="56" t="s">
        <v>338</v>
      </c>
      <c r="B38" s="36"/>
      <c r="C38" s="36">
        <f>SUM('[1]címrend kötelező'!C38+'[1]címrend önként'!C38+'[1]címrend államig'!C38)</f>
        <v>0</v>
      </c>
      <c r="D38" s="40"/>
      <c r="E38" s="36"/>
      <c r="F38" s="36">
        <f>SUM('[1]címrend kötelező'!F38+'[1]címrend önként'!F38+'[1]címrend államig'!F38)</f>
        <v>0</v>
      </c>
      <c r="G38" s="38"/>
      <c r="H38" s="36"/>
      <c r="I38" s="36">
        <f>SUM('[1]címrend kötelező'!I38+'[1]címrend önként'!I38+'[1]címrend államig'!I38)</f>
        <v>0</v>
      </c>
      <c r="J38" s="38"/>
      <c r="K38" s="36"/>
      <c r="L38" s="36">
        <f>SUM('[1]címrend kötelező'!L38+'[1]címrend önként'!L38+'[1]címrend államig'!L38)</f>
        <v>0</v>
      </c>
      <c r="M38" s="38"/>
      <c r="N38" s="36"/>
      <c r="O38" s="36">
        <f>SUM('[1]címrend kötelező'!O38+'[1]címrend önként'!O38+'[1]címrend államig'!O38)</f>
        <v>0</v>
      </c>
      <c r="P38" s="38"/>
      <c r="Q38" s="36"/>
      <c r="R38" s="36">
        <f>SUM('[1]címrend kötelező'!R38+'[1]címrend önként'!R38+'[1]címrend államig'!R38)</f>
        <v>0</v>
      </c>
      <c r="S38" s="38"/>
      <c r="T38" s="36"/>
      <c r="U38" s="36">
        <f>SUM('[1]címrend kötelező'!U38+'[1]címrend önként'!U38+'[1]címrend államig'!U38)</f>
        <v>0</v>
      </c>
      <c r="V38" s="38"/>
      <c r="W38" s="36"/>
      <c r="X38" s="36">
        <f>SUM('[1]címrend kötelező'!X38+'[1]címrend önként'!X38+'[1]címrend államig'!X38)</f>
        <v>0</v>
      </c>
      <c r="Y38" s="38"/>
      <c r="Z38" s="36"/>
      <c r="AA38" s="36">
        <f>SUM('[1]címrend kötelező'!AA38+'[1]címrend önként'!AA38+'[1]címrend államig'!AA38)</f>
        <v>0</v>
      </c>
      <c r="AB38" s="38"/>
      <c r="AC38" s="36"/>
      <c r="AD38" s="36">
        <f>SUM('[1]címrend kötelező'!AD38+'[1]címrend önként'!AD38+'[1]címrend államig'!AD38)</f>
        <v>0</v>
      </c>
      <c r="AE38" s="38"/>
      <c r="AF38" s="36"/>
      <c r="AG38" s="36">
        <f>SUM('[1]címrend kötelező'!AG38+'[1]címrend önként'!AG38+'[1]címrend államig'!AG38)</f>
        <v>0</v>
      </c>
      <c r="AH38" s="38"/>
      <c r="AI38" s="36"/>
      <c r="AJ38" s="36">
        <f>SUM('[1]címrend kötelező'!AJ38+'[1]címrend önként'!AJ38+'[1]címrend államig'!AJ38)</f>
        <v>0</v>
      </c>
      <c r="AK38" s="38"/>
      <c r="AL38" s="36"/>
      <c r="AM38" s="36">
        <f>SUM('[1]címrend kötelező'!AM38+'[1]címrend önként'!AM38+'[1]címrend államig'!AM38)</f>
        <v>0</v>
      </c>
      <c r="AN38" s="38"/>
      <c r="AO38" s="36"/>
      <c r="AP38" s="36">
        <f>SUM('[1]címrend kötelező'!AP38+'[1]címrend önként'!AP38+'[1]címrend államig'!AP38)</f>
        <v>0</v>
      </c>
      <c r="AQ38" s="38"/>
      <c r="AR38" s="36"/>
      <c r="AS38" s="39">
        <f>SUM('[1]címrend kötelező'!AS38+'[1]címrend önként'!AS38+'[1]címrend államig'!AS38)</f>
        <v>0</v>
      </c>
      <c r="AT38" s="38"/>
      <c r="AU38" s="36"/>
      <c r="AV38" s="39">
        <f>SUM('[1]címrend kötelező'!AV38+'[1]címrend önként'!AV38+'[1]címrend államig'!AV38)</f>
        <v>0</v>
      </c>
      <c r="AW38" s="38"/>
      <c r="AX38" s="36"/>
      <c r="AY38" s="39">
        <f>SUM('[1]címrend kötelező'!AY38+'[1]címrend önként'!AY38+'[1]címrend államig'!AY38)</f>
        <v>0</v>
      </c>
      <c r="AZ38" s="38"/>
      <c r="BA38" s="36"/>
      <c r="BB38" s="39">
        <f>SUM('[1]címrend kötelező'!BB38+'[1]címrend önként'!BB38+'[1]címrend államig'!BB38)</f>
        <v>0</v>
      </c>
      <c r="BC38" s="38"/>
      <c r="BD38" s="36"/>
      <c r="BE38" s="39">
        <f>SUM('[1]címrend kötelező'!BE38+'[1]címrend önként'!BE38+'[1]címrend államig'!BE38)</f>
        <v>0</v>
      </c>
      <c r="BF38" s="38"/>
      <c r="BG38" s="36"/>
      <c r="BH38" s="39">
        <f>'[1]címrend kötelező'!BH38+'[1]címrend önként'!BH38+'[1]címrend államig'!BH38</f>
        <v>0</v>
      </c>
      <c r="BI38" s="38"/>
      <c r="BJ38" s="36"/>
      <c r="BK38" s="39">
        <f>'[1]címrend kötelező'!BK38+'[1]címrend önként'!BK38+'[1]címrend államig'!BK38</f>
        <v>0</v>
      </c>
      <c r="BL38" s="38"/>
      <c r="BM38" s="36"/>
      <c r="BN38" s="39">
        <f>SUM('[1]címrend kötelező'!BN38+'[1]címrend önként'!BN38+'[1]címrend államig'!BN38)</f>
        <v>0</v>
      </c>
      <c r="BO38" s="38"/>
      <c r="BP38" s="36"/>
      <c r="BQ38" s="39">
        <f>SUM('[1]címrend kötelező'!BQ38+'[1]címrend önként'!BQ38+'[1]címrend államig'!BQ38)</f>
        <v>0</v>
      </c>
      <c r="BR38" s="38"/>
      <c r="BS38" s="36"/>
      <c r="BT38" s="39">
        <f>SUM('[1]címrend kötelező'!BT38+'[1]címrend önként'!BT38+'[1]címrend államig'!BT38)</f>
        <v>0</v>
      </c>
      <c r="BU38" s="38"/>
      <c r="BV38" s="36"/>
      <c r="BW38" s="39">
        <f>SUM('[1]címrend kötelező'!BW38+'[1]címrend önként'!BW38+'[1]címrend államig'!BW38)</f>
        <v>0</v>
      </c>
      <c r="BX38" s="38"/>
      <c r="BY38" s="36"/>
      <c r="BZ38" s="39">
        <f>SUM('[1]címrend kötelező'!BZ38+'[1]címrend önként'!BZ38+'[1]címrend államig'!BZ38)</f>
        <v>0</v>
      </c>
      <c r="CA38" s="38"/>
      <c r="CB38" s="36"/>
      <c r="CC38" s="39">
        <f>SUM('[1]címrend kötelező'!CC38+'[1]címrend önként'!CC38+'[1]címrend államig'!CC38)</f>
        <v>0</v>
      </c>
      <c r="CD38" s="38"/>
      <c r="CE38" s="36"/>
      <c r="CF38" s="39">
        <f>SUM('[1]címrend kötelező'!CF38+'[1]címrend önként'!CF38+'[1]címrend államig'!CF38)</f>
        <v>0</v>
      </c>
      <c r="CG38" s="38"/>
      <c r="CH38" s="36"/>
      <c r="CI38" s="39">
        <f>SUM('[1]címrend kötelező'!CI38+'[1]címrend önként'!CI38+'[1]címrend államig'!CI38)</f>
        <v>0</v>
      </c>
      <c r="CJ38" s="38"/>
      <c r="CK38" s="36"/>
      <c r="CL38" s="39">
        <f>SUM('[1]címrend kötelező'!CL38+'[1]címrend önként'!CL38+'[1]címrend államig'!CL38)</f>
        <v>0</v>
      </c>
      <c r="CM38" s="38"/>
      <c r="CN38" s="36"/>
      <c r="CO38" s="39">
        <f>'[1]címrend kötelező'!CO38+'[1]címrend önként'!CO38+'[1]címrend államig'!CO38</f>
        <v>0</v>
      </c>
      <c r="CP38" s="38"/>
      <c r="CQ38" s="36"/>
      <c r="CR38" s="39">
        <f>SUM('[1]címrend kötelező'!CR38+'[1]címrend önként'!CR38+'[1]címrend államig'!CR38)</f>
        <v>0</v>
      </c>
      <c r="CS38" s="38"/>
      <c r="CT38" s="36"/>
      <c r="CU38" s="39">
        <f>SUM('[1]címrend kötelező'!CU38+'[1]címrend önként'!CU38+'[1]címrend államig'!CU38)</f>
        <v>0</v>
      </c>
      <c r="CV38" s="38"/>
      <c r="CW38" s="36"/>
      <c r="CX38" s="39">
        <f>SUM('[1]címrend kötelező'!CX38+'[1]címrend önként'!CX38+'[1]címrend államig'!CX38)</f>
        <v>0</v>
      </c>
      <c r="CY38" s="38"/>
      <c r="CZ38" s="36"/>
      <c r="DA38" s="39">
        <f>SUM('[1]címrend kötelező'!DA38+'[1]címrend önként'!DA38+'[1]címrend államig'!DA38)</f>
        <v>0</v>
      </c>
      <c r="DB38" s="38"/>
      <c r="DC38" s="36"/>
      <c r="DD38" s="39">
        <f>SUM('[1]címrend kötelező'!DD38+'[1]címrend önként'!DD38+'[1]címrend államig'!DD38)</f>
        <v>0</v>
      </c>
      <c r="DE38" s="38"/>
      <c r="DF38" s="36"/>
      <c r="DG38" s="39">
        <f>SUM('[1]címrend kötelező'!DG38+'[1]címrend önként'!DG38+'[1]címrend államig'!DG38)</f>
        <v>0</v>
      </c>
      <c r="DH38" s="38"/>
      <c r="DI38" s="36"/>
      <c r="DJ38" s="39">
        <f>SUM('[1]címrend kötelező'!DJ38+'[1]címrend önként'!DJ38+'[1]címrend államig'!DJ38)</f>
        <v>0</v>
      </c>
      <c r="DK38" s="38"/>
      <c r="DL38" s="36"/>
      <c r="DM38" s="39">
        <f>SUM('[1]címrend kötelező'!DM38+'[1]címrend önként'!DM38+'[1]címrend államig'!DM38)</f>
        <v>0</v>
      </c>
      <c r="DN38" s="38"/>
      <c r="DO38" s="36"/>
      <c r="DP38" s="39">
        <f>'[1]címrend kötelező'!DP38+'[1]címrend önként'!DP38+'[1]címrend államig'!DP38</f>
        <v>0</v>
      </c>
      <c r="DQ38" s="38"/>
      <c r="DR38" s="38">
        <f t="shared" si="60"/>
        <v>0</v>
      </c>
      <c r="DS38" s="38">
        <f t="shared" si="60"/>
        <v>0</v>
      </c>
      <c r="DT38" s="40"/>
      <c r="DU38" s="36"/>
      <c r="DV38" s="36">
        <f>SUM('[1]címrend kötelező'!DV38+'[1]címrend önként'!DV38+'[1]címrend államig'!DV38)</f>
        <v>0</v>
      </c>
      <c r="DW38" s="38"/>
      <c r="DX38" s="36"/>
      <c r="DY38" s="36">
        <f>SUM('[1]címrend kötelező'!DY38+'[1]címrend önként'!DY38+'[1]címrend államig'!DY38)</f>
        <v>0</v>
      </c>
      <c r="DZ38" s="38"/>
      <c r="EA38" s="36"/>
      <c r="EB38" s="36">
        <f>SUM('[1]címrend kötelező'!EB38+'[1]címrend önként'!EB38+'[1]címrend államig'!EB38)</f>
        <v>0</v>
      </c>
      <c r="EC38" s="38"/>
      <c r="ED38" s="36"/>
      <c r="EE38" s="36">
        <f>SUM('[1]címrend kötelező'!EE38+'[1]címrend önként'!EE38+'[1]címrend államig'!EE38)</f>
        <v>0</v>
      </c>
      <c r="EF38" s="38"/>
      <c r="EG38" s="36"/>
      <c r="EH38" s="36">
        <f>SUM('[1]címrend kötelező'!EH38+'[1]címrend önként'!EH38+'[1]címrend államig'!EH38)</f>
        <v>0</v>
      </c>
      <c r="EI38" s="38"/>
      <c r="EJ38" s="36"/>
      <c r="EK38" s="36">
        <f>SUM('[1]címrend kötelező'!EK38+'[1]címrend önként'!EK38+'[1]címrend államig'!EK38)</f>
        <v>0</v>
      </c>
      <c r="EL38" s="38"/>
      <c r="EM38" s="36"/>
      <c r="EN38" s="36">
        <f>SUM('[1]címrend kötelező'!EN38+'[1]címrend önként'!EN38+'[1]címrend államig'!EN38)</f>
        <v>0</v>
      </c>
      <c r="EO38" s="38"/>
      <c r="EP38" s="36"/>
      <c r="EQ38" s="36">
        <f>SUM('[1]címrend kötelező'!EQ38+'[1]címrend önként'!EQ38+'[1]címrend államig'!EQ38)</f>
        <v>0</v>
      </c>
      <c r="ER38" s="38"/>
      <c r="ES38" s="36"/>
      <c r="ET38" s="36">
        <f>SUM('[1]címrend kötelező'!ET38+'[1]címrend önként'!ET38+'[1]címrend államig'!ET38)</f>
        <v>0</v>
      </c>
      <c r="EU38" s="39"/>
      <c r="EV38" s="38">
        <f t="shared" si="62"/>
        <v>0</v>
      </c>
      <c r="EW38" s="38">
        <f t="shared" si="62"/>
        <v>0</v>
      </c>
      <c r="EX38" s="31"/>
      <c r="EY38" s="36"/>
      <c r="EZ38" s="39">
        <f>'[1]címrend kötelező'!EY38+'[1]címrend önként'!EY38+'[1]címrend államig'!EY38</f>
        <v>0</v>
      </c>
      <c r="FA38" s="38"/>
      <c r="FB38" s="36"/>
      <c r="FC38" s="39">
        <f>'[1]címrend kötelező'!EZ38+'[1]címrend önként'!EZ38+'[1]címrend államig'!EZ38</f>
        <v>0</v>
      </c>
      <c r="FD38" s="38"/>
      <c r="FE38" s="36"/>
      <c r="FF38" s="39">
        <f>'[1]címrend kötelező'!FA38+'[1]címrend önként'!FA38+'[1]címrend államig'!FA38</f>
        <v>0</v>
      </c>
      <c r="FG38" s="38"/>
      <c r="FH38" s="36"/>
      <c r="FI38" s="39">
        <f>'[1]címrend kötelező'!FB38+'[1]címrend önként'!FB38+'[1]címrend államig'!FB38</f>
        <v>0</v>
      </c>
      <c r="FJ38" s="38"/>
      <c r="FK38" s="36"/>
      <c r="FL38" s="39">
        <f>'[1]címrend kötelező'!FC38+'[1]címrend önként'!FC38+'[1]címrend államig'!FC38</f>
        <v>0</v>
      </c>
      <c r="FM38" s="38"/>
      <c r="FN38" s="36"/>
      <c r="FO38" s="39">
        <f>'[1]címrend kötelező'!FD38+'[1]címrend önként'!FD38+'[1]címrend államig'!FD38</f>
        <v>0</v>
      </c>
      <c r="FP38" s="38"/>
      <c r="FQ38" s="36"/>
      <c r="FR38" s="39">
        <f>'[1]címrend kötelező'!FE38+'[1]címrend önként'!FE38+'[1]címrend államig'!FE38</f>
        <v>0</v>
      </c>
      <c r="FS38" s="38"/>
      <c r="FT38" s="36"/>
      <c r="FU38" s="39">
        <f>'[1]címrend kötelező'!FF38+'[1]címrend önként'!FF38+'[1]címrend államig'!FF38</f>
        <v>0</v>
      </c>
      <c r="FV38" s="39"/>
      <c r="FW38" s="36"/>
      <c r="FX38" s="39">
        <f>'[1]címrend kötelező'!FG38+'[1]címrend önként'!FG38+'[1]címrend államig'!FG38</f>
        <v>0</v>
      </c>
      <c r="FY38" s="38"/>
      <c r="FZ38" s="36"/>
      <c r="GA38" s="39">
        <f>'[1]címrend kötelező'!FH38+'[1]címrend önként'!FH38+'[1]címrend államig'!FH38</f>
        <v>0</v>
      </c>
      <c r="GB38" s="39"/>
      <c r="GC38" s="36"/>
      <c r="GD38" s="39">
        <f>'[1]címrend kötelező'!FI38+'[1]címrend önként'!FI38+'[1]címrend államig'!FI38</f>
        <v>0</v>
      </c>
      <c r="GE38" s="39"/>
      <c r="GF38" s="36"/>
      <c r="GG38" s="39">
        <f>'[1]címrend kötelező'!FJ38+'[1]címrend önként'!FJ38+'[1]címrend államig'!FJ38</f>
        <v>0</v>
      </c>
      <c r="GH38" s="39"/>
      <c r="GI38" s="36"/>
      <c r="GJ38" s="39">
        <f>'[1]címrend kötelező'!FK38+'[1]címrend önként'!FK38+'[1]címrend államig'!FK38</f>
        <v>0</v>
      </c>
      <c r="GK38" s="38"/>
      <c r="GL38" s="38">
        <f t="shared" si="63"/>
        <v>0</v>
      </c>
      <c r="GM38" s="38">
        <f t="shared" si="63"/>
        <v>0</v>
      </c>
      <c r="GN38" s="38"/>
      <c r="GO38" s="36"/>
      <c r="GP38" s="39">
        <f>'[1]címrend kötelező'!FM38+'[1]címrend önként'!FM38+'[1]címrend államig'!FM38</f>
        <v>0</v>
      </c>
      <c r="GQ38" s="39"/>
      <c r="GR38" s="36"/>
      <c r="GS38" s="39">
        <f>'[1]címrend kötelező'!FN38+'[1]címrend önként'!FN38+'[1]címrend államig'!FN38</f>
        <v>0</v>
      </c>
      <c r="GT38" s="39"/>
      <c r="GU38" s="36"/>
      <c r="GV38" s="39">
        <f>'[1]címrend kötelező'!FO38+'[1]címrend önként'!FO38+'[1]címrend államig'!FO38</f>
        <v>0</v>
      </c>
      <c r="GW38" s="39"/>
      <c r="GX38" s="38">
        <f t="shared" si="64"/>
        <v>0</v>
      </c>
      <c r="GY38" s="38">
        <f t="shared" si="64"/>
        <v>0</v>
      </c>
      <c r="GZ38" s="38"/>
      <c r="HA38" s="38">
        <f t="shared" si="65"/>
        <v>0</v>
      </c>
      <c r="HB38" s="38">
        <f t="shared" si="65"/>
        <v>0</v>
      </c>
      <c r="HC38" s="41"/>
      <c r="HE38" s="25"/>
      <c r="HF38" s="25"/>
    </row>
    <row r="39" spans="1:214" ht="15" customHeight="1" x14ac:dyDescent="0.2">
      <c r="A39" s="56" t="s">
        <v>339</v>
      </c>
      <c r="B39" s="36"/>
      <c r="C39" s="36">
        <f>SUM('[1]címrend kötelező'!C39+'[1]címrend önként'!C39+'[1]címrend államig'!C39)</f>
        <v>0</v>
      </c>
      <c r="D39" s="40"/>
      <c r="E39" s="36"/>
      <c r="F39" s="36">
        <f>SUM('[1]címrend kötelező'!F39+'[1]címrend önként'!F39+'[1]címrend államig'!F39)</f>
        <v>0</v>
      </c>
      <c r="G39" s="38"/>
      <c r="H39" s="36"/>
      <c r="I39" s="36">
        <f>SUM('[1]címrend kötelező'!I39+'[1]címrend önként'!I39+'[1]címrend államig'!I39)</f>
        <v>0</v>
      </c>
      <c r="J39" s="38"/>
      <c r="K39" s="36"/>
      <c r="L39" s="36">
        <f>SUM('[1]címrend kötelező'!L39+'[1]címrend önként'!L39+'[1]címrend államig'!L39)</f>
        <v>0</v>
      </c>
      <c r="M39" s="38"/>
      <c r="N39" s="36"/>
      <c r="O39" s="36">
        <f>SUM('[1]címrend kötelező'!O39+'[1]címrend önként'!O39+'[1]címrend államig'!O39)</f>
        <v>0</v>
      </c>
      <c r="P39" s="38"/>
      <c r="Q39" s="36"/>
      <c r="R39" s="36">
        <f>SUM('[1]címrend kötelező'!R39+'[1]címrend önként'!R39+'[1]címrend államig'!R39)</f>
        <v>0</v>
      </c>
      <c r="S39" s="38"/>
      <c r="T39" s="36"/>
      <c r="U39" s="36">
        <f>SUM('[1]címrend kötelező'!U39+'[1]címrend önként'!U39+'[1]címrend államig'!U39)</f>
        <v>0</v>
      </c>
      <c r="V39" s="38"/>
      <c r="W39" s="36"/>
      <c r="X39" s="36">
        <f>SUM('[1]címrend kötelező'!X39+'[1]címrend önként'!X39+'[1]címrend államig'!X39)</f>
        <v>0</v>
      </c>
      <c r="Y39" s="38"/>
      <c r="Z39" s="36"/>
      <c r="AA39" s="36">
        <f>SUM('[1]címrend kötelező'!AA39+'[1]címrend önként'!AA39+'[1]címrend államig'!AA39)</f>
        <v>0</v>
      </c>
      <c r="AB39" s="38"/>
      <c r="AC39" s="36"/>
      <c r="AD39" s="36">
        <f>SUM('[1]címrend kötelező'!AD39+'[1]címrend önként'!AD39+'[1]címrend államig'!AD39)</f>
        <v>0</v>
      </c>
      <c r="AE39" s="38"/>
      <c r="AF39" s="36"/>
      <c r="AG39" s="36">
        <f>SUM('[1]címrend kötelező'!AG39+'[1]címrend önként'!AG39+'[1]címrend államig'!AG39)</f>
        <v>0</v>
      </c>
      <c r="AH39" s="38"/>
      <c r="AI39" s="36"/>
      <c r="AJ39" s="36">
        <f>SUM('[1]címrend kötelező'!AJ39+'[1]címrend önként'!AJ39+'[1]címrend államig'!AJ39)</f>
        <v>0</v>
      </c>
      <c r="AK39" s="38"/>
      <c r="AL39" s="36"/>
      <c r="AM39" s="36">
        <f>SUM('[1]címrend kötelező'!AM39+'[1]címrend önként'!AM39+'[1]címrend államig'!AM39)</f>
        <v>0</v>
      </c>
      <c r="AN39" s="38"/>
      <c r="AO39" s="36"/>
      <c r="AP39" s="36">
        <f>SUM('[1]címrend kötelező'!AP39+'[1]címrend önként'!AP39+'[1]címrend államig'!AP39)</f>
        <v>0</v>
      </c>
      <c r="AQ39" s="38"/>
      <c r="AR39" s="36"/>
      <c r="AS39" s="39">
        <f>SUM('[1]címrend kötelező'!AS39+'[1]címrend önként'!AS39+'[1]címrend államig'!AS39)</f>
        <v>0</v>
      </c>
      <c r="AT39" s="38"/>
      <c r="AU39" s="36"/>
      <c r="AV39" s="39">
        <f>SUM('[1]címrend kötelező'!AV39+'[1]címrend önként'!AV39+'[1]címrend államig'!AV39)</f>
        <v>0</v>
      </c>
      <c r="AW39" s="38"/>
      <c r="AX39" s="36"/>
      <c r="AY39" s="39">
        <f>SUM('[1]címrend kötelező'!AY39+'[1]címrend önként'!AY39+'[1]címrend államig'!AY39)</f>
        <v>0</v>
      </c>
      <c r="AZ39" s="38"/>
      <c r="BA39" s="36"/>
      <c r="BB39" s="39">
        <f>SUM('[1]címrend kötelező'!BB39+'[1]címrend önként'!BB39+'[1]címrend államig'!BB39)</f>
        <v>0</v>
      </c>
      <c r="BC39" s="38"/>
      <c r="BD39" s="36"/>
      <c r="BE39" s="39">
        <f>SUM('[1]címrend kötelező'!BE39+'[1]címrend önként'!BE39+'[1]címrend államig'!BE39)</f>
        <v>0</v>
      </c>
      <c r="BF39" s="38"/>
      <c r="BG39" s="36"/>
      <c r="BH39" s="39">
        <f>'[1]címrend kötelező'!BH39+'[1]címrend önként'!BH39+'[1]címrend államig'!BH39</f>
        <v>0</v>
      </c>
      <c r="BI39" s="38"/>
      <c r="BJ39" s="36"/>
      <c r="BK39" s="39">
        <f>'[1]címrend kötelező'!BK39+'[1]címrend önként'!BK39+'[1]címrend államig'!BK39</f>
        <v>0</v>
      </c>
      <c r="BL39" s="38"/>
      <c r="BM39" s="36"/>
      <c r="BN39" s="39">
        <f>SUM('[1]címrend kötelező'!BN39+'[1]címrend önként'!BN39+'[1]címrend államig'!BN39)</f>
        <v>0</v>
      </c>
      <c r="BO39" s="38"/>
      <c r="BP39" s="36"/>
      <c r="BQ39" s="39">
        <f>SUM('[1]címrend kötelező'!BQ39+'[1]címrend önként'!BQ39+'[1]címrend államig'!BQ39)</f>
        <v>0</v>
      </c>
      <c r="BR39" s="38"/>
      <c r="BS39" s="36">
        <v>10000</v>
      </c>
      <c r="BT39" s="39">
        <f>SUM('[1]címrend kötelező'!BT39+'[1]címrend önként'!BT39+'[1]címrend államig'!BT39)</f>
        <v>0</v>
      </c>
      <c r="BU39" s="37">
        <f t="shared" ref="BU39" si="234">BT39/BS39*100</f>
        <v>0</v>
      </c>
      <c r="BV39" s="36"/>
      <c r="BW39" s="39">
        <f>SUM('[1]címrend kötelező'!BW39+'[1]címrend önként'!BW39+'[1]címrend államig'!BW39)</f>
        <v>0</v>
      </c>
      <c r="BX39" s="38"/>
      <c r="BY39" s="36">
        <v>120000</v>
      </c>
      <c r="BZ39" s="39">
        <f>SUM('[1]címrend kötelező'!BZ39+'[1]címrend önként'!BZ39+'[1]címrend államig'!BZ39)</f>
        <v>10000</v>
      </c>
      <c r="CA39" s="37">
        <f t="shared" ref="CA39" si="235">BZ39/BY39*100</f>
        <v>8.3333333333333321</v>
      </c>
      <c r="CB39" s="36"/>
      <c r="CC39" s="39">
        <f>SUM('[1]címrend kötelező'!CC39+'[1]címrend önként'!CC39+'[1]címrend államig'!CC39)</f>
        <v>0</v>
      </c>
      <c r="CD39" s="38"/>
      <c r="CE39" s="36"/>
      <c r="CF39" s="39">
        <f>SUM('[1]címrend kötelező'!CF39+'[1]címrend önként'!CF39+'[1]címrend államig'!CF39)</f>
        <v>0</v>
      </c>
      <c r="CG39" s="38"/>
      <c r="CH39" s="36"/>
      <c r="CI39" s="39">
        <f>SUM('[1]címrend kötelező'!CI39+'[1]címrend önként'!CI39+'[1]címrend államig'!CI39)</f>
        <v>0</v>
      </c>
      <c r="CJ39" s="38"/>
      <c r="CK39" s="36"/>
      <c r="CL39" s="39">
        <f>SUM('[1]címrend kötelező'!CL39+'[1]címrend önként'!CL39+'[1]címrend államig'!CL39)</f>
        <v>0</v>
      </c>
      <c r="CM39" s="38"/>
      <c r="CN39" s="36"/>
      <c r="CO39" s="39">
        <f>'[1]címrend kötelező'!CO39+'[1]címrend önként'!CO39+'[1]címrend államig'!CO39</f>
        <v>0</v>
      </c>
      <c r="CP39" s="38"/>
      <c r="CQ39" s="36"/>
      <c r="CR39" s="39">
        <f>SUM('[1]címrend kötelező'!CR39+'[1]címrend önként'!CR39+'[1]címrend államig'!CR39)</f>
        <v>0</v>
      </c>
      <c r="CS39" s="38"/>
      <c r="CT39" s="36"/>
      <c r="CU39" s="39">
        <f>SUM('[1]címrend kötelező'!CU39+'[1]címrend önként'!CU39+'[1]címrend államig'!CU39)</f>
        <v>0</v>
      </c>
      <c r="CV39" s="38"/>
      <c r="CW39" s="36"/>
      <c r="CX39" s="39">
        <f>SUM('[1]címrend kötelező'!CX39+'[1]címrend önként'!CX39+'[1]címrend államig'!CX39)</f>
        <v>0</v>
      </c>
      <c r="CY39" s="38"/>
      <c r="CZ39" s="36"/>
      <c r="DA39" s="39">
        <f>SUM('[1]címrend kötelező'!DA39+'[1]címrend önként'!DA39+'[1]címrend államig'!DA39)</f>
        <v>0</v>
      </c>
      <c r="DB39" s="38"/>
      <c r="DC39" s="36"/>
      <c r="DD39" s="39">
        <f>SUM('[1]címrend kötelező'!DD39+'[1]címrend önként'!DD39+'[1]címrend államig'!DD39)</f>
        <v>0</v>
      </c>
      <c r="DE39" s="38"/>
      <c r="DF39" s="36"/>
      <c r="DG39" s="39">
        <f>SUM('[1]címrend kötelező'!DG39+'[1]címrend önként'!DG39+'[1]címrend államig'!DG39)</f>
        <v>0</v>
      </c>
      <c r="DH39" s="38"/>
      <c r="DI39" s="36"/>
      <c r="DJ39" s="39">
        <f>SUM('[1]címrend kötelező'!DJ39+'[1]címrend önként'!DJ39+'[1]címrend államig'!DJ39)</f>
        <v>0</v>
      </c>
      <c r="DK39" s="38"/>
      <c r="DL39" s="36"/>
      <c r="DM39" s="39">
        <f>SUM('[1]címrend kötelező'!DM39+'[1]címrend önként'!DM39+'[1]címrend államig'!DM39)</f>
        <v>0</v>
      </c>
      <c r="DN39" s="38"/>
      <c r="DO39" s="36">
        <v>75380</v>
      </c>
      <c r="DP39" s="39">
        <f>'[1]címrend kötelező'!DP39+'[1]címrend önként'!DP39+'[1]címrend államig'!DP39</f>
        <v>75000</v>
      </c>
      <c r="DQ39" s="37">
        <f t="shared" ref="DQ39" si="236">DP39/DO39*100</f>
        <v>99.495887503316524</v>
      </c>
      <c r="DR39" s="38">
        <f t="shared" si="60"/>
        <v>205380</v>
      </c>
      <c r="DS39" s="38">
        <f t="shared" si="60"/>
        <v>85000</v>
      </c>
      <c r="DT39" s="37">
        <f t="shared" si="61"/>
        <v>41.38669782841562</v>
      </c>
      <c r="DU39" s="36"/>
      <c r="DV39" s="36">
        <f>SUM('[1]címrend kötelező'!DV39+'[1]címrend önként'!DV39+'[1]címrend államig'!DV39)</f>
        <v>0</v>
      </c>
      <c r="DW39" s="38"/>
      <c r="DX39" s="36"/>
      <c r="DY39" s="36">
        <f>SUM('[1]címrend kötelező'!DY39+'[1]címrend önként'!DY39+'[1]címrend államig'!DY39)</f>
        <v>0</v>
      </c>
      <c r="DZ39" s="38"/>
      <c r="EA39" s="36"/>
      <c r="EB39" s="36">
        <f>SUM('[1]címrend kötelező'!EB39+'[1]címrend önként'!EB39+'[1]címrend államig'!EB39)</f>
        <v>0</v>
      </c>
      <c r="EC39" s="38"/>
      <c r="ED39" s="36"/>
      <c r="EE39" s="36">
        <f>SUM('[1]címrend kötelező'!EE39+'[1]címrend önként'!EE39+'[1]címrend államig'!EE39)</f>
        <v>0</v>
      </c>
      <c r="EF39" s="38"/>
      <c r="EG39" s="36"/>
      <c r="EH39" s="36">
        <f>SUM('[1]címrend kötelező'!EH39+'[1]címrend önként'!EH39+'[1]címrend államig'!EH39)</f>
        <v>0</v>
      </c>
      <c r="EI39" s="38"/>
      <c r="EJ39" s="36"/>
      <c r="EK39" s="36">
        <f>SUM('[1]címrend kötelező'!EK39+'[1]címrend önként'!EK39+'[1]címrend államig'!EK39)</f>
        <v>0</v>
      </c>
      <c r="EL39" s="38"/>
      <c r="EM39" s="36"/>
      <c r="EN39" s="36">
        <f>SUM('[1]címrend kötelező'!EN39+'[1]címrend önként'!EN39+'[1]címrend államig'!EN39)</f>
        <v>0</v>
      </c>
      <c r="EO39" s="38"/>
      <c r="EP39" s="36"/>
      <c r="EQ39" s="36">
        <f>SUM('[1]címrend kötelező'!EQ39+'[1]címrend önként'!EQ39+'[1]címrend államig'!EQ39)</f>
        <v>0</v>
      </c>
      <c r="ER39" s="38"/>
      <c r="ES39" s="36"/>
      <c r="ET39" s="36">
        <f>SUM('[1]címrend kötelező'!ET39+'[1]címrend önként'!ET39+'[1]címrend államig'!ET39)</f>
        <v>0</v>
      </c>
      <c r="EU39" s="39"/>
      <c r="EV39" s="38">
        <f t="shared" si="62"/>
        <v>0</v>
      </c>
      <c r="EW39" s="38">
        <f t="shared" si="62"/>
        <v>0</v>
      </c>
      <c r="EX39" s="31"/>
      <c r="EY39" s="36"/>
      <c r="EZ39" s="39">
        <f>'[1]címrend kötelező'!EY39+'[1]címrend önként'!EY39+'[1]címrend államig'!EY39</f>
        <v>0</v>
      </c>
      <c r="FA39" s="38"/>
      <c r="FB39" s="36"/>
      <c r="FC39" s="39">
        <f>'[1]címrend kötelező'!EZ39+'[1]címrend önként'!EZ39+'[1]címrend államig'!EZ39</f>
        <v>0</v>
      </c>
      <c r="FD39" s="38"/>
      <c r="FE39" s="36"/>
      <c r="FF39" s="39">
        <f>'[1]címrend kötelező'!FA39+'[1]címrend önként'!FA39+'[1]címrend államig'!FA39</f>
        <v>0</v>
      </c>
      <c r="FG39" s="38"/>
      <c r="FH39" s="36"/>
      <c r="FI39" s="39">
        <f>'[1]címrend kötelező'!FB39+'[1]címrend önként'!FB39+'[1]címrend államig'!FB39</f>
        <v>0</v>
      </c>
      <c r="FJ39" s="38"/>
      <c r="FK39" s="36"/>
      <c r="FL39" s="39">
        <f>'[1]címrend kötelező'!FC39+'[1]címrend önként'!FC39+'[1]címrend államig'!FC39</f>
        <v>0</v>
      </c>
      <c r="FM39" s="38"/>
      <c r="FN39" s="36"/>
      <c r="FO39" s="39">
        <f>'[1]címrend kötelező'!FD39+'[1]címrend önként'!FD39+'[1]címrend államig'!FD39</f>
        <v>0</v>
      </c>
      <c r="FP39" s="38"/>
      <c r="FQ39" s="36"/>
      <c r="FR39" s="39">
        <f>'[1]címrend kötelező'!FE39+'[1]címrend önként'!FE39+'[1]címrend államig'!FE39</f>
        <v>0</v>
      </c>
      <c r="FS39" s="38"/>
      <c r="FT39" s="36"/>
      <c r="FU39" s="39">
        <f>'[1]címrend kötelező'!FF39+'[1]címrend önként'!FF39+'[1]címrend államig'!FF39</f>
        <v>0</v>
      </c>
      <c r="FV39" s="39"/>
      <c r="FW39" s="36"/>
      <c r="FX39" s="39">
        <f>'[1]címrend kötelező'!FG39+'[1]címrend önként'!FG39+'[1]címrend államig'!FG39</f>
        <v>0</v>
      </c>
      <c r="FY39" s="38"/>
      <c r="FZ39" s="36"/>
      <c r="GA39" s="39">
        <f>'[1]címrend kötelező'!FH39+'[1]címrend önként'!FH39+'[1]címrend államig'!FH39</f>
        <v>0</v>
      </c>
      <c r="GB39" s="39"/>
      <c r="GC39" s="36"/>
      <c r="GD39" s="39">
        <f>'[1]címrend kötelező'!FI39+'[1]címrend önként'!FI39+'[1]címrend államig'!FI39</f>
        <v>0</v>
      </c>
      <c r="GE39" s="39"/>
      <c r="GF39" s="36"/>
      <c r="GG39" s="39">
        <f>'[1]címrend kötelező'!FJ39+'[1]címrend önként'!FJ39+'[1]címrend államig'!FJ39</f>
        <v>0</v>
      </c>
      <c r="GH39" s="39"/>
      <c r="GI39" s="36"/>
      <c r="GJ39" s="39">
        <f>'[1]címrend kötelező'!FK39+'[1]címrend önként'!FK39+'[1]címrend államig'!FK39</f>
        <v>0</v>
      </c>
      <c r="GK39" s="38"/>
      <c r="GL39" s="38">
        <f t="shared" si="63"/>
        <v>0</v>
      </c>
      <c r="GM39" s="38">
        <f t="shared" si="63"/>
        <v>0</v>
      </c>
      <c r="GN39" s="38"/>
      <c r="GO39" s="36"/>
      <c r="GP39" s="39">
        <f>'[1]címrend kötelező'!FM39+'[1]címrend önként'!FM39+'[1]címrend államig'!FM39</f>
        <v>0</v>
      </c>
      <c r="GQ39" s="39"/>
      <c r="GR39" s="36"/>
      <c r="GS39" s="39">
        <f>'[1]címrend kötelező'!FN39+'[1]címrend önként'!FN39+'[1]címrend államig'!FN39</f>
        <v>0</v>
      </c>
      <c r="GT39" s="39"/>
      <c r="GU39" s="36"/>
      <c r="GV39" s="39">
        <f>'[1]címrend kötelező'!FO39+'[1]címrend önként'!FO39+'[1]címrend államig'!FO39</f>
        <v>0</v>
      </c>
      <c r="GW39" s="39"/>
      <c r="GX39" s="38">
        <f t="shared" si="64"/>
        <v>0</v>
      </c>
      <c r="GY39" s="38">
        <f t="shared" si="64"/>
        <v>0</v>
      </c>
      <c r="GZ39" s="38"/>
      <c r="HA39" s="38">
        <f t="shared" si="65"/>
        <v>205380</v>
      </c>
      <c r="HB39" s="38">
        <f t="shared" si="65"/>
        <v>85000</v>
      </c>
      <c r="HC39" s="41">
        <f t="shared" si="59"/>
        <v>41.38669782841562</v>
      </c>
      <c r="HE39" s="25"/>
      <c r="HF39" s="25"/>
    </row>
    <row r="40" spans="1:214" s="44" customFormat="1" ht="15" customHeight="1" x14ac:dyDescent="0.2">
      <c r="A40" s="55" t="s">
        <v>340</v>
      </c>
      <c r="B40" s="43">
        <f>B41+B46+B47+B48+B49</f>
        <v>0</v>
      </c>
      <c r="C40" s="43">
        <f>C41+C46+C47+C48+C49</f>
        <v>0</v>
      </c>
      <c r="D40" s="40"/>
      <c r="E40" s="43">
        <f>E41+E46+E47+E48+E49</f>
        <v>0</v>
      </c>
      <c r="F40" s="43">
        <f>F41+F46+F47+F48+F49</f>
        <v>0</v>
      </c>
      <c r="G40" s="38"/>
      <c r="H40" s="43">
        <f>H41+H46+H47+H48+H49</f>
        <v>0</v>
      </c>
      <c r="I40" s="43">
        <f>I41+I46+I47+I48+I49</f>
        <v>0</v>
      </c>
      <c r="J40" s="38"/>
      <c r="K40" s="43">
        <f>K41+K46+K47+K48+K49</f>
        <v>500</v>
      </c>
      <c r="L40" s="43">
        <f>L41+L46+L47+L48+L49</f>
        <v>500</v>
      </c>
      <c r="M40" s="40">
        <f t="shared" ref="M40" si="237">L40/K40*100</f>
        <v>100</v>
      </c>
      <c r="N40" s="43">
        <f>N41+N46+N47+N48+N49</f>
        <v>0</v>
      </c>
      <c r="O40" s="43">
        <f>O41+O46+O47+O48+O49</f>
        <v>0</v>
      </c>
      <c r="P40" s="38"/>
      <c r="Q40" s="43">
        <f>Q41+Q46+Q47+Q48+Q49</f>
        <v>0</v>
      </c>
      <c r="R40" s="43">
        <f>R41+R46+R47+R48+R49</f>
        <v>0</v>
      </c>
      <c r="S40" s="38"/>
      <c r="T40" s="43">
        <f>T41+T46+T47+T48+T49</f>
        <v>0</v>
      </c>
      <c r="U40" s="43">
        <f>U41+U46+U47+U48+U49</f>
        <v>0</v>
      </c>
      <c r="V40" s="38"/>
      <c r="W40" s="43">
        <f>W41+W46+W47+W48+W49</f>
        <v>0</v>
      </c>
      <c r="X40" s="43">
        <f>X41+X46+X47+X48+X49</f>
        <v>0</v>
      </c>
      <c r="Y40" s="38"/>
      <c r="Z40" s="43">
        <f>Z41+Z46+Z47+Z48+Z49</f>
        <v>0</v>
      </c>
      <c r="AA40" s="43">
        <f>AA41+AA46+AA47+AA48+AA49</f>
        <v>0</v>
      </c>
      <c r="AB40" s="38"/>
      <c r="AC40" s="43">
        <f>AC41+AC46+AC47+AC48+AC49</f>
        <v>0</v>
      </c>
      <c r="AD40" s="43">
        <f>AD41+AD46+AD47+AD48+AD49</f>
        <v>0</v>
      </c>
      <c r="AE40" s="38"/>
      <c r="AF40" s="43">
        <f>AF41+AF46+AF47+AF48+AF49</f>
        <v>0</v>
      </c>
      <c r="AG40" s="43">
        <f>AG41+AG46+AG47+AG48+AG49</f>
        <v>0</v>
      </c>
      <c r="AH40" s="38"/>
      <c r="AI40" s="43">
        <f>AI41+AI46+AI47+AI48+AI49</f>
        <v>0</v>
      </c>
      <c r="AJ40" s="43">
        <f>AJ41+AJ46+AJ47+AJ48+AJ49</f>
        <v>0</v>
      </c>
      <c r="AK40" s="38"/>
      <c r="AL40" s="43">
        <f>AL41+AL46+AL47+AL48+AL49</f>
        <v>0</v>
      </c>
      <c r="AM40" s="43">
        <f>AM41+AM46+AM47+AM48+AM49</f>
        <v>0</v>
      </c>
      <c r="AN40" s="38"/>
      <c r="AO40" s="43">
        <f>AO41+AO46+AO47+AO48+AO49</f>
        <v>0</v>
      </c>
      <c r="AP40" s="43">
        <f>AP41+AP46+AP47+AP48+AP49</f>
        <v>0</v>
      </c>
      <c r="AQ40" s="38"/>
      <c r="AR40" s="43">
        <f>AR41+AR46+AR47+AR48+AR49</f>
        <v>0</v>
      </c>
      <c r="AS40" s="43">
        <f>AS41+AS46+AS47+AS48+AS49</f>
        <v>0</v>
      </c>
      <c r="AT40" s="38"/>
      <c r="AU40" s="43">
        <f>AU41+AU46+AU47+AU48+AU49</f>
        <v>0</v>
      </c>
      <c r="AV40" s="43">
        <f>AV41+AV46+AV47+AV48+AV49</f>
        <v>0</v>
      </c>
      <c r="AW40" s="38"/>
      <c r="AX40" s="43">
        <f>AX41+AX46+AX47+AX48+AX49</f>
        <v>0</v>
      </c>
      <c r="AY40" s="43">
        <f>AY41+AY46+AY47+AY48+AY49</f>
        <v>0</v>
      </c>
      <c r="AZ40" s="38"/>
      <c r="BA40" s="43">
        <f>BA41+BA46+BA47+BA48+BA49</f>
        <v>0</v>
      </c>
      <c r="BB40" s="43">
        <f>BB41+BB46+BB47+BB48+BB49</f>
        <v>0</v>
      </c>
      <c r="BC40" s="38"/>
      <c r="BD40" s="43">
        <f>BD41+BD46+BD47+BD48+BD49</f>
        <v>0</v>
      </c>
      <c r="BE40" s="43">
        <f>BE41+BE46+BE47+BE48+BE49</f>
        <v>0</v>
      </c>
      <c r="BF40" s="38"/>
      <c r="BG40" s="43">
        <f>BG41+BG46+BG47+BG48+BG49</f>
        <v>0</v>
      </c>
      <c r="BH40" s="43">
        <f>BH41+BH46+BH47+BH48+BH49</f>
        <v>0</v>
      </c>
      <c r="BI40" s="38"/>
      <c r="BJ40" s="43">
        <f>BJ41+BJ46+BJ47+BJ48+BJ49</f>
        <v>50</v>
      </c>
      <c r="BK40" s="43">
        <f>BK41+BK46+BK47+BK48+BK49</f>
        <v>0</v>
      </c>
      <c r="BL40" s="40">
        <f t="shared" ref="BL40" si="238">BK40/BJ40*100</f>
        <v>0</v>
      </c>
      <c r="BM40" s="43">
        <f>BM41+BM46+BM47+BM48+BM49</f>
        <v>0</v>
      </c>
      <c r="BN40" s="43">
        <f>BN41+BN46+BN47+BN48+BN49</f>
        <v>0</v>
      </c>
      <c r="BO40" s="38"/>
      <c r="BP40" s="43">
        <f>BP41+BP46+BP47+BP48+BP49</f>
        <v>0</v>
      </c>
      <c r="BQ40" s="43">
        <f>BQ41+BQ46+BQ47+BQ48+BQ49</f>
        <v>10000</v>
      </c>
      <c r="BR40" s="38"/>
      <c r="BS40" s="43">
        <f>BS41+BS46+BS47+BS48+BS49</f>
        <v>0</v>
      </c>
      <c r="BT40" s="43">
        <f>BT41+BT46+BT47+BT48+BT49</f>
        <v>0</v>
      </c>
      <c r="BU40" s="38"/>
      <c r="BV40" s="43">
        <f>BV41+BV46+BV47+BV48+BV49</f>
        <v>0</v>
      </c>
      <c r="BW40" s="43">
        <f>BW41+BW46+BW47+BW48+BW49</f>
        <v>0</v>
      </c>
      <c r="BX40" s="38"/>
      <c r="BY40" s="43">
        <f>BY41+BY46+BY47+BY48+BY49</f>
        <v>0</v>
      </c>
      <c r="BZ40" s="43">
        <f>BZ41+BZ46+BZ47+BZ48+BZ49</f>
        <v>0</v>
      </c>
      <c r="CA40" s="38"/>
      <c r="CB40" s="43">
        <f>CB41+CB46+CB47+CB48+CB49</f>
        <v>0</v>
      </c>
      <c r="CC40" s="43">
        <f>CC41+CC46+CC47+CC48+CC49</f>
        <v>0</v>
      </c>
      <c r="CD40" s="38"/>
      <c r="CE40" s="43">
        <f>CE41+CE46+CE47+CE48+CE49</f>
        <v>2058225</v>
      </c>
      <c r="CF40" s="43">
        <f>CF41+CF46+CF47+CF48+CF49</f>
        <v>2498870</v>
      </c>
      <c r="CG40" s="40">
        <f t="shared" ref="CG40" si="239">CF40/CE40*100</f>
        <v>121.40898103948791</v>
      </c>
      <c r="CH40" s="43">
        <f>CH41+CH46+CH47+CH48+CH49</f>
        <v>0</v>
      </c>
      <c r="CI40" s="43">
        <f>CI41+CI46+CI47+CI48+CI49</f>
        <v>0</v>
      </c>
      <c r="CJ40" s="38"/>
      <c r="CK40" s="43">
        <f>CK41+CK46+CK47+CK48+CK49</f>
        <v>0</v>
      </c>
      <c r="CL40" s="43">
        <f>CL41+CL46+CL47+CL48+CL49</f>
        <v>36100</v>
      </c>
      <c r="CM40" s="38"/>
      <c r="CN40" s="43">
        <f>CN41+CN46+CN47+CN48+CN49</f>
        <v>0</v>
      </c>
      <c r="CO40" s="43">
        <f>CO41+CO46+CO47+CO48+CO49</f>
        <v>378325</v>
      </c>
      <c r="CP40" s="38"/>
      <c r="CQ40" s="43">
        <f>CQ41+CQ46+CQ47+CQ48+CQ49</f>
        <v>0</v>
      </c>
      <c r="CR40" s="43">
        <f>CR41+CR46+CR47+CR48+CR49</f>
        <v>0</v>
      </c>
      <c r="CS40" s="38"/>
      <c r="CT40" s="43">
        <f>CT41+CT46+CT47+CT48+CT49</f>
        <v>0</v>
      </c>
      <c r="CU40" s="43">
        <f>CU41+CU46+CU47+CU48+CU49</f>
        <v>0</v>
      </c>
      <c r="CV40" s="38"/>
      <c r="CW40" s="43">
        <f>CW41+CW46+CW47+CW48+CW49</f>
        <v>0</v>
      </c>
      <c r="CX40" s="43">
        <f>CX41+CX46+CX47+CX48+CX49</f>
        <v>0</v>
      </c>
      <c r="CY40" s="38"/>
      <c r="CZ40" s="43">
        <f>CZ41+CZ46+CZ47+CZ48+CZ49</f>
        <v>0</v>
      </c>
      <c r="DA40" s="43">
        <f>DA41+DA46+DA47+DA48+DA49</f>
        <v>0</v>
      </c>
      <c r="DB40" s="38"/>
      <c r="DC40" s="43">
        <f>DC41+DC46+DC47+DC48+DC49</f>
        <v>90000</v>
      </c>
      <c r="DD40" s="43">
        <f>DD41+DD46+DD47+DD48+DD49</f>
        <v>140000</v>
      </c>
      <c r="DE40" s="37">
        <f t="shared" ref="DE40" si="240">DD40/DC40*100</f>
        <v>155.55555555555557</v>
      </c>
      <c r="DF40" s="43">
        <f>DF41+DF46+DF47+DF48+DF49</f>
        <v>0</v>
      </c>
      <c r="DG40" s="43">
        <f>DG41+DG46+DG47+DG48+DG49</f>
        <v>0</v>
      </c>
      <c r="DH40" s="38"/>
      <c r="DI40" s="43">
        <f>DI41+DI46+DI47+DI48+DI49</f>
        <v>0</v>
      </c>
      <c r="DJ40" s="43">
        <f>DJ41+DJ46+DJ47+DJ48+DJ49</f>
        <v>0</v>
      </c>
      <c r="DK40" s="38"/>
      <c r="DL40" s="43">
        <f>DL41+DL46+DL47+DL48+DL49</f>
        <v>0</v>
      </c>
      <c r="DM40" s="43">
        <f>DM41+DM46+DM47+DM48+DM49</f>
        <v>0</v>
      </c>
      <c r="DN40" s="38"/>
      <c r="DO40" s="43">
        <f>DO41+DO46+DO47+DO48+DO49</f>
        <v>0</v>
      </c>
      <c r="DP40" s="43">
        <f>DP41+DP46+DP47+DP48+DP49</f>
        <v>0</v>
      </c>
      <c r="DQ40" s="38"/>
      <c r="DR40" s="38">
        <f t="shared" si="60"/>
        <v>2148775</v>
      </c>
      <c r="DS40" s="38">
        <f t="shared" si="60"/>
        <v>3063795</v>
      </c>
      <c r="DT40" s="40">
        <f t="shared" si="61"/>
        <v>142.58333236378866</v>
      </c>
      <c r="DU40" s="43">
        <f>DU41+DU46+DU47+DU48+DU49</f>
        <v>0</v>
      </c>
      <c r="DV40" s="43">
        <f>DV41+DV46+DV47+DV48+DV49</f>
        <v>0</v>
      </c>
      <c r="DW40" s="38"/>
      <c r="DX40" s="43">
        <f>DX41+DX46+DX47+DX48+DX49</f>
        <v>0</v>
      </c>
      <c r="DY40" s="43">
        <f>DY41+DY46+DY47+DY48+DY49</f>
        <v>0</v>
      </c>
      <c r="DZ40" s="38"/>
      <c r="EA40" s="43">
        <f>EA41+EA46+EA47+EA48+EA49</f>
        <v>0</v>
      </c>
      <c r="EB40" s="43">
        <f>EB41+EB46+EB47+EB48+EB49</f>
        <v>0</v>
      </c>
      <c r="EC40" s="38"/>
      <c r="ED40" s="43">
        <f>ED41+ED46+ED47+ED48+ED49</f>
        <v>0</v>
      </c>
      <c r="EE40" s="43">
        <f>EE41+EE46+EE47+EE48+EE49</f>
        <v>0</v>
      </c>
      <c r="EF40" s="38"/>
      <c r="EG40" s="43">
        <f>EG41+EG46+EG47+EG48+EG49</f>
        <v>0</v>
      </c>
      <c r="EH40" s="43">
        <f>EH41+EH46+EH47+EH48+EH49</f>
        <v>0</v>
      </c>
      <c r="EI40" s="38"/>
      <c r="EJ40" s="43">
        <f>EJ41+EJ46+EJ47+EJ48+EJ49</f>
        <v>0</v>
      </c>
      <c r="EK40" s="43">
        <f>EK41+EK46+EK47+EK48+EK49</f>
        <v>0</v>
      </c>
      <c r="EL40" s="38"/>
      <c r="EM40" s="43">
        <f>EM41+EM46+EM47+EM48+EM49</f>
        <v>0</v>
      </c>
      <c r="EN40" s="43">
        <f>EN41+EN46+EN47+EN48+EN49</f>
        <v>0</v>
      </c>
      <c r="EO40" s="38"/>
      <c r="EP40" s="43">
        <f>EP41+EP46+EP47+EP48+EP49</f>
        <v>0</v>
      </c>
      <c r="EQ40" s="43">
        <f>EQ41+EQ46+EQ47+EQ48+EQ49</f>
        <v>0</v>
      </c>
      <c r="ER40" s="38"/>
      <c r="ES40" s="43">
        <f>ES41+ES46+ES47+ES48+ES49</f>
        <v>0</v>
      </c>
      <c r="ET40" s="43">
        <f>ET41+ET46+ET47+ET48+ET49</f>
        <v>0</v>
      </c>
      <c r="EU40" s="38"/>
      <c r="EV40" s="38">
        <f t="shared" si="62"/>
        <v>0</v>
      </c>
      <c r="EW40" s="38">
        <f t="shared" si="62"/>
        <v>0</v>
      </c>
      <c r="EX40" s="31"/>
      <c r="EY40" s="43">
        <f>EY41+EY46+EY47+EY48+EY49</f>
        <v>0</v>
      </c>
      <c r="EZ40" s="43">
        <f>EZ41+EZ46+EZ47+EZ48+EZ49</f>
        <v>0</v>
      </c>
      <c r="FA40" s="38"/>
      <c r="FB40" s="43">
        <f>FB41+FB46+FB47+FB48+FB49</f>
        <v>0</v>
      </c>
      <c r="FC40" s="43">
        <f>FC41+FC46+FC47+FC48+FC49</f>
        <v>0</v>
      </c>
      <c r="FD40" s="38"/>
      <c r="FE40" s="43">
        <f>FE41+FE46+FE47+FE48+FE49</f>
        <v>0</v>
      </c>
      <c r="FF40" s="43">
        <f>FF41+FF46+FF47+FF48+FF49</f>
        <v>0</v>
      </c>
      <c r="FG40" s="38"/>
      <c r="FH40" s="43">
        <f>FH41+FH46+FH47+FH48+FH49</f>
        <v>0</v>
      </c>
      <c r="FI40" s="43">
        <f>FI41+FI46+FI47+FI48+FI49</f>
        <v>14686</v>
      </c>
      <c r="FJ40" s="38"/>
      <c r="FK40" s="43">
        <f>FK41+FK46+FK47+FK48+FK49</f>
        <v>0</v>
      </c>
      <c r="FL40" s="43">
        <f>FL41+FL46+FL47+FL48+FL49</f>
        <v>0</v>
      </c>
      <c r="FM40" s="38"/>
      <c r="FN40" s="43">
        <f>FN41+FN46+FN47+FN48+FN49</f>
        <v>0</v>
      </c>
      <c r="FO40" s="43">
        <f>FO41+FO46+FO47+FO48+FO49</f>
        <v>0</v>
      </c>
      <c r="FP40" s="38"/>
      <c r="FQ40" s="43">
        <f>FQ41+FQ46+FQ47+FQ48+FQ49</f>
        <v>0</v>
      </c>
      <c r="FR40" s="43">
        <f>FR41+FR46+FR47+FR48+FR49</f>
        <v>0</v>
      </c>
      <c r="FS40" s="38"/>
      <c r="FT40" s="43">
        <f>FT41+FT46+FT47+FT48+FT49</f>
        <v>0</v>
      </c>
      <c r="FU40" s="43">
        <f>FU41+FU46+FU47+FU48+FU49</f>
        <v>0</v>
      </c>
      <c r="FV40" s="39"/>
      <c r="FW40" s="43">
        <f>FW41+FW46+FW47+FW48+FW49</f>
        <v>0</v>
      </c>
      <c r="FX40" s="43">
        <f>FX41+FX46+FX47+FX48+FX49</f>
        <v>0</v>
      </c>
      <c r="FY40" s="38"/>
      <c r="FZ40" s="43">
        <f>FZ41+FZ46+FZ47+FZ48+FZ49</f>
        <v>0</v>
      </c>
      <c r="GA40" s="43">
        <f>GA41+GA46+GA47+GA48+GA49</f>
        <v>0</v>
      </c>
      <c r="GB40" s="38"/>
      <c r="GC40" s="43">
        <f>GC41+GC46+GC47+GC48+GC49</f>
        <v>0</v>
      </c>
      <c r="GD40" s="43">
        <f>GD41+GD46+GD47+GD48+GD49</f>
        <v>0</v>
      </c>
      <c r="GE40" s="38"/>
      <c r="GF40" s="43">
        <f>GF41+GF46+GF47+GF48+GF49</f>
        <v>0</v>
      </c>
      <c r="GG40" s="43">
        <f>GG41+GG46+GG47+GG48+GG49</f>
        <v>0</v>
      </c>
      <c r="GH40" s="38"/>
      <c r="GI40" s="43">
        <f>GI41+GI46+GI47+GI48+GI49</f>
        <v>0</v>
      </c>
      <c r="GJ40" s="43">
        <f>GJ41+GJ46+GJ47+GJ48+GJ49</f>
        <v>0</v>
      </c>
      <c r="GK40" s="38"/>
      <c r="GL40" s="38">
        <f t="shared" si="63"/>
        <v>0</v>
      </c>
      <c r="GM40" s="38">
        <f t="shared" si="63"/>
        <v>14686</v>
      </c>
      <c r="GN40" s="38"/>
      <c r="GO40" s="43">
        <f>GO41+GO46+GO47+GO48+GO49</f>
        <v>0</v>
      </c>
      <c r="GP40" s="43">
        <f>GP41+GP46+GP47+GP48+GP49</f>
        <v>2419</v>
      </c>
      <c r="GQ40" s="38"/>
      <c r="GR40" s="43">
        <f>GR41+GR46+GR47+GR48+GR49</f>
        <v>0</v>
      </c>
      <c r="GS40" s="43">
        <f>GS41+GS46+GS47+GS48+GS49</f>
        <v>0</v>
      </c>
      <c r="GT40" s="38"/>
      <c r="GU40" s="43">
        <f>GU41+GU46+GU47+GU48+GU49</f>
        <v>0</v>
      </c>
      <c r="GV40" s="43">
        <f>GV41+GV46+GV47+GV48+GV49</f>
        <v>0</v>
      </c>
      <c r="GW40" s="38"/>
      <c r="GX40" s="38">
        <f t="shared" si="64"/>
        <v>0</v>
      </c>
      <c r="GY40" s="38">
        <f t="shared" si="64"/>
        <v>17105</v>
      </c>
      <c r="GZ40" s="38"/>
      <c r="HA40" s="38">
        <f t="shared" si="65"/>
        <v>2148775</v>
      </c>
      <c r="HB40" s="38">
        <f t="shared" si="65"/>
        <v>3080900</v>
      </c>
      <c r="HC40" s="41">
        <f t="shared" si="59"/>
        <v>143.37936731393469</v>
      </c>
      <c r="HE40" s="25"/>
      <c r="HF40" s="25"/>
    </row>
    <row r="41" spans="1:214" s="44" customFormat="1" ht="30" customHeight="1" x14ac:dyDescent="0.2">
      <c r="A41" s="55" t="s">
        <v>341</v>
      </c>
      <c r="B41" s="43">
        <f>B42+B43+B44+B45</f>
        <v>0</v>
      </c>
      <c r="C41" s="43">
        <f>C42+C43+C44+C45</f>
        <v>0</v>
      </c>
      <c r="D41" s="40"/>
      <c r="E41" s="43">
        <f>E42+E43+E44+E45</f>
        <v>0</v>
      </c>
      <c r="F41" s="43">
        <f>F42+F43+F44+F45</f>
        <v>0</v>
      </c>
      <c r="G41" s="38"/>
      <c r="H41" s="43">
        <f>H42+H43+H44+H45</f>
        <v>0</v>
      </c>
      <c r="I41" s="43">
        <f>I42+I43+I44+I45</f>
        <v>0</v>
      </c>
      <c r="J41" s="38"/>
      <c r="K41" s="43">
        <f>K42+K43+K44+K45</f>
        <v>0</v>
      </c>
      <c r="L41" s="43">
        <f>L42+L43+L44+L45</f>
        <v>0</v>
      </c>
      <c r="M41" s="38"/>
      <c r="N41" s="43">
        <f>N42+N43+N44+N45</f>
        <v>0</v>
      </c>
      <c r="O41" s="43">
        <f>O42+O43+O44+O45</f>
        <v>0</v>
      </c>
      <c r="P41" s="38"/>
      <c r="Q41" s="43">
        <f>Q42+Q43+Q44+Q45</f>
        <v>0</v>
      </c>
      <c r="R41" s="43">
        <f>R42+R43+R44+R45</f>
        <v>0</v>
      </c>
      <c r="S41" s="38"/>
      <c r="T41" s="43">
        <f>T42+T43+T44+T45</f>
        <v>0</v>
      </c>
      <c r="U41" s="43">
        <f>U42+U43+U44+U45</f>
        <v>0</v>
      </c>
      <c r="V41" s="38"/>
      <c r="W41" s="43">
        <f>W42+W43+W44+W45</f>
        <v>0</v>
      </c>
      <c r="X41" s="43">
        <f>X42+X43+X44+X45</f>
        <v>0</v>
      </c>
      <c r="Y41" s="38"/>
      <c r="Z41" s="43">
        <f>Z42+Z43+Z44+Z45</f>
        <v>0</v>
      </c>
      <c r="AA41" s="43">
        <f>AA42+AA43+AA44+AA45</f>
        <v>0</v>
      </c>
      <c r="AB41" s="38"/>
      <c r="AC41" s="43">
        <f>AC42+AC43+AC44+AC45</f>
        <v>0</v>
      </c>
      <c r="AD41" s="43">
        <f>AD42+AD43+AD44+AD45</f>
        <v>0</v>
      </c>
      <c r="AE41" s="38"/>
      <c r="AF41" s="43">
        <f>AF42+AF43+AF44+AF45</f>
        <v>0</v>
      </c>
      <c r="AG41" s="43">
        <f>AG42+AG43+AG44+AG45</f>
        <v>0</v>
      </c>
      <c r="AH41" s="38"/>
      <c r="AI41" s="43">
        <f>AI42+AI43+AI44+AI45</f>
        <v>0</v>
      </c>
      <c r="AJ41" s="43">
        <f>AJ42+AJ43+AJ44+AJ45</f>
        <v>0</v>
      </c>
      <c r="AK41" s="38"/>
      <c r="AL41" s="43">
        <f>AL42+AL43+AL44+AL45</f>
        <v>0</v>
      </c>
      <c r="AM41" s="43">
        <f>AM42+AM43+AM44+AM45</f>
        <v>0</v>
      </c>
      <c r="AN41" s="38"/>
      <c r="AO41" s="43">
        <f>AO42+AO43+AO44+AO45</f>
        <v>0</v>
      </c>
      <c r="AP41" s="43">
        <f>AP42+AP43+AP44+AP45</f>
        <v>0</v>
      </c>
      <c r="AQ41" s="38"/>
      <c r="AR41" s="43">
        <f>AR42+AR43+AR44+AR45</f>
        <v>0</v>
      </c>
      <c r="AS41" s="43">
        <f>AS42+AS43+AS44+AS45</f>
        <v>0</v>
      </c>
      <c r="AT41" s="38"/>
      <c r="AU41" s="43">
        <f>AU42+AU43+AU44+AU45</f>
        <v>0</v>
      </c>
      <c r="AV41" s="43">
        <f>AV42+AV43+AV44+AV45</f>
        <v>0</v>
      </c>
      <c r="AW41" s="38"/>
      <c r="AX41" s="43">
        <f>AX42+AX43+AX44+AX45</f>
        <v>0</v>
      </c>
      <c r="AY41" s="43">
        <f>AY42+AY43+AY44+AY45</f>
        <v>0</v>
      </c>
      <c r="AZ41" s="38"/>
      <c r="BA41" s="43">
        <f>BA42+BA43+BA44+BA45</f>
        <v>0</v>
      </c>
      <c r="BB41" s="43">
        <f>BB42+BB43+BB44+BB45</f>
        <v>0</v>
      </c>
      <c r="BC41" s="38"/>
      <c r="BD41" s="43">
        <f>BD42+BD43+BD44+BD45</f>
        <v>0</v>
      </c>
      <c r="BE41" s="43">
        <f>BE42+BE43+BE44+BE45</f>
        <v>0</v>
      </c>
      <c r="BF41" s="38"/>
      <c r="BG41" s="43">
        <f>BG42+BG43+BG44+BG45</f>
        <v>0</v>
      </c>
      <c r="BH41" s="43">
        <f>BH42+BH43+BH44+BH45</f>
        <v>0</v>
      </c>
      <c r="BI41" s="38"/>
      <c r="BJ41" s="43">
        <f>BJ42+BJ43+BJ44+BJ45</f>
        <v>0</v>
      </c>
      <c r="BK41" s="43">
        <f>BK42+BK43+BK44+BK45</f>
        <v>0</v>
      </c>
      <c r="BL41" s="38"/>
      <c r="BM41" s="43">
        <f>BM42+BM43+BM44+BM45</f>
        <v>0</v>
      </c>
      <c r="BN41" s="43">
        <f>BN42+BN43+BN44+BN45</f>
        <v>0</v>
      </c>
      <c r="BO41" s="38"/>
      <c r="BP41" s="43">
        <f>BP42+BP43+BP44+BP45</f>
        <v>0</v>
      </c>
      <c r="BQ41" s="43">
        <f>BQ42+BQ43+BQ44+BQ45</f>
        <v>0</v>
      </c>
      <c r="BR41" s="38"/>
      <c r="BS41" s="43">
        <f>BS42+BS43+BS44+BS45</f>
        <v>0</v>
      </c>
      <c r="BT41" s="43">
        <f>BT42+BT43+BT44+BT45</f>
        <v>0</v>
      </c>
      <c r="BU41" s="38"/>
      <c r="BV41" s="43">
        <f>BV42+BV43+BV44+BV45</f>
        <v>0</v>
      </c>
      <c r="BW41" s="43">
        <f>BW42+BW43+BW44+BW45</f>
        <v>0</v>
      </c>
      <c r="BX41" s="38"/>
      <c r="BY41" s="43">
        <f>BY42+BY43+BY44+BY45</f>
        <v>0</v>
      </c>
      <c r="BZ41" s="43">
        <f>BZ42+BZ43+BZ44+BZ45</f>
        <v>0</v>
      </c>
      <c r="CA41" s="38"/>
      <c r="CB41" s="43">
        <f>CB42+CB43+CB44+CB45</f>
        <v>0</v>
      </c>
      <c r="CC41" s="43">
        <f>CC42+CC43+CC44+CC45</f>
        <v>0</v>
      </c>
      <c r="CD41" s="38"/>
      <c r="CE41" s="43">
        <f>CE42+CE43+CE44+CE45</f>
        <v>0</v>
      </c>
      <c r="CF41" s="43">
        <f>CF42+CF43+CF44+CF45</f>
        <v>0</v>
      </c>
      <c r="CG41" s="38"/>
      <c r="CH41" s="43">
        <f>CH42+CH43+CH44+CH45</f>
        <v>0</v>
      </c>
      <c r="CI41" s="43">
        <f>CI42+CI43+CI44+CI45</f>
        <v>0</v>
      </c>
      <c r="CJ41" s="38"/>
      <c r="CK41" s="43">
        <f>CK42+CK43+CK44+CK45</f>
        <v>0</v>
      </c>
      <c r="CL41" s="43">
        <f>CL42+CL43+CL44+CL45</f>
        <v>36100</v>
      </c>
      <c r="CM41" s="38"/>
      <c r="CN41" s="43">
        <f>CN42+CN43+CN44+CN45</f>
        <v>0</v>
      </c>
      <c r="CO41" s="43">
        <f>CO42+CO43+CO44+CO45</f>
        <v>378325</v>
      </c>
      <c r="CP41" s="38"/>
      <c r="CQ41" s="43">
        <f>CQ42+CQ43+CQ44+CQ45</f>
        <v>0</v>
      </c>
      <c r="CR41" s="43">
        <f>CR42+CR43+CR44+CR45</f>
        <v>0</v>
      </c>
      <c r="CS41" s="38"/>
      <c r="CT41" s="43">
        <f>CT42+CT43+CT44+CT45</f>
        <v>0</v>
      </c>
      <c r="CU41" s="43">
        <f>CU42+CU43+CU44+CU45</f>
        <v>0</v>
      </c>
      <c r="CV41" s="38"/>
      <c r="CW41" s="43">
        <f>CW42+CW43+CW44+CW45</f>
        <v>0</v>
      </c>
      <c r="CX41" s="43">
        <f>CX42+CX43+CX44+CX45</f>
        <v>0</v>
      </c>
      <c r="CY41" s="38"/>
      <c r="CZ41" s="43">
        <f>CZ42+CZ43+CZ44+CZ45</f>
        <v>0</v>
      </c>
      <c r="DA41" s="43">
        <f>DA42+DA43+DA44+DA45</f>
        <v>0</v>
      </c>
      <c r="DB41" s="38"/>
      <c r="DC41" s="43">
        <f>DC42+DC43+DC44+DC45</f>
        <v>0</v>
      </c>
      <c r="DD41" s="43">
        <f>DD42+DD43+DD44+DD45</f>
        <v>0</v>
      </c>
      <c r="DE41" s="38"/>
      <c r="DF41" s="43">
        <f>DF42+DF43+DF44+DF45</f>
        <v>0</v>
      </c>
      <c r="DG41" s="43">
        <f>DG42+DG43+DG44+DG45</f>
        <v>0</v>
      </c>
      <c r="DH41" s="38"/>
      <c r="DI41" s="43">
        <f>DI42+DI43+DI44+DI45</f>
        <v>0</v>
      </c>
      <c r="DJ41" s="43">
        <f>DJ42+DJ43+DJ44+DJ45</f>
        <v>0</v>
      </c>
      <c r="DK41" s="38"/>
      <c r="DL41" s="43">
        <f>DL42+DL43+DL44+DL45</f>
        <v>0</v>
      </c>
      <c r="DM41" s="43">
        <f>DM42+DM43+DM44+DM45</f>
        <v>0</v>
      </c>
      <c r="DN41" s="38"/>
      <c r="DO41" s="43">
        <f>DO42+DO43+DO44+DO45</f>
        <v>0</v>
      </c>
      <c r="DP41" s="43">
        <f>DP42+DP43+DP44+DP45</f>
        <v>0</v>
      </c>
      <c r="DQ41" s="38"/>
      <c r="DR41" s="38">
        <f t="shared" si="60"/>
        <v>0</v>
      </c>
      <c r="DS41" s="38">
        <f t="shared" si="60"/>
        <v>414425</v>
      </c>
      <c r="DT41" s="38"/>
      <c r="DU41" s="43">
        <f>DU42+DU43+DU44+DU45</f>
        <v>0</v>
      </c>
      <c r="DV41" s="43">
        <f>DV42+DV43+DV44+DV45</f>
        <v>0</v>
      </c>
      <c r="DW41" s="38"/>
      <c r="DX41" s="43">
        <f>DX42+DX43+DX44+DX45</f>
        <v>0</v>
      </c>
      <c r="DY41" s="43">
        <f>DY42+DY43+DY44+DY45</f>
        <v>0</v>
      </c>
      <c r="DZ41" s="38"/>
      <c r="EA41" s="43">
        <f>EA42+EA43+EA44+EA45</f>
        <v>0</v>
      </c>
      <c r="EB41" s="43">
        <f>EB42+EB43+EB44+EB45</f>
        <v>0</v>
      </c>
      <c r="EC41" s="38"/>
      <c r="ED41" s="43">
        <f>ED42+ED43+ED44+ED45</f>
        <v>0</v>
      </c>
      <c r="EE41" s="43">
        <f>EE42+EE43+EE44+EE45</f>
        <v>0</v>
      </c>
      <c r="EF41" s="38"/>
      <c r="EG41" s="43">
        <f>EG42+EG43+EG44+EG45</f>
        <v>0</v>
      </c>
      <c r="EH41" s="43">
        <f>EH42+EH43+EH44+EH45</f>
        <v>0</v>
      </c>
      <c r="EI41" s="38"/>
      <c r="EJ41" s="43">
        <f>EJ42+EJ43+EJ44+EJ45</f>
        <v>0</v>
      </c>
      <c r="EK41" s="43">
        <f>EK42+EK43+EK44+EK45</f>
        <v>0</v>
      </c>
      <c r="EL41" s="38"/>
      <c r="EM41" s="43">
        <f>EM42+EM43+EM44+EM45</f>
        <v>0</v>
      </c>
      <c r="EN41" s="43">
        <f>EN42+EN43+EN44+EN45</f>
        <v>0</v>
      </c>
      <c r="EO41" s="38"/>
      <c r="EP41" s="43">
        <f>EP42+EP43+EP44+EP45</f>
        <v>0</v>
      </c>
      <c r="EQ41" s="43">
        <f>EQ42+EQ43+EQ44+EQ45</f>
        <v>0</v>
      </c>
      <c r="ER41" s="38"/>
      <c r="ES41" s="43">
        <f>ES42+ES43+ES44+ES45</f>
        <v>0</v>
      </c>
      <c r="ET41" s="43">
        <f>ET42+ET43+ET44+ET45</f>
        <v>0</v>
      </c>
      <c r="EU41" s="38"/>
      <c r="EV41" s="38">
        <f t="shared" si="62"/>
        <v>0</v>
      </c>
      <c r="EW41" s="38">
        <f t="shared" si="62"/>
        <v>0</v>
      </c>
      <c r="EX41" s="31"/>
      <c r="EY41" s="43">
        <f>EY42+EY43+EY44+EY45</f>
        <v>0</v>
      </c>
      <c r="EZ41" s="43">
        <f>EZ42+EZ43+EZ44+EZ45</f>
        <v>0</v>
      </c>
      <c r="FA41" s="38"/>
      <c r="FB41" s="43">
        <f>FB42+FB43+FB44+FB45</f>
        <v>0</v>
      </c>
      <c r="FC41" s="43">
        <f>FC42+FC43+FC44+FC45</f>
        <v>0</v>
      </c>
      <c r="FD41" s="38"/>
      <c r="FE41" s="43">
        <f>FE42+FE43+FE44+FE45</f>
        <v>0</v>
      </c>
      <c r="FF41" s="43">
        <f>FF42+FF43+FF44+FF45</f>
        <v>0</v>
      </c>
      <c r="FG41" s="38"/>
      <c r="FH41" s="43">
        <f>FH42+FH43+FH44+FH45</f>
        <v>0</v>
      </c>
      <c r="FI41" s="43">
        <f>FI42+FI43+FI44+FI45</f>
        <v>14686</v>
      </c>
      <c r="FJ41" s="38"/>
      <c r="FK41" s="43">
        <f>FK42+FK43+FK44+FK45</f>
        <v>0</v>
      </c>
      <c r="FL41" s="43">
        <f>FL42+FL43+FL44+FL45</f>
        <v>0</v>
      </c>
      <c r="FM41" s="38"/>
      <c r="FN41" s="43">
        <f>FN42+FN43+FN44+FN45</f>
        <v>0</v>
      </c>
      <c r="FO41" s="43">
        <f>FO42+FO43+FO44+FO45</f>
        <v>0</v>
      </c>
      <c r="FP41" s="38"/>
      <c r="FQ41" s="43">
        <f>FQ42+FQ43+FQ44+FQ45</f>
        <v>0</v>
      </c>
      <c r="FR41" s="43">
        <f>FR42+FR43+FR44+FR45</f>
        <v>0</v>
      </c>
      <c r="FS41" s="38"/>
      <c r="FT41" s="43">
        <f>FT42+FT43+FT44+FT45</f>
        <v>0</v>
      </c>
      <c r="FU41" s="43">
        <f>FU42+FU43+FU44+FU45</f>
        <v>0</v>
      </c>
      <c r="FV41" s="39"/>
      <c r="FW41" s="43">
        <f>FW42+FW43+FW44+FW45</f>
        <v>0</v>
      </c>
      <c r="FX41" s="43">
        <f>FX42+FX43+FX44+FX45</f>
        <v>0</v>
      </c>
      <c r="FY41" s="38"/>
      <c r="FZ41" s="43">
        <f>FZ42+FZ43+FZ44+FZ45</f>
        <v>0</v>
      </c>
      <c r="GA41" s="43">
        <f>GA42+GA43+GA44+GA45</f>
        <v>0</v>
      </c>
      <c r="GB41" s="38"/>
      <c r="GC41" s="43">
        <f>GC42+GC43+GC44+GC45</f>
        <v>0</v>
      </c>
      <c r="GD41" s="43">
        <f>GD42+GD43+GD44+GD45</f>
        <v>0</v>
      </c>
      <c r="GE41" s="38"/>
      <c r="GF41" s="43">
        <f>GF42+GF43+GF44+GF45</f>
        <v>0</v>
      </c>
      <c r="GG41" s="43">
        <f>GG42+GG43+GG44+GG45</f>
        <v>0</v>
      </c>
      <c r="GH41" s="38"/>
      <c r="GI41" s="43">
        <f>GI42+GI43+GI44+GI45</f>
        <v>0</v>
      </c>
      <c r="GJ41" s="43">
        <f>GJ42+GJ43+GJ44+GJ45</f>
        <v>0</v>
      </c>
      <c r="GK41" s="38"/>
      <c r="GL41" s="38">
        <f t="shared" si="63"/>
        <v>0</v>
      </c>
      <c r="GM41" s="38">
        <f t="shared" si="63"/>
        <v>14686</v>
      </c>
      <c r="GN41" s="38"/>
      <c r="GO41" s="43">
        <f>GO42+GO43+GO44+GO45</f>
        <v>0</v>
      </c>
      <c r="GP41" s="43">
        <f>GP42+GP43+GP44+GP45</f>
        <v>2419</v>
      </c>
      <c r="GQ41" s="38"/>
      <c r="GR41" s="43">
        <f>GR42+GR43+GR44+GR45</f>
        <v>0</v>
      </c>
      <c r="GS41" s="43">
        <f>GS42+GS43+GS44+GS45</f>
        <v>0</v>
      </c>
      <c r="GT41" s="38"/>
      <c r="GU41" s="43">
        <f>GU42+GU43+GU44+GU45</f>
        <v>0</v>
      </c>
      <c r="GV41" s="43">
        <f>GV42+GV43+GV44+GV45</f>
        <v>0</v>
      </c>
      <c r="GW41" s="38"/>
      <c r="GX41" s="38">
        <f t="shared" si="64"/>
        <v>0</v>
      </c>
      <c r="GY41" s="38">
        <f t="shared" si="64"/>
        <v>17105</v>
      </c>
      <c r="GZ41" s="38"/>
      <c r="HA41" s="38">
        <f t="shared" si="65"/>
        <v>0</v>
      </c>
      <c r="HB41" s="38">
        <f t="shared" si="65"/>
        <v>431530</v>
      </c>
      <c r="HC41" s="41"/>
      <c r="HE41" s="25"/>
      <c r="HF41" s="25"/>
    </row>
    <row r="42" spans="1:214" ht="15" customHeight="1" x14ac:dyDescent="0.2">
      <c r="A42" s="56" t="s">
        <v>342</v>
      </c>
      <c r="B42" s="36"/>
      <c r="C42" s="36">
        <f>SUM('[1]címrend kötelező'!C42+'[1]címrend önként'!C42+'[1]címrend államig'!C42)</f>
        <v>0</v>
      </c>
      <c r="D42" s="40"/>
      <c r="E42" s="36"/>
      <c r="F42" s="36">
        <f>SUM('[1]címrend kötelező'!F42+'[1]címrend önként'!F42+'[1]címrend államig'!F42)</f>
        <v>0</v>
      </c>
      <c r="G42" s="38"/>
      <c r="H42" s="36"/>
      <c r="I42" s="36">
        <f>SUM('[1]címrend kötelező'!I42+'[1]címrend önként'!I42+'[1]címrend államig'!I42)</f>
        <v>0</v>
      </c>
      <c r="J42" s="38"/>
      <c r="K42" s="36"/>
      <c r="L42" s="36">
        <f>SUM('[1]címrend kötelező'!L42+'[1]címrend önként'!L42+'[1]címrend államig'!L42)</f>
        <v>0</v>
      </c>
      <c r="M42" s="38"/>
      <c r="N42" s="36"/>
      <c r="O42" s="36">
        <f>SUM('[1]címrend kötelező'!O42+'[1]címrend önként'!O42+'[1]címrend államig'!O42)</f>
        <v>0</v>
      </c>
      <c r="P42" s="38"/>
      <c r="Q42" s="36"/>
      <c r="R42" s="36">
        <f>SUM('[1]címrend kötelező'!R42+'[1]címrend önként'!R42+'[1]címrend államig'!R42)</f>
        <v>0</v>
      </c>
      <c r="S42" s="38"/>
      <c r="T42" s="36"/>
      <c r="U42" s="36">
        <f>SUM('[1]címrend kötelező'!U42+'[1]címrend önként'!U42+'[1]címrend államig'!U42)</f>
        <v>0</v>
      </c>
      <c r="V42" s="38"/>
      <c r="W42" s="36"/>
      <c r="X42" s="36">
        <f>SUM('[1]címrend kötelező'!X42+'[1]címrend önként'!X42+'[1]címrend államig'!X42)</f>
        <v>0</v>
      </c>
      <c r="Y42" s="38"/>
      <c r="Z42" s="36"/>
      <c r="AA42" s="36">
        <f>SUM('[1]címrend kötelező'!AA42+'[1]címrend önként'!AA42+'[1]címrend államig'!AA42)</f>
        <v>0</v>
      </c>
      <c r="AB42" s="38"/>
      <c r="AC42" s="36"/>
      <c r="AD42" s="36">
        <f>SUM('[1]címrend kötelező'!AD42+'[1]címrend önként'!AD42+'[1]címrend államig'!AD42)</f>
        <v>0</v>
      </c>
      <c r="AE42" s="38"/>
      <c r="AF42" s="36"/>
      <c r="AG42" s="36">
        <f>SUM('[1]címrend kötelező'!AG42+'[1]címrend önként'!AG42+'[1]címrend államig'!AG42)</f>
        <v>0</v>
      </c>
      <c r="AH42" s="38"/>
      <c r="AI42" s="36"/>
      <c r="AJ42" s="36">
        <f>SUM('[1]címrend kötelező'!AJ42+'[1]címrend önként'!AJ42+'[1]címrend államig'!AJ42)</f>
        <v>0</v>
      </c>
      <c r="AK42" s="38"/>
      <c r="AL42" s="36"/>
      <c r="AM42" s="36">
        <f>SUM('[1]címrend kötelező'!AM42+'[1]címrend önként'!AM42+'[1]címrend államig'!AM42)</f>
        <v>0</v>
      </c>
      <c r="AN42" s="38"/>
      <c r="AO42" s="36"/>
      <c r="AP42" s="36">
        <f>SUM('[1]címrend kötelező'!AP42+'[1]címrend önként'!AP42+'[1]címrend államig'!AP42)</f>
        <v>0</v>
      </c>
      <c r="AQ42" s="38"/>
      <c r="AR42" s="36"/>
      <c r="AS42" s="39">
        <f>SUM('[1]címrend kötelező'!AS42+'[1]címrend önként'!AS42+'[1]címrend államig'!AS42)</f>
        <v>0</v>
      </c>
      <c r="AT42" s="38"/>
      <c r="AU42" s="36"/>
      <c r="AV42" s="39">
        <f>SUM('[1]címrend kötelező'!AV42+'[1]címrend önként'!AV42+'[1]címrend államig'!AV42)</f>
        <v>0</v>
      </c>
      <c r="AW42" s="38"/>
      <c r="AX42" s="36"/>
      <c r="AY42" s="39">
        <f>SUM('[1]címrend kötelező'!AY42+'[1]címrend önként'!AY42+'[1]címrend államig'!AY42)</f>
        <v>0</v>
      </c>
      <c r="AZ42" s="38"/>
      <c r="BA42" s="36"/>
      <c r="BB42" s="39">
        <f>SUM('[1]címrend kötelező'!BB42+'[1]címrend önként'!BB42+'[1]címrend államig'!BB42)</f>
        <v>0</v>
      </c>
      <c r="BC42" s="38"/>
      <c r="BD42" s="36"/>
      <c r="BE42" s="39">
        <f>SUM('[1]címrend kötelező'!BE42+'[1]címrend önként'!BE42+'[1]címrend államig'!BE42)</f>
        <v>0</v>
      </c>
      <c r="BF42" s="38"/>
      <c r="BG42" s="36"/>
      <c r="BH42" s="39">
        <f>'[1]címrend kötelező'!BH42+'[1]címrend önként'!BH42+'[1]címrend államig'!BH42</f>
        <v>0</v>
      </c>
      <c r="BI42" s="38"/>
      <c r="BJ42" s="36"/>
      <c r="BK42" s="39">
        <f>'[1]címrend kötelező'!BK42+'[1]címrend önként'!BK42+'[1]címrend államig'!BK42</f>
        <v>0</v>
      </c>
      <c r="BL42" s="38"/>
      <c r="BM42" s="36"/>
      <c r="BN42" s="39">
        <f>SUM('[1]címrend kötelező'!BN42+'[1]címrend önként'!BN42+'[1]címrend államig'!BN42)</f>
        <v>0</v>
      </c>
      <c r="BO42" s="38"/>
      <c r="BP42" s="36"/>
      <c r="BQ42" s="39">
        <f>SUM('[1]címrend kötelező'!BQ42+'[1]címrend önként'!BQ42+'[1]címrend államig'!BQ42)</f>
        <v>0</v>
      </c>
      <c r="BR42" s="38"/>
      <c r="BS42" s="36"/>
      <c r="BT42" s="39">
        <f>SUM('[1]címrend kötelező'!BT42+'[1]címrend önként'!BT42+'[1]címrend államig'!BT42)</f>
        <v>0</v>
      </c>
      <c r="BU42" s="38"/>
      <c r="BV42" s="36"/>
      <c r="BW42" s="39">
        <f>SUM('[1]címrend kötelező'!BW42+'[1]címrend önként'!BW42+'[1]címrend államig'!BW42)</f>
        <v>0</v>
      </c>
      <c r="BX42" s="38"/>
      <c r="BY42" s="36"/>
      <c r="BZ42" s="39">
        <f>SUM('[1]címrend kötelező'!BZ42+'[1]címrend önként'!BZ42+'[1]címrend államig'!BZ42)</f>
        <v>0</v>
      </c>
      <c r="CA42" s="38"/>
      <c r="CB42" s="36"/>
      <c r="CC42" s="38">
        <f>SUM('[1]címrend kötelező'!CC42+'[1]címrend önként'!CC42+'[1]címrend államig'!CC42)</f>
        <v>0</v>
      </c>
      <c r="CD42" s="38"/>
      <c r="CE42" s="36"/>
      <c r="CF42" s="39">
        <f>SUM('[1]címrend kötelező'!CF42+'[1]címrend önként'!CF42+'[1]címrend államig'!CF42)</f>
        <v>0</v>
      </c>
      <c r="CG42" s="38"/>
      <c r="CH42" s="36"/>
      <c r="CI42" s="39">
        <f>SUM('[1]címrend kötelező'!CI42+'[1]címrend önként'!CI42+'[1]címrend államig'!CI42)</f>
        <v>0</v>
      </c>
      <c r="CJ42" s="38"/>
      <c r="CK42" s="36"/>
      <c r="CL42" s="39">
        <f>SUM('[1]címrend kötelező'!CL42+'[1]címrend önként'!CL42+'[1]címrend államig'!CL42)</f>
        <v>0</v>
      </c>
      <c r="CM42" s="38"/>
      <c r="CN42" s="36"/>
      <c r="CO42" s="39">
        <f>'[1]címrend kötelező'!CO42+'[1]címrend önként'!CO42+'[1]címrend államig'!CO42</f>
        <v>0</v>
      </c>
      <c r="CP42" s="38"/>
      <c r="CQ42" s="36"/>
      <c r="CR42" s="39">
        <f>SUM('[1]címrend kötelező'!CR42+'[1]címrend önként'!CR42+'[1]címrend államig'!CR42)</f>
        <v>0</v>
      </c>
      <c r="CS42" s="38"/>
      <c r="CT42" s="36"/>
      <c r="CU42" s="39">
        <f>SUM('[1]címrend kötelező'!CU42+'[1]címrend önként'!CU42+'[1]címrend államig'!CU42)</f>
        <v>0</v>
      </c>
      <c r="CV42" s="38"/>
      <c r="CW42" s="36"/>
      <c r="CX42" s="39">
        <f>SUM('[1]címrend kötelező'!CX42+'[1]címrend önként'!CX42+'[1]címrend államig'!CX42)</f>
        <v>0</v>
      </c>
      <c r="CY42" s="38"/>
      <c r="CZ42" s="36"/>
      <c r="DA42" s="39">
        <f>SUM('[1]címrend kötelező'!DA42+'[1]címrend önként'!DA42+'[1]címrend államig'!DA42)</f>
        <v>0</v>
      </c>
      <c r="DB42" s="38"/>
      <c r="DC42" s="36"/>
      <c r="DD42" s="39">
        <f>SUM('[1]címrend kötelező'!DD42+'[1]címrend önként'!DD42+'[1]címrend államig'!DD42)</f>
        <v>0</v>
      </c>
      <c r="DE42" s="38"/>
      <c r="DF42" s="36"/>
      <c r="DG42" s="39">
        <f>SUM('[1]címrend kötelező'!DG42+'[1]címrend önként'!DG42+'[1]címrend államig'!DG42)</f>
        <v>0</v>
      </c>
      <c r="DH42" s="38"/>
      <c r="DI42" s="36"/>
      <c r="DJ42" s="39">
        <f>SUM('[1]címrend kötelező'!DJ42+'[1]címrend önként'!DJ42+'[1]címrend államig'!DJ42)</f>
        <v>0</v>
      </c>
      <c r="DK42" s="38"/>
      <c r="DL42" s="36"/>
      <c r="DM42" s="39">
        <f>SUM('[1]címrend kötelező'!DM42+'[1]címrend önként'!DM42+'[1]címrend államig'!DM42)</f>
        <v>0</v>
      </c>
      <c r="DN42" s="38"/>
      <c r="DO42" s="36"/>
      <c r="DP42" s="39">
        <f>'[1]címrend kötelező'!DP42+'[1]címrend önként'!DP42+'[1]címrend államig'!DP42</f>
        <v>0</v>
      </c>
      <c r="DQ42" s="38"/>
      <c r="DR42" s="38">
        <f t="shared" si="60"/>
        <v>0</v>
      </c>
      <c r="DS42" s="38">
        <f t="shared" si="60"/>
        <v>0</v>
      </c>
      <c r="DT42" s="38"/>
      <c r="DU42" s="36"/>
      <c r="DV42" s="36">
        <f>SUM('[1]címrend kötelező'!DV42+'[1]címrend önként'!DV42+'[1]címrend államig'!DV42)</f>
        <v>0</v>
      </c>
      <c r="DW42" s="38"/>
      <c r="DX42" s="36"/>
      <c r="DY42" s="36">
        <f>SUM('[1]címrend kötelező'!DY42+'[1]címrend önként'!DY42+'[1]címrend államig'!DY42)</f>
        <v>0</v>
      </c>
      <c r="DZ42" s="38"/>
      <c r="EA42" s="36"/>
      <c r="EB42" s="36">
        <f>SUM('[1]címrend kötelező'!EB42+'[1]címrend önként'!EB42+'[1]címrend államig'!EB42)</f>
        <v>0</v>
      </c>
      <c r="EC42" s="38"/>
      <c r="ED42" s="36"/>
      <c r="EE42" s="36">
        <f>SUM('[1]címrend kötelező'!EE42+'[1]címrend önként'!EE42+'[1]címrend államig'!EE42)</f>
        <v>0</v>
      </c>
      <c r="EF42" s="38"/>
      <c r="EG42" s="36"/>
      <c r="EH42" s="36">
        <f>SUM('[1]címrend kötelező'!EH42+'[1]címrend önként'!EH42+'[1]címrend államig'!EH42)</f>
        <v>0</v>
      </c>
      <c r="EI42" s="38"/>
      <c r="EJ42" s="36"/>
      <c r="EK42" s="36">
        <f>SUM('[1]címrend kötelező'!EK42+'[1]címrend önként'!EK42+'[1]címrend államig'!EK42)</f>
        <v>0</v>
      </c>
      <c r="EL42" s="38"/>
      <c r="EM42" s="36"/>
      <c r="EN42" s="36">
        <f>SUM('[1]címrend kötelező'!EN42+'[1]címrend önként'!EN42+'[1]címrend államig'!EN42)</f>
        <v>0</v>
      </c>
      <c r="EO42" s="38"/>
      <c r="EP42" s="36"/>
      <c r="EQ42" s="36">
        <f>SUM('[1]címrend kötelező'!EQ42+'[1]címrend önként'!EQ42+'[1]címrend államig'!EQ42)</f>
        <v>0</v>
      </c>
      <c r="ER42" s="38"/>
      <c r="ES42" s="36"/>
      <c r="ET42" s="36">
        <f>SUM('[1]címrend kötelező'!ET42+'[1]címrend önként'!ET42+'[1]címrend államig'!ET42)</f>
        <v>0</v>
      </c>
      <c r="EU42" s="39"/>
      <c r="EV42" s="38">
        <f t="shared" si="62"/>
        <v>0</v>
      </c>
      <c r="EW42" s="38">
        <f t="shared" si="62"/>
        <v>0</v>
      </c>
      <c r="EX42" s="31"/>
      <c r="EY42" s="36"/>
      <c r="EZ42" s="39">
        <f>'[1]címrend kötelező'!EY42+'[1]címrend önként'!EY42+'[1]címrend államig'!EY42</f>
        <v>0</v>
      </c>
      <c r="FA42" s="38"/>
      <c r="FB42" s="36"/>
      <c r="FC42" s="39">
        <f>'[1]címrend kötelező'!EZ42+'[1]címrend önként'!EZ42+'[1]címrend államig'!EZ42</f>
        <v>0</v>
      </c>
      <c r="FD42" s="38"/>
      <c r="FE42" s="36"/>
      <c r="FF42" s="39">
        <f>'[1]címrend kötelező'!FA42+'[1]címrend önként'!FA42+'[1]címrend államig'!FA42</f>
        <v>0</v>
      </c>
      <c r="FG42" s="38"/>
      <c r="FH42" s="36"/>
      <c r="FI42" s="39">
        <f>'[1]címrend kötelező'!FB42+'[1]címrend önként'!FB42+'[1]címrend államig'!FB42</f>
        <v>0</v>
      </c>
      <c r="FJ42" s="38"/>
      <c r="FK42" s="36"/>
      <c r="FL42" s="39">
        <f>'[1]címrend kötelező'!FC42+'[1]címrend önként'!FC42+'[1]címrend államig'!FC42</f>
        <v>0</v>
      </c>
      <c r="FM42" s="38"/>
      <c r="FN42" s="36"/>
      <c r="FO42" s="39">
        <f>'[1]címrend kötelező'!FD42+'[1]címrend önként'!FD42+'[1]címrend államig'!FD42</f>
        <v>0</v>
      </c>
      <c r="FP42" s="38"/>
      <c r="FQ42" s="36"/>
      <c r="FR42" s="39">
        <f>'[1]címrend kötelező'!FE42+'[1]címrend önként'!FE42+'[1]címrend államig'!FE42</f>
        <v>0</v>
      </c>
      <c r="FS42" s="38"/>
      <c r="FT42" s="36"/>
      <c r="FU42" s="39">
        <f>'[1]címrend kötelező'!FF42+'[1]címrend önként'!FF42+'[1]címrend államig'!FF42</f>
        <v>0</v>
      </c>
      <c r="FV42" s="39"/>
      <c r="FW42" s="36"/>
      <c r="FX42" s="39">
        <f>'[1]címrend kötelező'!FG42+'[1]címrend önként'!FG42+'[1]címrend államig'!FG42</f>
        <v>0</v>
      </c>
      <c r="FY42" s="38"/>
      <c r="FZ42" s="36"/>
      <c r="GA42" s="39">
        <f>'[1]címrend kötelező'!FH42+'[1]címrend önként'!FH42+'[1]címrend államig'!FH42</f>
        <v>0</v>
      </c>
      <c r="GB42" s="39"/>
      <c r="GC42" s="36"/>
      <c r="GD42" s="39">
        <f>'[1]címrend kötelező'!FI42+'[1]címrend önként'!FI42+'[1]címrend államig'!FI42</f>
        <v>0</v>
      </c>
      <c r="GE42" s="39"/>
      <c r="GF42" s="36"/>
      <c r="GG42" s="39">
        <f>'[1]címrend kötelező'!FJ42+'[1]címrend önként'!FJ42+'[1]címrend államig'!FJ42</f>
        <v>0</v>
      </c>
      <c r="GH42" s="39"/>
      <c r="GI42" s="36"/>
      <c r="GJ42" s="39">
        <f>'[1]címrend kötelező'!FK42+'[1]címrend önként'!FK42+'[1]címrend államig'!FK42</f>
        <v>0</v>
      </c>
      <c r="GK42" s="38"/>
      <c r="GL42" s="38">
        <f t="shared" si="63"/>
        <v>0</v>
      </c>
      <c r="GM42" s="38">
        <f t="shared" si="63"/>
        <v>0</v>
      </c>
      <c r="GN42" s="38"/>
      <c r="GO42" s="36"/>
      <c r="GP42" s="39">
        <f>'[1]címrend kötelező'!FM42+'[1]címrend önként'!FM42+'[1]címrend államig'!FM42</f>
        <v>0</v>
      </c>
      <c r="GQ42" s="39"/>
      <c r="GR42" s="36"/>
      <c r="GS42" s="39">
        <f>'[1]címrend kötelező'!FN42+'[1]címrend önként'!FN42+'[1]címrend államig'!FN42</f>
        <v>0</v>
      </c>
      <c r="GT42" s="39"/>
      <c r="GU42" s="36"/>
      <c r="GV42" s="39">
        <f>'[1]címrend kötelező'!FO42+'[1]címrend önként'!FO42+'[1]címrend államig'!FO42</f>
        <v>0</v>
      </c>
      <c r="GW42" s="39"/>
      <c r="GX42" s="38">
        <f t="shared" si="64"/>
        <v>0</v>
      </c>
      <c r="GY42" s="38">
        <f t="shared" si="64"/>
        <v>0</v>
      </c>
      <c r="GZ42" s="38"/>
      <c r="HA42" s="38">
        <f t="shared" si="65"/>
        <v>0</v>
      </c>
      <c r="HB42" s="38">
        <f t="shared" si="65"/>
        <v>0</v>
      </c>
      <c r="HC42" s="41"/>
      <c r="HE42" s="25"/>
      <c r="HF42" s="25"/>
    </row>
    <row r="43" spans="1:214" ht="24.95" customHeight="1" x14ac:dyDescent="0.2">
      <c r="A43" s="56" t="s">
        <v>343</v>
      </c>
      <c r="B43" s="36"/>
      <c r="C43" s="36">
        <f>SUM('[1]címrend kötelező'!C43+'[1]címrend önként'!C43+'[1]címrend államig'!C43)</f>
        <v>0</v>
      </c>
      <c r="D43" s="40"/>
      <c r="E43" s="36"/>
      <c r="F43" s="36">
        <f>SUM('[1]címrend kötelező'!F43+'[1]címrend önként'!F43+'[1]címrend államig'!F43)</f>
        <v>0</v>
      </c>
      <c r="G43" s="38"/>
      <c r="H43" s="36"/>
      <c r="I43" s="36">
        <f>SUM('[1]címrend kötelező'!I43+'[1]címrend önként'!I43+'[1]címrend államig'!I43)</f>
        <v>0</v>
      </c>
      <c r="J43" s="38"/>
      <c r="K43" s="36"/>
      <c r="L43" s="36">
        <f>SUM('[1]címrend kötelező'!L43+'[1]címrend önként'!L43+'[1]címrend államig'!L43)</f>
        <v>0</v>
      </c>
      <c r="M43" s="38"/>
      <c r="N43" s="36"/>
      <c r="O43" s="36">
        <f>SUM('[1]címrend kötelező'!O43+'[1]címrend önként'!O43+'[1]címrend államig'!O43)</f>
        <v>0</v>
      </c>
      <c r="P43" s="38"/>
      <c r="Q43" s="36"/>
      <c r="R43" s="36">
        <f>SUM('[1]címrend kötelező'!R43+'[1]címrend önként'!R43+'[1]címrend államig'!R43)</f>
        <v>0</v>
      </c>
      <c r="S43" s="38"/>
      <c r="T43" s="36"/>
      <c r="U43" s="36">
        <f>SUM('[1]címrend kötelező'!U43+'[1]címrend önként'!U43+'[1]címrend államig'!U43)</f>
        <v>0</v>
      </c>
      <c r="V43" s="38"/>
      <c r="W43" s="36"/>
      <c r="X43" s="36">
        <f>SUM('[1]címrend kötelező'!X43+'[1]címrend önként'!X43+'[1]címrend államig'!X43)</f>
        <v>0</v>
      </c>
      <c r="Y43" s="38"/>
      <c r="Z43" s="36"/>
      <c r="AA43" s="36">
        <f>SUM('[1]címrend kötelező'!AA43+'[1]címrend önként'!AA43+'[1]címrend államig'!AA43)</f>
        <v>0</v>
      </c>
      <c r="AB43" s="38"/>
      <c r="AC43" s="36"/>
      <c r="AD43" s="36">
        <f>SUM('[1]címrend kötelező'!AD43+'[1]címrend önként'!AD43+'[1]címrend államig'!AD43)</f>
        <v>0</v>
      </c>
      <c r="AE43" s="38"/>
      <c r="AF43" s="36"/>
      <c r="AG43" s="36">
        <f>SUM('[1]címrend kötelező'!AG43+'[1]címrend önként'!AG43+'[1]címrend államig'!AG43)</f>
        <v>0</v>
      </c>
      <c r="AH43" s="38"/>
      <c r="AI43" s="36"/>
      <c r="AJ43" s="36">
        <f>SUM('[1]címrend kötelező'!AJ43+'[1]címrend önként'!AJ43+'[1]címrend államig'!AJ43)</f>
        <v>0</v>
      </c>
      <c r="AK43" s="38"/>
      <c r="AL43" s="36"/>
      <c r="AM43" s="36">
        <f>SUM('[1]címrend kötelező'!AM43+'[1]címrend önként'!AM43+'[1]címrend államig'!AM43)</f>
        <v>0</v>
      </c>
      <c r="AN43" s="38"/>
      <c r="AO43" s="36"/>
      <c r="AP43" s="36">
        <f>SUM('[1]címrend kötelező'!AP43+'[1]címrend önként'!AP43+'[1]címrend államig'!AP43)</f>
        <v>0</v>
      </c>
      <c r="AQ43" s="38"/>
      <c r="AR43" s="36"/>
      <c r="AS43" s="39">
        <f>SUM('[1]címrend kötelező'!AS43+'[1]címrend önként'!AS43+'[1]címrend államig'!AS43)</f>
        <v>0</v>
      </c>
      <c r="AT43" s="38"/>
      <c r="AU43" s="36"/>
      <c r="AV43" s="39">
        <f>SUM('[1]címrend kötelező'!AV43+'[1]címrend önként'!AV43+'[1]címrend államig'!AV43)</f>
        <v>0</v>
      </c>
      <c r="AW43" s="38"/>
      <c r="AX43" s="36"/>
      <c r="AY43" s="39">
        <f>SUM('[1]címrend kötelező'!AY43+'[1]címrend önként'!AY43+'[1]címrend államig'!AY43)</f>
        <v>0</v>
      </c>
      <c r="AZ43" s="38"/>
      <c r="BA43" s="36"/>
      <c r="BB43" s="39">
        <f>SUM('[1]címrend kötelező'!BB43+'[1]címrend önként'!BB43+'[1]címrend államig'!BB43)</f>
        <v>0</v>
      </c>
      <c r="BC43" s="38"/>
      <c r="BD43" s="36"/>
      <c r="BE43" s="39">
        <f>SUM('[1]címrend kötelező'!BE43+'[1]címrend önként'!BE43+'[1]címrend államig'!BE43)</f>
        <v>0</v>
      </c>
      <c r="BF43" s="38"/>
      <c r="BG43" s="36"/>
      <c r="BH43" s="39">
        <f>'[1]címrend kötelező'!BH43+'[1]címrend önként'!BH43+'[1]címrend államig'!BH43</f>
        <v>0</v>
      </c>
      <c r="BI43" s="38"/>
      <c r="BJ43" s="36"/>
      <c r="BK43" s="39">
        <f>'[1]címrend kötelező'!BK43+'[1]címrend önként'!BK43+'[1]címrend államig'!BK43</f>
        <v>0</v>
      </c>
      <c r="BL43" s="38"/>
      <c r="BM43" s="36"/>
      <c r="BN43" s="39">
        <f>SUM('[1]címrend kötelező'!BN43+'[1]címrend önként'!BN43+'[1]címrend államig'!BN43)</f>
        <v>0</v>
      </c>
      <c r="BO43" s="38"/>
      <c r="BP43" s="36"/>
      <c r="BQ43" s="39">
        <f>SUM('[1]címrend kötelező'!BQ43+'[1]címrend önként'!BQ43+'[1]címrend államig'!BQ43)</f>
        <v>0</v>
      </c>
      <c r="BR43" s="38"/>
      <c r="BS43" s="36"/>
      <c r="BT43" s="39">
        <f>SUM('[1]címrend kötelező'!BT43+'[1]címrend önként'!BT43+'[1]címrend államig'!BT43)</f>
        <v>0</v>
      </c>
      <c r="BU43" s="38"/>
      <c r="BV43" s="36"/>
      <c r="BW43" s="39">
        <f>SUM('[1]címrend kötelező'!BW43+'[1]címrend önként'!BW43+'[1]címrend államig'!BW43)</f>
        <v>0</v>
      </c>
      <c r="BX43" s="38"/>
      <c r="BY43" s="36"/>
      <c r="BZ43" s="39">
        <f>SUM('[1]címrend kötelező'!BZ43+'[1]címrend önként'!BZ43+'[1]címrend államig'!BZ43)</f>
        <v>0</v>
      </c>
      <c r="CA43" s="38"/>
      <c r="CB43" s="36"/>
      <c r="CC43" s="38">
        <f>SUM('[1]címrend kötelező'!CC43+'[1]címrend önként'!CC43+'[1]címrend államig'!CC43)</f>
        <v>0</v>
      </c>
      <c r="CD43" s="38"/>
      <c r="CE43" s="36"/>
      <c r="CF43" s="39">
        <f>SUM('[1]címrend kötelező'!CF43+'[1]címrend önként'!CF43+'[1]címrend államig'!CF43)</f>
        <v>0</v>
      </c>
      <c r="CG43" s="38"/>
      <c r="CH43" s="36"/>
      <c r="CI43" s="39">
        <f>SUM('[1]címrend kötelező'!CI43+'[1]címrend önként'!CI43+'[1]címrend államig'!CI43)</f>
        <v>0</v>
      </c>
      <c r="CJ43" s="38"/>
      <c r="CK43" s="36"/>
      <c r="CL43" s="39">
        <f>SUM('[1]címrend kötelező'!CL43+'[1]címrend önként'!CL43+'[1]címrend államig'!CL43)</f>
        <v>0</v>
      </c>
      <c r="CM43" s="38"/>
      <c r="CN43" s="36"/>
      <c r="CO43" s="39">
        <f>'[1]címrend kötelező'!CO43+'[1]címrend önként'!CO43+'[1]címrend államig'!CO43</f>
        <v>0</v>
      </c>
      <c r="CP43" s="38"/>
      <c r="CQ43" s="36"/>
      <c r="CR43" s="39">
        <f>SUM('[1]címrend kötelező'!CR43+'[1]címrend önként'!CR43+'[1]címrend államig'!CR43)</f>
        <v>0</v>
      </c>
      <c r="CS43" s="38"/>
      <c r="CT43" s="36"/>
      <c r="CU43" s="39">
        <f>SUM('[1]címrend kötelező'!CU43+'[1]címrend önként'!CU43+'[1]címrend államig'!CU43)</f>
        <v>0</v>
      </c>
      <c r="CV43" s="38"/>
      <c r="CW43" s="36"/>
      <c r="CX43" s="39">
        <f>SUM('[1]címrend kötelező'!CX43+'[1]címrend önként'!CX43+'[1]címrend államig'!CX43)</f>
        <v>0</v>
      </c>
      <c r="CY43" s="38"/>
      <c r="CZ43" s="36"/>
      <c r="DA43" s="39">
        <f>SUM('[1]címrend kötelező'!DA43+'[1]címrend önként'!DA43+'[1]címrend államig'!DA43)</f>
        <v>0</v>
      </c>
      <c r="DB43" s="38"/>
      <c r="DC43" s="36"/>
      <c r="DD43" s="39">
        <f>SUM('[1]címrend kötelező'!DD43+'[1]címrend önként'!DD43+'[1]címrend államig'!DD43)</f>
        <v>0</v>
      </c>
      <c r="DE43" s="38"/>
      <c r="DF43" s="36"/>
      <c r="DG43" s="39">
        <f>SUM('[1]címrend kötelező'!DG43+'[1]címrend önként'!DG43+'[1]címrend államig'!DG43)</f>
        <v>0</v>
      </c>
      <c r="DH43" s="38"/>
      <c r="DI43" s="36"/>
      <c r="DJ43" s="39">
        <f>SUM('[1]címrend kötelező'!DJ43+'[1]címrend önként'!DJ43+'[1]címrend államig'!DJ43)</f>
        <v>0</v>
      </c>
      <c r="DK43" s="38"/>
      <c r="DL43" s="36"/>
      <c r="DM43" s="39">
        <f>SUM('[1]címrend kötelező'!DM43+'[1]címrend önként'!DM43+'[1]címrend államig'!DM43)</f>
        <v>0</v>
      </c>
      <c r="DN43" s="38"/>
      <c r="DO43" s="36"/>
      <c r="DP43" s="39">
        <f>'[1]címrend kötelező'!DP43+'[1]címrend önként'!DP43+'[1]címrend államig'!DP43</f>
        <v>0</v>
      </c>
      <c r="DQ43" s="38"/>
      <c r="DR43" s="38">
        <f t="shared" si="60"/>
        <v>0</v>
      </c>
      <c r="DS43" s="38">
        <f t="shared" si="60"/>
        <v>0</v>
      </c>
      <c r="DT43" s="38"/>
      <c r="DU43" s="36"/>
      <c r="DV43" s="36">
        <f>SUM('[1]címrend kötelező'!DV43+'[1]címrend önként'!DV43+'[1]címrend államig'!DV43)</f>
        <v>0</v>
      </c>
      <c r="DW43" s="38"/>
      <c r="DX43" s="36"/>
      <c r="DY43" s="36">
        <f>SUM('[1]címrend kötelező'!DY43+'[1]címrend önként'!DY43+'[1]címrend államig'!DY43)</f>
        <v>0</v>
      </c>
      <c r="DZ43" s="38"/>
      <c r="EA43" s="36"/>
      <c r="EB43" s="36">
        <f>SUM('[1]címrend kötelező'!EB43+'[1]címrend önként'!EB43+'[1]címrend államig'!EB43)</f>
        <v>0</v>
      </c>
      <c r="EC43" s="38"/>
      <c r="ED43" s="36"/>
      <c r="EE43" s="36">
        <f>SUM('[1]címrend kötelező'!EE43+'[1]címrend önként'!EE43+'[1]címrend államig'!EE43)</f>
        <v>0</v>
      </c>
      <c r="EF43" s="38"/>
      <c r="EG43" s="36"/>
      <c r="EH43" s="36">
        <f>SUM('[1]címrend kötelező'!EH43+'[1]címrend önként'!EH43+'[1]címrend államig'!EH43)</f>
        <v>0</v>
      </c>
      <c r="EI43" s="38"/>
      <c r="EJ43" s="36"/>
      <c r="EK43" s="36">
        <f>SUM('[1]címrend kötelező'!EK43+'[1]címrend önként'!EK43+'[1]címrend államig'!EK43)</f>
        <v>0</v>
      </c>
      <c r="EL43" s="38"/>
      <c r="EM43" s="36"/>
      <c r="EN43" s="36">
        <f>SUM('[1]címrend kötelező'!EN43+'[1]címrend önként'!EN43+'[1]címrend államig'!EN43)</f>
        <v>0</v>
      </c>
      <c r="EO43" s="38"/>
      <c r="EP43" s="36"/>
      <c r="EQ43" s="36">
        <f>SUM('[1]címrend kötelező'!EQ43+'[1]címrend önként'!EQ43+'[1]címrend államig'!EQ43)</f>
        <v>0</v>
      </c>
      <c r="ER43" s="38"/>
      <c r="ES43" s="36"/>
      <c r="ET43" s="36">
        <f>SUM('[1]címrend kötelező'!ET43+'[1]címrend önként'!ET43+'[1]címrend államig'!ET43)</f>
        <v>0</v>
      </c>
      <c r="EU43" s="39"/>
      <c r="EV43" s="38">
        <f t="shared" si="62"/>
        <v>0</v>
      </c>
      <c r="EW43" s="38">
        <f t="shared" si="62"/>
        <v>0</v>
      </c>
      <c r="EX43" s="31"/>
      <c r="EY43" s="36"/>
      <c r="EZ43" s="39">
        <f>'[1]címrend kötelező'!EY43+'[1]címrend önként'!EY43+'[1]címrend államig'!EY43</f>
        <v>0</v>
      </c>
      <c r="FA43" s="38"/>
      <c r="FB43" s="36"/>
      <c r="FC43" s="39">
        <f>'[1]címrend kötelező'!EZ43+'[1]címrend önként'!EZ43+'[1]címrend államig'!EZ43</f>
        <v>0</v>
      </c>
      <c r="FD43" s="38"/>
      <c r="FE43" s="36"/>
      <c r="FF43" s="39">
        <f>'[1]címrend kötelező'!FA43+'[1]címrend önként'!FA43+'[1]címrend államig'!FA43</f>
        <v>0</v>
      </c>
      <c r="FG43" s="38"/>
      <c r="FH43" s="36"/>
      <c r="FI43" s="39">
        <f>'[1]címrend kötelező'!FB43+'[1]címrend önként'!FB43+'[1]címrend államig'!FB43</f>
        <v>0</v>
      </c>
      <c r="FJ43" s="38"/>
      <c r="FK43" s="36"/>
      <c r="FL43" s="39">
        <f>'[1]címrend kötelező'!FC43+'[1]címrend önként'!FC43+'[1]címrend államig'!FC43</f>
        <v>0</v>
      </c>
      <c r="FM43" s="38"/>
      <c r="FN43" s="36"/>
      <c r="FO43" s="39">
        <f>'[1]címrend kötelező'!FD43+'[1]címrend önként'!FD43+'[1]címrend államig'!FD43</f>
        <v>0</v>
      </c>
      <c r="FP43" s="38"/>
      <c r="FQ43" s="36"/>
      <c r="FR43" s="39">
        <f>'[1]címrend kötelező'!FE43+'[1]címrend önként'!FE43+'[1]címrend államig'!FE43</f>
        <v>0</v>
      </c>
      <c r="FS43" s="38"/>
      <c r="FT43" s="36"/>
      <c r="FU43" s="39">
        <f>'[1]címrend kötelező'!FF43+'[1]címrend önként'!FF43+'[1]címrend államig'!FF43</f>
        <v>0</v>
      </c>
      <c r="FV43" s="39"/>
      <c r="FW43" s="36"/>
      <c r="FX43" s="39">
        <f>'[1]címrend kötelező'!FG43+'[1]címrend önként'!FG43+'[1]címrend államig'!FG43</f>
        <v>0</v>
      </c>
      <c r="FY43" s="38"/>
      <c r="FZ43" s="36"/>
      <c r="GA43" s="39">
        <f>'[1]címrend kötelező'!FH43+'[1]címrend önként'!FH43+'[1]címrend államig'!FH43</f>
        <v>0</v>
      </c>
      <c r="GB43" s="39"/>
      <c r="GC43" s="36"/>
      <c r="GD43" s="39">
        <f>'[1]címrend kötelező'!FI43+'[1]címrend önként'!FI43+'[1]címrend államig'!FI43</f>
        <v>0</v>
      </c>
      <c r="GE43" s="39"/>
      <c r="GF43" s="36"/>
      <c r="GG43" s="39">
        <f>'[1]címrend kötelező'!FJ43+'[1]címrend önként'!FJ43+'[1]címrend államig'!FJ43</f>
        <v>0</v>
      </c>
      <c r="GH43" s="39"/>
      <c r="GI43" s="36"/>
      <c r="GJ43" s="39">
        <f>'[1]címrend kötelező'!FK43+'[1]címrend önként'!FK43+'[1]címrend államig'!FK43</f>
        <v>0</v>
      </c>
      <c r="GK43" s="38"/>
      <c r="GL43" s="38">
        <f t="shared" si="63"/>
        <v>0</v>
      </c>
      <c r="GM43" s="38">
        <f t="shared" si="63"/>
        <v>0</v>
      </c>
      <c r="GN43" s="38"/>
      <c r="GO43" s="36"/>
      <c r="GP43" s="39">
        <f>'[1]címrend kötelező'!FM43+'[1]címrend önként'!FM43+'[1]címrend államig'!FM43</f>
        <v>0</v>
      </c>
      <c r="GQ43" s="39"/>
      <c r="GR43" s="36"/>
      <c r="GS43" s="39">
        <f>'[1]címrend kötelező'!FN43+'[1]címrend önként'!FN43+'[1]címrend államig'!FN43</f>
        <v>0</v>
      </c>
      <c r="GT43" s="39"/>
      <c r="GU43" s="36"/>
      <c r="GV43" s="39">
        <f>'[1]címrend kötelező'!FO43+'[1]címrend önként'!FO43+'[1]címrend államig'!FO43</f>
        <v>0</v>
      </c>
      <c r="GW43" s="39"/>
      <c r="GX43" s="38">
        <f t="shared" si="64"/>
        <v>0</v>
      </c>
      <c r="GY43" s="38">
        <f t="shared" si="64"/>
        <v>0</v>
      </c>
      <c r="GZ43" s="38"/>
      <c r="HA43" s="38">
        <f t="shared" si="65"/>
        <v>0</v>
      </c>
      <c r="HB43" s="38">
        <f t="shared" si="65"/>
        <v>0</v>
      </c>
      <c r="HC43" s="41"/>
      <c r="HE43" s="25"/>
      <c r="HF43" s="25"/>
    </row>
    <row r="44" spans="1:214" ht="30" customHeight="1" x14ac:dyDescent="0.2">
      <c r="A44" s="56" t="s">
        <v>344</v>
      </c>
      <c r="B44" s="36"/>
      <c r="C44" s="36">
        <f>SUM('[1]címrend kötelező'!C44+'[1]címrend önként'!C44+'[1]címrend államig'!C44)</f>
        <v>0</v>
      </c>
      <c r="D44" s="40"/>
      <c r="E44" s="36"/>
      <c r="F44" s="36">
        <f>SUM('[1]címrend kötelező'!F44+'[1]címrend önként'!F44+'[1]címrend államig'!F44)</f>
        <v>0</v>
      </c>
      <c r="G44" s="38"/>
      <c r="H44" s="36"/>
      <c r="I44" s="36">
        <f>SUM('[1]címrend kötelező'!I44+'[1]címrend önként'!I44+'[1]címrend államig'!I44)</f>
        <v>0</v>
      </c>
      <c r="J44" s="38"/>
      <c r="K44" s="36"/>
      <c r="L44" s="36">
        <f>SUM('[1]címrend kötelező'!L44+'[1]címrend önként'!L44+'[1]címrend államig'!L44)</f>
        <v>0</v>
      </c>
      <c r="M44" s="38"/>
      <c r="N44" s="36"/>
      <c r="O44" s="36">
        <f>SUM('[1]címrend kötelező'!O44+'[1]címrend önként'!O44+'[1]címrend államig'!O44)</f>
        <v>0</v>
      </c>
      <c r="P44" s="38"/>
      <c r="Q44" s="36"/>
      <c r="R44" s="36">
        <f>SUM('[1]címrend kötelező'!R44+'[1]címrend önként'!R44+'[1]címrend államig'!R44)</f>
        <v>0</v>
      </c>
      <c r="S44" s="38"/>
      <c r="T44" s="36"/>
      <c r="U44" s="36">
        <f>SUM('[1]címrend kötelező'!U44+'[1]címrend önként'!U44+'[1]címrend államig'!U44)</f>
        <v>0</v>
      </c>
      <c r="V44" s="38"/>
      <c r="W44" s="36"/>
      <c r="X44" s="36">
        <f>SUM('[1]címrend kötelező'!X44+'[1]címrend önként'!X44+'[1]címrend államig'!X44)</f>
        <v>0</v>
      </c>
      <c r="Y44" s="38"/>
      <c r="Z44" s="36"/>
      <c r="AA44" s="36">
        <f>SUM('[1]címrend kötelező'!AA44+'[1]címrend önként'!AA44+'[1]címrend államig'!AA44)</f>
        <v>0</v>
      </c>
      <c r="AB44" s="38"/>
      <c r="AC44" s="36"/>
      <c r="AD44" s="36">
        <f>SUM('[1]címrend kötelező'!AD44+'[1]címrend önként'!AD44+'[1]címrend államig'!AD44)</f>
        <v>0</v>
      </c>
      <c r="AE44" s="38"/>
      <c r="AF44" s="36"/>
      <c r="AG44" s="36">
        <f>SUM('[1]címrend kötelező'!AG44+'[1]címrend önként'!AG44+'[1]címrend államig'!AG44)</f>
        <v>0</v>
      </c>
      <c r="AH44" s="38"/>
      <c r="AI44" s="36"/>
      <c r="AJ44" s="36">
        <f>SUM('[1]címrend kötelező'!AJ44+'[1]címrend önként'!AJ44+'[1]címrend államig'!AJ44)</f>
        <v>0</v>
      </c>
      <c r="AK44" s="38"/>
      <c r="AL44" s="36"/>
      <c r="AM44" s="36">
        <f>SUM('[1]címrend kötelező'!AM44+'[1]címrend önként'!AM44+'[1]címrend államig'!AM44)</f>
        <v>0</v>
      </c>
      <c r="AN44" s="38"/>
      <c r="AO44" s="36"/>
      <c r="AP44" s="36">
        <f>SUM('[1]címrend kötelező'!AP44+'[1]címrend önként'!AP44+'[1]címrend államig'!AP44)</f>
        <v>0</v>
      </c>
      <c r="AQ44" s="38"/>
      <c r="AR44" s="36"/>
      <c r="AS44" s="39">
        <f>SUM('[1]címrend kötelező'!AS44+'[1]címrend önként'!AS44+'[1]címrend államig'!AS44)</f>
        <v>0</v>
      </c>
      <c r="AT44" s="38"/>
      <c r="AU44" s="36"/>
      <c r="AV44" s="39">
        <f>SUM('[1]címrend kötelező'!AV44+'[1]címrend önként'!AV44+'[1]címrend államig'!AV44)</f>
        <v>0</v>
      </c>
      <c r="AW44" s="38"/>
      <c r="AX44" s="36"/>
      <c r="AY44" s="39">
        <f>SUM('[1]címrend kötelező'!AY44+'[1]címrend önként'!AY44+'[1]címrend államig'!AY44)</f>
        <v>0</v>
      </c>
      <c r="AZ44" s="38"/>
      <c r="BA44" s="36"/>
      <c r="BB44" s="39">
        <f>SUM('[1]címrend kötelező'!BB44+'[1]címrend önként'!BB44+'[1]címrend államig'!BB44)</f>
        <v>0</v>
      </c>
      <c r="BC44" s="38"/>
      <c r="BD44" s="36"/>
      <c r="BE44" s="39">
        <f>SUM('[1]címrend kötelező'!BE44+'[1]címrend önként'!BE44+'[1]címrend államig'!BE44)</f>
        <v>0</v>
      </c>
      <c r="BF44" s="38"/>
      <c r="BG44" s="36"/>
      <c r="BH44" s="39">
        <f>'[1]címrend kötelező'!BH44+'[1]címrend önként'!BH44+'[1]címrend államig'!BH44</f>
        <v>0</v>
      </c>
      <c r="BI44" s="38"/>
      <c r="BJ44" s="36"/>
      <c r="BK44" s="39">
        <f>'[1]címrend kötelező'!BK44+'[1]címrend önként'!BK44+'[1]címrend államig'!BK44</f>
        <v>0</v>
      </c>
      <c r="BL44" s="38"/>
      <c r="BM44" s="36"/>
      <c r="BN44" s="39">
        <f>SUM('[1]címrend kötelező'!BN44+'[1]címrend önként'!BN44+'[1]címrend államig'!BN44)</f>
        <v>0</v>
      </c>
      <c r="BO44" s="38"/>
      <c r="BP44" s="36"/>
      <c r="BQ44" s="39">
        <f>SUM('[1]címrend kötelező'!BQ44+'[1]címrend önként'!BQ44+'[1]címrend államig'!BQ44)</f>
        <v>0</v>
      </c>
      <c r="BR44" s="38"/>
      <c r="BS44" s="36"/>
      <c r="BT44" s="39">
        <f>SUM('[1]címrend kötelező'!BT44+'[1]címrend önként'!BT44+'[1]címrend államig'!BT44)</f>
        <v>0</v>
      </c>
      <c r="BU44" s="38"/>
      <c r="BV44" s="36"/>
      <c r="BW44" s="39">
        <f>SUM('[1]címrend kötelező'!BW44+'[1]címrend önként'!BW44+'[1]címrend államig'!BW44)</f>
        <v>0</v>
      </c>
      <c r="BX44" s="38"/>
      <c r="BY44" s="36"/>
      <c r="BZ44" s="39">
        <f>SUM('[1]címrend kötelező'!BZ44+'[1]címrend önként'!BZ44+'[1]címrend államig'!BZ44)</f>
        <v>0</v>
      </c>
      <c r="CA44" s="38"/>
      <c r="CB44" s="36"/>
      <c r="CC44" s="38">
        <f>SUM('[1]címrend kötelező'!CC44+'[1]címrend önként'!CC44+'[1]címrend államig'!CC44)</f>
        <v>0</v>
      </c>
      <c r="CD44" s="38"/>
      <c r="CE44" s="36"/>
      <c r="CF44" s="39">
        <f>SUM('[1]címrend kötelező'!CF44+'[1]címrend önként'!CF44+'[1]címrend államig'!CF44)</f>
        <v>0</v>
      </c>
      <c r="CG44" s="38"/>
      <c r="CH44" s="36"/>
      <c r="CI44" s="39">
        <f>SUM('[1]címrend kötelező'!CI44+'[1]címrend önként'!CI44+'[1]címrend államig'!CI44)</f>
        <v>0</v>
      </c>
      <c r="CJ44" s="38"/>
      <c r="CK44" s="36"/>
      <c r="CL44" s="39">
        <f>SUM('[1]címrend kötelező'!CL44+'[1]címrend önként'!CL44+'[1]címrend államig'!CL44)</f>
        <v>0</v>
      </c>
      <c r="CM44" s="38"/>
      <c r="CN44" s="36"/>
      <c r="CO44" s="39">
        <f>'[1]címrend kötelező'!CO44+'[1]címrend önként'!CO44+'[1]címrend államig'!CO44</f>
        <v>0</v>
      </c>
      <c r="CP44" s="38"/>
      <c r="CQ44" s="36"/>
      <c r="CR44" s="39">
        <f>SUM('[1]címrend kötelező'!CR44+'[1]címrend önként'!CR44+'[1]címrend államig'!CR44)</f>
        <v>0</v>
      </c>
      <c r="CS44" s="38"/>
      <c r="CT44" s="36"/>
      <c r="CU44" s="39">
        <f>SUM('[1]címrend kötelező'!CU44+'[1]címrend önként'!CU44+'[1]címrend államig'!CU44)</f>
        <v>0</v>
      </c>
      <c r="CV44" s="38"/>
      <c r="CW44" s="36"/>
      <c r="CX44" s="39">
        <f>SUM('[1]címrend kötelező'!CX44+'[1]címrend önként'!CX44+'[1]címrend államig'!CX44)</f>
        <v>0</v>
      </c>
      <c r="CY44" s="38"/>
      <c r="CZ44" s="36"/>
      <c r="DA44" s="39">
        <f>SUM('[1]címrend kötelező'!DA44+'[1]címrend önként'!DA44+'[1]címrend államig'!DA44)</f>
        <v>0</v>
      </c>
      <c r="DB44" s="38"/>
      <c r="DC44" s="36"/>
      <c r="DD44" s="39">
        <f>SUM('[1]címrend kötelező'!DD44+'[1]címrend önként'!DD44+'[1]címrend államig'!DD44)</f>
        <v>0</v>
      </c>
      <c r="DE44" s="38"/>
      <c r="DF44" s="36"/>
      <c r="DG44" s="39">
        <f>SUM('[1]címrend kötelező'!DG44+'[1]címrend önként'!DG44+'[1]címrend államig'!DG44)</f>
        <v>0</v>
      </c>
      <c r="DH44" s="38"/>
      <c r="DI44" s="36"/>
      <c r="DJ44" s="39">
        <f>SUM('[1]címrend kötelező'!DJ44+'[1]címrend önként'!DJ44+'[1]címrend államig'!DJ44)</f>
        <v>0</v>
      </c>
      <c r="DK44" s="38"/>
      <c r="DL44" s="36"/>
      <c r="DM44" s="39">
        <f>SUM('[1]címrend kötelező'!DM44+'[1]címrend önként'!DM44+'[1]címrend államig'!DM44)</f>
        <v>0</v>
      </c>
      <c r="DN44" s="38"/>
      <c r="DO44" s="36"/>
      <c r="DP44" s="39">
        <f>'[1]címrend kötelező'!DP44+'[1]címrend önként'!DP44+'[1]címrend államig'!DP44</f>
        <v>0</v>
      </c>
      <c r="DQ44" s="38"/>
      <c r="DR44" s="38">
        <f t="shared" si="60"/>
        <v>0</v>
      </c>
      <c r="DS44" s="38">
        <f t="shared" si="60"/>
        <v>0</v>
      </c>
      <c r="DT44" s="38"/>
      <c r="DU44" s="36"/>
      <c r="DV44" s="36">
        <f>SUM('[1]címrend kötelező'!DV44+'[1]címrend önként'!DV44+'[1]címrend államig'!DV44)</f>
        <v>0</v>
      </c>
      <c r="DW44" s="38"/>
      <c r="DX44" s="36"/>
      <c r="DY44" s="36">
        <f>SUM('[1]címrend kötelező'!DY44+'[1]címrend önként'!DY44+'[1]címrend államig'!DY44)</f>
        <v>0</v>
      </c>
      <c r="DZ44" s="38"/>
      <c r="EA44" s="36"/>
      <c r="EB44" s="36">
        <f>SUM('[1]címrend kötelező'!EB44+'[1]címrend önként'!EB44+'[1]címrend államig'!EB44)</f>
        <v>0</v>
      </c>
      <c r="EC44" s="38"/>
      <c r="ED44" s="36"/>
      <c r="EE44" s="36">
        <f>SUM('[1]címrend kötelező'!EE44+'[1]címrend önként'!EE44+'[1]címrend államig'!EE44)</f>
        <v>0</v>
      </c>
      <c r="EF44" s="38"/>
      <c r="EG44" s="36"/>
      <c r="EH44" s="36">
        <f>SUM('[1]címrend kötelező'!EH44+'[1]címrend önként'!EH44+'[1]címrend államig'!EH44)</f>
        <v>0</v>
      </c>
      <c r="EI44" s="38"/>
      <c r="EJ44" s="36"/>
      <c r="EK44" s="36">
        <f>SUM('[1]címrend kötelező'!EK44+'[1]címrend önként'!EK44+'[1]címrend államig'!EK44)</f>
        <v>0</v>
      </c>
      <c r="EL44" s="38"/>
      <c r="EM44" s="36"/>
      <c r="EN44" s="36">
        <f>SUM('[1]címrend kötelező'!EN44+'[1]címrend önként'!EN44+'[1]címrend államig'!EN44)</f>
        <v>0</v>
      </c>
      <c r="EO44" s="38"/>
      <c r="EP44" s="36"/>
      <c r="EQ44" s="36">
        <f>SUM('[1]címrend kötelező'!EQ44+'[1]címrend önként'!EQ44+'[1]címrend államig'!EQ44)</f>
        <v>0</v>
      </c>
      <c r="ER44" s="38"/>
      <c r="ES44" s="36"/>
      <c r="ET44" s="36">
        <f>SUM('[1]címrend kötelező'!ET44+'[1]címrend önként'!ET44+'[1]címrend államig'!ET44)</f>
        <v>0</v>
      </c>
      <c r="EU44" s="39"/>
      <c r="EV44" s="38">
        <f t="shared" si="62"/>
        <v>0</v>
      </c>
      <c r="EW44" s="38">
        <f t="shared" si="62"/>
        <v>0</v>
      </c>
      <c r="EX44" s="31"/>
      <c r="EY44" s="36"/>
      <c r="EZ44" s="39">
        <f>'[1]címrend kötelező'!EY44+'[1]címrend önként'!EY44+'[1]címrend államig'!EY44</f>
        <v>0</v>
      </c>
      <c r="FA44" s="38"/>
      <c r="FB44" s="36"/>
      <c r="FC44" s="39">
        <f>'[1]címrend kötelező'!EZ44+'[1]címrend önként'!EZ44+'[1]címrend államig'!EZ44</f>
        <v>0</v>
      </c>
      <c r="FD44" s="38"/>
      <c r="FE44" s="36"/>
      <c r="FF44" s="39">
        <f>'[1]címrend kötelező'!FA44+'[1]címrend önként'!FA44+'[1]címrend államig'!FA44</f>
        <v>0</v>
      </c>
      <c r="FG44" s="38"/>
      <c r="FH44" s="36"/>
      <c r="FI44" s="39">
        <f>'[1]címrend kötelező'!FB44+'[1]címrend önként'!FB44+'[1]címrend államig'!FB44</f>
        <v>0</v>
      </c>
      <c r="FJ44" s="38"/>
      <c r="FK44" s="36"/>
      <c r="FL44" s="39">
        <f>'[1]címrend kötelező'!FC44+'[1]címrend önként'!FC44+'[1]címrend államig'!FC44</f>
        <v>0</v>
      </c>
      <c r="FM44" s="38"/>
      <c r="FN44" s="36"/>
      <c r="FO44" s="39">
        <f>'[1]címrend kötelező'!FD44+'[1]címrend önként'!FD44+'[1]címrend államig'!FD44</f>
        <v>0</v>
      </c>
      <c r="FP44" s="38"/>
      <c r="FQ44" s="36"/>
      <c r="FR44" s="39">
        <f>'[1]címrend kötelező'!FE44+'[1]címrend önként'!FE44+'[1]címrend államig'!FE44</f>
        <v>0</v>
      </c>
      <c r="FS44" s="38"/>
      <c r="FT44" s="36"/>
      <c r="FU44" s="39">
        <f>'[1]címrend kötelező'!FF44+'[1]címrend önként'!FF44+'[1]címrend államig'!FF44</f>
        <v>0</v>
      </c>
      <c r="FV44" s="39"/>
      <c r="FW44" s="36"/>
      <c r="FX44" s="39">
        <f>'[1]címrend kötelező'!FG44+'[1]címrend önként'!FG44+'[1]címrend államig'!FG44</f>
        <v>0</v>
      </c>
      <c r="FY44" s="38"/>
      <c r="FZ44" s="36"/>
      <c r="GA44" s="39">
        <f>'[1]címrend kötelező'!FH44+'[1]címrend önként'!FH44+'[1]címrend államig'!FH44</f>
        <v>0</v>
      </c>
      <c r="GB44" s="39"/>
      <c r="GC44" s="36"/>
      <c r="GD44" s="39">
        <f>'[1]címrend kötelező'!FI44+'[1]címrend önként'!FI44+'[1]címrend államig'!FI44</f>
        <v>0</v>
      </c>
      <c r="GE44" s="39"/>
      <c r="GF44" s="36"/>
      <c r="GG44" s="39">
        <f>'[1]címrend kötelező'!FJ44+'[1]címrend önként'!FJ44+'[1]címrend államig'!FJ44</f>
        <v>0</v>
      </c>
      <c r="GH44" s="39"/>
      <c r="GI44" s="36"/>
      <c r="GJ44" s="39">
        <f>'[1]címrend kötelező'!FK44+'[1]címrend önként'!FK44+'[1]címrend államig'!FK44</f>
        <v>0</v>
      </c>
      <c r="GK44" s="38"/>
      <c r="GL44" s="38">
        <f t="shared" si="63"/>
        <v>0</v>
      </c>
      <c r="GM44" s="38">
        <f t="shared" si="63"/>
        <v>0</v>
      </c>
      <c r="GN44" s="38"/>
      <c r="GO44" s="36"/>
      <c r="GP44" s="39">
        <f>'[1]címrend kötelező'!FM44+'[1]címrend önként'!FM44+'[1]címrend államig'!FM44</f>
        <v>0</v>
      </c>
      <c r="GQ44" s="39"/>
      <c r="GR44" s="36"/>
      <c r="GS44" s="39">
        <f>'[1]címrend kötelező'!FN44+'[1]címrend önként'!FN44+'[1]címrend államig'!FN44</f>
        <v>0</v>
      </c>
      <c r="GT44" s="39"/>
      <c r="GU44" s="36"/>
      <c r="GV44" s="39">
        <f>'[1]címrend kötelező'!FO44+'[1]címrend önként'!FO44+'[1]címrend államig'!FO44</f>
        <v>0</v>
      </c>
      <c r="GW44" s="39"/>
      <c r="GX44" s="38">
        <f t="shared" si="64"/>
        <v>0</v>
      </c>
      <c r="GY44" s="38">
        <f t="shared" si="64"/>
        <v>0</v>
      </c>
      <c r="GZ44" s="38"/>
      <c r="HA44" s="38">
        <f t="shared" si="65"/>
        <v>0</v>
      </c>
      <c r="HB44" s="38">
        <f t="shared" si="65"/>
        <v>0</v>
      </c>
      <c r="HC44" s="41"/>
      <c r="HE44" s="25"/>
      <c r="HF44" s="25"/>
    </row>
    <row r="45" spans="1:214" ht="15" customHeight="1" x14ac:dyDescent="0.2">
      <c r="A45" s="56" t="s">
        <v>345</v>
      </c>
      <c r="B45" s="36"/>
      <c r="C45" s="36">
        <f>SUM('[1]címrend kötelező'!C45+'[1]címrend önként'!C45+'[1]címrend államig'!C45)</f>
        <v>0</v>
      </c>
      <c r="D45" s="40"/>
      <c r="E45" s="36"/>
      <c r="F45" s="36">
        <f>SUM('[1]címrend kötelező'!F45+'[1]címrend önként'!F45+'[1]címrend államig'!F45)</f>
        <v>0</v>
      </c>
      <c r="G45" s="38"/>
      <c r="H45" s="36"/>
      <c r="I45" s="36">
        <f>SUM('[1]címrend kötelező'!I45+'[1]címrend önként'!I45+'[1]címrend államig'!I45)</f>
        <v>0</v>
      </c>
      <c r="J45" s="38"/>
      <c r="K45" s="36"/>
      <c r="L45" s="36">
        <f>SUM('[1]címrend kötelező'!L45+'[1]címrend önként'!L45+'[1]címrend államig'!L45)</f>
        <v>0</v>
      </c>
      <c r="M45" s="38"/>
      <c r="N45" s="36"/>
      <c r="O45" s="36">
        <f>SUM('[1]címrend kötelező'!O45+'[1]címrend önként'!O45+'[1]címrend államig'!O45)</f>
        <v>0</v>
      </c>
      <c r="P45" s="38"/>
      <c r="Q45" s="36"/>
      <c r="R45" s="36">
        <f>SUM('[1]címrend kötelező'!R45+'[1]címrend önként'!R45+'[1]címrend államig'!R45)</f>
        <v>0</v>
      </c>
      <c r="S45" s="38"/>
      <c r="T45" s="36"/>
      <c r="U45" s="36">
        <f>SUM('[1]címrend kötelező'!U45+'[1]címrend önként'!U45+'[1]címrend államig'!U45)</f>
        <v>0</v>
      </c>
      <c r="V45" s="38"/>
      <c r="W45" s="36"/>
      <c r="X45" s="36">
        <f>SUM('[1]címrend kötelező'!X45+'[1]címrend önként'!X45+'[1]címrend államig'!X45)</f>
        <v>0</v>
      </c>
      <c r="Y45" s="38"/>
      <c r="Z45" s="36"/>
      <c r="AA45" s="36">
        <f>SUM('[1]címrend kötelező'!AA45+'[1]címrend önként'!AA45+'[1]címrend államig'!AA45)</f>
        <v>0</v>
      </c>
      <c r="AB45" s="38"/>
      <c r="AC45" s="36"/>
      <c r="AD45" s="36">
        <f>SUM('[1]címrend kötelező'!AD45+'[1]címrend önként'!AD45+'[1]címrend államig'!AD45)</f>
        <v>0</v>
      </c>
      <c r="AE45" s="38"/>
      <c r="AF45" s="36"/>
      <c r="AG45" s="36">
        <f>SUM('[1]címrend kötelező'!AG45+'[1]címrend önként'!AG45+'[1]címrend államig'!AG45)</f>
        <v>0</v>
      </c>
      <c r="AH45" s="38"/>
      <c r="AI45" s="36"/>
      <c r="AJ45" s="36">
        <f>SUM('[1]címrend kötelező'!AJ45+'[1]címrend önként'!AJ45+'[1]címrend államig'!AJ45)</f>
        <v>0</v>
      </c>
      <c r="AK45" s="38"/>
      <c r="AL45" s="36"/>
      <c r="AM45" s="36">
        <f>SUM('[1]címrend kötelező'!AM45+'[1]címrend önként'!AM45+'[1]címrend államig'!AM45)</f>
        <v>0</v>
      </c>
      <c r="AN45" s="38"/>
      <c r="AO45" s="36"/>
      <c r="AP45" s="36">
        <f>SUM('[1]címrend kötelező'!AP45+'[1]címrend önként'!AP45+'[1]címrend államig'!AP45)</f>
        <v>0</v>
      </c>
      <c r="AQ45" s="38"/>
      <c r="AR45" s="36"/>
      <c r="AS45" s="39">
        <f>SUM('[1]címrend kötelező'!AS45+'[1]címrend önként'!AS45+'[1]címrend államig'!AS45)</f>
        <v>0</v>
      </c>
      <c r="AT45" s="38"/>
      <c r="AU45" s="36"/>
      <c r="AV45" s="39">
        <f>SUM('[1]címrend kötelező'!AV45+'[1]címrend önként'!AV45+'[1]címrend államig'!AV45)</f>
        <v>0</v>
      </c>
      <c r="AW45" s="38"/>
      <c r="AX45" s="36"/>
      <c r="AY45" s="39">
        <f>SUM('[1]címrend kötelező'!AY45+'[1]címrend önként'!AY45+'[1]címrend államig'!AY45)</f>
        <v>0</v>
      </c>
      <c r="AZ45" s="38"/>
      <c r="BA45" s="36"/>
      <c r="BB45" s="39">
        <f>SUM('[1]címrend kötelező'!BB45+'[1]címrend önként'!BB45+'[1]címrend államig'!BB45)</f>
        <v>0</v>
      </c>
      <c r="BC45" s="38"/>
      <c r="BD45" s="36"/>
      <c r="BE45" s="39">
        <f>SUM('[1]címrend kötelező'!BE45+'[1]címrend önként'!BE45+'[1]címrend államig'!BE45)</f>
        <v>0</v>
      </c>
      <c r="BF45" s="38"/>
      <c r="BG45" s="36"/>
      <c r="BH45" s="39">
        <f>'[1]címrend kötelező'!BH45+'[1]címrend önként'!BH45+'[1]címrend államig'!BH45</f>
        <v>0</v>
      </c>
      <c r="BI45" s="38"/>
      <c r="BJ45" s="36"/>
      <c r="BK45" s="39">
        <f>'[1]címrend kötelező'!BK45+'[1]címrend önként'!BK45+'[1]címrend államig'!BK45</f>
        <v>0</v>
      </c>
      <c r="BL45" s="38"/>
      <c r="BM45" s="36"/>
      <c r="BN45" s="39">
        <f>SUM('[1]címrend kötelező'!BN45+'[1]címrend önként'!BN45+'[1]címrend államig'!BN45)</f>
        <v>0</v>
      </c>
      <c r="BO45" s="38"/>
      <c r="BP45" s="36"/>
      <c r="BQ45" s="39">
        <f>SUM('[1]címrend kötelező'!BQ45+'[1]címrend önként'!BQ45+'[1]címrend államig'!BQ45)</f>
        <v>0</v>
      </c>
      <c r="BR45" s="38"/>
      <c r="BS45" s="36"/>
      <c r="BT45" s="39">
        <f>SUM('[1]címrend kötelező'!BT45+'[1]címrend önként'!BT45+'[1]címrend államig'!BT45)</f>
        <v>0</v>
      </c>
      <c r="BU45" s="38"/>
      <c r="BV45" s="36"/>
      <c r="BW45" s="39">
        <f>SUM('[1]címrend kötelező'!BW45+'[1]címrend önként'!BW45+'[1]címrend államig'!BW45)</f>
        <v>0</v>
      </c>
      <c r="BX45" s="38"/>
      <c r="BY45" s="36"/>
      <c r="BZ45" s="39">
        <f>SUM('[1]címrend kötelező'!BZ45+'[1]címrend önként'!BZ45+'[1]címrend államig'!BZ45)</f>
        <v>0</v>
      </c>
      <c r="CA45" s="38"/>
      <c r="CB45" s="36"/>
      <c r="CC45" s="38">
        <f>SUM('[1]címrend kötelező'!CC45+'[1]címrend önként'!CC45+'[1]címrend államig'!CC45)</f>
        <v>0</v>
      </c>
      <c r="CD45" s="38"/>
      <c r="CE45" s="36"/>
      <c r="CF45" s="39">
        <f>SUM('[1]címrend kötelező'!CF45+'[1]címrend önként'!CF45+'[1]címrend államig'!CF45)</f>
        <v>0</v>
      </c>
      <c r="CG45" s="38"/>
      <c r="CH45" s="36"/>
      <c r="CI45" s="39">
        <f>SUM('[1]címrend kötelező'!CI45+'[1]címrend önként'!CI45+'[1]címrend államig'!CI45)</f>
        <v>0</v>
      </c>
      <c r="CJ45" s="38"/>
      <c r="CK45" s="36"/>
      <c r="CL45" s="39">
        <f>SUM('[1]címrend kötelező'!CL45+'[1]címrend önként'!CL45+'[1]címrend államig'!CL45)</f>
        <v>36100</v>
      </c>
      <c r="CM45" s="38"/>
      <c r="CN45" s="36"/>
      <c r="CO45" s="39">
        <f>'[1]címrend kötelező'!CO45+'[1]címrend önként'!CO45+'[1]címrend államig'!CO45</f>
        <v>378325</v>
      </c>
      <c r="CP45" s="38"/>
      <c r="CQ45" s="36"/>
      <c r="CR45" s="39">
        <f>SUM('[1]címrend kötelező'!CR45+'[1]címrend önként'!CR45+'[1]címrend államig'!CR45)</f>
        <v>0</v>
      </c>
      <c r="CS45" s="38"/>
      <c r="CT45" s="36"/>
      <c r="CU45" s="39">
        <f>SUM('[1]címrend kötelező'!CU45+'[1]címrend önként'!CU45+'[1]címrend államig'!CU45)</f>
        <v>0</v>
      </c>
      <c r="CV45" s="38"/>
      <c r="CW45" s="36"/>
      <c r="CX45" s="39">
        <f>SUM('[1]címrend kötelező'!CX45+'[1]címrend önként'!CX45+'[1]címrend államig'!CX45)</f>
        <v>0</v>
      </c>
      <c r="CY45" s="38"/>
      <c r="CZ45" s="36"/>
      <c r="DA45" s="39">
        <f>SUM('[1]címrend kötelező'!DA45+'[1]címrend önként'!DA45+'[1]címrend államig'!DA45)</f>
        <v>0</v>
      </c>
      <c r="DB45" s="38"/>
      <c r="DC45" s="36"/>
      <c r="DD45" s="39">
        <f>SUM('[1]címrend kötelező'!DD45+'[1]címrend önként'!DD45+'[1]címrend államig'!DD45)</f>
        <v>0</v>
      </c>
      <c r="DE45" s="38"/>
      <c r="DF45" s="36"/>
      <c r="DG45" s="39">
        <f>SUM('[1]címrend kötelező'!DG45+'[1]címrend önként'!DG45+'[1]címrend államig'!DG45)</f>
        <v>0</v>
      </c>
      <c r="DH45" s="38"/>
      <c r="DI45" s="36"/>
      <c r="DJ45" s="39">
        <f>SUM('[1]címrend kötelező'!DJ45+'[1]címrend önként'!DJ45+'[1]címrend államig'!DJ45)</f>
        <v>0</v>
      </c>
      <c r="DK45" s="38"/>
      <c r="DL45" s="36"/>
      <c r="DM45" s="39">
        <f>SUM('[1]címrend kötelező'!DM45+'[1]címrend önként'!DM45+'[1]címrend államig'!DM45)</f>
        <v>0</v>
      </c>
      <c r="DN45" s="38"/>
      <c r="DO45" s="36"/>
      <c r="DP45" s="39">
        <f>'[1]címrend kötelező'!DP45+'[1]címrend önként'!DP45+'[1]címrend államig'!DP45</f>
        <v>0</v>
      </c>
      <c r="DQ45" s="38"/>
      <c r="DR45" s="38">
        <f t="shared" si="60"/>
        <v>0</v>
      </c>
      <c r="DS45" s="38">
        <f t="shared" si="60"/>
        <v>414425</v>
      </c>
      <c r="DT45" s="38"/>
      <c r="DU45" s="36"/>
      <c r="DV45" s="36">
        <f>SUM('[1]címrend kötelező'!DV45+'[1]címrend önként'!DV45+'[1]címrend államig'!DV45)</f>
        <v>0</v>
      </c>
      <c r="DW45" s="38"/>
      <c r="DX45" s="36"/>
      <c r="DY45" s="36">
        <f>SUM('[1]címrend kötelező'!DY45+'[1]címrend önként'!DY45+'[1]címrend államig'!DY45)</f>
        <v>0</v>
      </c>
      <c r="DZ45" s="38"/>
      <c r="EA45" s="36"/>
      <c r="EB45" s="36">
        <f>SUM('[1]címrend kötelező'!EB45+'[1]címrend önként'!EB45+'[1]címrend államig'!EB45)</f>
        <v>0</v>
      </c>
      <c r="EC45" s="38"/>
      <c r="ED45" s="36"/>
      <c r="EE45" s="36">
        <f>SUM('[1]címrend kötelező'!EE45+'[1]címrend önként'!EE45+'[1]címrend államig'!EE45)</f>
        <v>0</v>
      </c>
      <c r="EF45" s="38"/>
      <c r="EG45" s="36"/>
      <c r="EH45" s="36">
        <f>SUM('[1]címrend kötelező'!EH45+'[1]címrend önként'!EH45+'[1]címrend államig'!EH45)</f>
        <v>0</v>
      </c>
      <c r="EI45" s="38"/>
      <c r="EJ45" s="36"/>
      <c r="EK45" s="36">
        <f>SUM('[1]címrend kötelező'!EK45+'[1]címrend önként'!EK45+'[1]címrend államig'!EK45)</f>
        <v>0</v>
      </c>
      <c r="EL45" s="38"/>
      <c r="EM45" s="36"/>
      <c r="EN45" s="36">
        <f>SUM('[1]címrend kötelező'!EN45+'[1]címrend önként'!EN45+'[1]címrend államig'!EN45)</f>
        <v>0</v>
      </c>
      <c r="EO45" s="38"/>
      <c r="EP45" s="36"/>
      <c r="EQ45" s="36">
        <f>SUM('[1]címrend kötelező'!EQ45+'[1]címrend önként'!EQ45+'[1]címrend államig'!EQ45)</f>
        <v>0</v>
      </c>
      <c r="ER45" s="38"/>
      <c r="ES45" s="36"/>
      <c r="ET45" s="36">
        <f>SUM('[1]címrend kötelező'!ET45+'[1]címrend önként'!ET45+'[1]címrend államig'!ET45)</f>
        <v>0</v>
      </c>
      <c r="EU45" s="39"/>
      <c r="EV45" s="38">
        <f t="shared" si="62"/>
        <v>0</v>
      </c>
      <c r="EW45" s="38">
        <f t="shared" si="62"/>
        <v>0</v>
      </c>
      <c r="EX45" s="31"/>
      <c r="EY45" s="36"/>
      <c r="EZ45" s="39">
        <f>'[1]címrend kötelező'!EY45+'[1]címrend önként'!EY45+'[1]címrend államig'!EY45</f>
        <v>0</v>
      </c>
      <c r="FA45" s="38"/>
      <c r="FB45" s="36"/>
      <c r="FC45" s="39">
        <f>'[1]címrend kötelező'!EZ45+'[1]címrend önként'!EZ45+'[1]címrend államig'!EZ45</f>
        <v>0</v>
      </c>
      <c r="FD45" s="38"/>
      <c r="FE45" s="36"/>
      <c r="FF45" s="39">
        <f>'[1]címrend kötelező'!FA45+'[1]címrend önként'!FA45+'[1]címrend államig'!FA45</f>
        <v>0</v>
      </c>
      <c r="FG45" s="38"/>
      <c r="FH45" s="36"/>
      <c r="FI45" s="39">
        <f>'[1]címrend kötelező'!FB45+'[1]címrend önként'!FB45+'[1]címrend államig'!FB45</f>
        <v>14686</v>
      </c>
      <c r="FJ45" s="38"/>
      <c r="FK45" s="36"/>
      <c r="FL45" s="39">
        <f>'[1]címrend kötelező'!FC45+'[1]címrend önként'!FC45+'[1]címrend államig'!FC45</f>
        <v>0</v>
      </c>
      <c r="FM45" s="38"/>
      <c r="FN45" s="36"/>
      <c r="FO45" s="39">
        <f>'[1]címrend kötelező'!FD45+'[1]címrend önként'!FD45+'[1]címrend államig'!FD45</f>
        <v>0</v>
      </c>
      <c r="FP45" s="38"/>
      <c r="FQ45" s="36"/>
      <c r="FR45" s="39">
        <f>'[1]címrend kötelező'!FE45+'[1]címrend önként'!FE45+'[1]címrend államig'!FE45</f>
        <v>0</v>
      </c>
      <c r="FS45" s="38"/>
      <c r="FT45" s="36"/>
      <c r="FU45" s="39">
        <f>'[1]címrend kötelező'!FF45+'[1]címrend önként'!FF45+'[1]címrend államig'!FF45</f>
        <v>0</v>
      </c>
      <c r="FV45" s="39"/>
      <c r="FW45" s="36"/>
      <c r="FX45" s="39">
        <f>'[1]címrend kötelező'!FG45+'[1]címrend önként'!FG45+'[1]címrend államig'!FG45</f>
        <v>0</v>
      </c>
      <c r="FY45" s="38"/>
      <c r="FZ45" s="36"/>
      <c r="GA45" s="39">
        <f>'[1]címrend kötelező'!FH45+'[1]címrend önként'!FH45+'[1]címrend államig'!FH45</f>
        <v>0</v>
      </c>
      <c r="GB45" s="39"/>
      <c r="GC45" s="36"/>
      <c r="GD45" s="39">
        <f>'[1]címrend kötelező'!FI45+'[1]címrend önként'!FI45+'[1]címrend államig'!FI45</f>
        <v>0</v>
      </c>
      <c r="GE45" s="39"/>
      <c r="GF45" s="36"/>
      <c r="GG45" s="39">
        <f>'[1]címrend kötelező'!FJ45+'[1]címrend önként'!FJ45+'[1]címrend államig'!FJ45</f>
        <v>0</v>
      </c>
      <c r="GH45" s="39"/>
      <c r="GI45" s="36"/>
      <c r="GJ45" s="39">
        <f>'[1]címrend kötelező'!FK45+'[1]címrend önként'!FK45+'[1]címrend államig'!FK45</f>
        <v>0</v>
      </c>
      <c r="GK45" s="38"/>
      <c r="GL45" s="38">
        <f t="shared" si="63"/>
        <v>0</v>
      </c>
      <c r="GM45" s="38">
        <f t="shared" si="63"/>
        <v>14686</v>
      </c>
      <c r="GN45" s="38"/>
      <c r="GO45" s="36"/>
      <c r="GP45" s="39">
        <f>'[1]címrend kötelező'!FM45+'[1]címrend önként'!FM45+'[1]címrend államig'!FM45</f>
        <v>2419</v>
      </c>
      <c r="GQ45" s="38"/>
      <c r="GR45" s="36"/>
      <c r="GS45" s="38">
        <f>'[1]címrend kötelező'!FN45+'[1]címrend önként'!FN45+'[1]címrend államig'!FN45</f>
        <v>0</v>
      </c>
      <c r="GT45" s="38"/>
      <c r="GU45" s="36"/>
      <c r="GV45" s="38">
        <f>'[1]címrend kötelező'!FO45+'[1]címrend önként'!FO45+'[1]címrend államig'!FO45</f>
        <v>0</v>
      </c>
      <c r="GW45" s="38"/>
      <c r="GX45" s="38">
        <f t="shared" si="64"/>
        <v>0</v>
      </c>
      <c r="GY45" s="38">
        <f t="shared" si="64"/>
        <v>17105</v>
      </c>
      <c r="GZ45" s="38"/>
      <c r="HA45" s="38">
        <f t="shared" si="65"/>
        <v>0</v>
      </c>
      <c r="HB45" s="38">
        <f t="shared" si="65"/>
        <v>431530</v>
      </c>
      <c r="HC45" s="41"/>
      <c r="HE45" s="25"/>
      <c r="HF45" s="25"/>
    </row>
    <row r="46" spans="1:214" ht="15" customHeight="1" x14ac:dyDescent="0.2">
      <c r="A46" s="56" t="s">
        <v>346</v>
      </c>
      <c r="B46" s="36"/>
      <c r="C46" s="36">
        <f>SUM('[1]címrend kötelező'!C46+'[1]címrend önként'!C46+'[1]címrend államig'!C46)</f>
        <v>0</v>
      </c>
      <c r="D46" s="40"/>
      <c r="E46" s="36"/>
      <c r="F46" s="36">
        <f>SUM('[1]címrend kötelező'!F46+'[1]címrend önként'!F46+'[1]címrend államig'!F46)</f>
        <v>0</v>
      </c>
      <c r="G46" s="38"/>
      <c r="H46" s="36"/>
      <c r="I46" s="36">
        <f>SUM('[1]címrend kötelező'!I46+'[1]címrend önként'!I46+'[1]címrend államig'!I46)</f>
        <v>0</v>
      </c>
      <c r="J46" s="38"/>
      <c r="K46" s="36"/>
      <c r="L46" s="36">
        <f>SUM('[1]címrend kötelező'!L46+'[1]címrend önként'!L46+'[1]címrend államig'!L46)</f>
        <v>0</v>
      </c>
      <c r="M46" s="38"/>
      <c r="N46" s="36"/>
      <c r="O46" s="36">
        <f>SUM('[1]címrend kötelező'!O46+'[1]címrend önként'!O46+'[1]címrend államig'!O46)</f>
        <v>0</v>
      </c>
      <c r="P46" s="38"/>
      <c r="Q46" s="36"/>
      <c r="R46" s="36">
        <f>SUM('[1]címrend kötelező'!R46+'[1]címrend önként'!R46+'[1]címrend államig'!R46)</f>
        <v>0</v>
      </c>
      <c r="S46" s="38"/>
      <c r="T46" s="36"/>
      <c r="U46" s="36">
        <f>SUM('[1]címrend kötelező'!U46+'[1]címrend önként'!U46+'[1]címrend államig'!U46)</f>
        <v>0</v>
      </c>
      <c r="V46" s="38"/>
      <c r="W46" s="36"/>
      <c r="X46" s="36">
        <f>SUM('[1]címrend kötelező'!X46+'[1]címrend önként'!X46+'[1]címrend államig'!X46)</f>
        <v>0</v>
      </c>
      <c r="Y46" s="38"/>
      <c r="Z46" s="36"/>
      <c r="AA46" s="36">
        <f>SUM('[1]címrend kötelező'!AA46+'[1]címrend önként'!AA46+'[1]címrend államig'!AA46)</f>
        <v>0</v>
      </c>
      <c r="AB46" s="38"/>
      <c r="AC46" s="36"/>
      <c r="AD46" s="36">
        <f>SUM('[1]címrend kötelező'!AD46+'[1]címrend önként'!AD46+'[1]címrend államig'!AD46)</f>
        <v>0</v>
      </c>
      <c r="AE46" s="38"/>
      <c r="AF46" s="36"/>
      <c r="AG46" s="36">
        <f>SUM('[1]címrend kötelező'!AG46+'[1]címrend önként'!AG46+'[1]címrend államig'!AG46)</f>
        <v>0</v>
      </c>
      <c r="AH46" s="38"/>
      <c r="AI46" s="36"/>
      <c r="AJ46" s="36">
        <f>SUM('[1]címrend kötelező'!AJ46+'[1]címrend önként'!AJ46+'[1]címrend államig'!AJ46)</f>
        <v>0</v>
      </c>
      <c r="AK46" s="38"/>
      <c r="AL46" s="36"/>
      <c r="AM46" s="36">
        <f>SUM('[1]címrend kötelező'!AM46+'[1]címrend önként'!AM46+'[1]címrend államig'!AM46)</f>
        <v>0</v>
      </c>
      <c r="AN46" s="38"/>
      <c r="AO46" s="36"/>
      <c r="AP46" s="36">
        <f>SUM('[1]címrend kötelező'!AP46+'[1]címrend önként'!AP46+'[1]címrend államig'!AP46)</f>
        <v>0</v>
      </c>
      <c r="AQ46" s="38"/>
      <c r="AR46" s="36"/>
      <c r="AS46" s="39">
        <f>SUM('[1]címrend kötelező'!AS46+'[1]címrend önként'!AS46+'[1]címrend államig'!AS46)</f>
        <v>0</v>
      </c>
      <c r="AT46" s="38"/>
      <c r="AU46" s="36"/>
      <c r="AV46" s="39">
        <f>SUM('[1]címrend kötelező'!AV46+'[1]címrend önként'!AV46+'[1]címrend államig'!AV46)</f>
        <v>0</v>
      </c>
      <c r="AW46" s="38"/>
      <c r="AX46" s="36"/>
      <c r="AY46" s="39">
        <f>SUM('[1]címrend kötelező'!AY46+'[1]címrend önként'!AY46+'[1]címrend államig'!AY46)</f>
        <v>0</v>
      </c>
      <c r="AZ46" s="38"/>
      <c r="BA46" s="36"/>
      <c r="BB46" s="39">
        <f>SUM('[1]címrend kötelező'!BB46+'[1]címrend önként'!BB46+'[1]címrend államig'!BB46)</f>
        <v>0</v>
      </c>
      <c r="BC46" s="38"/>
      <c r="BD46" s="36"/>
      <c r="BE46" s="39">
        <f>SUM('[1]címrend kötelező'!BE46+'[1]címrend önként'!BE46+'[1]címrend államig'!BE46)</f>
        <v>0</v>
      </c>
      <c r="BF46" s="38"/>
      <c r="BG46" s="36"/>
      <c r="BH46" s="39">
        <f>'[1]címrend kötelező'!BH46+'[1]címrend önként'!BH46+'[1]címrend államig'!BH46</f>
        <v>0</v>
      </c>
      <c r="BI46" s="38"/>
      <c r="BJ46" s="36"/>
      <c r="BK46" s="39">
        <f>'[1]címrend kötelező'!BK46+'[1]címrend önként'!BK46+'[1]címrend államig'!BK46</f>
        <v>0</v>
      </c>
      <c r="BL46" s="38"/>
      <c r="BM46" s="36"/>
      <c r="BN46" s="39">
        <f>SUM('[1]címrend kötelező'!BN46+'[1]címrend önként'!BN46+'[1]címrend államig'!BN46)</f>
        <v>0</v>
      </c>
      <c r="BO46" s="38"/>
      <c r="BP46" s="36"/>
      <c r="BQ46" s="39">
        <f>SUM('[1]címrend kötelező'!BQ46+'[1]címrend önként'!BQ46+'[1]címrend államig'!BQ46)</f>
        <v>10000</v>
      </c>
      <c r="BR46" s="38"/>
      <c r="BS46" s="36"/>
      <c r="BT46" s="39">
        <f>SUM('[1]címrend kötelező'!BT46+'[1]címrend önként'!BT46+'[1]címrend államig'!BT46)</f>
        <v>0</v>
      </c>
      <c r="BU46" s="38"/>
      <c r="BV46" s="36"/>
      <c r="BW46" s="39">
        <f>SUM('[1]címrend kötelező'!BW46+'[1]címrend önként'!BW46+'[1]címrend államig'!BW46)</f>
        <v>0</v>
      </c>
      <c r="BX46" s="38"/>
      <c r="BY46" s="36"/>
      <c r="BZ46" s="39">
        <f>SUM('[1]címrend kötelező'!BZ46+'[1]címrend önként'!BZ46+'[1]címrend államig'!BZ46)</f>
        <v>0</v>
      </c>
      <c r="CA46" s="38"/>
      <c r="CB46" s="36"/>
      <c r="CC46" s="38">
        <f>SUM('[1]címrend kötelező'!CC46+'[1]címrend önként'!CC46+'[1]címrend államig'!CC46)</f>
        <v>0</v>
      </c>
      <c r="CD46" s="38"/>
      <c r="CE46" s="36">
        <v>2058225</v>
      </c>
      <c r="CF46" s="39">
        <f>SUM('[1]címrend kötelező'!CF46+'[1]címrend önként'!CF46+'[1]címrend államig'!CF46)</f>
        <v>2498870</v>
      </c>
      <c r="CG46" s="37">
        <f t="shared" ref="CG46" si="241">CF46/CE46*100</f>
        <v>121.40898103948791</v>
      </c>
      <c r="CH46" s="36"/>
      <c r="CI46" s="39">
        <f>SUM('[1]címrend kötelező'!CI46+'[1]címrend önként'!CI46+'[1]címrend államig'!CI46)</f>
        <v>0</v>
      </c>
      <c r="CJ46" s="38"/>
      <c r="CK46" s="36"/>
      <c r="CL46" s="39">
        <f>SUM('[1]címrend kötelező'!CL46+'[1]címrend önként'!CL46+'[1]címrend államig'!CL46)</f>
        <v>0</v>
      </c>
      <c r="CM46" s="38"/>
      <c r="CN46" s="36"/>
      <c r="CO46" s="39">
        <f>'[1]címrend kötelező'!CO46+'[1]címrend önként'!CO46+'[1]címrend államig'!CO46</f>
        <v>0</v>
      </c>
      <c r="CP46" s="38"/>
      <c r="CQ46" s="36"/>
      <c r="CR46" s="39">
        <f>SUM('[1]címrend kötelező'!CR46+'[1]címrend önként'!CR46+'[1]címrend államig'!CR46)</f>
        <v>0</v>
      </c>
      <c r="CS46" s="38"/>
      <c r="CT46" s="36"/>
      <c r="CU46" s="39">
        <f>SUM('[1]címrend kötelező'!CU46+'[1]címrend önként'!CU46+'[1]címrend államig'!CU46)</f>
        <v>0</v>
      </c>
      <c r="CV46" s="38"/>
      <c r="CW46" s="36"/>
      <c r="CX46" s="39">
        <f>SUM('[1]címrend kötelező'!CX46+'[1]címrend önként'!CX46+'[1]címrend államig'!CX46)</f>
        <v>0</v>
      </c>
      <c r="CY46" s="38"/>
      <c r="CZ46" s="36"/>
      <c r="DA46" s="39">
        <f>SUM('[1]címrend kötelező'!DA46+'[1]címrend önként'!DA46+'[1]címrend államig'!DA46)</f>
        <v>0</v>
      </c>
      <c r="DB46" s="38"/>
      <c r="DC46" s="36"/>
      <c r="DD46" s="39">
        <f>SUM('[1]címrend kötelező'!DD46+'[1]címrend önként'!DD46+'[1]címrend államig'!DD46)</f>
        <v>0</v>
      </c>
      <c r="DE46" s="38"/>
      <c r="DF46" s="36"/>
      <c r="DG46" s="39">
        <f>SUM('[1]címrend kötelező'!DG46+'[1]címrend önként'!DG46+'[1]címrend államig'!DG46)</f>
        <v>0</v>
      </c>
      <c r="DH46" s="38"/>
      <c r="DI46" s="36"/>
      <c r="DJ46" s="39">
        <f>SUM('[1]címrend kötelező'!DJ46+'[1]címrend önként'!DJ46+'[1]címrend államig'!DJ46)</f>
        <v>0</v>
      </c>
      <c r="DK46" s="38"/>
      <c r="DL46" s="36"/>
      <c r="DM46" s="39">
        <f>SUM('[1]címrend kötelező'!DM46+'[1]címrend önként'!DM46+'[1]címrend államig'!DM46)</f>
        <v>0</v>
      </c>
      <c r="DN46" s="38"/>
      <c r="DO46" s="36"/>
      <c r="DP46" s="39">
        <f>'[1]címrend kötelező'!DP46+'[1]címrend önként'!DP46+'[1]címrend államig'!DP46</f>
        <v>0</v>
      </c>
      <c r="DQ46" s="38"/>
      <c r="DR46" s="38">
        <f t="shared" si="60"/>
        <v>2058225</v>
      </c>
      <c r="DS46" s="38">
        <f t="shared" si="60"/>
        <v>2508870</v>
      </c>
      <c r="DT46" s="40">
        <f t="shared" si="61"/>
        <v>121.89483657034582</v>
      </c>
      <c r="DU46" s="36"/>
      <c r="DV46" s="36">
        <f>SUM('[1]címrend kötelező'!DV46+'[1]címrend önként'!DV46+'[1]címrend államig'!DV46)</f>
        <v>0</v>
      </c>
      <c r="DW46" s="38"/>
      <c r="DX46" s="36"/>
      <c r="DY46" s="36">
        <f>SUM('[1]címrend kötelező'!DY46+'[1]címrend önként'!DY46+'[1]címrend államig'!DY46)</f>
        <v>0</v>
      </c>
      <c r="DZ46" s="38"/>
      <c r="EA46" s="36"/>
      <c r="EB46" s="36">
        <f>SUM('[1]címrend kötelező'!EB46+'[1]címrend önként'!EB46+'[1]címrend államig'!EB46)</f>
        <v>0</v>
      </c>
      <c r="EC46" s="38"/>
      <c r="ED46" s="36"/>
      <c r="EE46" s="36">
        <f>SUM('[1]címrend kötelező'!EE46+'[1]címrend önként'!EE46+'[1]címrend államig'!EE46)</f>
        <v>0</v>
      </c>
      <c r="EF46" s="38"/>
      <c r="EG46" s="36"/>
      <c r="EH46" s="36">
        <f>SUM('[1]címrend kötelező'!EH46+'[1]címrend önként'!EH46+'[1]címrend államig'!EH46)</f>
        <v>0</v>
      </c>
      <c r="EI46" s="38"/>
      <c r="EJ46" s="36"/>
      <c r="EK46" s="36">
        <f>SUM('[1]címrend kötelező'!EK46+'[1]címrend önként'!EK46+'[1]címrend államig'!EK46)</f>
        <v>0</v>
      </c>
      <c r="EL46" s="38"/>
      <c r="EM46" s="36"/>
      <c r="EN46" s="36">
        <f>SUM('[1]címrend kötelező'!EN46+'[1]címrend önként'!EN46+'[1]címrend államig'!EN46)</f>
        <v>0</v>
      </c>
      <c r="EO46" s="38"/>
      <c r="EP46" s="36"/>
      <c r="EQ46" s="36">
        <f>SUM('[1]címrend kötelező'!EQ46+'[1]címrend önként'!EQ46+'[1]címrend államig'!EQ46)</f>
        <v>0</v>
      </c>
      <c r="ER46" s="38"/>
      <c r="ES46" s="36"/>
      <c r="ET46" s="36">
        <f>SUM('[1]címrend kötelező'!ET46+'[1]címrend önként'!ET46+'[1]címrend államig'!ET46)</f>
        <v>0</v>
      </c>
      <c r="EU46" s="39"/>
      <c r="EV46" s="38">
        <f t="shared" si="62"/>
        <v>0</v>
      </c>
      <c r="EW46" s="38">
        <f t="shared" si="62"/>
        <v>0</v>
      </c>
      <c r="EX46" s="31"/>
      <c r="EY46" s="36"/>
      <c r="EZ46" s="39">
        <f>'[1]címrend kötelező'!EY46+'[1]címrend önként'!EY46+'[1]címrend államig'!EY46</f>
        <v>0</v>
      </c>
      <c r="FA46" s="38"/>
      <c r="FB46" s="36"/>
      <c r="FC46" s="39">
        <f>'[1]címrend kötelező'!EZ46+'[1]címrend önként'!EZ46+'[1]címrend államig'!EZ46</f>
        <v>0</v>
      </c>
      <c r="FD46" s="38"/>
      <c r="FE46" s="36"/>
      <c r="FF46" s="39">
        <f>'[1]címrend kötelező'!FA46+'[1]címrend önként'!FA46+'[1]címrend államig'!FA46</f>
        <v>0</v>
      </c>
      <c r="FG46" s="38"/>
      <c r="FH46" s="36"/>
      <c r="FI46" s="39">
        <f>'[1]címrend kötelező'!FB46+'[1]címrend önként'!FB46+'[1]címrend államig'!FB46</f>
        <v>0</v>
      </c>
      <c r="FJ46" s="38"/>
      <c r="FK46" s="36"/>
      <c r="FL46" s="39">
        <f>'[1]címrend kötelező'!FC46+'[1]címrend önként'!FC46+'[1]címrend államig'!FC46</f>
        <v>0</v>
      </c>
      <c r="FM46" s="38"/>
      <c r="FN46" s="36"/>
      <c r="FO46" s="39">
        <f>'[1]címrend kötelező'!FD46+'[1]címrend önként'!FD46+'[1]címrend államig'!FD46</f>
        <v>0</v>
      </c>
      <c r="FP46" s="38"/>
      <c r="FQ46" s="36"/>
      <c r="FR46" s="39">
        <f>'[1]címrend kötelező'!FE46+'[1]címrend önként'!FE46+'[1]címrend államig'!FE46</f>
        <v>0</v>
      </c>
      <c r="FS46" s="38"/>
      <c r="FT46" s="36"/>
      <c r="FU46" s="39">
        <f>'[1]címrend kötelező'!FF46+'[1]címrend önként'!FF46+'[1]címrend államig'!FF46</f>
        <v>0</v>
      </c>
      <c r="FV46" s="39"/>
      <c r="FW46" s="36"/>
      <c r="FX46" s="39">
        <f>'[1]címrend kötelező'!FG46+'[1]címrend önként'!FG46+'[1]címrend államig'!FG46</f>
        <v>0</v>
      </c>
      <c r="FY46" s="38"/>
      <c r="FZ46" s="36"/>
      <c r="GA46" s="39">
        <f>'[1]címrend kötelező'!FH46+'[1]címrend önként'!FH46+'[1]címrend államig'!FH46</f>
        <v>0</v>
      </c>
      <c r="GB46" s="39"/>
      <c r="GC46" s="36"/>
      <c r="GD46" s="39">
        <f>'[1]címrend kötelező'!FI46+'[1]címrend önként'!FI46+'[1]címrend államig'!FI46</f>
        <v>0</v>
      </c>
      <c r="GE46" s="39"/>
      <c r="GF46" s="36"/>
      <c r="GG46" s="39">
        <f>'[1]címrend kötelező'!FJ46+'[1]címrend önként'!FJ46+'[1]címrend államig'!FJ46</f>
        <v>0</v>
      </c>
      <c r="GH46" s="39"/>
      <c r="GI46" s="36"/>
      <c r="GJ46" s="39">
        <f>'[1]címrend kötelező'!FK46+'[1]címrend önként'!FK46+'[1]címrend államig'!FK46</f>
        <v>0</v>
      </c>
      <c r="GK46" s="38"/>
      <c r="GL46" s="38">
        <f t="shared" si="63"/>
        <v>0</v>
      </c>
      <c r="GM46" s="38">
        <f t="shared" si="63"/>
        <v>0</v>
      </c>
      <c r="GN46" s="38"/>
      <c r="GO46" s="36"/>
      <c r="GP46" s="39">
        <f>'[1]címrend kötelező'!FM46+'[1]címrend önként'!FM46+'[1]címrend államig'!FM46</f>
        <v>0</v>
      </c>
      <c r="GQ46" s="39"/>
      <c r="GR46" s="36"/>
      <c r="GS46" s="39">
        <f>'[1]címrend kötelező'!FN46+'[1]címrend önként'!FN46+'[1]címrend államig'!FN46</f>
        <v>0</v>
      </c>
      <c r="GT46" s="39"/>
      <c r="GU46" s="36"/>
      <c r="GV46" s="39">
        <f>'[1]címrend kötelező'!FO46+'[1]címrend önként'!FO46+'[1]címrend államig'!FO46</f>
        <v>0</v>
      </c>
      <c r="GW46" s="38"/>
      <c r="GX46" s="38">
        <f t="shared" si="64"/>
        <v>0</v>
      </c>
      <c r="GY46" s="38">
        <f t="shared" si="64"/>
        <v>0</v>
      </c>
      <c r="GZ46" s="38"/>
      <c r="HA46" s="38">
        <f t="shared" si="65"/>
        <v>2058225</v>
      </c>
      <c r="HB46" s="38">
        <f t="shared" si="65"/>
        <v>2508870</v>
      </c>
      <c r="HC46" s="41">
        <f t="shared" si="59"/>
        <v>121.89483657034582</v>
      </c>
      <c r="HE46" s="25"/>
      <c r="HF46" s="25"/>
    </row>
    <row r="47" spans="1:214" ht="15" customHeight="1" x14ac:dyDescent="0.2">
      <c r="A47" s="56" t="s">
        <v>347</v>
      </c>
      <c r="B47" s="36"/>
      <c r="C47" s="36">
        <f>SUM('[1]címrend kötelező'!C47+'[1]címrend önként'!C47+'[1]címrend államig'!C47)</f>
        <v>0</v>
      </c>
      <c r="D47" s="40"/>
      <c r="E47" s="36"/>
      <c r="F47" s="36">
        <f>SUM('[1]címrend kötelező'!F47+'[1]címrend önként'!F47+'[1]címrend államig'!F47)</f>
        <v>0</v>
      </c>
      <c r="G47" s="38"/>
      <c r="H47" s="36"/>
      <c r="I47" s="36">
        <f>SUM('[1]címrend kötelező'!I47+'[1]címrend önként'!I47+'[1]címrend államig'!I47)</f>
        <v>0</v>
      </c>
      <c r="J47" s="38"/>
      <c r="K47" s="36"/>
      <c r="L47" s="36">
        <f>SUM('[1]címrend kötelező'!L47+'[1]címrend önként'!L47+'[1]címrend államig'!L47)</f>
        <v>0</v>
      </c>
      <c r="M47" s="38"/>
      <c r="N47" s="36"/>
      <c r="O47" s="36">
        <f>SUM('[1]címrend kötelező'!O47+'[1]címrend önként'!O47+'[1]címrend államig'!O47)</f>
        <v>0</v>
      </c>
      <c r="P47" s="38"/>
      <c r="Q47" s="36"/>
      <c r="R47" s="36">
        <f>SUM('[1]címrend kötelező'!R47+'[1]címrend önként'!R47+'[1]címrend államig'!R47)</f>
        <v>0</v>
      </c>
      <c r="S47" s="38"/>
      <c r="T47" s="36"/>
      <c r="U47" s="36">
        <f>SUM('[1]címrend kötelező'!U47+'[1]címrend önként'!U47+'[1]címrend államig'!U47)</f>
        <v>0</v>
      </c>
      <c r="V47" s="38"/>
      <c r="W47" s="36"/>
      <c r="X47" s="36">
        <f>SUM('[1]címrend kötelező'!X47+'[1]címrend önként'!X47+'[1]címrend államig'!X47)</f>
        <v>0</v>
      </c>
      <c r="Y47" s="38"/>
      <c r="Z47" s="36"/>
      <c r="AA47" s="36">
        <f>SUM('[1]címrend kötelező'!AA47+'[1]címrend önként'!AA47+'[1]címrend államig'!AA47)</f>
        <v>0</v>
      </c>
      <c r="AB47" s="38"/>
      <c r="AC47" s="36"/>
      <c r="AD47" s="36">
        <f>SUM('[1]címrend kötelező'!AD47+'[1]címrend önként'!AD47+'[1]címrend államig'!AD47)</f>
        <v>0</v>
      </c>
      <c r="AE47" s="38"/>
      <c r="AF47" s="36"/>
      <c r="AG47" s="36">
        <f>SUM('[1]címrend kötelező'!AG47+'[1]címrend önként'!AG47+'[1]címrend államig'!AG47)</f>
        <v>0</v>
      </c>
      <c r="AH47" s="38"/>
      <c r="AI47" s="36"/>
      <c r="AJ47" s="36">
        <f>SUM('[1]címrend kötelező'!AJ47+'[1]címrend önként'!AJ47+'[1]címrend államig'!AJ47)</f>
        <v>0</v>
      </c>
      <c r="AK47" s="38"/>
      <c r="AL47" s="36"/>
      <c r="AM47" s="36">
        <f>SUM('[1]címrend kötelező'!AM47+'[1]címrend önként'!AM47+'[1]címrend államig'!AM47)</f>
        <v>0</v>
      </c>
      <c r="AN47" s="38"/>
      <c r="AO47" s="36"/>
      <c r="AP47" s="36">
        <f>SUM('[1]címrend kötelező'!AP47+'[1]címrend önként'!AP47+'[1]címrend államig'!AP47)</f>
        <v>0</v>
      </c>
      <c r="AQ47" s="38"/>
      <c r="AR47" s="36"/>
      <c r="AS47" s="39">
        <f>SUM('[1]címrend kötelező'!AS47+'[1]címrend önként'!AS47+'[1]címrend államig'!AS47)</f>
        <v>0</v>
      </c>
      <c r="AT47" s="38"/>
      <c r="AU47" s="36"/>
      <c r="AV47" s="39">
        <f>SUM('[1]címrend kötelező'!AV47+'[1]címrend önként'!AV47+'[1]címrend államig'!AV47)</f>
        <v>0</v>
      </c>
      <c r="AW47" s="38"/>
      <c r="AX47" s="36"/>
      <c r="AY47" s="39">
        <f>SUM('[1]címrend kötelező'!AY47+'[1]címrend önként'!AY47+'[1]címrend államig'!AY47)</f>
        <v>0</v>
      </c>
      <c r="AZ47" s="38"/>
      <c r="BA47" s="36"/>
      <c r="BB47" s="39">
        <f>SUM('[1]címrend kötelező'!BB47+'[1]címrend önként'!BB47+'[1]címrend államig'!BB47)</f>
        <v>0</v>
      </c>
      <c r="BC47" s="38"/>
      <c r="BD47" s="36"/>
      <c r="BE47" s="39">
        <f>SUM('[1]címrend kötelező'!BE47+'[1]címrend önként'!BE47+'[1]címrend államig'!BE47)</f>
        <v>0</v>
      </c>
      <c r="BF47" s="38"/>
      <c r="BG47" s="36"/>
      <c r="BH47" s="39">
        <f>'[1]címrend kötelező'!BH47+'[1]címrend önként'!BH47+'[1]címrend államig'!BH47</f>
        <v>0</v>
      </c>
      <c r="BI47" s="38"/>
      <c r="BJ47" s="36"/>
      <c r="BK47" s="39">
        <f>'[1]címrend kötelező'!BK47+'[1]címrend önként'!BK47+'[1]címrend államig'!BK47</f>
        <v>0</v>
      </c>
      <c r="BL47" s="38"/>
      <c r="BM47" s="36"/>
      <c r="BN47" s="39">
        <f>SUM('[1]címrend kötelező'!BN47+'[1]címrend önként'!BN47+'[1]címrend államig'!BN47)</f>
        <v>0</v>
      </c>
      <c r="BO47" s="38"/>
      <c r="BP47" s="36"/>
      <c r="BQ47" s="39">
        <f>SUM('[1]címrend kötelező'!BQ47+'[1]címrend önként'!BQ47+'[1]címrend államig'!BQ47)</f>
        <v>0</v>
      </c>
      <c r="BR47" s="38"/>
      <c r="BS47" s="36"/>
      <c r="BT47" s="39">
        <f>SUM('[1]címrend kötelező'!BT47+'[1]címrend önként'!BT47+'[1]címrend államig'!BT47)</f>
        <v>0</v>
      </c>
      <c r="BU47" s="38"/>
      <c r="BV47" s="36"/>
      <c r="BW47" s="39">
        <f>SUM('[1]címrend kötelező'!BW47+'[1]címrend önként'!BW47+'[1]címrend államig'!BW47)</f>
        <v>0</v>
      </c>
      <c r="BX47" s="38"/>
      <c r="BY47" s="36"/>
      <c r="BZ47" s="39">
        <f>SUM('[1]címrend kötelező'!BZ47+'[1]címrend önként'!BZ47+'[1]címrend államig'!BZ47)</f>
        <v>0</v>
      </c>
      <c r="CA47" s="38"/>
      <c r="CB47" s="36"/>
      <c r="CC47" s="38">
        <f>SUM('[1]címrend kötelező'!CC47+'[1]címrend önként'!CC47+'[1]címrend államig'!CC47)</f>
        <v>0</v>
      </c>
      <c r="CD47" s="38"/>
      <c r="CE47" s="36"/>
      <c r="CF47" s="39">
        <f>SUM('[1]címrend kötelező'!CF47+'[1]címrend önként'!CF47+'[1]címrend államig'!CF47)</f>
        <v>0</v>
      </c>
      <c r="CG47" s="38"/>
      <c r="CH47" s="36"/>
      <c r="CI47" s="39">
        <f>SUM('[1]címrend kötelező'!CI47+'[1]címrend önként'!CI47+'[1]címrend államig'!CI47)</f>
        <v>0</v>
      </c>
      <c r="CJ47" s="38"/>
      <c r="CK47" s="36"/>
      <c r="CL47" s="39">
        <f>SUM('[1]címrend kötelező'!CL47+'[1]címrend önként'!CL47+'[1]címrend államig'!CL47)</f>
        <v>0</v>
      </c>
      <c r="CM47" s="38"/>
      <c r="CN47" s="36"/>
      <c r="CO47" s="39">
        <f>'[1]címrend kötelező'!CO47+'[1]címrend önként'!CO47+'[1]címrend államig'!CO47</f>
        <v>0</v>
      </c>
      <c r="CP47" s="38"/>
      <c r="CQ47" s="36"/>
      <c r="CR47" s="39">
        <f>SUM('[1]címrend kötelező'!CR47+'[1]címrend önként'!CR47+'[1]címrend államig'!CR47)</f>
        <v>0</v>
      </c>
      <c r="CS47" s="38"/>
      <c r="CT47" s="36"/>
      <c r="CU47" s="39">
        <f>SUM('[1]címrend kötelező'!CU47+'[1]címrend önként'!CU47+'[1]címrend államig'!CU47)</f>
        <v>0</v>
      </c>
      <c r="CV47" s="38"/>
      <c r="CW47" s="36"/>
      <c r="CX47" s="39">
        <f>SUM('[1]címrend kötelező'!CX47+'[1]címrend önként'!CX47+'[1]címrend államig'!CX47)</f>
        <v>0</v>
      </c>
      <c r="CY47" s="38"/>
      <c r="CZ47" s="36"/>
      <c r="DA47" s="39">
        <f>SUM('[1]címrend kötelező'!DA47+'[1]címrend önként'!DA47+'[1]címrend államig'!DA47)</f>
        <v>0</v>
      </c>
      <c r="DB47" s="38"/>
      <c r="DC47" s="36"/>
      <c r="DD47" s="39">
        <f>SUM('[1]címrend kötelező'!DD47+'[1]címrend önként'!DD47+'[1]címrend államig'!DD47)</f>
        <v>0</v>
      </c>
      <c r="DE47" s="38"/>
      <c r="DF47" s="36"/>
      <c r="DG47" s="39">
        <f>SUM('[1]címrend kötelező'!DG47+'[1]címrend önként'!DG47+'[1]címrend államig'!DG47)</f>
        <v>0</v>
      </c>
      <c r="DH47" s="38"/>
      <c r="DI47" s="36"/>
      <c r="DJ47" s="39">
        <f>SUM('[1]címrend kötelező'!DJ47+'[1]címrend önként'!DJ47+'[1]címrend államig'!DJ47)</f>
        <v>0</v>
      </c>
      <c r="DK47" s="38"/>
      <c r="DL47" s="36"/>
      <c r="DM47" s="39">
        <f>SUM('[1]címrend kötelező'!DM47+'[1]címrend önként'!DM47+'[1]címrend államig'!DM47)</f>
        <v>0</v>
      </c>
      <c r="DN47" s="38"/>
      <c r="DO47" s="36"/>
      <c r="DP47" s="39">
        <f>'[1]címrend kötelező'!DP47+'[1]címrend önként'!DP47+'[1]címrend államig'!DP47</f>
        <v>0</v>
      </c>
      <c r="DQ47" s="38"/>
      <c r="DR47" s="38">
        <f t="shared" si="60"/>
        <v>0</v>
      </c>
      <c r="DS47" s="38">
        <f t="shared" si="60"/>
        <v>0</v>
      </c>
      <c r="DT47" s="38"/>
      <c r="DU47" s="36"/>
      <c r="DV47" s="36">
        <f>SUM('[1]címrend kötelező'!DV47+'[1]címrend önként'!DV47+'[1]címrend államig'!DV47)</f>
        <v>0</v>
      </c>
      <c r="DW47" s="38"/>
      <c r="DX47" s="36"/>
      <c r="DY47" s="36">
        <f>SUM('[1]címrend kötelező'!DY47+'[1]címrend önként'!DY47+'[1]címrend államig'!DY47)</f>
        <v>0</v>
      </c>
      <c r="DZ47" s="38"/>
      <c r="EA47" s="36"/>
      <c r="EB47" s="36">
        <f>SUM('[1]címrend kötelező'!EB47+'[1]címrend önként'!EB47+'[1]címrend államig'!EB47)</f>
        <v>0</v>
      </c>
      <c r="EC47" s="38"/>
      <c r="ED47" s="36"/>
      <c r="EE47" s="36">
        <f>SUM('[1]címrend kötelező'!EE47+'[1]címrend önként'!EE47+'[1]címrend államig'!EE47)</f>
        <v>0</v>
      </c>
      <c r="EF47" s="38"/>
      <c r="EG47" s="36"/>
      <c r="EH47" s="36">
        <f>SUM('[1]címrend kötelező'!EH47+'[1]címrend önként'!EH47+'[1]címrend államig'!EH47)</f>
        <v>0</v>
      </c>
      <c r="EI47" s="38"/>
      <c r="EJ47" s="36"/>
      <c r="EK47" s="36">
        <f>SUM('[1]címrend kötelező'!EK47+'[1]címrend önként'!EK47+'[1]címrend államig'!EK47)</f>
        <v>0</v>
      </c>
      <c r="EL47" s="38"/>
      <c r="EM47" s="36"/>
      <c r="EN47" s="36">
        <f>SUM('[1]címrend kötelező'!EN47+'[1]címrend önként'!EN47+'[1]címrend államig'!EN47)</f>
        <v>0</v>
      </c>
      <c r="EO47" s="38"/>
      <c r="EP47" s="36"/>
      <c r="EQ47" s="36">
        <f>SUM('[1]címrend kötelező'!EQ47+'[1]címrend önként'!EQ47+'[1]címrend államig'!EQ47)</f>
        <v>0</v>
      </c>
      <c r="ER47" s="38"/>
      <c r="ES47" s="36"/>
      <c r="ET47" s="36">
        <f>SUM('[1]címrend kötelező'!ET47+'[1]címrend önként'!ET47+'[1]címrend államig'!ET47)</f>
        <v>0</v>
      </c>
      <c r="EU47" s="39"/>
      <c r="EV47" s="38">
        <f t="shared" si="62"/>
        <v>0</v>
      </c>
      <c r="EW47" s="38">
        <f t="shared" si="62"/>
        <v>0</v>
      </c>
      <c r="EX47" s="31"/>
      <c r="EY47" s="36"/>
      <c r="EZ47" s="39">
        <f>'[1]címrend kötelező'!EY47+'[1]címrend önként'!EY47+'[1]címrend államig'!EY47</f>
        <v>0</v>
      </c>
      <c r="FA47" s="38"/>
      <c r="FB47" s="36"/>
      <c r="FC47" s="39">
        <f>'[1]címrend kötelező'!EZ47+'[1]címrend önként'!EZ47+'[1]címrend államig'!EZ47</f>
        <v>0</v>
      </c>
      <c r="FD47" s="38"/>
      <c r="FE47" s="36"/>
      <c r="FF47" s="39">
        <f>'[1]címrend kötelező'!FA47+'[1]címrend önként'!FA47+'[1]címrend államig'!FA47</f>
        <v>0</v>
      </c>
      <c r="FG47" s="38"/>
      <c r="FH47" s="36"/>
      <c r="FI47" s="39">
        <f>'[1]címrend kötelező'!FB47+'[1]címrend önként'!FB47+'[1]címrend államig'!FB47</f>
        <v>0</v>
      </c>
      <c r="FJ47" s="38"/>
      <c r="FK47" s="36"/>
      <c r="FL47" s="39">
        <f>'[1]címrend kötelező'!FC47+'[1]címrend önként'!FC47+'[1]címrend államig'!FC47</f>
        <v>0</v>
      </c>
      <c r="FM47" s="38"/>
      <c r="FN47" s="36"/>
      <c r="FO47" s="39">
        <f>'[1]címrend kötelező'!FD47+'[1]címrend önként'!FD47+'[1]címrend államig'!FD47</f>
        <v>0</v>
      </c>
      <c r="FP47" s="38"/>
      <c r="FQ47" s="36"/>
      <c r="FR47" s="39">
        <f>'[1]címrend kötelező'!FE47+'[1]címrend önként'!FE47+'[1]címrend államig'!FE47</f>
        <v>0</v>
      </c>
      <c r="FS47" s="38"/>
      <c r="FT47" s="36"/>
      <c r="FU47" s="39">
        <f>'[1]címrend kötelező'!FF47+'[1]címrend önként'!FF47+'[1]címrend államig'!FF47</f>
        <v>0</v>
      </c>
      <c r="FV47" s="39"/>
      <c r="FW47" s="36"/>
      <c r="FX47" s="39">
        <f>'[1]címrend kötelező'!FG47+'[1]címrend önként'!FG47+'[1]címrend államig'!FG47</f>
        <v>0</v>
      </c>
      <c r="FY47" s="38"/>
      <c r="FZ47" s="36"/>
      <c r="GA47" s="39">
        <f>'[1]címrend kötelező'!FH47+'[1]címrend önként'!FH47+'[1]címrend államig'!FH47</f>
        <v>0</v>
      </c>
      <c r="GB47" s="39"/>
      <c r="GC47" s="36"/>
      <c r="GD47" s="39">
        <f>'[1]címrend kötelező'!FI47+'[1]címrend önként'!FI47+'[1]címrend államig'!FI47</f>
        <v>0</v>
      </c>
      <c r="GE47" s="39"/>
      <c r="GF47" s="36"/>
      <c r="GG47" s="39">
        <f>'[1]címrend kötelező'!FJ47+'[1]címrend önként'!FJ47+'[1]címrend államig'!FJ47</f>
        <v>0</v>
      </c>
      <c r="GH47" s="39"/>
      <c r="GI47" s="36"/>
      <c r="GJ47" s="39">
        <f>'[1]címrend kötelező'!FK47+'[1]címrend önként'!FK47+'[1]címrend államig'!FK47</f>
        <v>0</v>
      </c>
      <c r="GK47" s="38"/>
      <c r="GL47" s="38">
        <f t="shared" si="63"/>
        <v>0</v>
      </c>
      <c r="GM47" s="38">
        <f t="shared" si="63"/>
        <v>0</v>
      </c>
      <c r="GN47" s="38"/>
      <c r="GO47" s="36"/>
      <c r="GP47" s="39">
        <f>'[1]címrend kötelező'!FM47+'[1]címrend önként'!FM47+'[1]címrend államig'!FM47</f>
        <v>0</v>
      </c>
      <c r="GQ47" s="39"/>
      <c r="GR47" s="36"/>
      <c r="GS47" s="39">
        <f>'[1]címrend kötelező'!FN47+'[1]címrend önként'!FN47+'[1]címrend államig'!FN47</f>
        <v>0</v>
      </c>
      <c r="GT47" s="39"/>
      <c r="GU47" s="36"/>
      <c r="GV47" s="39">
        <f>'[1]címrend kötelező'!FO47+'[1]címrend önként'!FO47+'[1]címrend államig'!FO47</f>
        <v>0</v>
      </c>
      <c r="GW47" s="38"/>
      <c r="GX47" s="38">
        <f t="shared" si="64"/>
        <v>0</v>
      </c>
      <c r="GY47" s="38">
        <f t="shared" si="64"/>
        <v>0</v>
      </c>
      <c r="GZ47" s="38"/>
      <c r="HA47" s="38">
        <f t="shared" si="65"/>
        <v>0</v>
      </c>
      <c r="HB47" s="38">
        <f t="shared" si="65"/>
        <v>0</v>
      </c>
      <c r="HC47" s="41"/>
      <c r="HE47" s="25"/>
      <c r="HF47" s="25"/>
    </row>
    <row r="48" spans="1:214" ht="24.95" customHeight="1" x14ac:dyDescent="0.2">
      <c r="A48" s="56" t="s">
        <v>348</v>
      </c>
      <c r="B48" s="36"/>
      <c r="C48" s="36">
        <f>SUM('[1]címrend kötelező'!C48+'[1]címrend önként'!C48+'[1]címrend államig'!C48)</f>
        <v>0</v>
      </c>
      <c r="D48" s="40"/>
      <c r="E48" s="36"/>
      <c r="F48" s="36">
        <f>SUM('[1]címrend kötelező'!F48+'[1]címrend önként'!F48+'[1]címrend államig'!F48)</f>
        <v>0</v>
      </c>
      <c r="G48" s="38"/>
      <c r="H48" s="36"/>
      <c r="I48" s="36">
        <f>SUM('[1]címrend kötelező'!I48+'[1]címrend önként'!I48+'[1]címrend államig'!I48)</f>
        <v>0</v>
      </c>
      <c r="J48" s="38"/>
      <c r="K48" s="36"/>
      <c r="L48" s="36">
        <f>SUM('[1]címrend kötelező'!L48+'[1]címrend önként'!L48+'[1]címrend államig'!L48)</f>
        <v>0</v>
      </c>
      <c r="M48" s="38"/>
      <c r="N48" s="36"/>
      <c r="O48" s="36">
        <f>SUM('[1]címrend kötelező'!O48+'[1]címrend önként'!O48+'[1]címrend államig'!O48)</f>
        <v>0</v>
      </c>
      <c r="P48" s="38"/>
      <c r="Q48" s="36"/>
      <c r="R48" s="36">
        <f>SUM('[1]címrend kötelező'!R48+'[1]címrend önként'!R48+'[1]címrend államig'!R48)</f>
        <v>0</v>
      </c>
      <c r="S48" s="38"/>
      <c r="T48" s="36"/>
      <c r="U48" s="36">
        <f>SUM('[1]címrend kötelező'!U48+'[1]címrend önként'!U48+'[1]címrend államig'!U48)</f>
        <v>0</v>
      </c>
      <c r="V48" s="38"/>
      <c r="W48" s="36"/>
      <c r="X48" s="36">
        <f>SUM('[1]címrend kötelező'!X48+'[1]címrend önként'!X48+'[1]címrend államig'!X48)</f>
        <v>0</v>
      </c>
      <c r="Y48" s="38"/>
      <c r="Z48" s="36"/>
      <c r="AA48" s="36">
        <f>SUM('[1]címrend kötelező'!AA48+'[1]címrend önként'!AA48+'[1]címrend államig'!AA48)</f>
        <v>0</v>
      </c>
      <c r="AB48" s="38"/>
      <c r="AC48" s="36"/>
      <c r="AD48" s="36">
        <f>SUM('[1]címrend kötelező'!AD48+'[1]címrend önként'!AD48+'[1]címrend államig'!AD48)</f>
        <v>0</v>
      </c>
      <c r="AE48" s="38"/>
      <c r="AF48" s="36"/>
      <c r="AG48" s="36">
        <f>SUM('[1]címrend kötelező'!AG48+'[1]címrend önként'!AG48+'[1]címrend államig'!AG48)</f>
        <v>0</v>
      </c>
      <c r="AH48" s="38"/>
      <c r="AI48" s="36"/>
      <c r="AJ48" s="36">
        <f>SUM('[1]címrend kötelező'!AJ48+'[1]címrend önként'!AJ48+'[1]címrend államig'!AJ48)</f>
        <v>0</v>
      </c>
      <c r="AK48" s="38"/>
      <c r="AL48" s="36"/>
      <c r="AM48" s="36">
        <f>SUM('[1]címrend kötelező'!AM48+'[1]címrend önként'!AM48+'[1]címrend államig'!AM48)</f>
        <v>0</v>
      </c>
      <c r="AN48" s="38"/>
      <c r="AO48" s="36"/>
      <c r="AP48" s="36">
        <f>SUM('[1]címrend kötelező'!AP48+'[1]címrend önként'!AP48+'[1]címrend államig'!AP48)</f>
        <v>0</v>
      </c>
      <c r="AQ48" s="38"/>
      <c r="AR48" s="36"/>
      <c r="AS48" s="39">
        <f>SUM('[1]címrend kötelező'!AS48+'[1]címrend önként'!AS48+'[1]címrend államig'!AS48)</f>
        <v>0</v>
      </c>
      <c r="AT48" s="38"/>
      <c r="AU48" s="36"/>
      <c r="AV48" s="39">
        <f>SUM('[1]címrend kötelező'!AV48+'[1]címrend önként'!AV48+'[1]címrend államig'!AV48)</f>
        <v>0</v>
      </c>
      <c r="AW48" s="38"/>
      <c r="AX48" s="36"/>
      <c r="AY48" s="39">
        <f>SUM('[1]címrend kötelező'!AY48+'[1]címrend önként'!AY48+'[1]címrend államig'!AY48)</f>
        <v>0</v>
      </c>
      <c r="AZ48" s="38"/>
      <c r="BA48" s="36"/>
      <c r="BB48" s="39">
        <f>SUM('[1]címrend kötelező'!BB48+'[1]címrend önként'!BB48+'[1]címrend államig'!BB48)</f>
        <v>0</v>
      </c>
      <c r="BC48" s="38"/>
      <c r="BD48" s="36"/>
      <c r="BE48" s="39">
        <f>SUM('[1]címrend kötelező'!BE48+'[1]címrend önként'!BE48+'[1]címrend államig'!BE48)</f>
        <v>0</v>
      </c>
      <c r="BF48" s="38"/>
      <c r="BG48" s="36"/>
      <c r="BH48" s="39">
        <f>'[1]címrend kötelező'!BH48+'[1]címrend önként'!BH48+'[1]címrend államig'!BH48</f>
        <v>0</v>
      </c>
      <c r="BI48" s="38"/>
      <c r="BJ48" s="36"/>
      <c r="BK48" s="39">
        <f>'[1]címrend kötelező'!BK48+'[1]címrend önként'!BK48+'[1]címrend államig'!BK48</f>
        <v>0</v>
      </c>
      <c r="BL48" s="38"/>
      <c r="BM48" s="36"/>
      <c r="BN48" s="39">
        <f>SUM('[1]címrend kötelező'!BN48+'[1]címrend önként'!BN48+'[1]címrend államig'!BN48)</f>
        <v>0</v>
      </c>
      <c r="BO48" s="38"/>
      <c r="BP48" s="36"/>
      <c r="BQ48" s="39">
        <f>SUM('[1]címrend kötelező'!BQ48+'[1]címrend önként'!BQ48+'[1]címrend államig'!BQ48)</f>
        <v>0</v>
      </c>
      <c r="BR48" s="38"/>
      <c r="BS48" s="36"/>
      <c r="BT48" s="39">
        <f>SUM('[1]címrend kötelező'!BT48+'[1]címrend önként'!BT48+'[1]címrend államig'!BT48)</f>
        <v>0</v>
      </c>
      <c r="BU48" s="38"/>
      <c r="BV48" s="36"/>
      <c r="BW48" s="39">
        <f>SUM('[1]címrend kötelező'!BW48+'[1]címrend önként'!BW48+'[1]címrend államig'!BW48)</f>
        <v>0</v>
      </c>
      <c r="BX48" s="38"/>
      <c r="BY48" s="36"/>
      <c r="BZ48" s="39">
        <f>SUM('[1]címrend kötelező'!BZ48+'[1]címrend önként'!BZ48+'[1]címrend államig'!BZ48)</f>
        <v>0</v>
      </c>
      <c r="CA48" s="38"/>
      <c r="CB48" s="36"/>
      <c r="CC48" s="38">
        <f>SUM('[1]címrend kötelező'!CC48+'[1]címrend önként'!CC48+'[1]címrend államig'!CC48)</f>
        <v>0</v>
      </c>
      <c r="CD48" s="38"/>
      <c r="CE48" s="36"/>
      <c r="CF48" s="39">
        <f>SUM('[1]címrend kötelező'!CF48+'[1]címrend önként'!CF48+'[1]címrend államig'!CF48)</f>
        <v>0</v>
      </c>
      <c r="CG48" s="38"/>
      <c r="CH48" s="36"/>
      <c r="CI48" s="39">
        <f>SUM('[1]címrend kötelező'!CI48+'[1]címrend önként'!CI48+'[1]címrend államig'!CI48)</f>
        <v>0</v>
      </c>
      <c r="CJ48" s="38"/>
      <c r="CK48" s="36"/>
      <c r="CL48" s="39">
        <f>SUM('[1]címrend kötelező'!CL48+'[1]címrend önként'!CL48+'[1]címrend államig'!CL48)</f>
        <v>0</v>
      </c>
      <c r="CM48" s="38"/>
      <c r="CN48" s="36"/>
      <c r="CO48" s="39">
        <f>'[1]címrend kötelező'!CO48+'[1]címrend önként'!CO48+'[1]címrend államig'!CO48</f>
        <v>0</v>
      </c>
      <c r="CP48" s="38"/>
      <c r="CQ48" s="36"/>
      <c r="CR48" s="39">
        <f>SUM('[1]címrend kötelező'!CR48+'[1]címrend önként'!CR48+'[1]címrend államig'!CR48)</f>
        <v>0</v>
      </c>
      <c r="CS48" s="38"/>
      <c r="CT48" s="36"/>
      <c r="CU48" s="39">
        <f>SUM('[1]címrend kötelező'!CU48+'[1]címrend önként'!CU48+'[1]címrend államig'!CU48)</f>
        <v>0</v>
      </c>
      <c r="CV48" s="38"/>
      <c r="CW48" s="36"/>
      <c r="CX48" s="39">
        <f>SUM('[1]címrend kötelező'!CX48+'[1]címrend önként'!CX48+'[1]címrend államig'!CX48)</f>
        <v>0</v>
      </c>
      <c r="CY48" s="38"/>
      <c r="CZ48" s="36"/>
      <c r="DA48" s="39">
        <f>SUM('[1]címrend kötelező'!DA48+'[1]címrend önként'!DA48+'[1]címrend államig'!DA48)</f>
        <v>0</v>
      </c>
      <c r="DB48" s="38"/>
      <c r="DC48" s="36"/>
      <c r="DD48" s="39">
        <f>SUM('[1]címrend kötelező'!DD48+'[1]címrend önként'!DD48+'[1]címrend államig'!DD48)</f>
        <v>0</v>
      </c>
      <c r="DE48" s="38"/>
      <c r="DF48" s="36"/>
      <c r="DG48" s="39">
        <f>SUM('[1]címrend kötelező'!DG48+'[1]címrend önként'!DG48+'[1]címrend államig'!DG48)</f>
        <v>0</v>
      </c>
      <c r="DH48" s="38"/>
      <c r="DI48" s="36"/>
      <c r="DJ48" s="39">
        <f>SUM('[1]címrend kötelező'!DJ48+'[1]címrend önként'!DJ48+'[1]címrend államig'!DJ48)</f>
        <v>0</v>
      </c>
      <c r="DK48" s="38"/>
      <c r="DL48" s="36"/>
      <c r="DM48" s="39">
        <f>SUM('[1]címrend kötelező'!DM48+'[1]címrend önként'!DM48+'[1]címrend államig'!DM48)</f>
        <v>0</v>
      </c>
      <c r="DN48" s="38"/>
      <c r="DO48" s="36"/>
      <c r="DP48" s="39">
        <f>'[1]címrend kötelező'!DP48+'[1]címrend önként'!DP48+'[1]címrend államig'!DP48</f>
        <v>0</v>
      </c>
      <c r="DQ48" s="38"/>
      <c r="DR48" s="38">
        <f t="shared" si="60"/>
        <v>0</v>
      </c>
      <c r="DS48" s="38">
        <f t="shared" si="60"/>
        <v>0</v>
      </c>
      <c r="DT48" s="38"/>
      <c r="DU48" s="36"/>
      <c r="DV48" s="36">
        <f>SUM('[1]címrend kötelező'!DV48+'[1]címrend önként'!DV48+'[1]címrend államig'!DV48)</f>
        <v>0</v>
      </c>
      <c r="DW48" s="38"/>
      <c r="DX48" s="36"/>
      <c r="DY48" s="36">
        <f>SUM('[1]címrend kötelező'!DY48+'[1]címrend önként'!DY48+'[1]címrend államig'!DY48)</f>
        <v>0</v>
      </c>
      <c r="DZ48" s="38"/>
      <c r="EA48" s="36"/>
      <c r="EB48" s="36">
        <f>SUM('[1]címrend kötelező'!EB48+'[1]címrend önként'!EB48+'[1]címrend államig'!EB48)</f>
        <v>0</v>
      </c>
      <c r="EC48" s="38"/>
      <c r="ED48" s="36"/>
      <c r="EE48" s="36">
        <f>SUM('[1]címrend kötelező'!EE48+'[1]címrend önként'!EE48+'[1]címrend államig'!EE48)</f>
        <v>0</v>
      </c>
      <c r="EF48" s="38"/>
      <c r="EG48" s="36"/>
      <c r="EH48" s="36">
        <f>SUM('[1]címrend kötelező'!EH48+'[1]címrend önként'!EH48+'[1]címrend államig'!EH48)</f>
        <v>0</v>
      </c>
      <c r="EI48" s="38"/>
      <c r="EJ48" s="36"/>
      <c r="EK48" s="36">
        <f>SUM('[1]címrend kötelező'!EK48+'[1]címrend önként'!EK48+'[1]címrend államig'!EK48)</f>
        <v>0</v>
      </c>
      <c r="EL48" s="38"/>
      <c r="EM48" s="36"/>
      <c r="EN48" s="36">
        <f>SUM('[1]címrend kötelező'!EN48+'[1]címrend önként'!EN48+'[1]címrend államig'!EN48)</f>
        <v>0</v>
      </c>
      <c r="EO48" s="38"/>
      <c r="EP48" s="36"/>
      <c r="EQ48" s="36">
        <f>SUM('[1]címrend kötelező'!EQ48+'[1]címrend önként'!EQ48+'[1]címrend államig'!EQ48)</f>
        <v>0</v>
      </c>
      <c r="ER48" s="38"/>
      <c r="ES48" s="36"/>
      <c r="ET48" s="36">
        <f>SUM('[1]címrend kötelező'!ET48+'[1]címrend önként'!ET48+'[1]címrend államig'!ET48)</f>
        <v>0</v>
      </c>
      <c r="EU48" s="39"/>
      <c r="EV48" s="38">
        <f t="shared" si="62"/>
        <v>0</v>
      </c>
      <c r="EW48" s="38">
        <f t="shared" si="62"/>
        <v>0</v>
      </c>
      <c r="EX48" s="31"/>
      <c r="EY48" s="36"/>
      <c r="EZ48" s="39">
        <f>'[1]címrend kötelező'!EY48+'[1]címrend önként'!EY48+'[1]címrend államig'!EY48</f>
        <v>0</v>
      </c>
      <c r="FA48" s="38"/>
      <c r="FB48" s="36"/>
      <c r="FC48" s="39">
        <f>'[1]címrend kötelező'!EZ48+'[1]címrend önként'!EZ48+'[1]címrend államig'!EZ48</f>
        <v>0</v>
      </c>
      <c r="FD48" s="38"/>
      <c r="FE48" s="36"/>
      <c r="FF48" s="39">
        <f>'[1]címrend kötelező'!FA48+'[1]címrend önként'!FA48+'[1]címrend államig'!FA48</f>
        <v>0</v>
      </c>
      <c r="FG48" s="38"/>
      <c r="FH48" s="36"/>
      <c r="FI48" s="39">
        <f>'[1]címrend kötelező'!FB48+'[1]címrend önként'!FB48+'[1]címrend államig'!FB48</f>
        <v>0</v>
      </c>
      <c r="FJ48" s="38"/>
      <c r="FK48" s="36"/>
      <c r="FL48" s="39">
        <f>'[1]címrend kötelező'!FC48+'[1]címrend önként'!FC48+'[1]címrend államig'!FC48</f>
        <v>0</v>
      </c>
      <c r="FM48" s="38"/>
      <c r="FN48" s="36"/>
      <c r="FO48" s="39">
        <f>'[1]címrend kötelező'!FD48+'[1]címrend önként'!FD48+'[1]címrend államig'!FD48</f>
        <v>0</v>
      </c>
      <c r="FP48" s="38"/>
      <c r="FQ48" s="36"/>
      <c r="FR48" s="39">
        <f>'[1]címrend kötelező'!FE48+'[1]címrend önként'!FE48+'[1]címrend államig'!FE48</f>
        <v>0</v>
      </c>
      <c r="FS48" s="38"/>
      <c r="FT48" s="36"/>
      <c r="FU48" s="39">
        <f>'[1]címrend kötelező'!FF48+'[1]címrend önként'!FF48+'[1]címrend államig'!FF48</f>
        <v>0</v>
      </c>
      <c r="FV48" s="39"/>
      <c r="FW48" s="36"/>
      <c r="FX48" s="39">
        <f>'[1]címrend kötelező'!FG48+'[1]címrend önként'!FG48+'[1]címrend államig'!FG48</f>
        <v>0</v>
      </c>
      <c r="FY48" s="38"/>
      <c r="FZ48" s="36"/>
      <c r="GA48" s="39">
        <f>'[1]címrend kötelező'!FH48+'[1]címrend önként'!FH48+'[1]címrend államig'!FH48</f>
        <v>0</v>
      </c>
      <c r="GB48" s="39"/>
      <c r="GC48" s="36"/>
      <c r="GD48" s="39">
        <f>'[1]címrend kötelező'!FI48+'[1]címrend önként'!FI48+'[1]címrend államig'!FI48</f>
        <v>0</v>
      </c>
      <c r="GE48" s="39"/>
      <c r="GF48" s="36"/>
      <c r="GG48" s="39">
        <f>'[1]címrend kötelező'!FJ48+'[1]címrend önként'!FJ48+'[1]címrend államig'!FJ48</f>
        <v>0</v>
      </c>
      <c r="GH48" s="39"/>
      <c r="GI48" s="36"/>
      <c r="GJ48" s="39">
        <f>'[1]címrend kötelező'!FK48+'[1]címrend önként'!FK48+'[1]címrend államig'!FK48</f>
        <v>0</v>
      </c>
      <c r="GK48" s="38"/>
      <c r="GL48" s="38">
        <f t="shared" si="63"/>
        <v>0</v>
      </c>
      <c r="GM48" s="38">
        <f t="shared" si="63"/>
        <v>0</v>
      </c>
      <c r="GN48" s="38"/>
      <c r="GO48" s="36"/>
      <c r="GP48" s="39">
        <f>'[1]címrend kötelező'!FM48+'[1]címrend önként'!FM48+'[1]címrend államig'!FM48</f>
        <v>0</v>
      </c>
      <c r="GQ48" s="39"/>
      <c r="GR48" s="36"/>
      <c r="GS48" s="39">
        <f>'[1]címrend kötelező'!FN48+'[1]címrend önként'!FN48+'[1]címrend államig'!FN48</f>
        <v>0</v>
      </c>
      <c r="GT48" s="39"/>
      <c r="GU48" s="36"/>
      <c r="GV48" s="39">
        <f>'[1]címrend kötelező'!FO48+'[1]címrend önként'!FO48+'[1]címrend államig'!FO48</f>
        <v>0</v>
      </c>
      <c r="GW48" s="38"/>
      <c r="GX48" s="38">
        <f t="shared" si="64"/>
        <v>0</v>
      </c>
      <c r="GY48" s="38">
        <f t="shared" si="64"/>
        <v>0</v>
      </c>
      <c r="GZ48" s="38"/>
      <c r="HA48" s="38">
        <f t="shared" si="65"/>
        <v>0</v>
      </c>
      <c r="HB48" s="38">
        <f t="shared" si="65"/>
        <v>0</v>
      </c>
      <c r="HC48" s="41"/>
      <c r="HE48" s="25"/>
      <c r="HF48" s="25"/>
    </row>
    <row r="49" spans="1:214" s="44" customFormat="1" ht="15" customHeight="1" x14ac:dyDescent="0.2">
      <c r="A49" s="55" t="s">
        <v>349</v>
      </c>
      <c r="B49" s="43">
        <f>B50+B51</f>
        <v>0</v>
      </c>
      <c r="C49" s="43">
        <f>C50+C51</f>
        <v>0</v>
      </c>
      <c r="D49" s="40"/>
      <c r="E49" s="43">
        <f>E50+E51</f>
        <v>0</v>
      </c>
      <c r="F49" s="43">
        <f>F50+F51</f>
        <v>0</v>
      </c>
      <c r="G49" s="38"/>
      <c r="H49" s="43">
        <f>H50+H51</f>
        <v>0</v>
      </c>
      <c r="I49" s="43">
        <f>I50+I51</f>
        <v>0</v>
      </c>
      <c r="J49" s="38"/>
      <c r="K49" s="43">
        <f>K50+K51</f>
        <v>500</v>
      </c>
      <c r="L49" s="43">
        <f>L50+L51</f>
        <v>500</v>
      </c>
      <c r="M49" s="40">
        <f t="shared" ref="M49:M52" si="242">L49/K49*100</f>
        <v>100</v>
      </c>
      <c r="N49" s="43">
        <f>N50+N51</f>
        <v>0</v>
      </c>
      <c r="O49" s="43">
        <f>O50+O51</f>
        <v>0</v>
      </c>
      <c r="P49" s="38"/>
      <c r="Q49" s="43">
        <f>Q50+Q51</f>
        <v>0</v>
      </c>
      <c r="R49" s="43">
        <f>R50+R51</f>
        <v>0</v>
      </c>
      <c r="S49" s="38"/>
      <c r="T49" s="43">
        <f>T50+T51</f>
        <v>0</v>
      </c>
      <c r="U49" s="43">
        <f>U50+U51</f>
        <v>0</v>
      </c>
      <c r="V49" s="38"/>
      <c r="W49" s="43">
        <f>W50+W51</f>
        <v>0</v>
      </c>
      <c r="X49" s="43">
        <f>X50+X51</f>
        <v>0</v>
      </c>
      <c r="Y49" s="38"/>
      <c r="Z49" s="43">
        <f>Z50+Z51</f>
        <v>0</v>
      </c>
      <c r="AA49" s="43">
        <f>AA50+AA51</f>
        <v>0</v>
      </c>
      <c r="AB49" s="38"/>
      <c r="AC49" s="43">
        <f>AC50+AC51</f>
        <v>0</v>
      </c>
      <c r="AD49" s="43">
        <f>AD50+AD51</f>
        <v>0</v>
      </c>
      <c r="AE49" s="38"/>
      <c r="AF49" s="43">
        <f>AF50+AF51</f>
        <v>0</v>
      </c>
      <c r="AG49" s="43">
        <f>AG50+AG51</f>
        <v>0</v>
      </c>
      <c r="AH49" s="38"/>
      <c r="AI49" s="43">
        <f>AI50+AI51</f>
        <v>0</v>
      </c>
      <c r="AJ49" s="43">
        <f>AJ50+AJ51</f>
        <v>0</v>
      </c>
      <c r="AK49" s="38"/>
      <c r="AL49" s="43">
        <f>AL50+AL51</f>
        <v>0</v>
      </c>
      <c r="AM49" s="43">
        <f>AM50+AM51</f>
        <v>0</v>
      </c>
      <c r="AN49" s="38"/>
      <c r="AO49" s="43">
        <f>AO50+AO51</f>
        <v>0</v>
      </c>
      <c r="AP49" s="43">
        <f>AP50+AP51</f>
        <v>0</v>
      </c>
      <c r="AQ49" s="38"/>
      <c r="AR49" s="43">
        <f>AR50+AR51</f>
        <v>0</v>
      </c>
      <c r="AS49" s="43">
        <f>AS50+AS51</f>
        <v>0</v>
      </c>
      <c r="AT49" s="38"/>
      <c r="AU49" s="43">
        <f>AU50+AU51</f>
        <v>0</v>
      </c>
      <c r="AV49" s="43">
        <f>AV50+AV51</f>
        <v>0</v>
      </c>
      <c r="AW49" s="38"/>
      <c r="AX49" s="43">
        <f>AX50+AX51</f>
        <v>0</v>
      </c>
      <c r="AY49" s="43">
        <f>AY50+AY51</f>
        <v>0</v>
      </c>
      <c r="AZ49" s="38"/>
      <c r="BA49" s="43">
        <f>BA50+BA51</f>
        <v>0</v>
      </c>
      <c r="BB49" s="43">
        <f>BB50+BB51</f>
        <v>0</v>
      </c>
      <c r="BC49" s="38"/>
      <c r="BD49" s="43">
        <f>BD50+BD51</f>
        <v>0</v>
      </c>
      <c r="BE49" s="43">
        <f>BE50+BE51</f>
        <v>0</v>
      </c>
      <c r="BF49" s="38"/>
      <c r="BG49" s="43">
        <f>BG50+BG51</f>
        <v>0</v>
      </c>
      <c r="BH49" s="43">
        <f>BH50+BH51</f>
        <v>0</v>
      </c>
      <c r="BI49" s="38"/>
      <c r="BJ49" s="43">
        <f>BJ50+BJ51</f>
        <v>50</v>
      </c>
      <c r="BK49" s="43">
        <f>BK50+BK51</f>
        <v>0</v>
      </c>
      <c r="BL49" s="40">
        <f t="shared" ref="BL49:BL50" si="243">BK49/BJ49*100</f>
        <v>0</v>
      </c>
      <c r="BM49" s="43">
        <f>BM50+BM51</f>
        <v>0</v>
      </c>
      <c r="BN49" s="43">
        <f>BN50+BN51</f>
        <v>0</v>
      </c>
      <c r="BO49" s="38"/>
      <c r="BP49" s="43">
        <f>BP50+BP51</f>
        <v>0</v>
      </c>
      <c r="BQ49" s="43">
        <f>BQ50+BQ51</f>
        <v>0</v>
      </c>
      <c r="BR49" s="38"/>
      <c r="BS49" s="43">
        <f>BS50+BS51</f>
        <v>0</v>
      </c>
      <c r="BT49" s="43">
        <f>BT50+BT51</f>
        <v>0</v>
      </c>
      <c r="BU49" s="38"/>
      <c r="BV49" s="43">
        <f>BV50+BV51</f>
        <v>0</v>
      </c>
      <c r="BW49" s="43">
        <f>BW50+BW51</f>
        <v>0</v>
      </c>
      <c r="BX49" s="38"/>
      <c r="BY49" s="43">
        <f>BY50+BY51</f>
        <v>0</v>
      </c>
      <c r="BZ49" s="43">
        <f>BZ50+BZ51</f>
        <v>0</v>
      </c>
      <c r="CA49" s="38"/>
      <c r="CB49" s="43">
        <f>CB50+CB51</f>
        <v>0</v>
      </c>
      <c r="CC49" s="43">
        <f>CC50+CC51</f>
        <v>0</v>
      </c>
      <c r="CD49" s="38"/>
      <c r="CE49" s="43">
        <f>CE50+CE51</f>
        <v>0</v>
      </c>
      <c r="CF49" s="43">
        <f>CF50+CF51</f>
        <v>0</v>
      </c>
      <c r="CG49" s="38"/>
      <c r="CH49" s="43">
        <f>CH50+CH51</f>
        <v>0</v>
      </c>
      <c r="CI49" s="43">
        <f>CI50+CI51</f>
        <v>0</v>
      </c>
      <c r="CJ49" s="38"/>
      <c r="CK49" s="43">
        <f>CK50+CK51</f>
        <v>0</v>
      </c>
      <c r="CL49" s="43">
        <f>CL50+CL51</f>
        <v>0</v>
      </c>
      <c r="CM49" s="38"/>
      <c r="CN49" s="43">
        <f>CN50+CN51</f>
        <v>0</v>
      </c>
      <c r="CO49" s="43">
        <f>CO50+CO51</f>
        <v>0</v>
      </c>
      <c r="CP49" s="38"/>
      <c r="CQ49" s="43">
        <f>CQ50+CQ51</f>
        <v>0</v>
      </c>
      <c r="CR49" s="43">
        <f>CR50+CR51</f>
        <v>0</v>
      </c>
      <c r="CS49" s="38"/>
      <c r="CT49" s="43">
        <f>CT50+CT51</f>
        <v>0</v>
      </c>
      <c r="CU49" s="43">
        <f>CU50+CU51</f>
        <v>0</v>
      </c>
      <c r="CV49" s="38"/>
      <c r="CW49" s="43">
        <f>CW50+CW51</f>
        <v>0</v>
      </c>
      <c r="CX49" s="43">
        <f>CX50+CX51</f>
        <v>0</v>
      </c>
      <c r="CY49" s="38"/>
      <c r="CZ49" s="43">
        <f>CZ50+CZ51</f>
        <v>0</v>
      </c>
      <c r="DA49" s="43">
        <f>DA50+DA51</f>
        <v>0</v>
      </c>
      <c r="DB49" s="38"/>
      <c r="DC49" s="43">
        <f>DC50+DC51</f>
        <v>90000</v>
      </c>
      <c r="DD49" s="43">
        <f>DD50+DD51</f>
        <v>140000</v>
      </c>
      <c r="DE49" s="40">
        <f t="shared" ref="DE49:DE50" si="244">DD49/DC49*100</f>
        <v>155.55555555555557</v>
      </c>
      <c r="DF49" s="43">
        <f>DF50+DF51</f>
        <v>0</v>
      </c>
      <c r="DG49" s="43">
        <f>DG50+DG51</f>
        <v>0</v>
      </c>
      <c r="DH49" s="38"/>
      <c r="DI49" s="43">
        <f>DI50+DI51</f>
        <v>0</v>
      </c>
      <c r="DJ49" s="43">
        <f>DJ50+DJ51</f>
        <v>0</v>
      </c>
      <c r="DK49" s="38"/>
      <c r="DL49" s="43">
        <f>DL50+DL51</f>
        <v>0</v>
      </c>
      <c r="DM49" s="43">
        <f>DM50+DM51</f>
        <v>0</v>
      </c>
      <c r="DN49" s="38"/>
      <c r="DO49" s="43">
        <f>DO50+DO51</f>
        <v>0</v>
      </c>
      <c r="DP49" s="43">
        <f>DP50+DP51</f>
        <v>0</v>
      </c>
      <c r="DQ49" s="38"/>
      <c r="DR49" s="38">
        <f t="shared" si="60"/>
        <v>90550</v>
      </c>
      <c r="DS49" s="38">
        <f t="shared" si="60"/>
        <v>140500</v>
      </c>
      <c r="DT49" s="40">
        <f t="shared" si="61"/>
        <v>155.16289342904471</v>
      </c>
      <c r="DU49" s="43">
        <f>DU50+DU51</f>
        <v>0</v>
      </c>
      <c r="DV49" s="43">
        <f>DV50+DV51</f>
        <v>0</v>
      </c>
      <c r="DW49" s="38"/>
      <c r="DX49" s="43">
        <f>DX50+DX51</f>
        <v>0</v>
      </c>
      <c r="DY49" s="43">
        <f>DY50+DY51</f>
        <v>0</v>
      </c>
      <c r="DZ49" s="38"/>
      <c r="EA49" s="43">
        <f>EA50+EA51</f>
        <v>0</v>
      </c>
      <c r="EB49" s="43">
        <f>EB50+EB51</f>
        <v>0</v>
      </c>
      <c r="EC49" s="38"/>
      <c r="ED49" s="43">
        <f>ED50+ED51</f>
        <v>0</v>
      </c>
      <c r="EE49" s="43">
        <f>EE50+EE51</f>
        <v>0</v>
      </c>
      <c r="EF49" s="38"/>
      <c r="EG49" s="43">
        <f>EG50+EG51</f>
        <v>0</v>
      </c>
      <c r="EH49" s="43">
        <f>EH50+EH51</f>
        <v>0</v>
      </c>
      <c r="EI49" s="38"/>
      <c r="EJ49" s="43">
        <f>EJ50+EJ51</f>
        <v>0</v>
      </c>
      <c r="EK49" s="43">
        <f>EK50+EK51</f>
        <v>0</v>
      </c>
      <c r="EL49" s="38"/>
      <c r="EM49" s="43">
        <f>EM50+EM51</f>
        <v>0</v>
      </c>
      <c r="EN49" s="43">
        <f>EN50+EN51</f>
        <v>0</v>
      </c>
      <c r="EO49" s="38"/>
      <c r="EP49" s="43">
        <f>EP50+EP51</f>
        <v>0</v>
      </c>
      <c r="EQ49" s="43">
        <f>EQ50+EQ51</f>
        <v>0</v>
      </c>
      <c r="ER49" s="38"/>
      <c r="ES49" s="43">
        <f>ES50+ES51</f>
        <v>0</v>
      </c>
      <c r="ET49" s="43">
        <f>ET50+ET51</f>
        <v>0</v>
      </c>
      <c r="EU49" s="39"/>
      <c r="EV49" s="38">
        <f t="shared" si="62"/>
        <v>0</v>
      </c>
      <c r="EW49" s="38">
        <f t="shared" si="62"/>
        <v>0</v>
      </c>
      <c r="EX49" s="31"/>
      <c r="EY49" s="43">
        <f>EY50+EY51</f>
        <v>0</v>
      </c>
      <c r="EZ49" s="43">
        <f>EZ50+EZ51</f>
        <v>0</v>
      </c>
      <c r="FA49" s="38"/>
      <c r="FB49" s="43">
        <f>FB50+FB51</f>
        <v>0</v>
      </c>
      <c r="FC49" s="43">
        <f>FC50+FC51</f>
        <v>0</v>
      </c>
      <c r="FD49" s="38"/>
      <c r="FE49" s="43">
        <f>FE50+FE51</f>
        <v>0</v>
      </c>
      <c r="FF49" s="43">
        <f>FF50+FF51</f>
        <v>0</v>
      </c>
      <c r="FG49" s="38"/>
      <c r="FH49" s="43">
        <f>FH50+FH51</f>
        <v>0</v>
      </c>
      <c r="FI49" s="43">
        <f>FI50+FI51</f>
        <v>0</v>
      </c>
      <c r="FJ49" s="38"/>
      <c r="FK49" s="43">
        <f>FK50+FK51</f>
        <v>0</v>
      </c>
      <c r="FL49" s="43">
        <f>FL50+FL51</f>
        <v>0</v>
      </c>
      <c r="FM49" s="38"/>
      <c r="FN49" s="43">
        <f>FN50+FN51</f>
        <v>0</v>
      </c>
      <c r="FO49" s="43">
        <f>FO50+FO51</f>
        <v>0</v>
      </c>
      <c r="FP49" s="38"/>
      <c r="FQ49" s="43">
        <f>FQ50+FQ51</f>
        <v>0</v>
      </c>
      <c r="FR49" s="43">
        <f>FR50+FR51</f>
        <v>0</v>
      </c>
      <c r="FS49" s="38"/>
      <c r="FT49" s="43">
        <f>FT50+FT51</f>
        <v>0</v>
      </c>
      <c r="FU49" s="43">
        <f>FU50+FU51</f>
        <v>0</v>
      </c>
      <c r="FV49" s="39"/>
      <c r="FW49" s="43">
        <f>FW50+FW51</f>
        <v>0</v>
      </c>
      <c r="FX49" s="43">
        <f>FX50+FX51</f>
        <v>0</v>
      </c>
      <c r="FY49" s="38"/>
      <c r="FZ49" s="43">
        <f>FZ50+FZ51</f>
        <v>0</v>
      </c>
      <c r="GA49" s="43">
        <f>GA50+GA51</f>
        <v>0</v>
      </c>
      <c r="GB49" s="38"/>
      <c r="GC49" s="43">
        <f>GC50+GC51</f>
        <v>0</v>
      </c>
      <c r="GD49" s="43">
        <f>GD50+GD51</f>
        <v>0</v>
      </c>
      <c r="GE49" s="38"/>
      <c r="GF49" s="43">
        <f>GF50+GF51</f>
        <v>0</v>
      </c>
      <c r="GG49" s="43">
        <f>GG50+GG51</f>
        <v>0</v>
      </c>
      <c r="GH49" s="38"/>
      <c r="GI49" s="43">
        <f>GI50+GI51</f>
        <v>0</v>
      </c>
      <c r="GJ49" s="43">
        <f>GJ50+GJ51</f>
        <v>0</v>
      </c>
      <c r="GK49" s="38"/>
      <c r="GL49" s="38">
        <f t="shared" si="63"/>
        <v>0</v>
      </c>
      <c r="GM49" s="38">
        <f t="shared" si="63"/>
        <v>0</v>
      </c>
      <c r="GN49" s="38"/>
      <c r="GO49" s="43">
        <f>GO50+GO51</f>
        <v>0</v>
      </c>
      <c r="GP49" s="43">
        <f>GP50+GP51</f>
        <v>0</v>
      </c>
      <c r="GQ49" s="38"/>
      <c r="GR49" s="43">
        <f>GR50+GR51</f>
        <v>0</v>
      </c>
      <c r="GS49" s="43">
        <f>GS50+GS51</f>
        <v>0</v>
      </c>
      <c r="GT49" s="38"/>
      <c r="GU49" s="43">
        <f>GU50+GU51</f>
        <v>0</v>
      </c>
      <c r="GV49" s="43">
        <f>GV50+GV51</f>
        <v>0</v>
      </c>
      <c r="GW49" s="38"/>
      <c r="GX49" s="38">
        <f t="shared" si="64"/>
        <v>0</v>
      </c>
      <c r="GY49" s="38">
        <f t="shared" si="64"/>
        <v>0</v>
      </c>
      <c r="GZ49" s="38"/>
      <c r="HA49" s="38">
        <f t="shared" si="65"/>
        <v>90550</v>
      </c>
      <c r="HB49" s="38">
        <f t="shared" si="65"/>
        <v>140500</v>
      </c>
      <c r="HC49" s="41">
        <f t="shared" si="59"/>
        <v>155.16289342904471</v>
      </c>
      <c r="HE49" s="25"/>
      <c r="HF49" s="25"/>
    </row>
    <row r="50" spans="1:214" ht="24.95" customHeight="1" x14ac:dyDescent="0.2">
      <c r="A50" s="56" t="s">
        <v>350</v>
      </c>
      <c r="B50" s="36"/>
      <c r="C50" s="36">
        <f>SUM('[1]címrend kötelező'!C50+'[1]címrend önként'!C50+'[1]címrend államig'!C50)</f>
        <v>0</v>
      </c>
      <c r="D50" s="40"/>
      <c r="E50" s="36"/>
      <c r="F50" s="36">
        <f>SUM('[1]címrend kötelező'!F50+'[1]címrend önként'!F50+'[1]címrend államig'!F50)</f>
        <v>0</v>
      </c>
      <c r="G50" s="38"/>
      <c r="H50" s="36"/>
      <c r="I50" s="36">
        <f>SUM('[1]címrend kötelező'!I50+'[1]címrend önként'!I50+'[1]címrend államig'!I50)</f>
        <v>0</v>
      </c>
      <c r="J50" s="38"/>
      <c r="K50" s="36">
        <v>500</v>
      </c>
      <c r="L50" s="36">
        <f>SUM('[1]címrend kötelező'!L50+'[1]címrend önként'!L50+'[1]címrend államig'!L50)</f>
        <v>500</v>
      </c>
      <c r="M50" s="37">
        <f t="shared" si="242"/>
        <v>100</v>
      </c>
      <c r="N50" s="36"/>
      <c r="O50" s="36">
        <f>SUM('[1]címrend kötelező'!O50+'[1]címrend önként'!O50+'[1]címrend államig'!O50)</f>
        <v>0</v>
      </c>
      <c r="P50" s="38"/>
      <c r="Q50" s="36"/>
      <c r="R50" s="36">
        <f>SUM('[1]címrend kötelező'!R50+'[1]címrend önként'!R50+'[1]címrend államig'!R50)</f>
        <v>0</v>
      </c>
      <c r="S50" s="38"/>
      <c r="T50" s="36"/>
      <c r="U50" s="36">
        <f>SUM('[1]címrend kötelező'!U50+'[1]címrend önként'!U50+'[1]címrend államig'!U50)</f>
        <v>0</v>
      </c>
      <c r="V50" s="38"/>
      <c r="W50" s="36"/>
      <c r="X50" s="36">
        <f>SUM('[1]címrend kötelező'!X50+'[1]címrend önként'!X50+'[1]címrend államig'!X50)</f>
        <v>0</v>
      </c>
      <c r="Y50" s="38"/>
      <c r="Z50" s="36"/>
      <c r="AA50" s="36">
        <f>SUM('[1]címrend kötelező'!AA50+'[1]címrend önként'!AA50+'[1]címrend államig'!AA50)</f>
        <v>0</v>
      </c>
      <c r="AB50" s="38"/>
      <c r="AC50" s="36"/>
      <c r="AD50" s="36">
        <f>SUM('[1]címrend kötelező'!AD50+'[1]címrend önként'!AD50+'[1]címrend államig'!AD50)</f>
        <v>0</v>
      </c>
      <c r="AE50" s="38"/>
      <c r="AF50" s="36"/>
      <c r="AG50" s="36">
        <f>SUM('[1]címrend kötelező'!AG50+'[1]címrend önként'!AG50+'[1]címrend államig'!AG50)</f>
        <v>0</v>
      </c>
      <c r="AH50" s="38"/>
      <c r="AI50" s="36"/>
      <c r="AJ50" s="36">
        <f>SUM('[1]címrend kötelező'!AJ50+'[1]címrend önként'!AJ50+'[1]címrend államig'!AJ50)</f>
        <v>0</v>
      </c>
      <c r="AK50" s="38"/>
      <c r="AL50" s="36"/>
      <c r="AM50" s="36">
        <f>SUM('[1]címrend kötelező'!AM50+'[1]címrend önként'!AM50+'[1]címrend államig'!AM50)</f>
        <v>0</v>
      </c>
      <c r="AN50" s="38"/>
      <c r="AO50" s="36"/>
      <c r="AP50" s="36">
        <f>SUM('[1]címrend kötelező'!AP50+'[1]címrend önként'!AP50+'[1]címrend államig'!AP50)</f>
        <v>0</v>
      </c>
      <c r="AQ50" s="38"/>
      <c r="AR50" s="36"/>
      <c r="AS50" s="39">
        <f>SUM('[1]címrend kötelező'!AS50+'[1]címrend önként'!AS50+'[1]címrend államig'!AS50)</f>
        <v>0</v>
      </c>
      <c r="AT50" s="38"/>
      <c r="AU50" s="36"/>
      <c r="AV50" s="39">
        <f>SUM('[1]címrend kötelező'!AV50+'[1]címrend önként'!AV50+'[1]címrend államig'!AV50)</f>
        <v>0</v>
      </c>
      <c r="AW50" s="38"/>
      <c r="AX50" s="36"/>
      <c r="AY50" s="39">
        <f>SUM('[1]címrend kötelező'!AY50+'[1]címrend önként'!AY50+'[1]címrend államig'!AY50)</f>
        <v>0</v>
      </c>
      <c r="AZ50" s="38"/>
      <c r="BA50" s="36"/>
      <c r="BB50" s="39">
        <f>SUM('[1]címrend kötelező'!BB50+'[1]címrend önként'!BB50+'[1]címrend államig'!BB50)</f>
        <v>0</v>
      </c>
      <c r="BC50" s="38"/>
      <c r="BD50" s="36"/>
      <c r="BE50" s="39">
        <f>SUM('[1]címrend kötelező'!BE50+'[1]címrend önként'!BE50+'[1]címrend államig'!BE50)</f>
        <v>0</v>
      </c>
      <c r="BF50" s="38"/>
      <c r="BG50" s="36"/>
      <c r="BH50" s="39">
        <f>'[1]címrend kötelező'!BH50+'[1]címrend önként'!BH50+'[1]címrend államig'!BH50</f>
        <v>0</v>
      </c>
      <c r="BI50" s="38"/>
      <c r="BJ50" s="36">
        <v>50</v>
      </c>
      <c r="BK50" s="39">
        <f>'[1]címrend kötelező'!BK50+'[1]címrend önként'!BK50+'[1]címrend államig'!BK50</f>
        <v>0</v>
      </c>
      <c r="BL50" s="37">
        <f t="shared" si="243"/>
        <v>0</v>
      </c>
      <c r="BM50" s="36"/>
      <c r="BN50" s="39">
        <f>SUM('[1]címrend kötelező'!BN50+'[1]címrend önként'!BN50+'[1]címrend államig'!BN50)</f>
        <v>0</v>
      </c>
      <c r="BO50" s="38"/>
      <c r="BP50" s="36"/>
      <c r="BQ50" s="39">
        <f>SUM('[1]címrend kötelező'!BQ50+'[1]címrend önként'!BQ50+'[1]címrend államig'!BQ50)</f>
        <v>0</v>
      </c>
      <c r="BR50" s="38"/>
      <c r="BS50" s="36"/>
      <c r="BT50" s="39">
        <f>SUM('[1]címrend kötelező'!BT50+'[1]címrend önként'!BT50+'[1]címrend államig'!BT50)</f>
        <v>0</v>
      </c>
      <c r="BU50" s="38"/>
      <c r="BV50" s="36"/>
      <c r="BW50" s="39">
        <f>SUM('[1]címrend kötelező'!BW50+'[1]címrend önként'!BW50+'[1]címrend államig'!BW50)</f>
        <v>0</v>
      </c>
      <c r="BX50" s="38"/>
      <c r="BY50" s="36"/>
      <c r="BZ50" s="39">
        <f>SUM('[1]címrend kötelező'!BZ50+'[1]címrend önként'!BZ50+'[1]címrend államig'!BZ50)</f>
        <v>0</v>
      </c>
      <c r="CA50" s="38"/>
      <c r="CB50" s="36"/>
      <c r="CC50" s="39">
        <f>SUM('[1]címrend kötelező'!CC50+'[1]címrend önként'!CC50+'[1]címrend államig'!CC50)</f>
        <v>0</v>
      </c>
      <c r="CD50" s="38"/>
      <c r="CE50" s="36"/>
      <c r="CF50" s="39">
        <f>SUM('[1]címrend kötelező'!CF50+'[1]címrend önként'!CF50+'[1]címrend államig'!CF50)</f>
        <v>0</v>
      </c>
      <c r="CG50" s="38"/>
      <c r="CH50" s="36"/>
      <c r="CI50" s="39">
        <f>SUM('[1]címrend kötelező'!CI50+'[1]címrend önként'!CI50+'[1]címrend államig'!CI50)</f>
        <v>0</v>
      </c>
      <c r="CJ50" s="38"/>
      <c r="CK50" s="36"/>
      <c r="CL50" s="39">
        <f>SUM('[1]címrend kötelező'!CL50+'[1]címrend önként'!CL50+'[1]címrend államig'!CL50)</f>
        <v>0</v>
      </c>
      <c r="CM50" s="38"/>
      <c r="CN50" s="36"/>
      <c r="CO50" s="39">
        <f>'[1]címrend kötelező'!CO50+'[1]címrend önként'!CO50+'[1]címrend államig'!CO50</f>
        <v>0</v>
      </c>
      <c r="CP50" s="38"/>
      <c r="CQ50" s="36"/>
      <c r="CR50" s="39">
        <f>SUM('[1]címrend kötelező'!CR50+'[1]címrend önként'!CR50+'[1]címrend államig'!CR50)</f>
        <v>0</v>
      </c>
      <c r="CS50" s="38"/>
      <c r="CT50" s="36"/>
      <c r="CU50" s="39">
        <f>SUM('[1]címrend kötelező'!CU50+'[1]címrend önként'!CU50+'[1]címrend államig'!CU50)</f>
        <v>0</v>
      </c>
      <c r="CV50" s="38"/>
      <c r="CW50" s="36"/>
      <c r="CX50" s="39">
        <f>SUM('[1]címrend kötelező'!CX50+'[1]címrend önként'!CX50+'[1]címrend államig'!CX50)</f>
        <v>0</v>
      </c>
      <c r="CY50" s="38"/>
      <c r="CZ50" s="36"/>
      <c r="DA50" s="39">
        <f>SUM('[1]címrend kötelező'!DA50+'[1]címrend önként'!DA50+'[1]címrend államig'!DA50)</f>
        <v>0</v>
      </c>
      <c r="DB50" s="38"/>
      <c r="DC50" s="36">
        <v>90000</v>
      </c>
      <c r="DD50" s="39">
        <f>SUM('[1]címrend kötelező'!DD50+'[1]címrend önként'!DD50+'[1]címrend államig'!DD50)</f>
        <v>140000</v>
      </c>
      <c r="DE50" s="37">
        <f t="shared" si="244"/>
        <v>155.55555555555557</v>
      </c>
      <c r="DF50" s="36"/>
      <c r="DG50" s="39">
        <f>SUM('[1]címrend kötelező'!DG50+'[1]címrend önként'!DG50+'[1]címrend államig'!DG50)</f>
        <v>0</v>
      </c>
      <c r="DH50" s="38"/>
      <c r="DI50" s="36"/>
      <c r="DJ50" s="39">
        <f>SUM('[1]címrend kötelező'!DJ50+'[1]címrend önként'!DJ50+'[1]címrend államig'!DJ50)</f>
        <v>0</v>
      </c>
      <c r="DK50" s="38"/>
      <c r="DL50" s="36"/>
      <c r="DM50" s="39">
        <f>SUM('[1]címrend kötelező'!DM50+'[1]címrend önként'!DM50+'[1]címrend államig'!DM50)</f>
        <v>0</v>
      </c>
      <c r="DN50" s="38"/>
      <c r="DO50" s="36"/>
      <c r="DP50" s="39">
        <f>'[1]címrend kötelező'!DP50+'[1]címrend önként'!DP50+'[1]címrend államig'!DP50</f>
        <v>0</v>
      </c>
      <c r="DQ50" s="38"/>
      <c r="DR50" s="38">
        <f t="shared" si="60"/>
        <v>90550</v>
      </c>
      <c r="DS50" s="38">
        <f t="shared" si="60"/>
        <v>140500</v>
      </c>
      <c r="DT50" s="40">
        <f t="shared" si="61"/>
        <v>155.16289342904471</v>
      </c>
      <c r="DU50" s="36"/>
      <c r="DV50" s="36">
        <f>SUM('[1]címrend kötelező'!DV50+'[1]címrend önként'!DV50+'[1]címrend államig'!DV50)</f>
        <v>0</v>
      </c>
      <c r="DW50" s="38"/>
      <c r="DX50" s="36"/>
      <c r="DY50" s="36">
        <f>SUM('[1]címrend kötelező'!DY50+'[1]címrend önként'!DY50+'[1]címrend államig'!DY50)</f>
        <v>0</v>
      </c>
      <c r="DZ50" s="38"/>
      <c r="EA50" s="36"/>
      <c r="EB50" s="36">
        <f>SUM('[1]címrend kötelező'!EB50+'[1]címrend önként'!EB50+'[1]címrend államig'!EB50)</f>
        <v>0</v>
      </c>
      <c r="EC50" s="38"/>
      <c r="ED50" s="36"/>
      <c r="EE50" s="36">
        <f>SUM('[1]címrend kötelező'!EE50+'[1]címrend önként'!EE50+'[1]címrend államig'!EE50)</f>
        <v>0</v>
      </c>
      <c r="EF50" s="38"/>
      <c r="EG50" s="36"/>
      <c r="EH50" s="36">
        <f>SUM('[1]címrend kötelező'!EH50+'[1]címrend önként'!EH50+'[1]címrend államig'!EH50)</f>
        <v>0</v>
      </c>
      <c r="EI50" s="38"/>
      <c r="EJ50" s="36"/>
      <c r="EK50" s="36">
        <f>SUM('[1]címrend kötelező'!EK50+'[1]címrend önként'!EK50+'[1]címrend államig'!EK50)</f>
        <v>0</v>
      </c>
      <c r="EL50" s="38"/>
      <c r="EM50" s="36"/>
      <c r="EN50" s="36">
        <f>SUM('[1]címrend kötelező'!EN50+'[1]címrend önként'!EN50+'[1]címrend államig'!EN50)</f>
        <v>0</v>
      </c>
      <c r="EO50" s="38"/>
      <c r="EP50" s="36"/>
      <c r="EQ50" s="36">
        <f>SUM('[1]címrend kötelező'!EQ50+'[1]címrend önként'!EQ50+'[1]címrend államig'!EQ50)</f>
        <v>0</v>
      </c>
      <c r="ER50" s="38"/>
      <c r="ES50" s="36"/>
      <c r="ET50" s="36">
        <f>SUM('[1]címrend kötelező'!ET50+'[1]címrend önként'!ET50+'[1]címrend államig'!ET50)</f>
        <v>0</v>
      </c>
      <c r="EU50" s="39"/>
      <c r="EV50" s="38">
        <f t="shared" si="62"/>
        <v>0</v>
      </c>
      <c r="EW50" s="38">
        <f t="shared" si="62"/>
        <v>0</v>
      </c>
      <c r="EX50" s="31"/>
      <c r="EY50" s="36"/>
      <c r="EZ50" s="39">
        <f>'[1]címrend kötelező'!EY50+'[1]címrend önként'!EY50+'[1]címrend államig'!EY50</f>
        <v>0</v>
      </c>
      <c r="FA50" s="38"/>
      <c r="FB50" s="36"/>
      <c r="FC50" s="39">
        <f>'[1]címrend kötelező'!EZ50+'[1]címrend önként'!EZ50+'[1]címrend államig'!EZ50</f>
        <v>0</v>
      </c>
      <c r="FD50" s="38"/>
      <c r="FE50" s="36"/>
      <c r="FF50" s="39">
        <f>'[1]címrend kötelező'!FA50+'[1]címrend önként'!FA50+'[1]címrend államig'!FA50</f>
        <v>0</v>
      </c>
      <c r="FG50" s="38"/>
      <c r="FH50" s="36"/>
      <c r="FI50" s="39">
        <f>'[1]címrend kötelező'!FB50+'[1]címrend önként'!FB50+'[1]címrend államig'!FB50</f>
        <v>0</v>
      </c>
      <c r="FJ50" s="38"/>
      <c r="FK50" s="36"/>
      <c r="FL50" s="39">
        <f>'[1]címrend kötelező'!FC50+'[1]címrend önként'!FC50+'[1]címrend államig'!FC50</f>
        <v>0</v>
      </c>
      <c r="FM50" s="38"/>
      <c r="FN50" s="36"/>
      <c r="FO50" s="39">
        <f>'[1]címrend kötelező'!FD50+'[1]címrend önként'!FD50+'[1]címrend államig'!FD50</f>
        <v>0</v>
      </c>
      <c r="FP50" s="38"/>
      <c r="FQ50" s="36"/>
      <c r="FR50" s="39">
        <f>'[1]címrend kötelező'!FE50+'[1]címrend önként'!FE50+'[1]címrend államig'!FE50</f>
        <v>0</v>
      </c>
      <c r="FS50" s="38"/>
      <c r="FT50" s="36"/>
      <c r="FU50" s="39">
        <f>'[1]címrend kötelező'!FF50+'[1]címrend önként'!FF50+'[1]címrend államig'!FF50</f>
        <v>0</v>
      </c>
      <c r="FV50" s="39"/>
      <c r="FW50" s="36"/>
      <c r="FX50" s="39">
        <f>'[1]címrend kötelező'!FG50+'[1]címrend önként'!FG50+'[1]címrend államig'!FG50</f>
        <v>0</v>
      </c>
      <c r="FY50" s="38"/>
      <c r="FZ50" s="36"/>
      <c r="GA50" s="39">
        <f>'[1]címrend kötelező'!FH50+'[1]címrend önként'!FH50+'[1]címrend államig'!FH50</f>
        <v>0</v>
      </c>
      <c r="GB50" s="39"/>
      <c r="GC50" s="36"/>
      <c r="GD50" s="39">
        <f>'[1]címrend kötelező'!FI50+'[1]címrend önként'!FI50+'[1]címrend államig'!FI50</f>
        <v>0</v>
      </c>
      <c r="GE50" s="39"/>
      <c r="GF50" s="36"/>
      <c r="GG50" s="39">
        <f>'[1]címrend kötelező'!FJ50+'[1]címrend önként'!FJ50+'[1]címrend államig'!FJ50</f>
        <v>0</v>
      </c>
      <c r="GH50" s="39"/>
      <c r="GI50" s="36"/>
      <c r="GJ50" s="39">
        <f>'[1]címrend kötelező'!FK50+'[1]címrend önként'!FK50+'[1]címrend államig'!FK50</f>
        <v>0</v>
      </c>
      <c r="GK50" s="38"/>
      <c r="GL50" s="38">
        <f t="shared" si="63"/>
        <v>0</v>
      </c>
      <c r="GM50" s="38">
        <f t="shared" si="63"/>
        <v>0</v>
      </c>
      <c r="GN50" s="38"/>
      <c r="GO50" s="36"/>
      <c r="GP50" s="39">
        <f>'[1]címrend kötelező'!FM50+'[1]címrend önként'!FM50+'[1]címrend államig'!FM50</f>
        <v>0</v>
      </c>
      <c r="GQ50" s="39"/>
      <c r="GR50" s="36"/>
      <c r="GS50" s="39">
        <f>'[1]címrend kötelező'!FN50+'[1]címrend önként'!FN50+'[1]címrend államig'!FN50</f>
        <v>0</v>
      </c>
      <c r="GT50" s="39"/>
      <c r="GU50" s="36"/>
      <c r="GV50" s="39">
        <f>'[1]címrend kötelező'!FO50+'[1]címrend önként'!FO50+'[1]címrend államig'!FO50</f>
        <v>0</v>
      </c>
      <c r="GW50" s="38"/>
      <c r="GX50" s="38">
        <f t="shared" si="64"/>
        <v>0</v>
      </c>
      <c r="GY50" s="38">
        <f t="shared" si="64"/>
        <v>0</v>
      </c>
      <c r="GZ50" s="38"/>
      <c r="HA50" s="38">
        <f t="shared" si="65"/>
        <v>90550</v>
      </c>
      <c r="HB50" s="38">
        <f t="shared" si="65"/>
        <v>140500</v>
      </c>
      <c r="HC50" s="41">
        <f t="shared" si="59"/>
        <v>155.16289342904471</v>
      </c>
      <c r="HE50" s="25"/>
      <c r="HF50" s="25"/>
    </row>
    <row r="51" spans="1:214" ht="15" customHeight="1" x14ac:dyDescent="0.2">
      <c r="A51" s="56" t="s">
        <v>351</v>
      </c>
      <c r="B51" s="36"/>
      <c r="C51" s="36">
        <f>SUM('[1]címrend kötelező'!C51+'[1]címrend önként'!C51+'[1]címrend államig'!C51)</f>
        <v>0</v>
      </c>
      <c r="D51" s="40"/>
      <c r="E51" s="36"/>
      <c r="F51" s="36">
        <f>SUM('[1]címrend kötelező'!F51+'[1]címrend önként'!F51+'[1]címrend államig'!F51)</f>
        <v>0</v>
      </c>
      <c r="G51" s="38"/>
      <c r="H51" s="36"/>
      <c r="I51" s="36">
        <f>SUM('[1]címrend kötelező'!I51+'[1]címrend önként'!I51+'[1]címrend államig'!I51)</f>
        <v>0</v>
      </c>
      <c r="J51" s="38"/>
      <c r="K51" s="36"/>
      <c r="L51" s="36">
        <f>SUM('[1]címrend kötelező'!L51+'[1]címrend önként'!L51+'[1]címrend államig'!L51)</f>
        <v>0</v>
      </c>
      <c r="M51" s="38"/>
      <c r="N51" s="36"/>
      <c r="O51" s="36">
        <f>SUM('[1]címrend kötelező'!O51+'[1]címrend önként'!O51+'[1]címrend államig'!O51)</f>
        <v>0</v>
      </c>
      <c r="P51" s="38"/>
      <c r="Q51" s="36"/>
      <c r="R51" s="36">
        <f>SUM('[1]címrend kötelező'!R51+'[1]címrend önként'!R51+'[1]címrend államig'!R51)</f>
        <v>0</v>
      </c>
      <c r="S51" s="38"/>
      <c r="T51" s="36"/>
      <c r="U51" s="36">
        <f>SUM('[1]címrend kötelező'!U51+'[1]címrend önként'!U51+'[1]címrend államig'!U51)</f>
        <v>0</v>
      </c>
      <c r="V51" s="38"/>
      <c r="W51" s="36"/>
      <c r="X51" s="36">
        <f>SUM('[1]címrend kötelező'!X51+'[1]címrend önként'!X51+'[1]címrend államig'!X51)</f>
        <v>0</v>
      </c>
      <c r="Y51" s="38"/>
      <c r="Z51" s="36"/>
      <c r="AA51" s="36">
        <f>SUM('[1]címrend kötelező'!AA51+'[1]címrend önként'!AA51+'[1]címrend államig'!AA51)</f>
        <v>0</v>
      </c>
      <c r="AB51" s="38"/>
      <c r="AC51" s="36"/>
      <c r="AD51" s="36">
        <f>SUM('[1]címrend kötelező'!AD51+'[1]címrend önként'!AD51+'[1]címrend államig'!AD51)</f>
        <v>0</v>
      </c>
      <c r="AE51" s="38"/>
      <c r="AF51" s="36"/>
      <c r="AG51" s="36">
        <f>SUM('[1]címrend kötelező'!AG51+'[1]címrend önként'!AG51+'[1]címrend államig'!AG51)</f>
        <v>0</v>
      </c>
      <c r="AH51" s="38"/>
      <c r="AI51" s="36"/>
      <c r="AJ51" s="36">
        <f>SUM('[1]címrend kötelező'!AJ51+'[1]címrend önként'!AJ51+'[1]címrend államig'!AJ51)</f>
        <v>0</v>
      </c>
      <c r="AK51" s="38"/>
      <c r="AL51" s="36"/>
      <c r="AM51" s="36">
        <f>SUM('[1]címrend kötelező'!AM51+'[1]címrend önként'!AM51+'[1]címrend államig'!AM51)</f>
        <v>0</v>
      </c>
      <c r="AN51" s="38"/>
      <c r="AO51" s="36"/>
      <c r="AP51" s="36">
        <f>SUM('[1]címrend kötelező'!AP51+'[1]címrend önként'!AP51+'[1]címrend államig'!AP51)</f>
        <v>0</v>
      </c>
      <c r="AQ51" s="38"/>
      <c r="AR51" s="36"/>
      <c r="AS51" s="39">
        <f>SUM('[1]címrend kötelező'!AS51+'[1]címrend önként'!AS51+'[1]címrend államig'!AS51)</f>
        <v>0</v>
      </c>
      <c r="AT51" s="38"/>
      <c r="AU51" s="36"/>
      <c r="AV51" s="39">
        <f>SUM('[1]címrend kötelező'!AV51+'[1]címrend önként'!AV51+'[1]címrend államig'!AV51)</f>
        <v>0</v>
      </c>
      <c r="AW51" s="38"/>
      <c r="AX51" s="36"/>
      <c r="AY51" s="39">
        <f>SUM('[1]címrend kötelező'!AY51+'[1]címrend önként'!AY51+'[1]címrend államig'!AY51)</f>
        <v>0</v>
      </c>
      <c r="AZ51" s="38"/>
      <c r="BA51" s="36"/>
      <c r="BB51" s="39">
        <f>SUM('[1]címrend kötelező'!BB51+'[1]címrend önként'!BB51+'[1]címrend államig'!BB51)</f>
        <v>0</v>
      </c>
      <c r="BC51" s="38"/>
      <c r="BD51" s="36"/>
      <c r="BE51" s="39">
        <f>SUM('[1]címrend kötelező'!BE51+'[1]címrend önként'!BE51+'[1]címrend államig'!BE51)</f>
        <v>0</v>
      </c>
      <c r="BF51" s="38"/>
      <c r="BG51" s="36"/>
      <c r="BH51" s="39">
        <f>'[1]címrend kötelező'!BH51+'[1]címrend önként'!BH51+'[1]címrend államig'!BH51</f>
        <v>0</v>
      </c>
      <c r="BI51" s="38"/>
      <c r="BJ51" s="36"/>
      <c r="BK51" s="39">
        <f>'[1]címrend kötelező'!BK51+'[1]címrend önként'!BK51+'[1]címrend államig'!BK51</f>
        <v>0</v>
      </c>
      <c r="BL51" s="38"/>
      <c r="BM51" s="36"/>
      <c r="BN51" s="39">
        <f>SUM('[1]címrend kötelező'!BN51+'[1]címrend önként'!BN51+'[1]címrend államig'!BN51)</f>
        <v>0</v>
      </c>
      <c r="BO51" s="38"/>
      <c r="BP51" s="36"/>
      <c r="BQ51" s="39">
        <f>SUM('[1]címrend kötelező'!BQ51+'[1]címrend önként'!BQ51+'[1]címrend államig'!BQ51)</f>
        <v>0</v>
      </c>
      <c r="BR51" s="38"/>
      <c r="BS51" s="36"/>
      <c r="BT51" s="39">
        <f>SUM('[1]címrend kötelező'!BT51+'[1]címrend önként'!BT51+'[1]címrend államig'!BT51)</f>
        <v>0</v>
      </c>
      <c r="BU51" s="38"/>
      <c r="BV51" s="36"/>
      <c r="BW51" s="39">
        <f>SUM('[1]címrend kötelező'!BW51+'[1]címrend önként'!BW51+'[1]címrend államig'!BW51)</f>
        <v>0</v>
      </c>
      <c r="BX51" s="38"/>
      <c r="BY51" s="36"/>
      <c r="BZ51" s="39">
        <f>SUM('[1]címrend kötelező'!BZ51+'[1]címrend önként'!BZ51+'[1]címrend államig'!BZ51)</f>
        <v>0</v>
      </c>
      <c r="CA51" s="38"/>
      <c r="CB51" s="36"/>
      <c r="CC51" s="39">
        <f>SUM('[1]címrend kötelező'!CC51+'[1]címrend önként'!CC51+'[1]címrend államig'!CC51)</f>
        <v>0</v>
      </c>
      <c r="CD51" s="38"/>
      <c r="CE51" s="36"/>
      <c r="CF51" s="39">
        <f>SUM('[1]címrend kötelező'!CF51+'[1]címrend önként'!CF51+'[1]címrend államig'!CF51)</f>
        <v>0</v>
      </c>
      <c r="CG51" s="38"/>
      <c r="CH51" s="36"/>
      <c r="CI51" s="39">
        <f>SUM('[1]címrend kötelező'!CI51+'[1]címrend önként'!CI51+'[1]címrend államig'!CI51)</f>
        <v>0</v>
      </c>
      <c r="CJ51" s="38"/>
      <c r="CK51" s="36"/>
      <c r="CL51" s="39">
        <f>SUM('[1]címrend kötelező'!CL51+'[1]címrend önként'!CL51+'[1]címrend államig'!CL51)</f>
        <v>0</v>
      </c>
      <c r="CM51" s="38"/>
      <c r="CN51" s="36"/>
      <c r="CO51" s="39">
        <f>'[1]címrend kötelező'!CO51+'[1]címrend önként'!CO51+'[1]címrend államig'!CO51</f>
        <v>0</v>
      </c>
      <c r="CP51" s="38"/>
      <c r="CQ51" s="36"/>
      <c r="CR51" s="39">
        <f>SUM('[1]címrend kötelező'!CR51+'[1]címrend önként'!CR51+'[1]címrend államig'!CR51)</f>
        <v>0</v>
      </c>
      <c r="CS51" s="38"/>
      <c r="CT51" s="36"/>
      <c r="CU51" s="39">
        <f>SUM('[1]címrend kötelező'!CU51+'[1]címrend önként'!CU51+'[1]címrend államig'!CU51)</f>
        <v>0</v>
      </c>
      <c r="CV51" s="38"/>
      <c r="CW51" s="36"/>
      <c r="CX51" s="39">
        <f>SUM('[1]címrend kötelező'!CX51+'[1]címrend önként'!CX51+'[1]címrend államig'!CX51)</f>
        <v>0</v>
      </c>
      <c r="CY51" s="38"/>
      <c r="CZ51" s="36"/>
      <c r="DA51" s="39">
        <f>SUM('[1]címrend kötelező'!DA51+'[1]címrend önként'!DA51+'[1]címrend államig'!DA51)</f>
        <v>0</v>
      </c>
      <c r="DB51" s="38"/>
      <c r="DC51" s="36"/>
      <c r="DD51" s="39">
        <f>SUM('[1]címrend kötelező'!DD51+'[1]címrend önként'!DD51+'[1]címrend államig'!DD51)</f>
        <v>0</v>
      </c>
      <c r="DE51" s="38"/>
      <c r="DF51" s="36"/>
      <c r="DG51" s="39">
        <f>SUM('[1]címrend kötelező'!DG51+'[1]címrend önként'!DG51+'[1]címrend államig'!DG51)</f>
        <v>0</v>
      </c>
      <c r="DH51" s="38"/>
      <c r="DI51" s="36"/>
      <c r="DJ51" s="39">
        <f>SUM('[1]címrend kötelező'!DJ51+'[1]címrend önként'!DJ51+'[1]címrend államig'!DJ51)</f>
        <v>0</v>
      </c>
      <c r="DK51" s="38"/>
      <c r="DL51" s="36"/>
      <c r="DM51" s="39">
        <f>SUM('[1]címrend kötelező'!DM51+'[1]címrend önként'!DM51+'[1]címrend államig'!DM51)</f>
        <v>0</v>
      </c>
      <c r="DN51" s="38"/>
      <c r="DO51" s="36"/>
      <c r="DP51" s="39">
        <f>'[1]címrend kötelező'!DP51+'[1]címrend önként'!DP51+'[1]címrend államig'!DP51</f>
        <v>0</v>
      </c>
      <c r="DQ51" s="38"/>
      <c r="DR51" s="38">
        <f t="shared" si="60"/>
        <v>0</v>
      </c>
      <c r="DS51" s="38">
        <f t="shared" si="60"/>
        <v>0</v>
      </c>
      <c r="DT51" s="38"/>
      <c r="DU51" s="36"/>
      <c r="DV51" s="36">
        <f>SUM('[1]címrend kötelező'!DV51+'[1]címrend önként'!DV51+'[1]címrend államig'!DV51)</f>
        <v>0</v>
      </c>
      <c r="DW51" s="38"/>
      <c r="DX51" s="36"/>
      <c r="DY51" s="36">
        <f>SUM('[1]címrend kötelező'!DY51+'[1]címrend önként'!DY51+'[1]címrend államig'!DY51)</f>
        <v>0</v>
      </c>
      <c r="DZ51" s="38"/>
      <c r="EA51" s="36"/>
      <c r="EB51" s="36">
        <f>SUM('[1]címrend kötelező'!EB51+'[1]címrend önként'!EB51+'[1]címrend államig'!EB51)</f>
        <v>0</v>
      </c>
      <c r="EC51" s="38"/>
      <c r="ED51" s="36"/>
      <c r="EE51" s="36">
        <f>SUM('[1]címrend kötelező'!EE51+'[1]címrend önként'!EE51+'[1]címrend államig'!EE51)</f>
        <v>0</v>
      </c>
      <c r="EF51" s="38"/>
      <c r="EG51" s="36"/>
      <c r="EH51" s="36">
        <f>SUM('[1]címrend kötelező'!EH51+'[1]címrend önként'!EH51+'[1]címrend államig'!EH51)</f>
        <v>0</v>
      </c>
      <c r="EI51" s="38"/>
      <c r="EJ51" s="36"/>
      <c r="EK51" s="36">
        <f>SUM('[1]címrend kötelező'!EK51+'[1]címrend önként'!EK51+'[1]címrend államig'!EK51)</f>
        <v>0</v>
      </c>
      <c r="EL51" s="38"/>
      <c r="EM51" s="36"/>
      <c r="EN51" s="36">
        <f>SUM('[1]címrend kötelező'!EN51+'[1]címrend önként'!EN51+'[1]címrend államig'!EN51)</f>
        <v>0</v>
      </c>
      <c r="EO51" s="38"/>
      <c r="EP51" s="36"/>
      <c r="EQ51" s="36">
        <f>SUM('[1]címrend kötelező'!EQ51+'[1]címrend önként'!EQ51+'[1]címrend államig'!EQ51)</f>
        <v>0</v>
      </c>
      <c r="ER51" s="38"/>
      <c r="ES51" s="36"/>
      <c r="ET51" s="36">
        <f>SUM('[1]címrend kötelező'!ET51+'[1]címrend önként'!ET51+'[1]címrend államig'!ET51)</f>
        <v>0</v>
      </c>
      <c r="EU51" s="39"/>
      <c r="EV51" s="38">
        <f t="shared" si="62"/>
        <v>0</v>
      </c>
      <c r="EW51" s="38">
        <f t="shared" si="62"/>
        <v>0</v>
      </c>
      <c r="EX51" s="31"/>
      <c r="EY51" s="36"/>
      <c r="EZ51" s="39">
        <f>'[1]címrend kötelező'!EY51+'[1]címrend önként'!EY51+'[1]címrend államig'!EY51</f>
        <v>0</v>
      </c>
      <c r="FA51" s="38"/>
      <c r="FB51" s="36"/>
      <c r="FC51" s="39">
        <f>'[1]címrend kötelező'!EZ51+'[1]címrend önként'!EZ51+'[1]címrend államig'!EZ51</f>
        <v>0</v>
      </c>
      <c r="FD51" s="38"/>
      <c r="FE51" s="36"/>
      <c r="FF51" s="39">
        <f>'[1]címrend kötelező'!FA51+'[1]címrend önként'!FA51+'[1]címrend államig'!FA51</f>
        <v>0</v>
      </c>
      <c r="FG51" s="38"/>
      <c r="FH51" s="36"/>
      <c r="FI51" s="39">
        <f>'[1]címrend kötelező'!FB51+'[1]címrend önként'!FB51+'[1]címrend államig'!FB51</f>
        <v>0</v>
      </c>
      <c r="FJ51" s="38"/>
      <c r="FK51" s="36"/>
      <c r="FL51" s="39">
        <f>'[1]címrend kötelező'!FC51+'[1]címrend önként'!FC51+'[1]címrend államig'!FC51</f>
        <v>0</v>
      </c>
      <c r="FM51" s="38"/>
      <c r="FN51" s="36"/>
      <c r="FO51" s="39">
        <f>'[1]címrend kötelező'!FD51+'[1]címrend önként'!FD51+'[1]címrend államig'!FD51</f>
        <v>0</v>
      </c>
      <c r="FP51" s="38"/>
      <c r="FQ51" s="36"/>
      <c r="FR51" s="39">
        <f>'[1]címrend kötelező'!FE51+'[1]címrend önként'!FE51+'[1]címrend államig'!FE51</f>
        <v>0</v>
      </c>
      <c r="FS51" s="38"/>
      <c r="FT51" s="36"/>
      <c r="FU51" s="39">
        <f>'[1]címrend kötelező'!FF51+'[1]címrend önként'!FF51+'[1]címrend államig'!FF51</f>
        <v>0</v>
      </c>
      <c r="FV51" s="39"/>
      <c r="FW51" s="36"/>
      <c r="FX51" s="39">
        <f>'[1]címrend kötelező'!FG51+'[1]címrend önként'!FG51+'[1]címrend államig'!FG51</f>
        <v>0</v>
      </c>
      <c r="FY51" s="38"/>
      <c r="FZ51" s="36"/>
      <c r="GA51" s="39">
        <f>'[1]címrend kötelező'!FH51+'[1]címrend önként'!FH51+'[1]címrend államig'!FH51</f>
        <v>0</v>
      </c>
      <c r="GB51" s="39"/>
      <c r="GC51" s="36"/>
      <c r="GD51" s="39">
        <f>'[1]címrend kötelező'!FI51+'[1]címrend önként'!FI51+'[1]címrend államig'!FI51</f>
        <v>0</v>
      </c>
      <c r="GE51" s="39"/>
      <c r="GF51" s="36"/>
      <c r="GG51" s="39">
        <f>'[1]címrend kötelező'!FJ51+'[1]címrend önként'!FJ51+'[1]címrend államig'!FJ51</f>
        <v>0</v>
      </c>
      <c r="GH51" s="39"/>
      <c r="GI51" s="36"/>
      <c r="GJ51" s="39">
        <f>'[1]címrend kötelező'!FK51+'[1]címrend önként'!FK51+'[1]címrend államig'!FK51</f>
        <v>0</v>
      </c>
      <c r="GK51" s="38"/>
      <c r="GL51" s="38">
        <f t="shared" si="63"/>
        <v>0</v>
      </c>
      <c r="GM51" s="38">
        <f t="shared" si="63"/>
        <v>0</v>
      </c>
      <c r="GN51" s="38"/>
      <c r="GO51" s="36"/>
      <c r="GP51" s="39">
        <f>'[1]címrend kötelező'!FM51+'[1]címrend önként'!FM51+'[1]címrend államig'!FM51</f>
        <v>0</v>
      </c>
      <c r="GQ51" s="39"/>
      <c r="GR51" s="36"/>
      <c r="GS51" s="39">
        <f>'[1]címrend kötelező'!FN51+'[1]címrend önként'!FN51+'[1]címrend államig'!FN51</f>
        <v>0</v>
      </c>
      <c r="GT51" s="39"/>
      <c r="GU51" s="36"/>
      <c r="GV51" s="39">
        <f>'[1]címrend kötelező'!FO51+'[1]címrend önként'!FO51+'[1]címrend államig'!FO51</f>
        <v>0</v>
      </c>
      <c r="GW51" s="38"/>
      <c r="GX51" s="38">
        <f t="shared" si="64"/>
        <v>0</v>
      </c>
      <c r="GY51" s="38">
        <f t="shared" si="64"/>
        <v>0</v>
      </c>
      <c r="GZ51" s="38"/>
      <c r="HA51" s="38">
        <f t="shared" si="65"/>
        <v>0</v>
      </c>
      <c r="HB51" s="38">
        <f t="shared" si="65"/>
        <v>0</v>
      </c>
      <c r="HC51" s="41"/>
      <c r="HE51" s="25"/>
      <c r="HF51" s="25"/>
    </row>
    <row r="52" spans="1:214" s="44" customFormat="1" ht="15" customHeight="1" x14ac:dyDescent="0.2">
      <c r="A52" s="55" t="s">
        <v>352</v>
      </c>
      <c r="B52" s="43">
        <f>B28+B40</f>
        <v>0</v>
      </c>
      <c r="C52" s="43">
        <f>C28+C40</f>
        <v>0</v>
      </c>
      <c r="D52" s="40"/>
      <c r="E52" s="43">
        <f>E28+E40</f>
        <v>0</v>
      </c>
      <c r="F52" s="43">
        <f>F28+F40</f>
        <v>0</v>
      </c>
      <c r="G52" s="38"/>
      <c r="H52" s="43">
        <f>H28+H40</f>
        <v>0</v>
      </c>
      <c r="I52" s="43">
        <f>I28+I40</f>
        <v>0</v>
      </c>
      <c r="J52" s="38"/>
      <c r="K52" s="43">
        <f>K28+K40</f>
        <v>500</v>
      </c>
      <c r="L52" s="43">
        <f>L28+L40</f>
        <v>500</v>
      </c>
      <c r="M52" s="40">
        <f t="shared" si="242"/>
        <v>100</v>
      </c>
      <c r="N52" s="43">
        <f>N28+N40</f>
        <v>0</v>
      </c>
      <c r="O52" s="43">
        <f>O28+O40</f>
        <v>0</v>
      </c>
      <c r="P52" s="38"/>
      <c r="Q52" s="43">
        <f>Q28+Q40</f>
        <v>0</v>
      </c>
      <c r="R52" s="43">
        <f>R28+R40</f>
        <v>0</v>
      </c>
      <c r="S52" s="38"/>
      <c r="T52" s="43">
        <f>T28+T40</f>
        <v>0</v>
      </c>
      <c r="U52" s="43">
        <f>U28+U40</f>
        <v>0</v>
      </c>
      <c r="V52" s="38"/>
      <c r="W52" s="43">
        <f>W28+W40</f>
        <v>7086196</v>
      </c>
      <c r="X52" s="43">
        <f>X28+X40</f>
        <v>7558077</v>
      </c>
      <c r="Y52" s="40">
        <f t="shared" ref="Y52" si="245">X52/W52*100</f>
        <v>106.65915817174687</v>
      </c>
      <c r="Z52" s="43">
        <f>Z28+Z40</f>
        <v>1674245</v>
      </c>
      <c r="AA52" s="43">
        <f>AA28+AA40</f>
        <v>1723442</v>
      </c>
      <c r="AB52" s="40">
        <f t="shared" ref="AB52:AB54" si="246">AA52/Z52*100</f>
        <v>102.93845882771041</v>
      </c>
      <c r="AC52" s="43">
        <f>AC28+AC40</f>
        <v>0</v>
      </c>
      <c r="AD52" s="43">
        <f>AD28+AD40</f>
        <v>0</v>
      </c>
      <c r="AE52" s="38"/>
      <c r="AF52" s="43">
        <f>AF28+AF40</f>
        <v>0</v>
      </c>
      <c r="AG52" s="43">
        <f>AG28+AG40</f>
        <v>0</v>
      </c>
      <c r="AH52" s="38"/>
      <c r="AI52" s="43">
        <f>AI28+AI40</f>
        <v>5603</v>
      </c>
      <c r="AJ52" s="43">
        <f>AJ28+AJ40</f>
        <v>5603</v>
      </c>
      <c r="AK52" s="40">
        <f t="shared" ref="AK52" si="247">AJ52/AI52*100</f>
        <v>100</v>
      </c>
      <c r="AL52" s="43">
        <f>AL28+AL40</f>
        <v>0</v>
      </c>
      <c r="AM52" s="43">
        <f>AM28+AM40</f>
        <v>0</v>
      </c>
      <c r="AN52" s="38"/>
      <c r="AO52" s="43">
        <f>AO28+AO40</f>
        <v>1112500</v>
      </c>
      <c r="AP52" s="43">
        <f>AP28+AP40</f>
        <v>1251010</v>
      </c>
      <c r="AQ52" s="40">
        <f t="shared" ref="AQ52:AW52" si="248">AP52/AO52*100</f>
        <v>112.45033707865169</v>
      </c>
      <c r="AR52" s="43">
        <f>AR28+AR40</f>
        <v>0</v>
      </c>
      <c r="AS52" s="43">
        <f>AS28+AS40</f>
        <v>0</v>
      </c>
      <c r="AT52" s="40"/>
      <c r="AU52" s="43">
        <f>AU28+AU40</f>
        <v>1500</v>
      </c>
      <c r="AV52" s="43">
        <f>AV28+AV40</f>
        <v>1200</v>
      </c>
      <c r="AW52" s="40">
        <f t="shared" si="248"/>
        <v>80</v>
      </c>
      <c r="AX52" s="43">
        <f>AX28+AX40</f>
        <v>246119</v>
      </c>
      <c r="AY52" s="43">
        <f>AY28+AY40</f>
        <v>250000</v>
      </c>
      <c r="AZ52" s="40">
        <f t="shared" ref="AZ52" si="249">AY52/AX52*100</f>
        <v>101.57687947700096</v>
      </c>
      <c r="BA52" s="43">
        <f>BA28+BA40</f>
        <v>0</v>
      </c>
      <c r="BB52" s="43">
        <f>BB28+BB40</f>
        <v>0</v>
      </c>
      <c r="BC52" s="38"/>
      <c r="BD52" s="43">
        <f>BD28+BD40</f>
        <v>0</v>
      </c>
      <c r="BE52" s="43">
        <f>BE28+BE40</f>
        <v>0</v>
      </c>
      <c r="BF52" s="38"/>
      <c r="BG52" s="43">
        <f>BG28+BG40</f>
        <v>70976</v>
      </c>
      <c r="BH52" s="43">
        <f>BH28+BH40</f>
        <v>68219</v>
      </c>
      <c r="BI52" s="40">
        <f t="shared" ref="BI52" si="250">BH52/BG52*100</f>
        <v>96.115588367899008</v>
      </c>
      <c r="BJ52" s="43">
        <f>BJ28+BJ40</f>
        <v>50</v>
      </c>
      <c r="BK52" s="43">
        <f>BK28+BK40</f>
        <v>0</v>
      </c>
      <c r="BL52" s="40">
        <f t="shared" ref="BL52" si="251">BK52/BJ52*100</f>
        <v>0</v>
      </c>
      <c r="BM52" s="43">
        <f>BM28+BM40</f>
        <v>0</v>
      </c>
      <c r="BN52" s="43">
        <f>BN28+BN40</f>
        <v>0</v>
      </c>
      <c r="BO52" s="38"/>
      <c r="BP52" s="43">
        <f>BP28+BP40</f>
        <v>72247</v>
      </c>
      <c r="BQ52" s="43">
        <f>BQ28+BQ40</f>
        <v>155846</v>
      </c>
      <c r="BR52" s="40">
        <f t="shared" ref="BR52" si="252">BQ52/BP52*100</f>
        <v>215.71276315971599</v>
      </c>
      <c r="BS52" s="43">
        <f>BS28+BS40</f>
        <v>10000</v>
      </c>
      <c r="BT52" s="43">
        <f>BT28+BT40</f>
        <v>0</v>
      </c>
      <c r="BU52" s="40">
        <f t="shared" ref="BU52" si="253">BT52/BS52*100</f>
        <v>0</v>
      </c>
      <c r="BV52" s="43">
        <f>BV28+BV40</f>
        <v>0</v>
      </c>
      <c r="BW52" s="43">
        <f>BW28+BW40</f>
        <v>0</v>
      </c>
      <c r="BX52" s="38"/>
      <c r="BY52" s="43">
        <f>BY28+BY40</f>
        <v>120000</v>
      </c>
      <c r="BZ52" s="43">
        <f>BZ28+BZ40</f>
        <v>10000</v>
      </c>
      <c r="CA52" s="40">
        <f t="shared" ref="CA52" si="254">BZ52/BY52*100</f>
        <v>8.3333333333333321</v>
      </c>
      <c r="CB52" s="43">
        <f>CB28+CB40</f>
        <v>0</v>
      </c>
      <c r="CC52" s="43">
        <f>CC28+CC40</f>
        <v>0</v>
      </c>
      <c r="CD52" s="38"/>
      <c r="CE52" s="43">
        <f>CE28+CE40</f>
        <v>4287020</v>
      </c>
      <c r="CF52" s="43">
        <f>CF28+CF40</f>
        <v>4659170</v>
      </c>
      <c r="CG52" s="40">
        <f t="shared" ref="CG52" si="255">CF52/CE52*100</f>
        <v>108.68085523277242</v>
      </c>
      <c r="CH52" s="43">
        <f>CH28+CH40</f>
        <v>0</v>
      </c>
      <c r="CI52" s="43">
        <f>CI28+CI40</f>
        <v>0</v>
      </c>
      <c r="CJ52" s="38"/>
      <c r="CK52" s="43">
        <f>CK28+CK40</f>
        <v>0</v>
      </c>
      <c r="CL52" s="43">
        <f>CL28+CL40</f>
        <v>168194</v>
      </c>
      <c r="CM52" s="38"/>
      <c r="CN52" s="43">
        <f>CN28+CN40</f>
        <v>0</v>
      </c>
      <c r="CO52" s="43">
        <f>CO28+CO40</f>
        <v>390000</v>
      </c>
      <c r="CP52" s="38"/>
      <c r="CQ52" s="43">
        <f>CQ28+CQ40</f>
        <v>0</v>
      </c>
      <c r="CR52" s="43">
        <f>CR28+CR40</f>
        <v>0</v>
      </c>
      <c r="CS52" s="38"/>
      <c r="CT52" s="43">
        <f>CT28+CT40</f>
        <v>0</v>
      </c>
      <c r="CU52" s="43">
        <f>CU28+CU40</f>
        <v>0</v>
      </c>
      <c r="CV52" s="38"/>
      <c r="CW52" s="43">
        <f>CW28+CW40</f>
        <v>0</v>
      </c>
      <c r="CX52" s="43">
        <f>CX28+CX40</f>
        <v>0</v>
      </c>
      <c r="CY52" s="38"/>
      <c r="CZ52" s="43">
        <f>CZ28+CZ40</f>
        <v>0</v>
      </c>
      <c r="DA52" s="43">
        <f>DA28+DA40</f>
        <v>0</v>
      </c>
      <c r="DB52" s="38"/>
      <c r="DC52" s="43">
        <f>DC28+DC40</f>
        <v>90000</v>
      </c>
      <c r="DD52" s="43">
        <f>DD28+DD40</f>
        <v>140000</v>
      </c>
      <c r="DE52" s="40">
        <f t="shared" ref="DE52" si="256">DD52/DC52*100</f>
        <v>155.55555555555557</v>
      </c>
      <c r="DF52" s="43">
        <f>DF28+DF40</f>
        <v>0</v>
      </c>
      <c r="DG52" s="43">
        <f>DG28+DG40</f>
        <v>120507</v>
      </c>
      <c r="DH52" s="38"/>
      <c r="DI52" s="43">
        <f>DI28+DI40</f>
        <v>55000</v>
      </c>
      <c r="DJ52" s="43">
        <f>DJ28+DJ40</f>
        <v>30000</v>
      </c>
      <c r="DK52" s="40">
        <f t="shared" ref="DK52" si="257">DJ52/DI52*100</f>
        <v>54.54545454545454</v>
      </c>
      <c r="DL52" s="43">
        <f>DL28+DL40</f>
        <v>0</v>
      </c>
      <c r="DM52" s="43">
        <f>DM28+DM40</f>
        <v>0</v>
      </c>
      <c r="DN52" s="38"/>
      <c r="DO52" s="43">
        <f>DO28+DO40</f>
        <v>75380</v>
      </c>
      <c r="DP52" s="43">
        <f>DP28+DP40</f>
        <v>75000</v>
      </c>
      <c r="DQ52" s="37">
        <f t="shared" ref="DQ52" si="258">DP52/DO52*100</f>
        <v>99.495887503316524</v>
      </c>
      <c r="DR52" s="38">
        <f t="shared" si="60"/>
        <v>14907336</v>
      </c>
      <c r="DS52" s="38">
        <f t="shared" si="60"/>
        <v>16606768</v>
      </c>
      <c r="DT52" s="37">
        <f t="shared" si="61"/>
        <v>111.39997112830891</v>
      </c>
      <c r="DU52" s="43">
        <f>DU28+DU40</f>
        <v>1000</v>
      </c>
      <c r="DV52" s="43">
        <f>DV28+DV40</f>
        <v>1000</v>
      </c>
      <c r="DW52" s="31">
        <f t="shared" ref="DW52" si="259">DV52/DU52*100</f>
        <v>100</v>
      </c>
      <c r="DX52" s="43">
        <f>DX28+DX40</f>
        <v>4300</v>
      </c>
      <c r="DY52" s="43">
        <f>DY28+DY40</f>
        <v>1300</v>
      </c>
      <c r="DZ52" s="31">
        <f t="shared" ref="DZ52" si="260">DY52/DX52*100</f>
        <v>30.232558139534881</v>
      </c>
      <c r="EA52" s="43">
        <f>EA28+EA40</f>
        <v>2000</v>
      </c>
      <c r="EB52" s="43">
        <f>EB28+EB40</f>
        <v>1600</v>
      </c>
      <c r="EC52" s="31">
        <f t="shared" ref="EC52" si="261">EB52/EA52*100</f>
        <v>80</v>
      </c>
      <c r="ED52" s="43">
        <f>ED28+ED40</f>
        <v>5000</v>
      </c>
      <c r="EE52" s="43">
        <f>EE28+EE40</f>
        <v>4000</v>
      </c>
      <c r="EF52" s="31">
        <f t="shared" ref="EF52" si="262">EE52/ED52*100</f>
        <v>80</v>
      </c>
      <c r="EG52" s="43">
        <f>EG28+EG40</f>
        <v>500</v>
      </c>
      <c r="EH52" s="43">
        <f>EH28+EH40</f>
        <v>200</v>
      </c>
      <c r="EI52" s="31">
        <f t="shared" ref="EI52" si="263">EH52/EG52*100</f>
        <v>40</v>
      </c>
      <c r="EJ52" s="43">
        <f>EJ28+EJ40</f>
        <v>0</v>
      </c>
      <c r="EK52" s="43">
        <f>EK28+EK40</f>
        <v>0</v>
      </c>
      <c r="EL52" s="38"/>
      <c r="EM52" s="43">
        <f>EM28+EM40</f>
        <v>0</v>
      </c>
      <c r="EN52" s="43">
        <f>EN28+EN40</f>
        <v>0</v>
      </c>
      <c r="EO52" s="38"/>
      <c r="EP52" s="43">
        <f>EP28+EP40</f>
        <v>0</v>
      </c>
      <c r="EQ52" s="43">
        <f>EQ28+EQ40</f>
        <v>0</v>
      </c>
      <c r="ER52" s="38"/>
      <c r="ES52" s="43">
        <f>ES28+ES40</f>
        <v>500000</v>
      </c>
      <c r="ET52" s="43">
        <f>ET28+ET40</f>
        <v>15000</v>
      </c>
      <c r="EU52" s="31">
        <f t="shared" ref="EU52" si="264">ET52/ES52*100</f>
        <v>3</v>
      </c>
      <c r="EV52" s="38">
        <f t="shared" si="62"/>
        <v>512800</v>
      </c>
      <c r="EW52" s="38">
        <f t="shared" si="62"/>
        <v>23100</v>
      </c>
      <c r="EX52" s="31">
        <f t="shared" si="209"/>
        <v>4.5046801872074882</v>
      </c>
      <c r="EY52" s="43">
        <f>EY28+EY40</f>
        <v>2400</v>
      </c>
      <c r="EZ52" s="43">
        <f>EZ28+EZ40</f>
        <v>3000</v>
      </c>
      <c r="FA52" s="31">
        <f t="shared" ref="FA52" si="265">EZ52/EY52*100</f>
        <v>125</v>
      </c>
      <c r="FB52" s="43">
        <f>FB28+FB40</f>
        <v>0</v>
      </c>
      <c r="FC52" s="43">
        <f>FC28+FC40</f>
        <v>0</v>
      </c>
      <c r="FD52" s="38"/>
      <c r="FE52" s="43">
        <f>FE28+FE40</f>
        <v>0</v>
      </c>
      <c r="FF52" s="43">
        <f>FF28+FF40</f>
        <v>0</v>
      </c>
      <c r="FG52" s="38"/>
      <c r="FH52" s="43">
        <f>FH28+FH40</f>
        <v>600</v>
      </c>
      <c r="FI52" s="43">
        <f>FI28+FI40</f>
        <v>59796</v>
      </c>
      <c r="FJ52" s="31">
        <f t="shared" ref="FJ52" si="266">FI52/FH52*100</f>
        <v>9966</v>
      </c>
      <c r="FK52" s="43">
        <f>FK28+FK40</f>
        <v>0</v>
      </c>
      <c r="FL52" s="43">
        <f>FL28+FL40</f>
        <v>0</v>
      </c>
      <c r="FM52" s="38"/>
      <c r="FN52" s="43">
        <f>FN28+FN40</f>
        <v>59323</v>
      </c>
      <c r="FO52" s="43">
        <f>FO28+FO40</f>
        <v>45731</v>
      </c>
      <c r="FP52" s="31">
        <f t="shared" ref="FP52" si="267">FO52/FN52*100</f>
        <v>77.088144564502798</v>
      </c>
      <c r="FQ52" s="43">
        <f>FQ28+FQ40</f>
        <v>11011</v>
      </c>
      <c r="FR52" s="43">
        <f>FR28+FR40</f>
        <v>6434</v>
      </c>
      <c r="FS52" s="31">
        <f t="shared" ref="FS52" si="268">FR52/FQ52*100</f>
        <v>58.432476614294792</v>
      </c>
      <c r="FT52" s="43">
        <f>FT28+FT40</f>
        <v>0</v>
      </c>
      <c r="FU52" s="43">
        <f>FU28+FU40</f>
        <v>3751</v>
      </c>
      <c r="FV52" s="38"/>
      <c r="FW52" s="43">
        <f>FW28+FW40</f>
        <v>11750</v>
      </c>
      <c r="FX52" s="43">
        <f>FX28+FX40</f>
        <v>13603</v>
      </c>
      <c r="FY52" s="31">
        <f t="shared" ref="FY52" si="269">FX52/FW52*100</f>
        <v>115.77021276595745</v>
      </c>
      <c r="FZ52" s="43">
        <f>FZ28+FZ40</f>
        <v>0</v>
      </c>
      <c r="GA52" s="43">
        <f>GA28+GA40</f>
        <v>0</v>
      </c>
      <c r="GB52" s="38"/>
      <c r="GC52" s="43">
        <f>GC28+GC40</f>
        <v>0</v>
      </c>
      <c r="GD52" s="43">
        <f>GD28+GD40</f>
        <v>0</v>
      </c>
      <c r="GE52" s="38"/>
      <c r="GF52" s="43">
        <f>GF28+GF40</f>
        <v>73445</v>
      </c>
      <c r="GG52" s="43">
        <f>GG28+GG40</f>
        <v>97009</v>
      </c>
      <c r="GH52" s="31">
        <f t="shared" ref="GH52" si="270">GG52/GF52*100</f>
        <v>132.08387228538362</v>
      </c>
      <c r="GI52" s="43">
        <f>GI28+GI40</f>
        <v>0</v>
      </c>
      <c r="GJ52" s="43">
        <f>GJ28+GJ40</f>
        <v>0</v>
      </c>
      <c r="GK52" s="38"/>
      <c r="GL52" s="38">
        <f t="shared" si="63"/>
        <v>158529</v>
      </c>
      <c r="GM52" s="38">
        <f t="shared" si="63"/>
        <v>229324</v>
      </c>
      <c r="GN52" s="31">
        <f t="shared" ref="GN52" si="271">GM52/GL52*100</f>
        <v>144.65744437926185</v>
      </c>
      <c r="GO52" s="43">
        <f>GO28+GO40</f>
        <v>85777</v>
      </c>
      <c r="GP52" s="43">
        <f>GP28+GP40</f>
        <v>67408</v>
      </c>
      <c r="GQ52" s="31">
        <f t="shared" ref="GQ52" si="272">GP52/GO52*100</f>
        <v>78.585168518367396</v>
      </c>
      <c r="GR52" s="43">
        <f>GR28+GR40</f>
        <v>1380652</v>
      </c>
      <c r="GS52" s="43">
        <f>GS28+GS40</f>
        <v>1515777</v>
      </c>
      <c r="GT52" s="31">
        <f t="shared" ref="GT52" si="273">GS52/GR52*100</f>
        <v>109.78704264362055</v>
      </c>
      <c r="GU52" s="43">
        <f>GU28+GU40</f>
        <v>0</v>
      </c>
      <c r="GV52" s="43">
        <f>GV28+GV40</f>
        <v>0</v>
      </c>
      <c r="GW52" s="38"/>
      <c r="GX52" s="38">
        <f t="shared" si="64"/>
        <v>1624958</v>
      </c>
      <c r="GY52" s="38">
        <f t="shared" si="64"/>
        <v>1812509</v>
      </c>
      <c r="GZ52" s="31">
        <f t="shared" ref="GZ52" si="274">GY52/GX52*100</f>
        <v>111.54189831367948</v>
      </c>
      <c r="HA52" s="38">
        <f t="shared" si="65"/>
        <v>17045094</v>
      </c>
      <c r="HB52" s="38">
        <f t="shared" si="65"/>
        <v>18442377</v>
      </c>
      <c r="HC52" s="41">
        <f t="shared" si="59"/>
        <v>108.19756699493708</v>
      </c>
      <c r="HE52" s="25"/>
      <c r="HF52" s="25"/>
    </row>
    <row r="53" spans="1:214" s="44" customFormat="1" ht="15" customHeight="1" x14ac:dyDescent="0.2">
      <c r="A53" s="55" t="s">
        <v>353</v>
      </c>
      <c r="B53" s="43">
        <f>B54+B58</f>
        <v>0</v>
      </c>
      <c r="C53" s="43">
        <f>C54+C58</f>
        <v>0</v>
      </c>
      <c r="D53" s="40"/>
      <c r="E53" s="43">
        <f>E54+E58</f>
        <v>0</v>
      </c>
      <c r="F53" s="43">
        <f>F54+F58</f>
        <v>0</v>
      </c>
      <c r="G53" s="38"/>
      <c r="H53" s="43">
        <f>H54+H58</f>
        <v>0</v>
      </c>
      <c r="I53" s="43">
        <f>I54+I58</f>
        <v>0</v>
      </c>
      <c r="J53" s="38"/>
      <c r="K53" s="43">
        <f>K54+K58</f>
        <v>0</v>
      </c>
      <c r="L53" s="43">
        <f>L54+L58</f>
        <v>0</v>
      </c>
      <c r="M53" s="38"/>
      <c r="N53" s="43">
        <f>N54+N58</f>
        <v>0</v>
      </c>
      <c r="O53" s="43">
        <f>O54+O58</f>
        <v>0</v>
      </c>
      <c r="P53" s="38"/>
      <c r="Q53" s="43">
        <f>Q54+Q58</f>
        <v>0</v>
      </c>
      <c r="R53" s="43">
        <f>R54+R58</f>
        <v>0</v>
      </c>
      <c r="S53" s="38"/>
      <c r="T53" s="43">
        <f>T54+T58</f>
        <v>0</v>
      </c>
      <c r="U53" s="43">
        <f>U54+U58</f>
        <v>0</v>
      </c>
      <c r="V53" s="38"/>
      <c r="W53" s="43">
        <f>W54+W58</f>
        <v>0</v>
      </c>
      <c r="X53" s="43">
        <f>X54+X58</f>
        <v>0</v>
      </c>
      <c r="Y53" s="38"/>
      <c r="Z53" s="43">
        <f>Z54+Z58</f>
        <v>5694119</v>
      </c>
      <c r="AA53" s="43">
        <f>AA54+AA58</f>
        <v>6379851</v>
      </c>
      <c r="AB53" s="40">
        <f t="shared" si="246"/>
        <v>112.04281118817502</v>
      </c>
      <c r="AC53" s="43">
        <f>AC54+AC58</f>
        <v>0</v>
      </c>
      <c r="AD53" s="43">
        <f>AD54+AD58</f>
        <v>0</v>
      </c>
      <c r="AE53" s="38"/>
      <c r="AF53" s="43">
        <f>AF54+AF58</f>
        <v>0</v>
      </c>
      <c r="AG53" s="43">
        <f>AG54+AG58</f>
        <v>0</v>
      </c>
      <c r="AH53" s="38"/>
      <c r="AI53" s="43">
        <f>AI54+AI58</f>
        <v>0</v>
      </c>
      <c r="AJ53" s="43">
        <f>AJ54+AJ58</f>
        <v>0</v>
      </c>
      <c r="AK53" s="38"/>
      <c r="AL53" s="43">
        <f>AL54+AL58</f>
        <v>0</v>
      </c>
      <c r="AM53" s="43">
        <f>AM54+AM58</f>
        <v>0</v>
      </c>
      <c r="AN53" s="38"/>
      <c r="AO53" s="43">
        <f>AO54+AO58</f>
        <v>0</v>
      </c>
      <c r="AP53" s="43">
        <f>AP54+AP58</f>
        <v>0</v>
      </c>
      <c r="AQ53" s="38"/>
      <c r="AR53" s="43">
        <f>AR54+AR58</f>
        <v>0</v>
      </c>
      <c r="AS53" s="43">
        <f>AS54+AS58</f>
        <v>0</v>
      </c>
      <c r="AT53" s="38"/>
      <c r="AU53" s="43">
        <f>AU54+AU58</f>
        <v>0</v>
      </c>
      <c r="AV53" s="43">
        <f>AV54+AV58</f>
        <v>0</v>
      </c>
      <c r="AW53" s="38"/>
      <c r="AX53" s="43">
        <f>AX54+AX58</f>
        <v>0</v>
      </c>
      <c r="AY53" s="43">
        <f>AY54+AY58</f>
        <v>0</v>
      </c>
      <c r="AZ53" s="38"/>
      <c r="BA53" s="43">
        <f>BA54+BA58</f>
        <v>0</v>
      </c>
      <c r="BB53" s="43">
        <f>BB54+BB58</f>
        <v>0</v>
      </c>
      <c r="BC53" s="38"/>
      <c r="BD53" s="43">
        <f>BD54+BD58</f>
        <v>0</v>
      </c>
      <c r="BE53" s="43">
        <f>BE54+BE58</f>
        <v>0</v>
      </c>
      <c r="BF53" s="38"/>
      <c r="BG53" s="43">
        <f>BG54+BG58</f>
        <v>0</v>
      </c>
      <c r="BH53" s="43">
        <f>BH54+BH58</f>
        <v>0</v>
      </c>
      <c r="BI53" s="38"/>
      <c r="BJ53" s="43">
        <f>BJ54+BJ58</f>
        <v>0</v>
      </c>
      <c r="BK53" s="43">
        <f>BK54+BK58</f>
        <v>0</v>
      </c>
      <c r="BL53" s="38"/>
      <c r="BM53" s="43">
        <f>BM54+BM58</f>
        <v>0</v>
      </c>
      <c r="BN53" s="43">
        <f>BN54+BN58</f>
        <v>0</v>
      </c>
      <c r="BO53" s="38"/>
      <c r="BP53" s="43">
        <f>BP54+BP58</f>
        <v>0</v>
      </c>
      <c r="BQ53" s="43">
        <f>BQ54+BQ58</f>
        <v>0</v>
      </c>
      <c r="BR53" s="38"/>
      <c r="BS53" s="43">
        <f>BS54+BS58</f>
        <v>0</v>
      </c>
      <c r="BT53" s="43">
        <f>BT54+BT58</f>
        <v>0</v>
      </c>
      <c r="BU53" s="38"/>
      <c r="BV53" s="43">
        <f>BV54+BV58</f>
        <v>0</v>
      </c>
      <c r="BW53" s="43">
        <f>BW54+BW58</f>
        <v>0</v>
      </c>
      <c r="BX53" s="38"/>
      <c r="BY53" s="43">
        <f>BY54+BY58</f>
        <v>0</v>
      </c>
      <c r="BZ53" s="43">
        <f>BZ54+BZ58</f>
        <v>0</v>
      </c>
      <c r="CA53" s="38"/>
      <c r="CB53" s="43">
        <f>CB54+CB58</f>
        <v>0</v>
      </c>
      <c r="CC53" s="43">
        <f>CC54+CC58</f>
        <v>0</v>
      </c>
      <c r="CD53" s="38"/>
      <c r="CE53" s="43">
        <f>CE54+CE58</f>
        <v>0</v>
      </c>
      <c r="CF53" s="43">
        <f>CF54+CF58</f>
        <v>0</v>
      </c>
      <c r="CG53" s="38"/>
      <c r="CH53" s="43">
        <f>CH54+CH58</f>
        <v>0</v>
      </c>
      <c r="CI53" s="43">
        <f>CI54+CI58</f>
        <v>0</v>
      </c>
      <c r="CJ53" s="38"/>
      <c r="CK53" s="43">
        <f>CK54+CK58</f>
        <v>0</v>
      </c>
      <c r="CL53" s="43">
        <f>CL54+CL58</f>
        <v>0</v>
      </c>
      <c r="CM53" s="38"/>
      <c r="CN53" s="43">
        <f>CN54+CN58</f>
        <v>0</v>
      </c>
      <c r="CO53" s="43">
        <f>CO54+CO58</f>
        <v>0</v>
      </c>
      <c r="CP53" s="38"/>
      <c r="CQ53" s="43">
        <f>CQ54+CQ58</f>
        <v>0</v>
      </c>
      <c r="CR53" s="43">
        <f>CR54+CR58</f>
        <v>0</v>
      </c>
      <c r="CS53" s="38"/>
      <c r="CT53" s="43">
        <f>CT54+CT58</f>
        <v>0</v>
      </c>
      <c r="CU53" s="43">
        <f>CU54+CU58</f>
        <v>0</v>
      </c>
      <c r="CV53" s="38"/>
      <c r="CW53" s="43">
        <f>CW54+CW58</f>
        <v>0</v>
      </c>
      <c r="CX53" s="43">
        <f>CX54+CX58</f>
        <v>0</v>
      </c>
      <c r="CY53" s="38"/>
      <c r="CZ53" s="43">
        <f>CZ54+CZ58</f>
        <v>0</v>
      </c>
      <c r="DA53" s="43">
        <f>DA54+DA58</f>
        <v>0</v>
      </c>
      <c r="DB53" s="38"/>
      <c r="DC53" s="43">
        <f>DC54+DC58</f>
        <v>0</v>
      </c>
      <c r="DD53" s="43">
        <f>DD54+DD58</f>
        <v>0</v>
      </c>
      <c r="DE53" s="38"/>
      <c r="DF53" s="43">
        <f>DF54+DF58</f>
        <v>0</v>
      </c>
      <c r="DG53" s="43">
        <f>DG54+DG58</f>
        <v>0</v>
      </c>
      <c r="DH53" s="38"/>
      <c r="DI53" s="43">
        <f>DI54+DI58</f>
        <v>0</v>
      </c>
      <c r="DJ53" s="43">
        <f>DJ54+DJ58</f>
        <v>0</v>
      </c>
      <c r="DK53" s="38"/>
      <c r="DL53" s="43">
        <f>DL54+DL58</f>
        <v>0</v>
      </c>
      <c r="DM53" s="43">
        <f>DM54+DM58</f>
        <v>0</v>
      </c>
      <c r="DN53" s="38"/>
      <c r="DO53" s="43">
        <f>DO54+DO58</f>
        <v>0</v>
      </c>
      <c r="DP53" s="43">
        <f>DP54+DP58</f>
        <v>0</v>
      </c>
      <c r="DQ53" s="38"/>
      <c r="DR53" s="38">
        <f t="shared" si="60"/>
        <v>5694119</v>
      </c>
      <c r="DS53" s="38">
        <f t="shared" si="60"/>
        <v>6379851</v>
      </c>
      <c r="DT53" s="40">
        <f t="shared" si="61"/>
        <v>112.04281118817502</v>
      </c>
      <c r="DU53" s="43">
        <f>DU54+DU58</f>
        <v>0</v>
      </c>
      <c r="DV53" s="43">
        <f>DV54+DV58</f>
        <v>0</v>
      </c>
      <c r="DW53" s="38"/>
      <c r="DX53" s="43">
        <f>DX54+DX58</f>
        <v>0</v>
      </c>
      <c r="DY53" s="43">
        <f>DY54+DY58</f>
        <v>0</v>
      </c>
      <c r="DZ53" s="38"/>
      <c r="EA53" s="43">
        <f>EA54+EA58</f>
        <v>0</v>
      </c>
      <c r="EB53" s="43">
        <f>EB54+EB58</f>
        <v>0</v>
      </c>
      <c r="EC53" s="38"/>
      <c r="ED53" s="43">
        <f>ED54+ED58</f>
        <v>0</v>
      </c>
      <c r="EE53" s="43">
        <f>EE54+EE58</f>
        <v>0</v>
      </c>
      <c r="EF53" s="38"/>
      <c r="EG53" s="43">
        <f>EG54+EG58</f>
        <v>0</v>
      </c>
      <c r="EH53" s="43">
        <f>EH54+EH58</f>
        <v>0</v>
      </c>
      <c r="EI53" s="38"/>
      <c r="EJ53" s="43">
        <f>EJ54+EJ58</f>
        <v>0</v>
      </c>
      <c r="EK53" s="43">
        <f>EK54+EK58</f>
        <v>0</v>
      </c>
      <c r="EL53" s="38"/>
      <c r="EM53" s="43">
        <f>EM54+EM58</f>
        <v>0</v>
      </c>
      <c r="EN53" s="43">
        <f>EN54+EN58</f>
        <v>0</v>
      </c>
      <c r="EO53" s="38"/>
      <c r="EP53" s="43">
        <f>EP54+EP58</f>
        <v>0</v>
      </c>
      <c r="EQ53" s="43">
        <f>EQ54+EQ58</f>
        <v>0</v>
      </c>
      <c r="ER53" s="38"/>
      <c r="ES53" s="43">
        <f>ES54+ES58</f>
        <v>0</v>
      </c>
      <c r="ET53" s="43">
        <f>ET54+ET58</f>
        <v>0</v>
      </c>
      <c r="EU53" s="38"/>
      <c r="EV53" s="38">
        <f t="shared" si="62"/>
        <v>0</v>
      </c>
      <c r="EW53" s="38">
        <f t="shared" si="62"/>
        <v>0</v>
      </c>
      <c r="EX53" s="31"/>
      <c r="EY53" s="43">
        <f>EY54+EY58</f>
        <v>0</v>
      </c>
      <c r="EZ53" s="43">
        <f>EZ54+EZ58</f>
        <v>0</v>
      </c>
      <c r="FA53" s="38"/>
      <c r="FB53" s="43">
        <f>FB54+FB58</f>
        <v>0</v>
      </c>
      <c r="FC53" s="43">
        <f>FC54+FC58</f>
        <v>0</v>
      </c>
      <c r="FD53" s="38"/>
      <c r="FE53" s="43">
        <f>FE54+FE58</f>
        <v>0</v>
      </c>
      <c r="FF53" s="43">
        <f>FF54+FF58</f>
        <v>0</v>
      </c>
      <c r="FG53" s="38"/>
      <c r="FH53" s="43">
        <f>FH54+FH58</f>
        <v>0</v>
      </c>
      <c r="FI53" s="43">
        <f>FI54+FI58</f>
        <v>0</v>
      </c>
      <c r="FJ53" s="38"/>
      <c r="FK53" s="43">
        <f>FK54+FK58</f>
        <v>0</v>
      </c>
      <c r="FL53" s="43">
        <f>FL54+FL58</f>
        <v>0</v>
      </c>
      <c r="FM53" s="38"/>
      <c r="FN53" s="43">
        <f>FN54+FN58</f>
        <v>0</v>
      </c>
      <c r="FO53" s="43">
        <f>FO54+FO58</f>
        <v>0</v>
      </c>
      <c r="FP53" s="39"/>
      <c r="FQ53" s="43">
        <f>FQ54+FQ58</f>
        <v>0</v>
      </c>
      <c r="FR53" s="43">
        <f>FR54+FR58</f>
        <v>0</v>
      </c>
      <c r="FS53" s="39"/>
      <c r="FT53" s="43">
        <f>FT54+FT58</f>
        <v>0</v>
      </c>
      <c r="FU53" s="43">
        <f>FU54+FU58</f>
        <v>0</v>
      </c>
      <c r="FV53" s="38"/>
      <c r="FW53" s="43">
        <f>FW54+FW58</f>
        <v>0</v>
      </c>
      <c r="FX53" s="43">
        <f>FX54+FX58</f>
        <v>0</v>
      </c>
      <c r="FY53" s="38"/>
      <c r="FZ53" s="43">
        <f>FZ54+FZ58</f>
        <v>0</v>
      </c>
      <c r="GA53" s="43">
        <f>GA54+GA58</f>
        <v>0</v>
      </c>
      <c r="GB53" s="38"/>
      <c r="GC53" s="43">
        <f>GC54+GC58</f>
        <v>0</v>
      </c>
      <c r="GD53" s="43">
        <f>GD54+GD58</f>
        <v>0</v>
      </c>
      <c r="GE53" s="38"/>
      <c r="GF53" s="43">
        <f>GF54+GF58</f>
        <v>0</v>
      </c>
      <c r="GG53" s="43">
        <f>GG54+GG58</f>
        <v>0</v>
      </c>
      <c r="GH53" s="38"/>
      <c r="GI53" s="43">
        <f>GI54+GI58</f>
        <v>0</v>
      </c>
      <c r="GJ53" s="43">
        <f>GJ54+GJ58</f>
        <v>0</v>
      </c>
      <c r="GK53" s="38"/>
      <c r="GL53" s="38">
        <f t="shared" si="63"/>
        <v>0</v>
      </c>
      <c r="GM53" s="38">
        <f t="shared" si="63"/>
        <v>0</v>
      </c>
      <c r="GN53" s="38"/>
      <c r="GO53" s="43">
        <f>GO54+GO58</f>
        <v>0</v>
      </c>
      <c r="GP53" s="43">
        <f>GP54+GP58</f>
        <v>0</v>
      </c>
      <c r="GQ53" s="38"/>
      <c r="GR53" s="43">
        <f>GR54+GR58</f>
        <v>0</v>
      </c>
      <c r="GS53" s="43">
        <f>GS54+GS58</f>
        <v>0</v>
      </c>
      <c r="GT53" s="38"/>
      <c r="GU53" s="43">
        <f>GU54+GU58</f>
        <v>0</v>
      </c>
      <c r="GV53" s="43">
        <f>GV54+GV58</f>
        <v>0</v>
      </c>
      <c r="GW53" s="38"/>
      <c r="GX53" s="38">
        <f t="shared" si="64"/>
        <v>0</v>
      </c>
      <c r="GY53" s="38">
        <f t="shared" si="64"/>
        <v>0</v>
      </c>
      <c r="GZ53" s="38"/>
      <c r="HA53" s="38">
        <f t="shared" si="65"/>
        <v>5694119</v>
      </c>
      <c r="HB53" s="38">
        <f t="shared" si="65"/>
        <v>6379851</v>
      </c>
      <c r="HC53" s="41">
        <f t="shared" si="59"/>
        <v>112.04281118817502</v>
      </c>
      <c r="HE53" s="25"/>
      <c r="HF53" s="25"/>
    </row>
    <row r="54" spans="1:214" s="44" customFormat="1" ht="15" customHeight="1" x14ac:dyDescent="0.2">
      <c r="A54" s="55" t="s">
        <v>354</v>
      </c>
      <c r="B54" s="43">
        <f>B55+B56+B57</f>
        <v>0</v>
      </c>
      <c r="C54" s="43">
        <f>C55+C56+C57</f>
        <v>0</v>
      </c>
      <c r="D54" s="40"/>
      <c r="E54" s="43">
        <f>E55+E56+E57</f>
        <v>0</v>
      </c>
      <c r="F54" s="43">
        <f>F55+F56+F57</f>
        <v>0</v>
      </c>
      <c r="G54" s="38"/>
      <c r="H54" s="43">
        <f>H55+H56+H57</f>
        <v>0</v>
      </c>
      <c r="I54" s="43">
        <f>I55+I56+I57</f>
        <v>0</v>
      </c>
      <c r="J54" s="38"/>
      <c r="K54" s="43">
        <f>K55+K56+K57</f>
        <v>0</v>
      </c>
      <c r="L54" s="43">
        <f>L55+L56+L57</f>
        <v>0</v>
      </c>
      <c r="M54" s="38"/>
      <c r="N54" s="43">
        <f>N55+N56+N57</f>
        <v>0</v>
      </c>
      <c r="O54" s="43">
        <f>O55+O56+O57</f>
        <v>0</v>
      </c>
      <c r="P54" s="38"/>
      <c r="Q54" s="43">
        <f>Q55+Q56+Q57</f>
        <v>0</v>
      </c>
      <c r="R54" s="43">
        <f>R55+R56+R57</f>
        <v>0</v>
      </c>
      <c r="S54" s="38"/>
      <c r="T54" s="43">
        <f>T55+T56+T57</f>
        <v>0</v>
      </c>
      <c r="U54" s="43">
        <f>U55+U56+U57</f>
        <v>0</v>
      </c>
      <c r="V54" s="38"/>
      <c r="W54" s="43">
        <f>W55+W56+W57</f>
        <v>0</v>
      </c>
      <c r="X54" s="43">
        <f>X55+X56+X57</f>
        <v>0</v>
      </c>
      <c r="Y54" s="38"/>
      <c r="Z54" s="43">
        <f>Z55+Z56+Z57</f>
        <v>5683415</v>
      </c>
      <c r="AA54" s="43">
        <f>AA55+AA56+AA57</f>
        <v>6253993</v>
      </c>
      <c r="AB54" s="40">
        <f t="shared" si="246"/>
        <v>110.03935134069923</v>
      </c>
      <c r="AC54" s="43">
        <f>AC55+AC56+AC57</f>
        <v>0</v>
      </c>
      <c r="AD54" s="43">
        <f>AD55+AD56+AD57</f>
        <v>0</v>
      </c>
      <c r="AE54" s="38"/>
      <c r="AF54" s="43">
        <f>AF55+AF56+AF57</f>
        <v>0</v>
      </c>
      <c r="AG54" s="43">
        <f>AG55+AG56+AG57</f>
        <v>0</v>
      </c>
      <c r="AH54" s="38"/>
      <c r="AI54" s="43">
        <f>AI55+AI56+AI57</f>
        <v>0</v>
      </c>
      <c r="AJ54" s="43">
        <f>AJ55+AJ56+AJ57</f>
        <v>0</v>
      </c>
      <c r="AK54" s="38"/>
      <c r="AL54" s="43">
        <f>AL55+AL56+AL57</f>
        <v>0</v>
      </c>
      <c r="AM54" s="43">
        <f>AM55+AM56+AM57</f>
        <v>0</v>
      </c>
      <c r="AN54" s="38"/>
      <c r="AO54" s="43">
        <f>AO55+AO56+AO57</f>
        <v>0</v>
      </c>
      <c r="AP54" s="43">
        <f>AP55+AP56+AP57</f>
        <v>0</v>
      </c>
      <c r="AQ54" s="38"/>
      <c r="AR54" s="43">
        <f>AR55+AR56+AR57</f>
        <v>0</v>
      </c>
      <c r="AS54" s="43">
        <f>AS55+AS56+AS57</f>
        <v>0</v>
      </c>
      <c r="AT54" s="38"/>
      <c r="AU54" s="43">
        <f>AU55+AU56+AU57</f>
        <v>0</v>
      </c>
      <c r="AV54" s="43">
        <f>AV55+AV56+AV57</f>
        <v>0</v>
      </c>
      <c r="AW54" s="38"/>
      <c r="AX54" s="43">
        <f>AX55+AX56+AX57</f>
        <v>0</v>
      </c>
      <c r="AY54" s="43">
        <f>AY55+AY56+AY57</f>
        <v>0</v>
      </c>
      <c r="AZ54" s="38"/>
      <c r="BA54" s="43">
        <f>BA55+BA56+BA57</f>
        <v>0</v>
      </c>
      <c r="BB54" s="43">
        <f>BB55+BB56+BB57</f>
        <v>0</v>
      </c>
      <c r="BC54" s="38"/>
      <c r="BD54" s="43">
        <f>BD55+BD56+BD57</f>
        <v>0</v>
      </c>
      <c r="BE54" s="43">
        <f>BE55+BE56+BE57</f>
        <v>0</v>
      </c>
      <c r="BF54" s="38"/>
      <c r="BG54" s="43">
        <f>BG55+BG56+BG57</f>
        <v>0</v>
      </c>
      <c r="BH54" s="43">
        <f>BH55+BH56+BH57</f>
        <v>0</v>
      </c>
      <c r="BI54" s="38"/>
      <c r="BJ54" s="43">
        <f>BJ55+BJ56+BJ57</f>
        <v>0</v>
      </c>
      <c r="BK54" s="43">
        <f>BK55+BK56+BK57</f>
        <v>0</v>
      </c>
      <c r="BL54" s="38"/>
      <c r="BM54" s="43">
        <f>BM55+BM56+BM57</f>
        <v>0</v>
      </c>
      <c r="BN54" s="43">
        <f>BN55+BN56+BN57</f>
        <v>0</v>
      </c>
      <c r="BO54" s="38"/>
      <c r="BP54" s="43">
        <f>BP55+BP56+BP57</f>
        <v>0</v>
      </c>
      <c r="BQ54" s="43">
        <f>BQ55+BQ56+BQ57</f>
        <v>0</v>
      </c>
      <c r="BR54" s="38"/>
      <c r="BS54" s="43">
        <f>BS55+BS56+BS57</f>
        <v>0</v>
      </c>
      <c r="BT54" s="43">
        <f>BT55+BT56+BT57</f>
        <v>0</v>
      </c>
      <c r="BU54" s="38"/>
      <c r="BV54" s="43">
        <f>BV55+BV56+BV57</f>
        <v>0</v>
      </c>
      <c r="BW54" s="43">
        <f>BW55+BW56+BW57</f>
        <v>0</v>
      </c>
      <c r="BX54" s="38"/>
      <c r="BY54" s="43">
        <f>BY55+BY56+BY57</f>
        <v>0</v>
      </c>
      <c r="BZ54" s="43">
        <f>BZ55+BZ56+BZ57</f>
        <v>0</v>
      </c>
      <c r="CA54" s="38"/>
      <c r="CB54" s="43">
        <f>CB55+CB56+CB57</f>
        <v>0</v>
      </c>
      <c r="CC54" s="43">
        <f>CC55+CC56+CC57</f>
        <v>0</v>
      </c>
      <c r="CD54" s="38"/>
      <c r="CE54" s="43">
        <f>CE55+CE56+CE57</f>
        <v>0</v>
      </c>
      <c r="CF54" s="43">
        <f>CF55+CF56+CF57</f>
        <v>0</v>
      </c>
      <c r="CG54" s="38"/>
      <c r="CH54" s="43">
        <f>CH55+CH56+CH57</f>
        <v>0</v>
      </c>
      <c r="CI54" s="43">
        <f>CI55+CI56+CI57</f>
        <v>0</v>
      </c>
      <c r="CJ54" s="38"/>
      <c r="CK54" s="43">
        <f>CK55+CK56+CK57</f>
        <v>0</v>
      </c>
      <c r="CL54" s="43">
        <f>CL55+CL56+CL57</f>
        <v>0</v>
      </c>
      <c r="CM54" s="38"/>
      <c r="CN54" s="43">
        <f>CN55+CN56+CN57</f>
        <v>0</v>
      </c>
      <c r="CO54" s="43">
        <f>CO55+CO56+CO57</f>
        <v>0</v>
      </c>
      <c r="CP54" s="38"/>
      <c r="CQ54" s="43">
        <f>CQ55+CQ56+CQ57</f>
        <v>0</v>
      </c>
      <c r="CR54" s="43">
        <f>CR55+CR56+CR57</f>
        <v>0</v>
      </c>
      <c r="CS54" s="38"/>
      <c r="CT54" s="43">
        <f>CT55+CT56+CT57</f>
        <v>0</v>
      </c>
      <c r="CU54" s="43">
        <f>CU55+CU56+CU57</f>
        <v>0</v>
      </c>
      <c r="CV54" s="38"/>
      <c r="CW54" s="43">
        <f>CW55+CW56+CW57</f>
        <v>0</v>
      </c>
      <c r="CX54" s="43">
        <f>CX55+CX56+CX57</f>
        <v>0</v>
      </c>
      <c r="CY54" s="38"/>
      <c r="CZ54" s="43">
        <f>CZ55+CZ56+CZ57</f>
        <v>0</v>
      </c>
      <c r="DA54" s="43">
        <f>DA55+DA56+DA57</f>
        <v>0</v>
      </c>
      <c r="DB54" s="38"/>
      <c r="DC54" s="43">
        <f>DC55+DC56+DC57</f>
        <v>0</v>
      </c>
      <c r="DD54" s="43">
        <f>DD55+DD56+DD57</f>
        <v>0</v>
      </c>
      <c r="DE54" s="38"/>
      <c r="DF54" s="43">
        <f>DF55+DF56+DF57</f>
        <v>0</v>
      </c>
      <c r="DG54" s="43">
        <f>DG55+DG56+DG57</f>
        <v>0</v>
      </c>
      <c r="DH54" s="38"/>
      <c r="DI54" s="43">
        <f>DI55+DI56+DI57</f>
        <v>0</v>
      </c>
      <c r="DJ54" s="43">
        <f>DJ55+DJ56+DJ57</f>
        <v>0</v>
      </c>
      <c r="DK54" s="38"/>
      <c r="DL54" s="43">
        <f>DL55+DL56+DL57</f>
        <v>0</v>
      </c>
      <c r="DM54" s="43">
        <f>DM55+DM56+DM57</f>
        <v>0</v>
      </c>
      <c r="DN54" s="38"/>
      <c r="DO54" s="43">
        <f>DO55+DO56+DO57</f>
        <v>0</v>
      </c>
      <c r="DP54" s="43">
        <f>DP55+DP56+DP57</f>
        <v>0</v>
      </c>
      <c r="DQ54" s="38"/>
      <c r="DR54" s="38">
        <f t="shared" si="60"/>
        <v>5683415</v>
      </c>
      <c r="DS54" s="38">
        <f t="shared" si="60"/>
        <v>6253993</v>
      </c>
      <c r="DT54" s="40">
        <f t="shared" si="61"/>
        <v>110.03935134069923</v>
      </c>
      <c r="DU54" s="43">
        <f>DU55+DU56+DU57</f>
        <v>0</v>
      </c>
      <c r="DV54" s="43">
        <f>DV55+DV56+DV57</f>
        <v>0</v>
      </c>
      <c r="DW54" s="38"/>
      <c r="DX54" s="43">
        <f>DX55+DX56+DX57</f>
        <v>0</v>
      </c>
      <c r="DY54" s="43">
        <f>DY55+DY56+DY57</f>
        <v>0</v>
      </c>
      <c r="DZ54" s="38"/>
      <c r="EA54" s="43">
        <f>EA55+EA56+EA57</f>
        <v>0</v>
      </c>
      <c r="EB54" s="43">
        <f>EB55+EB56+EB57</f>
        <v>0</v>
      </c>
      <c r="EC54" s="38"/>
      <c r="ED54" s="43">
        <f>ED55+ED56+ED57</f>
        <v>0</v>
      </c>
      <c r="EE54" s="43">
        <f>EE55+EE56+EE57</f>
        <v>0</v>
      </c>
      <c r="EF54" s="38"/>
      <c r="EG54" s="43">
        <f>EG55+EG56+EG57</f>
        <v>0</v>
      </c>
      <c r="EH54" s="43">
        <f>EH55+EH56+EH57</f>
        <v>0</v>
      </c>
      <c r="EI54" s="38"/>
      <c r="EJ54" s="43">
        <f>EJ55+EJ56+EJ57</f>
        <v>0</v>
      </c>
      <c r="EK54" s="43">
        <f>EK55+EK56+EK57</f>
        <v>0</v>
      </c>
      <c r="EL54" s="38"/>
      <c r="EM54" s="43">
        <f>EM55+EM56+EM57</f>
        <v>0</v>
      </c>
      <c r="EN54" s="43">
        <f>EN55+EN56+EN57</f>
        <v>0</v>
      </c>
      <c r="EO54" s="38"/>
      <c r="EP54" s="43">
        <f>EP55+EP56+EP57</f>
        <v>0</v>
      </c>
      <c r="EQ54" s="43">
        <f>EQ55+EQ56+EQ57</f>
        <v>0</v>
      </c>
      <c r="ER54" s="38"/>
      <c r="ES54" s="43">
        <f>ES55+ES56+ES57</f>
        <v>0</v>
      </c>
      <c r="ET54" s="43">
        <f>ET55+ET56+ET57</f>
        <v>0</v>
      </c>
      <c r="EU54" s="38"/>
      <c r="EV54" s="38">
        <f t="shared" si="62"/>
        <v>0</v>
      </c>
      <c r="EW54" s="38">
        <f t="shared" si="62"/>
        <v>0</v>
      </c>
      <c r="EX54" s="31"/>
      <c r="EY54" s="43">
        <f>EY55+EY56+EY57</f>
        <v>0</v>
      </c>
      <c r="EZ54" s="43">
        <f>EZ55+EZ56+EZ57</f>
        <v>0</v>
      </c>
      <c r="FA54" s="38"/>
      <c r="FB54" s="43">
        <f>FB55+FB56+FB57</f>
        <v>0</v>
      </c>
      <c r="FC54" s="43">
        <f>FC55+FC56+FC57</f>
        <v>0</v>
      </c>
      <c r="FD54" s="38"/>
      <c r="FE54" s="43">
        <f>FE55+FE56+FE57</f>
        <v>0</v>
      </c>
      <c r="FF54" s="43">
        <f>FF55+FF56+FF57</f>
        <v>0</v>
      </c>
      <c r="FG54" s="38"/>
      <c r="FH54" s="43">
        <f>FH55+FH56+FH57</f>
        <v>0</v>
      </c>
      <c r="FI54" s="43">
        <f>FI55+FI56+FI57</f>
        <v>0</v>
      </c>
      <c r="FJ54" s="38"/>
      <c r="FK54" s="43">
        <f>FK55+FK56+FK57</f>
        <v>0</v>
      </c>
      <c r="FL54" s="43">
        <f>FL55+FL56+FL57</f>
        <v>0</v>
      </c>
      <c r="FM54" s="38"/>
      <c r="FN54" s="43">
        <f>FN55+FN56+FN57</f>
        <v>0</v>
      </c>
      <c r="FO54" s="43">
        <f>FO55+FO56+FO57</f>
        <v>0</v>
      </c>
      <c r="FP54" s="39"/>
      <c r="FQ54" s="43">
        <f>FQ55+FQ56+FQ57</f>
        <v>0</v>
      </c>
      <c r="FR54" s="43">
        <f>FR55+FR56+FR57</f>
        <v>0</v>
      </c>
      <c r="FS54" s="39"/>
      <c r="FT54" s="43">
        <f>FT55+FT56+FT57</f>
        <v>0</v>
      </c>
      <c r="FU54" s="43">
        <f>FU55+FU56+FU57</f>
        <v>0</v>
      </c>
      <c r="FV54" s="38"/>
      <c r="FW54" s="43">
        <f>FW55+FW56+FW57</f>
        <v>0</v>
      </c>
      <c r="FX54" s="43">
        <f>FX55+FX56+FX57</f>
        <v>0</v>
      </c>
      <c r="FY54" s="38"/>
      <c r="FZ54" s="43">
        <f>FZ55+FZ56+FZ57</f>
        <v>0</v>
      </c>
      <c r="GA54" s="43">
        <f>GA55+GA56+GA57</f>
        <v>0</v>
      </c>
      <c r="GB54" s="38"/>
      <c r="GC54" s="43">
        <f>GC55+GC56+GC57</f>
        <v>0</v>
      </c>
      <c r="GD54" s="43">
        <f>GD55+GD56+GD57</f>
        <v>0</v>
      </c>
      <c r="GE54" s="38"/>
      <c r="GF54" s="43">
        <f>GF55+GF56+GF57</f>
        <v>0</v>
      </c>
      <c r="GG54" s="43">
        <f>GG55+GG56+GG57</f>
        <v>0</v>
      </c>
      <c r="GH54" s="38"/>
      <c r="GI54" s="43">
        <f>GI55+GI56+GI57</f>
        <v>0</v>
      </c>
      <c r="GJ54" s="43">
        <f>GJ55+GJ56+GJ57</f>
        <v>0</v>
      </c>
      <c r="GK54" s="38"/>
      <c r="GL54" s="38">
        <f t="shared" si="63"/>
        <v>0</v>
      </c>
      <c r="GM54" s="38">
        <f t="shared" si="63"/>
        <v>0</v>
      </c>
      <c r="GN54" s="38"/>
      <c r="GO54" s="43">
        <f>GO55+GO56+GO57</f>
        <v>0</v>
      </c>
      <c r="GP54" s="43">
        <f>GP55+GP56+GP57</f>
        <v>0</v>
      </c>
      <c r="GQ54" s="38"/>
      <c r="GR54" s="43">
        <f>GR55+GR56+GR57</f>
        <v>0</v>
      </c>
      <c r="GS54" s="43">
        <f>GS55+GS56+GS57</f>
        <v>0</v>
      </c>
      <c r="GT54" s="38"/>
      <c r="GU54" s="43">
        <f>GU55+GU56+GU57</f>
        <v>0</v>
      </c>
      <c r="GV54" s="43">
        <f>GV55+GV56+GV57</f>
        <v>0</v>
      </c>
      <c r="GW54" s="38"/>
      <c r="GX54" s="38">
        <f t="shared" si="64"/>
        <v>0</v>
      </c>
      <c r="GY54" s="38">
        <f t="shared" si="64"/>
        <v>0</v>
      </c>
      <c r="GZ54" s="38"/>
      <c r="HA54" s="38">
        <f t="shared" si="65"/>
        <v>5683415</v>
      </c>
      <c r="HB54" s="38">
        <f t="shared" si="65"/>
        <v>6253993</v>
      </c>
      <c r="HC54" s="41">
        <f t="shared" si="59"/>
        <v>110.03935134069923</v>
      </c>
      <c r="HE54" s="25"/>
      <c r="HF54" s="25"/>
    </row>
    <row r="55" spans="1:214" s="44" customFormat="1" ht="15" customHeight="1" x14ac:dyDescent="0.2">
      <c r="A55" s="56" t="s">
        <v>355</v>
      </c>
      <c r="B55" s="36"/>
      <c r="C55" s="36">
        <f>SUM('[1]címrend kötelező'!C55+'[1]címrend önként'!C55+'[1]címrend államig'!C55)</f>
        <v>0</v>
      </c>
      <c r="D55" s="40"/>
      <c r="E55" s="36"/>
      <c r="F55" s="36">
        <f>SUM('[1]címrend kötelező'!F55+'[1]címrend önként'!F55+'[1]címrend államig'!F55)</f>
        <v>0</v>
      </c>
      <c r="G55" s="38"/>
      <c r="H55" s="36"/>
      <c r="I55" s="36">
        <f>SUM('[1]címrend kötelező'!I55+'[1]címrend önként'!I55+'[1]címrend államig'!I55)</f>
        <v>0</v>
      </c>
      <c r="J55" s="38"/>
      <c r="K55" s="36"/>
      <c r="L55" s="36">
        <f>SUM('[1]címrend kötelező'!L55+'[1]címrend önként'!L55+'[1]címrend államig'!L55)</f>
        <v>0</v>
      </c>
      <c r="M55" s="38"/>
      <c r="N55" s="36"/>
      <c r="O55" s="36">
        <f>SUM('[1]címrend kötelező'!O55+'[1]címrend önként'!O55+'[1]címrend államig'!O55)</f>
        <v>0</v>
      </c>
      <c r="P55" s="38"/>
      <c r="Q55" s="36"/>
      <c r="R55" s="36">
        <f>SUM('[1]címrend kötelező'!R55+'[1]címrend önként'!R55+'[1]címrend államig'!R55)</f>
        <v>0</v>
      </c>
      <c r="S55" s="38"/>
      <c r="T55" s="36"/>
      <c r="U55" s="36">
        <f>SUM('[1]címrend kötelező'!U55+'[1]címrend önként'!U55+'[1]címrend államig'!U55)</f>
        <v>0</v>
      </c>
      <c r="V55" s="38"/>
      <c r="W55" s="36"/>
      <c r="X55" s="36">
        <f>SUM('[1]címrend kötelező'!X55+'[1]címrend önként'!X55+'[1]címrend államig'!X55)</f>
        <v>0</v>
      </c>
      <c r="Y55" s="38"/>
      <c r="Z55" s="36"/>
      <c r="AA55" s="36"/>
      <c r="AB55" s="38"/>
      <c r="AC55" s="36"/>
      <c r="AD55" s="36">
        <f>SUM('[1]címrend kötelező'!AD55+'[1]címrend önként'!AD55+'[1]címrend államig'!AD55)</f>
        <v>0</v>
      </c>
      <c r="AE55" s="38"/>
      <c r="AF55" s="36"/>
      <c r="AG55" s="36">
        <f>SUM('[1]címrend kötelező'!AG55+'[1]címrend önként'!AG55+'[1]címrend államig'!AG55)</f>
        <v>0</v>
      </c>
      <c r="AH55" s="38"/>
      <c r="AI55" s="36"/>
      <c r="AJ55" s="36">
        <f>SUM('[1]címrend kötelező'!AJ55+'[1]címrend önként'!AJ55+'[1]címrend államig'!AJ55)</f>
        <v>0</v>
      </c>
      <c r="AK55" s="38"/>
      <c r="AL55" s="36"/>
      <c r="AM55" s="36">
        <f>SUM('[1]címrend kötelező'!AM55+'[1]címrend önként'!AM55+'[1]címrend államig'!AM55)</f>
        <v>0</v>
      </c>
      <c r="AN55" s="38"/>
      <c r="AO55" s="36"/>
      <c r="AP55" s="36">
        <f>SUM('[1]címrend kötelező'!AP55+'[1]címrend önként'!AP55+'[1]címrend államig'!AP55)</f>
        <v>0</v>
      </c>
      <c r="AQ55" s="38"/>
      <c r="AR55" s="36"/>
      <c r="AS55" s="39">
        <f>SUM('[1]címrend kötelező'!AS55+'[1]címrend önként'!AS55+'[1]címrend államig'!AS55)</f>
        <v>0</v>
      </c>
      <c r="AT55" s="38"/>
      <c r="AU55" s="36"/>
      <c r="AV55" s="39">
        <f>SUM('[1]címrend kötelező'!AV55+'[1]címrend önként'!AV55+'[1]címrend államig'!AV55)</f>
        <v>0</v>
      </c>
      <c r="AW55" s="38"/>
      <c r="AX55" s="36"/>
      <c r="AY55" s="39">
        <f>SUM('[1]címrend kötelező'!AY55+'[1]címrend önként'!AY55+'[1]címrend államig'!AY55)</f>
        <v>0</v>
      </c>
      <c r="AZ55" s="38"/>
      <c r="BA55" s="36"/>
      <c r="BB55" s="39">
        <f>SUM('[1]címrend kötelező'!BB55+'[1]címrend önként'!BB55+'[1]címrend államig'!BB55)</f>
        <v>0</v>
      </c>
      <c r="BC55" s="38"/>
      <c r="BD55" s="36"/>
      <c r="BE55" s="39">
        <f>SUM('[1]címrend kötelező'!BE55+'[1]címrend önként'!BE55+'[1]címrend államig'!BE55)</f>
        <v>0</v>
      </c>
      <c r="BF55" s="38"/>
      <c r="BG55" s="36"/>
      <c r="BH55" s="39">
        <f>'[1]címrend kötelező'!BH55+'[1]címrend önként'!BH55+'[1]címrend államig'!BH55</f>
        <v>0</v>
      </c>
      <c r="BI55" s="38"/>
      <c r="BJ55" s="36"/>
      <c r="BK55" s="39">
        <f>'[1]címrend kötelező'!BK55+'[1]címrend önként'!BK55+'[1]címrend államig'!BK55</f>
        <v>0</v>
      </c>
      <c r="BL55" s="38"/>
      <c r="BM55" s="36"/>
      <c r="BN55" s="39">
        <f>SUM('[1]címrend kötelező'!BN55+'[1]címrend önként'!BN55+'[1]címrend államig'!BN55)</f>
        <v>0</v>
      </c>
      <c r="BO55" s="38"/>
      <c r="BP55" s="36"/>
      <c r="BQ55" s="39">
        <f>SUM('[1]címrend kötelező'!BQ55+'[1]címrend önként'!BQ55+'[1]címrend államig'!BQ55)</f>
        <v>0</v>
      </c>
      <c r="BR55" s="38"/>
      <c r="BS55" s="36"/>
      <c r="BT55" s="39">
        <f>SUM('[1]címrend kötelező'!BT55+'[1]címrend önként'!BT55+'[1]címrend államig'!BT55)</f>
        <v>0</v>
      </c>
      <c r="BU55" s="38"/>
      <c r="BV55" s="36"/>
      <c r="BW55" s="39">
        <f>SUM('[1]címrend kötelező'!BW55+'[1]címrend önként'!BW55+'[1]címrend államig'!BW55)</f>
        <v>0</v>
      </c>
      <c r="BX55" s="38"/>
      <c r="BY55" s="36"/>
      <c r="BZ55" s="39">
        <f>SUM('[1]címrend kötelező'!BZ55+'[1]címrend önként'!BZ55+'[1]címrend államig'!BZ55)</f>
        <v>0</v>
      </c>
      <c r="CA55" s="38"/>
      <c r="CB55" s="36"/>
      <c r="CC55" s="39">
        <f>SUM('[1]címrend kötelező'!CC55+'[1]címrend önként'!CC55+'[1]címrend államig'!CC55)</f>
        <v>0</v>
      </c>
      <c r="CD55" s="38"/>
      <c r="CE55" s="36"/>
      <c r="CF55" s="39">
        <f>SUM('[1]címrend kötelező'!CF55+'[1]címrend önként'!CF55+'[1]címrend államig'!CF55)</f>
        <v>0</v>
      </c>
      <c r="CG55" s="38"/>
      <c r="CH55" s="36"/>
      <c r="CI55" s="39">
        <f>SUM('[1]címrend kötelező'!CI55+'[1]címrend önként'!CI55+'[1]címrend államig'!CI55)</f>
        <v>0</v>
      </c>
      <c r="CJ55" s="38"/>
      <c r="CK55" s="36"/>
      <c r="CL55" s="39">
        <f>SUM('[1]címrend kötelező'!CL55+'[1]címrend önként'!CL55+'[1]címrend államig'!CL55)</f>
        <v>0</v>
      </c>
      <c r="CM55" s="38"/>
      <c r="CN55" s="36"/>
      <c r="CO55" s="39">
        <f>'[1]címrend kötelező'!CO55+'[1]címrend önként'!CO55+'[1]címrend államig'!CO55</f>
        <v>0</v>
      </c>
      <c r="CP55" s="38"/>
      <c r="CQ55" s="36"/>
      <c r="CR55" s="39">
        <f>SUM('[1]címrend kötelező'!CR55+'[1]címrend önként'!CR55+'[1]címrend államig'!CR55)</f>
        <v>0</v>
      </c>
      <c r="CS55" s="38"/>
      <c r="CT55" s="36"/>
      <c r="CU55" s="39">
        <f>SUM('[1]címrend kötelező'!CU55+'[1]címrend önként'!CU55+'[1]címrend államig'!CU55)</f>
        <v>0</v>
      </c>
      <c r="CV55" s="38"/>
      <c r="CW55" s="36"/>
      <c r="CX55" s="39">
        <f>SUM('[1]címrend kötelező'!CX55+'[1]címrend önként'!CX55+'[1]címrend államig'!CX55)</f>
        <v>0</v>
      </c>
      <c r="CY55" s="38"/>
      <c r="CZ55" s="36"/>
      <c r="DA55" s="39">
        <f>SUM('[1]címrend kötelező'!DA55+'[1]címrend önként'!DA55+'[1]címrend államig'!DA55)</f>
        <v>0</v>
      </c>
      <c r="DB55" s="38"/>
      <c r="DC55" s="36"/>
      <c r="DD55" s="39">
        <f>SUM('[1]címrend kötelező'!DD55+'[1]címrend önként'!DD55+'[1]címrend államig'!DD55)</f>
        <v>0</v>
      </c>
      <c r="DE55" s="38"/>
      <c r="DF55" s="36"/>
      <c r="DG55" s="39">
        <f>SUM('[1]címrend kötelező'!DG55+'[1]címrend önként'!DG55+'[1]címrend államig'!DG55)</f>
        <v>0</v>
      </c>
      <c r="DH55" s="38"/>
      <c r="DI55" s="36"/>
      <c r="DJ55" s="39">
        <f>SUM('[1]címrend kötelező'!DJ55+'[1]címrend önként'!DJ55+'[1]címrend államig'!DJ55)</f>
        <v>0</v>
      </c>
      <c r="DK55" s="38"/>
      <c r="DL55" s="36"/>
      <c r="DM55" s="39">
        <f>SUM('[1]címrend kötelező'!DM55+'[1]címrend önként'!DM55+'[1]címrend államig'!DM55)</f>
        <v>0</v>
      </c>
      <c r="DN55" s="38"/>
      <c r="DO55" s="36"/>
      <c r="DP55" s="39">
        <f>'[1]címrend kötelező'!DP55+'[1]címrend önként'!DP55+'[1]címrend államig'!DP55</f>
        <v>0</v>
      </c>
      <c r="DQ55" s="38"/>
      <c r="DR55" s="38">
        <f t="shared" si="60"/>
        <v>0</v>
      </c>
      <c r="DS55" s="38">
        <f t="shared" si="60"/>
        <v>0</v>
      </c>
      <c r="DT55" s="38"/>
      <c r="DU55" s="36"/>
      <c r="DV55" s="36">
        <f>SUM('[1]címrend kötelező'!DV55+'[1]címrend önként'!DV55+'[1]címrend államig'!DV55)</f>
        <v>0</v>
      </c>
      <c r="DW55" s="38"/>
      <c r="DX55" s="36"/>
      <c r="DY55" s="36">
        <f>SUM('[1]címrend kötelező'!DY55+'[1]címrend önként'!DY55+'[1]címrend államig'!DY55)</f>
        <v>0</v>
      </c>
      <c r="DZ55" s="38"/>
      <c r="EA55" s="36"/>
      <c r="EB55" s="36">
        <f>SUM('[1]címrend kötelező'!EB55+'[1]címrend önként'!EB55+'[1]címrend államig'!EB55)</f>
        <v>0</v>
      </c>
      <c r="EC55" s="38"/>
      <c r="ED55" s="36"/>
      <c r="EE55" s="36">
        <f>SUM('[1]címrend kötelező'!EE55+'[1]címrend önként'!EE55+'[1]címrend államig'!EE55)</f>
        <v>0</v>
      </c>
      <c r="EF55" s="38"/>
      <c r="EG55" s="36"/>
      <c r="EH55" s="36">
        <f>SUM('[1]címrend kötelező'!EH55+'[1]címrend önként'!EH55+'[1]címrend államig'!EH55)</f>
        <v>0</v>
      </c>
      <c r="EI55" s="38"/>
      <c r="EJ55" s="36"/>
      <c r="EK55" s="36">
        <f>SUM('[1]címrend kötelező'!EK55+'[1]címrend önként'!EK55+'[1]címrend államig'!EK55)</f>
        <v>0</v>
      </c>
      <c r="EL55" s="38"/>
      <c r="EM55" s="36"/>
      <c r="EN55" s="36">
        <f>SUM('[1]címrend kötelező'!EN55+'[1]címrend önként'!EN55+'[1]címrend államig'!EN55)</f>
        <v>0</v>
      </c>
      <c r="EO55" s="38"/>
      <c r="EP55" s="36"/>
      <c r="EQ55" s="36">
        <f>SUM('[1]címrend kötelező'!EQ55+'[1]címrend önként'!EQ55+'[1]címrend államig'!EQ55)</f>
        <v>0</v>
      </c>
      <c r="ER55" s="38"/>
      <c r="ES55" s="36"/>
      <c r="ET55" s="36">
        <f>SUM('[1]címrend kötelező'!ET55+'[1]címrend önként'!ET55+'[1]címrend államig'!ET55)</f>
        <v>0</v>
      </c>
      <c r="EU55" s="39"/>
      <c r="EV55" s="38">
        <f t="shared" si="62"/>
        <v>0</v>
      </c>
      <c r="EW55" s="38">
        <f t="shared" si="62"/>
        <v>0</v>
      </c>
      <c r="EX55" s="31"/>
      <c r="EY55" s="36"/>
      <c r="EZ55" s="39">
        <f>'[1]címrend kötelező'!EY55+'[1]címrend önként'!EY55+'[1]címrend államig'!EY55</f>
        <v>0</v>
      </c>
      <c r="FA55" s="38"/>
      <c r="FB55" s="36"/>
      <c r="FC55" s="39">
        <f>'[1]címrend kötelező'!EZ55+'[1]címrend önként'!EZ55+'[1]címrend államig'!EZ55</f>
        <v>0</v>
      </c>
      <c r="FD55" s="38"/>
      <c r="FE55" s="36"/>
      <c r="FF55" s="39">
        <f>'[1]címrend kötelező'!FA55+'[1]címrend önként'!FA55+'[1]címrend államig'!FA55</f>
        <v>0</v>
      </c>
      <c r="FG55" s="38"/>
      <c r="FH55" s="36"/>
      <c r="FI55" s="39">
        <f>'[1]címrend kötelező'!FB55+'[1]címrend önként'!FB55+'[1]címrend államig'!FB55</f>
        <v>0</v>
      </c>
      <c r="FJ55" s="38"/>
      <c r="FK55" s="36"/>
      <c r="FL55" s="39">
        <f>'[1]címrend kötelező'!FC55+'[1]címrend önként'!FC55+'[1]címrend államig'!FC55</f>
        <v>0</v>
      </c>
      <c r="FM55" s="38"/>
      <c r="FN55" s="36"/>
      <c r="FO55" s="39">
        <f>'[1]címrend kötelező'!FD55+'[1]címrend önként'!FD55+'[1]címrend államig'!FD55</f>
        <v>0</v>
      </c>
      <c r="FP55" s="39"/>
      <c r="FQ55" s="36"/>
      <c r="FR55" s="39">
        <f>'[1]címrend kötelező'!FE55+'[1]címrend önként'!FE55+'[1]címrend államig'!FE55</f>
        <v>0</v>
      </c>
      <c r="FS55" s="39"/>
      <c r="FT55" s="36"/>
      <c r="FU55" s="39">
        <f>'[1]címrend kötelező'!FF55+'[1]címrend önként'!FF55+'[1]címrend államig'!FF55</f>
        <v>0</v>
      </c>
      <c r="FV55" s="38"/>
      <c r="FW55" s="36"/>
      <c r="FX55" s="39">
        <f>'[1]címrend kötelező'!FG55+'[1]címrend önként'!FG55+'[1]címrend államig'!FG55</f>
        <v>0</v>
      </c>
      <c r="FY55" s="38"/>
      <c r="FZ55" s="36"/>
      <c r="GA55" s="39">
        <f>'[1]címrend kötelező'!FH55+'[1]címrend önként'!FH55+'[1]címrend államig'!FH55</f>
        <v>0</v>
      </c>
      <c r="GB55" s="39"/>
      <c r="GC55" s="36"/>
      <c r="GD55" s="39">
        <f>'[1]címrend kötelező'!FI55+'[1]címrend önként'!FI55+'[1]címrend államig'!FI55</f>
        <v>0</v>
      </c>
      <c r="GE55" s="39"/>
      <c r="GF55" s="36"/>
      <c r="GG55" s="39">
        <f>'[1]címrend kötelező'!FJ55+'[1]címrend önként'!FJ55+'[1]címrend államig'!FJ55</f>
        <v>0</v>
      </c>
      <c r="GH55" s="39"/>
      <c r="GI55" s="36"/>
      <c r="GJ55" s="39">
        <f>'[1]címrend kötelező'!FK55+'[1]címrend önként'!FK55+'[1]címrend államig'!FK55</f>
        <v>0</v>
      </c>
      <c r="GK55" s="38"/>
      <c r="GL55" s="38">
        <f t="shared" si="63"/>
        <v>0</v>
      </c>
      <c r="GM55" s="38">
        <f t="shared" si="63"/>
        <v>0</v>
      </c>
      <c r="GN55" s="38"/>
      <c r="GO55" s="36"/>
      <c r="GP55" s="39">
        <f>'[1]címrend kötelező'!FM55+'[1]címrend önként'!FM55+'[1]címrend államig'!FM55</f>
        <v>0</v>
      </c>
      <c r="GQ55" s="39"/>
      <c r="GR55" s="36"/>
      <c r="GS55" s="39">
        <f>'[1]címrend kötelező'!FN55+'[1]címrend önként'!FN55+'[1]címrend államig'!FN55</f>
        <v>0</v>
      </c>
      <c r="GT55" s="39"/>
      <c r="GU55" s="36"/>
      <c r="GV55" s="39">
        <f>'[1]címrend kötelező'!FO55+'[1]címrend önként'!FO55+'[1]címrend államig'!FO55</f>
        <v>0</v>
      </c>
      <c r="GW55" s="38"/>
      <c r="GX55" s="38">
        <f t="shared" si="64"/>
        <v>0</v>
      </c>
      <c r="GY55" s="38">
        <f t="shared" si="64"/>
        <v>0</v>
      </c>
      <c r="GZ55" s="38"/>
      <c r="HA55" s="38">
        <f t="shared" si="65"/>
        <v>0</v>
      </c>
      <c r="HB55" s="38">
        <f t="shared" si="65"/>
        <v>0</v>
      </c>
      <c r="HC55" s="41"/>
      <c r="HE55" s="25"/>
      <c r="HF55" s="25"/>
    </row>
    <row r="56" spans="1:214" s="44" customFormat="1" ht="15" customHeight="1" x14ac:dyDescent="0.2">
      <c r="A56" s="56" t="s">
        <v>356</v>
      </c>
      <c r="B56" s="36"/>
      <c r="C56" s="36">
        <f>SUM('[1]címrend kötelező'!C56+'[1]címrend önként'!C56+'[1]címrend államig'!C56)</f>
        <v>0</v>
      </c>
      <c r="D56" s="40"/>
      <c r="E56" s="36"/>
      <c r="F56" s="36">
        <f>SUM('[1]címrend kötelező'!F56+'[1]címrend önként'!F56+'[1]címrend államig'!F56)</f>
        <v>0</v>
      </c>
      <c r="G56" s="38"/>
      <c r="H56" s="36"/>
      <c r="I56" s="36">
        <f>SUM('[1]címrend kötelező'!I56+'[1]címrend önként'!I56+'[1]címrend államig'!I56)</f>
        <v>0</v>
      </c>
      <c r="J56" s="38"/>
      <c r="K56" s="36"/>
      <c r="L56" s="36">
        <f>SUM('[1]címrend kötelező'!L56+'[1]címrend önként'!L56+'[1]címrend államig'!L56)</f>
        <v>0</v>
      </c>
      <c r="M56" s="38"/>
      <c r="N56" s="36"/>
      <c r="O56" s="36">
        <f>SUM('[1]címrend kötelező'!O56+'[1]címrend önként'!O56+'[1]címrend államig'!O56)</f>
        <v>0</v>
      </c>
      <c r="P56" s="38"/>
      <c r="Q56" s="36"/>
      <c r="R56" s="36">
        <f>SUM('[1]címrend kötelező'!R56+'[1]címrend önként'!R56+'[1]címrend államig'!R56)</f>
        <v>0</v>
      </c>
      <c r="S56" s="38"/>
      <c r="T56" s="36"/>
      <c r="U56" s="36">
        <f>SUM('[1]címrend kötelező'!U56+'[1]címrend önként'!U56+'[1]címrend államig'!U56)</f>
        <v>0</v>
      </c>
      <c r="V56" s="38"/>
      <c r="W56" s="36"/>
      <c r="X56" s="36">
        <f>SUM('[1]címrend kötelező'!X56+'[1]címrend önként'!X56+'[1]címrend államig'!X56)</f>
        <v>0</v>
      </c>
      <c r="Y56" s="38"/>
      <c r="Z56" s="36"/>
      <c r="AA56" s="36">
        <f>SUM('[1]címrend kötelező'!AA56+'[1]címrend önként'!AA56+'[1]címrend államig'!AA56)</f>
        <v>0</v>
      </c>
      <c r="AB56" s="38"/>
      <c r="AC56" s="36"/>
      <c r="AD56" s="36">
        <f>SUM('[1]címrend kötelező'!AD56+'[1]címrend önként'!AD56+'[1]címrend államig'!AD56)</f>
        <v>0</v>
      </c>
      <c r="AE56" s="38"/>
      <c r="AF56" s="36"/>
      <c r="AG56" s="36">
        <f>SUM('[1]címrend kötelező'!AG56+'[1]címrend önként'!AG56+'[1]címrend államig'!AG56)</f>
        <v>0</v>
      </c>
      <c r="AH56" s="38"/>
      <c r="AI56" s="36"/>
      <c r="AJ56" s="36">
        <f>SUM('[1]címrend kötelező'!AJ56+'[1]címrend önként'!AJ56+'[1]címrend államig'!AJ56)</f>
        <v>0</v>
      </c>
      <c r="AK56" s="38"/>
      <c r="AL56" s="36"/>
      <c r="AM56" s="36">
        <f>SUM('[1]címrend kötelező'!AM56+'[1]címrend önként'!AM56+'[1]címrend államig'!AM56)</f>
        <v>0</v>
      </c>
      <c r="AN56" s="38"/>
      <c r="AO56" s="36"/>
      <c r="AP56" s="36">
        <f>SUM('[1]címrend kötelező'!AP56+'[1]címrend önként'!AP56+'[1]címrend államig'!AP56)</f>
        <v>0</v>
      </c>
      <c r="AQ56" s="38"/>
      <c r="AR56" s="36"/>
      <c r="AS56" s="39">
        <f>SUM('[1]címrend kötelező'!AS56+'[1]címrend önként'!AS56+'[1]címrend államig'!AS56)</f>
        <v>0</v>
      </c>
      <c r="AT56" s="38"/>
      <c r="AU56" s="36"/>
      <c r="AV56" s="39">
        <f>SUM('[1]címrend kötelező'!AV56+'[1]címrend önként'!AV56+'[1]címrend államig'!AV56)</f>
        <v>0</v>
      </c>
      <c r="AW56" s="38"/>
      <c r="AX56" s="36"/>
      <c r="AY56" s="39">
        <f>SUM('[1]címrend kötelező'!AY56+'[1]címrend önként'!AY56+'[1]címrend államig'!AY56)</f>
        <v>0</v>
      </c>
      <c r="AZ56" s="38"/>
      <c r="BA56" s="36"/>
      <c r="BB56" s="39">
        <f>SUM('[1]címrend kötelező'!BB56+'[1]címrend önként'!BB56+'[1]címrend államig'!BB56)</f>
        <v>0</v>
      </c>
      <c r="BC56" s="38"/>
      <c r="BD56" s="36"/>
      <c r="BE56" s="39">
        <f>SUM('[1]címrend kötelező'!BE56+'[1]címrend önként'!BE56+'[1]címrend államig'!BE56)</f>
        <v>0</v>
      </c>
      <c r="BF56" s="38"/>
      <c r="BG56" s="36"/>
      <c r="BH56" s="39">
        <f>'[1]címrend kötelező'!BH56+'[1]címrend önként'!BH56+'[1]címrend államig'!BH56</f>
        <v>0</v>
      </c>
      <c r="BI56" s="38"/>
      <c r="BJ56" s="36"/>
      <c r="BK56" s="39">
        <f>'[1]címrend kötelező'!BK56+'[1]címrend önként'!BK56+'[1]címrend államig'!BK56</f>
        <v>0</v>
      </c>
      <c r="BL56" s="38"/>
      <c r="BM56" s="36"/>
      <c r="BN56" s="39">
        <f>SUM('[1]címrend kötelező'!BN56+'[1]címrend önként'!BN56+'[1]címrend államig'!BN56)</f>
        <v>0</v>
      </c>
      <c r="BO56" s="38"/>
      <c r="BP56" s="36"/>
      <c r="BQ56" s="39">
        <f>SUM('[1]címrend kötelező'!BQ56+'[1]címrend önként'!BQ56+'[1]címrend államig'!BQ56)</f>
        <v>0</v>
      </c>
      <c r="BR56" s="38"/>
      <c r="BS56" s="36"/>
      <c r="BT56" s="39">
        <f>SUM('[1]címrend kötelező'!BT56+'[1]címrend önként'!BT56+'[1]címrend államig'!BT56)</f>
        <v>0</v>
      </c>
      <c r="BU56" s="38"/>
      <c r="BV56" s="36"/>
      <c r="BW56" s="39">
        <f>SUM('[1]címrend kötelező'!BW56+'[1]címrend önként'!BW56+'[1]címrend államig'!BW56)</f>
        <v>0</v>
      </c>
      <c r="BX56" s="38"/>
      <c r="BY56" s="36"/>
      <c r="BZ56" s="39">
        <f>SUM('[1]címrend kötelező'!BZ56+'[1]címrend önként'!BZ56+'[1]címrend államig'!BZ56)</f>
        <v>0</v>
      </c>
      <c r="CA56" s="38"/>
      <c r="CB56" s="36"/>
      <c r="CC56" s="39">
        <f>SUM('[1]címrend kötelező'!CC56+'[1]címrend önként'!CC56+'[1]címrend államig'!CC56)</f>
        <v>0</v>
      </c>
      <c r="CD56" s="38"/>
      <c r="CE56" s="36"/>
      <c r="CF56" s="39">
        <f>SUM('[1]címrend kötelező'!CF56+'[1]címrend önként'!CF56+'[1]címrend államig'!CF56)</f>
        <v>0</v>
      </c>
      <c r="CG56" s="38"/>
      <c r="CH56" s="36"/>
      <c r="CI56" s="39">
        <f>SUM('[1]címrend kötelező'!CI56+'[1]címrend önként'!CI56+'[1]címrend államig'!CI56)</f>
        <v>0</v>
      </c>
      <c r="CJ56" s="38"/>
      <c r="CK56" s="36"/>
      <c r="CL56" s="39">
        <f>SUM('[1]címrend kötelező'!CL56+'[1]címrend önként'!CL56+'[1]címrend államig'!CL56)</f>
        <v>0</v>
      </c>
      <c r="CM56" s="38"/>
      <c r="CN56" s="36"/>
      <c r="CO56" s="39">
        <f>'[1]címrend kötelező'!CO56+'[1]címrend önként'!CO56+'[1]címrend államig'!CO56</f>
        <v>0</v>
      </c>
      <c r="CP56" s="38"/>
      <c r="CQ56" s="36"/>
      <c r="CR56" s="39">
        <f>SUM('[1]címrend kötelező'!CR56+'[1]címrend önként'!CR56+'[1]címrend államig'!CR56)</f>
        <v>0</v>
      </c>
      <c r="CS56" s="38"/>
      <c r="CT56" s="36"/>
      <c r="CU56" s="39">
        <f>SUM('[1]címrend kötelező'!CU56+'[1]címrend önként'!CU56+'[1]címrend államig'!CU56)</f>
        <v>0</v>
      </c>
      <c r="CV56" s="38"/>
      <c r="CW56" s="36"/>
      <c r="CX56" s="39">
        <f>SUM('[1]címrend kötelező'!CX56+'[1]címrend önként'!CX56+'[1]címrend államig'!CX56)</f>
        <v>0</v>
      </c>
      <c r="CY56" s="38"/>
      <c r="CZ56" s="36"/>
      <c r="DA56" s="39">
        <f>SUM('[1]címrend kötelező'!DA56+'[1]címrend önként'!DA56+'[1]címrend államig'!DA56)</f>
        <v>0</v>
      </c>
      <c r="DB56" s="38"/>
      <c r="DC56" s="36"/>
      <c r="DD56" s="39">
        <f>SUM('[1]címrend kötelező'!DD56+'[1]címrend önként'!DD56+'[1]címrend államig'!DD56)</f>
        <v>0</v>
      </c>
      <c r="DE56" s="38"/>
      <c r="DF56" s="36"/>
      <c r="DG56" s="39">
        <f>SUM('[1]címrend kötelező'!DG56+'[1]címrend önként'!DG56+'[1]címrend államig'!DG56)</f>
        <v>0</v>
      </c>
      <c r="DH56" s="38"/>
      <c r="DI56" s="36"/>
      <c r="DJ56" s="39">
        <f>SUM('[1]címrend kötelező'!DJ56+'[1]címrend önként'!DJ56+'[1]címrend államig'!DJ56)</f>
        <v>0</v>
      </c>
      <c r="DK56" s="38"/>
      <c r="DL56" s="36"/>
      <c r="DM56" s="39">
        <f>SUM('[1]címrend kötelező'!DM56+'[1]címrend önként'!DM56+'[1]címrend államig'!DM56)</f>
        <v>0</v>
      </c>
      <c r="DN56" s="38"/>
      <c r="DO56" s="36"/>
      <c r="DP56" s="39">
        <f>'[1]címrend kötelező'!DP56+'[1]címrend önként'!DP56+'[1]címrend államig'!DP56</f>
        <v>0</v>
      </c>
      <c r="DQ56" s="38"/>
      <c r="DR56" s="38">
        <f t="shared" si="60"/>
        <v>0</v>
      </c>
      <c r="DS56" s="38">
        <f t="shared" si="60"/>
        <v>0</v>
      </c>
      <c r="DT56" s="38"/>
      <c r="DU56" s="36"/>
      <c r="DV56" s="36">
        <f>SUM('[1]címrend kötelező'!DV56+'[1]címrend önként'!DV56+'[1]címrend államig'!DV56)</f>
        <v>0</v>
      </c>
      <c r="DW56" s="38"/>
      <c r="DX56" s="36"/>
      <c r="DY56" s="36">
        <f>SUM('[1]címrend kötelező'!DY56+'[1]címrend önként'!DY56+'[1]címrend államig'!DY56)</f>
        <v>0</v>
      </c>
      <c r="DZ56" s="38"/>
      <c r="EA56" s="36"/>
      <c r="EB56" s="36">
        <f>SUM('[1]címrend kötelező'!EB56+'[1]címrend önként'!EB56+'[1]címrend államig'!EB56)</f>
        <v>0</v>
      </c>
      <c r="EC56" s="38"/>
      <c r="ED56" s="36"/>
      <c r="EE56" s="36">
        <f>SUM('[1]címrend kötelező'!EE56+'[1]címrend önként'!EE56+'[1]címrend államig'!EE56)</f>
        <v>0</v>
      </c>
      <c r="EF56" s="38"/>
      <c r="EG56" s="36"/>
      <c r="EH56" s="36">
        <f>SUM('[1]címrend kötelező'!EH56+'[1]címrend önként'!EH56+'[1]címrend államig'!EH56)</f>
        <v>0</v>
      </c>
      <c r="EI56" s="38"/>
      <c r="EJ56" s="36"/>
      <c r="EK56" s="36">
        <f>SUM('[1]címrend kötelező'!EK56+'[1]címrend önként'!EK56+'[1]címrend államig'!EK56)</f>
        <v>0</v>
      </c>
      <c r="EL56" s="38"/>
      <c r="EM56" s="36"/>
      <c r="EN56" s="36">
        <f>SUM('[1]címrend kötelező'!EN56+'[1]címrend önként'!EN56+'[1]címrend államig'!EN56)</f>
        <v>0</v>
      </c>
      <c r="EO56" s="38"/>
      <c r="EP56" s="36"/>
      <c r="EQ56" s="36">
        <f>SUM('[1]címrend kötelező'!EQ56+'[1]címrend önként'!EQ56+'[1]címrend államig'!EQ56)</f>
        <v>0</v>
      </c>
      <c r="ER56" s="38"/>
      <c r="ES56" s="36"/>
      <c r="ET56" s="36">
        <f>SUM('[1]címrend kötelező'!ET56+'[1]címrend önként'!ET56+'[1]címrend államig'!ET56)</f>
        <v>0</v>
      </c>
      <c r="EU56" s="39"/>
      <c r="EV56" s="38">
        <f t="shared" si="62"/>
        <v>0</v>
      </c>
      <c r="EW56" s="38">
        <f t="shared" si="62"/>
        <v>0</v>
      </c>
      <c r="EX56" s="31"/>
      <c r="EY56" s="36"/>
      <c r="EZ56" s="39">
        <f>'[1]címrend kötelező'!EY56+'[1]címrend önként'!EY56+'[1]címrend államig'!EY56</f>
        <v>0</v>
      </c>
      <c r="FA56" s="38"/>
      <c r="FB56" s="36"/>
      <c r="FC56" s="39">
        <f>'[1]címrend kötelező'!EZ56+'[1]címrend önként'!EZ56+'[1]címrend államig'!EZ56</f>
        <v>0</v>
      </c>
      <c r="FD56" s="38"/>
      <c r="FE56" s="36"/>
      <c r="FF56" s="39">
        <f>'[1]címrend kötelező'!FA56+'[1]címrend önként'!FA56+'[1]címrend államig'!FA56</f>
        <v>0</v>
      </c>
      <c r="FG56" s="38"/>
      <c r="FH56" s="36"/>
      <c r="FI56" s="39">
        <f>'[1]címrend kötelező'!FB56+'[1]címrend önként'!FB56+'[1]címrend államig'!FB56</f>
        <v>0</v>
      </c>
      <c r="FJ56" s="38"/>
      <c r="FK56" s="36"/>
      <c r="FL56" s="39">
        <f>'[1]címrend kötelező'!FC56+'[1]címrend önként'!FC56+'[1]címrend államig'!FC56</f>
        <v>0</v>
      </c>
      <c r="FM56" s="38"/>
      <c r="FN56" s="36"/>
      <c r="FO56" s="39">
        <f>'[1]címrend kötelező'!FD56+'[1]címrend önként'!FD56+'[1]címrend államig'!FD56</f>
        <v>0</v>
      </c>
      <c r="FP56" s="39"/>
      <c r="FQ56" s="36"/>
      <c r="FR56" s="39">
        <f>'[1]címrend kötelező'!FE56+'[1]címrend önként'!FE56+'[1]címrend államig'!FE56</f>
        <v>0</v>
      </c>
      <c r="FS56" s="39"/>
      <c r="FT56" s="36"/>
      <c r="FU56" s="39">
        <f>'[1]címrend kötelező'!FF56+'[1]címrend önként'!FF56+'[1]címrend államig'!FF56</f>
        <v>0</v>
      </c>
      <c r="FV56" s="38"/>
      <c r="FW56" s="36"/>
      <c r="FX56" s="39">
        <f>'[1]címrend kötelező'!FG56+'[1]címrend önként'!FG56+'[1]címrend államig'!FG56</f>
        <v>0</v>
      </c>
      <c r="FY56" s="38"/>
      <c r="FZ56" s="36"/>
      <c r="GA56" s="39">
        <f>'[1]címrend kötelező'!FH56+'[1]címrend önként'!FH56+'[1]címrend államig'!FH56</f>
        <v>0</v>
      </c>
      <c r="GB56" s="39"/>
      <c r="GC56" s="36"/>
      <c r="GD56" s="39">
        <f>'[1]címrend kötelező'!FI56+'[1]címrend önként'!FI56+'[1]címrend államig'!FI56</f>
        <v>0</v>
      </c>
      <c r="GE56" s="39"/>
      <c r="GF56" s="36"/>
      <c r="GG56" s="39">
        <f>'[1]címrend kötelező'!FJ56+'[1]címrend önként'!FJ56+'[1]címrend államig'!FJ56</f>
        <v>0</v>
      </c>
      <c r="GH56" s="39"/>
      <c r="GI56" s="36"/>
      <c r="GJ56" s="39">
        <f>'[1]címrend kötelező'!FK56+'[1]címrend önként'!FK56+'[1]címrend államig'!FK56</f>
        <v>0</v>
      </c>
      <c r="GK56" s="38"/>
      <c r="GL56" s="38">
        <f t="shared" si="63"/>
        <v>0</v>
      </c>
      <c r="GM56" s="38">
        <f t="shared" si="63"/>
        <v>0</v>
      </c>
      <c r="GN56" s="38"/>
      <c r="GO56" s="36"/>
      <c r="GP56" s="39">
        <f>'[1]címrend kötelező'!FM56+'[1]címrend önként'!FM56+'[1]címrend államig'!FM56</f>
        <v>0</v>
      </c>
      <c r="GQ56" s="39"/>
      <c r="GR56" s="36"/>
      <c r="GS56" s="39">
        <f>'[1]címrend kötelező'!FN56+'[1]címrend önként'!FN56+'[1]címrend államig'!FN56</f>
        <v>0</v>
      </c>
      <c r="GT56" s="39"/>
      <c r="GU56" s="36"/>
      <c r="GV56" s="39">
        <f>'[1]címrend kötelező'!FO56+'[1]címrend önként'!FO56+'[1]címrend államig'!FO56</f>
        <v>0</v>
      </c>
      <c r="GW56" s="38"/>
      <c r="GX56" s="38">
        <f t="shared" si="64"/>
        <v>0</v>
      </c>
      <c r="GY56" s="38">
        <f t="shared" si="64"/>
        <v>0</v>
      </c>
      <c r="GZ56" s="38"/>
      <c r="HA56" s="38">
        <f t="shared" si="65"/>
        <v>0</v>
      </c>
      <c r="HB56" s="38">
        <f t="shared" si="65"/>
        <v>0</v>
      </c>
      <c r="HC56" s="41"/>
      <c r="HE56" s="25"/>
      <c r="HF56" s="25"/>
    </row>
    <row r="57" spans="1:214" ht="15" customHeight="1" x14ac:dyDescent="0.2">
      <c r="A57" s="58" t="s">
        <v>357</v>
      </c>
      <c r="B57" s="36"/>
      <c r="C57" s="36">
        <f>SUM('[1]címrend kötelező'!C57+'[1]címrend önként'!C57+'[1]címrend államig'!C57)</f>
        <v>0</v>
      </c>
      <c r="D57" s="40"/>
      <c r="E57" s="36"/>
      <c r="F57" s="36">
        <f>SUM('[1]címrend kötelező'!F57+'[1]címrend önként'!F57+'[1]címrend államig'!F57)</f>
        <v>0</v>
      </c>
      <c r="G57" s="38"/>
      <c r="H57" s="36"/>
      <c r="I57" s="36">
        <f>SUM('[1]címrend kötelező'!I57+'[1]címrend önként'!I57+'[1]címrend államig'!I57)</f>
        <v>0</v>
      </c>
      <c r="J57" s="38"/>
      <c r="K57" s="36"/>
      <c r="L57" s="36">
        <f>SUM('[1]címrend kötelező'!L57+'[1]címrend önként'!L57+'[1]címrend államig'!L57)</f>
        <v>0</v>
      </c>
      <c r="M57" s="38"/>
      <c r="N57" s="36"/>
      <c r="O57" s="36">
        <f>SUM('[1]címrend kötelező'!O57+'[1]címrend önként'!O57+'[1]címrend államig'!O57)</f>
        <v>0</v>
      </c>
      <c r="P57" s="38"/>
      <c r="Q57" s="36"/>
      <c r="R57" s="36">
        <f>SUM('[1]címrend kötelező'!R57+'[1]címrend önként'!R57+'[1]címrend államig'!R57)</f>
        <v>0</v>
      </c>
      <c r="S57" s="38"/>
      <c r="T57" s="36"/>
      <c r="U57" s="36">
        <f>SUM('[1]címrend kötelező'!U57+'[1]címrend önként'!U57+'[1]címrend államig'!U57)</f>
        <v>0</v>
      </c>
      <c r="V57" s="38"/>
      <c r="W57" s="36"/>
      <c r="X57" s="36">
        <f>SUM('[1]címrend kötelező'!X57+'[1]címrend önként'!X57+'[1]címrend államig'!X57)</f>
        <v>0</v>
      </c>
      <c r="Y57" s="38"/>
      <c r="Z57" s="36">
        <v>5683415</v>
      </c>
      <c r="AA57" s="36">
        <f>SUM('[1]címrend kötelező'!AA57+'[1]címrend önként'!AA57+'[1]címrend államig'!AA57)</f>
        <v>6253993</v>
      </c>
      <c r="AB57" s="37">
        <f t="shared" ref="AB57" si="275">AA57/Z57*100</f>
        <v>110.03935134069923</v>
      </c>
      <c r="AC57" s="36"/>
      <c r="AD57" s="36">
        <f>SUM('[1]címrend kötelező'!AD57+'[1]címrend önként'!AD57+'[1]címrend államig'!AD57)</f>
        <v>0</v>
      </c>
      <c r="AE57" s="38"/>
      <c r="AF57" s="36"/>
      <c r="AG57" s="36">
        <f>SUM('[1]címrend kötelező'!AG57+'[1]címrend önként'!AG57+'[1]címrend államig'!AG57)</f>
        <v>0</v>
      </c>
      <c r="AH57" s="38"/>
      <c r="AI57" s="36"/>
      <c r="AJ57" s="36">
        <f>SUM('[1]címrend kötelező'!AJ57+'[1]címrend önként'!AJ57+'[1]címrend államig'!AJ57)</f>
        <v>0</v>
      </c>
      <c r="AK57" s="38"/>
      <c r="AL57" s="36"/>
      <c r="AM57" s="36">
        <f>SUM('[1]címrend kötelező'!AM57+'[1]címrend önként'!AM57+'[1]címrend államig'!AM57)</f>
        <v>0</v>
      </c>
      <c r="AN57" s="38"/>
      <c r="AO57" s="36"/>
      <c r="AP57" s="36">
        <f>SUM('[1]címrend kötelező'!AP57+'[1]címrend önként'!AP57+'[1]címrend államig'!AP57)</f>
        <v>0</v>
      </c>
      <c r="AQ57" s="38"/>
      <c r="AR57" s="36"/>
      <c r="AS57" s="39">
        <f>SUM('[1]címrend kötelező'!AS57+'[1]címrend önként'!AS57+'[1]címrend államig'!AS57)</f>
        <v>0</v>
      </c>
      <c r="AT57" s="38"/>
      <c r="AU57" s="36"/>
      <c r="AV57" s="39">
        <f>SUM('[1]címrend kötelező'!AV57+'[1]címrend önként'!AV57+'[1]címrend államig'!AV57)</f>
        <v>0</v>
      </c>
      <c r="AW57" s="38"/>
      <c r="AX57" s="36"/>
      <c r="AY57" s="39">
        <f>SUM('[1]címrend kötelező'!AY57+'[1]címrend önként'!AY57+'[1]címrend államig'!AY57)</f>
        <v>0</v>
      </c>
      <c r="AZ57" s="38"/>
      <c r="BA57" s="36"/>
      <c r="BB57" s="39">
        <f>SUM('[1]címrend kötelező'!BB57+'[1]címrend önként'!BB57+'[1]címrend államig'!BB57)</f>
        <v>0</v>
      </c>
      <c r="BC57" s="38"/>
      <c r="BD57" s="36"/>
      <c r="BE57" s="39">
        <f>SUM('[1]címrend kötelező'!BE57+'[1]címrend önként'!BE57+'[1]címrend államig'!BE57)</f>
        <v>0</v>
      </c>
      <c r="BF57" s="38"/>
      <c r="BG57" s="36"/>
      <c r="BH57" s="39">
        <f>'[1]címrend kötelező'!BH57+'[1]címrend önként'!BH57+'[1]címrend államig'!BH57</f>
        <v>0</v>
      </c>
      <c r="BI57" s="38"/>
      <c r="BJ57" s="36"/>
      <c r="BK57" s="39">
        <f>'[1]címrend kötelező'!BK57+'[1]címrend önként'!BK57+'[1]címrend államig'!BK57</f>
        <v>0</v>
      </c>
      <c r="BL57" s="38"/>
      <c r="BM57" s="36"/>
      <c r="BN57" s="39">
        <f>SUM('[1]címrend kötelező'!BN57+'[1]címrend önként'!BN57+'[1]címrend államig'!BN57)</f>
        <v>0</v>
      </c>
      <c r="BO57" s="38"/>
      <c r="BP57" s="36"/>
      <c r="BQ57" s="39">
        <f>SUM('[1]címrend kötelező'!BQ57+'[1]címrend önként'!BQ57+'[1]címrend államig'!BQ57)</f>
        <v>0</v>
      </c>
      <c r="BR57" s="38"/>
      <c r="BS57" s="36"/>
      <c r="BT57" s="39">
        <f>SUM('[1]címrend kötelező'!BT57+'[1]címrend önként'!BT57+'[1]címrend államig'!BT57)</f>
        <v>0</v>
      </c>
      <c r="BU57" s="38"/>
      <c r="BV57" s="36"/>
      <c r="BW57" s="39">
        <f>SUM('[1]címrend kötelező'!BW57+'[1]címrend önként'!BW57+'[1]címrend államig'!BW57)</f>
        <v>0</v>
      </c>
      <c r="BX57" s="38"/>
      <c r="BY57" s="36"/>
      <c r="BZ57" s="39">
        <f>SUM('[1]címrend kötelező'!BZ57+'[1]címrend önként'!BZ57+'[1]címrend államig'!BZ57)</f>
        <v>0</v>
      </c>
      <c r="CA57" s="38"/>
      <c r="CB57" s="36"/>
      <c r="CC57" s="39">
        <f>SUM('[1]címrend kötelező'!CC57+'[1]címrend önként'!CC57+'[1]címrend államig'!CC57)</f>
        <v>0</v>
      </c>
      <c r="CD57" s="38"/>
      <c r="CE57" s="36"/>
      <c r="CF57" s="39">
        <f>SUM('[1]címrend kötelező'!CF57+'[1]címrend önként'!CF57+'[1]címrend államig'!CF57)</f>
        <v>0</v>
      </c>
      <c r="CG57" s="38"/>
      <c r="CH57" s="36"/>
      <c r="CI57" s="39">
        <f>SUM('[1]címrend kötelező'!CI57+'[1]címrend önként'!CI57+'[1]címrend államig'!CI57)</f>
        <v>0</v>
      </c>
      <c r="CJ57" s="38"/>
      <c r="CK57" s="36"/>
      <c r="CL57" s="39">
        <f>SUM('[1]címrend kötelező'!CL57+'[1]címrend önként'!CL57+'[1]címrend államig'!CL57)</f>
        <v>0</v>
      </c>
      <c r="CM57" s="38"/>
      <c r="CN57" s="36"/>
      <c r="CO57" s="39">
        <f>'[1]címrend kötelező'!CO57+'[1]címrend önként'!CO57+'[1]címrend államig'!CO57</f>
        <v>0</v>
      </c>
      <c r="CP57" s="38"/>
      <c r="CQ57" s="36"/>
      <c r="CR57" s="39">
        <f>SUM('[1]címrend kötelező'!CR57+'[1]címrend önként'!CR57+'[1]címrend államig'!CR57)</f>
        <v>0</v>
      </c>
      <c r="CS57" s="38"/>
      <c r="CT57" s="36"/>
      <c r="CU57" s="39">
        <f>SUM('[1]címrend kötelező'!CU57+'[1]címrend önként'!CU57+'[1]címrend államig'!CU57)</f>
        <v>0</v>
      </c>
      <c r="CV57" s="38"/>
      <c r="CW57" s="36"/>
      <c r="CX57" s="39">
        <f>SUM('[1]címrend kötelező'!CX57+'[1]címrend önként'!CX57+'[1]címrend államig'!CX57)</f>
        <v>0</v>
      </c>
      <c r="CY57" s="38"/>
      <c r="CZ57" s="36"/>
      <c r="DA57" s="39">
        <f>SUM('[1]címrend kötelező'!DA57+'[1]címrend önként'!DA57+'[1]címrend államig'!DA57)</f>
        <v>0</v>
      </c>
      <c r="DB57" s="38"/>
      <c r="DC57" s="36"/>
      <c r="DD57" s="39">
        <f>SUM('[1]címrend kötelező'!DD57+'[1]címrend önként'!DD57+'[1]címrend államig'!DD57)</f>
        <v>0</v>
      </c>
      <c r="DE57" s="38"/>
      <c r="DF57" s="36"/>
      <c r="DG57" s="39">
        <f>SUM('[1]címrend kötelező'!DG57+'[1]címrend önként'!DG57+'[1]címrend államig'!DG57)</f>
        <v>0</v>
      </c>
      <c r="DH57" s="38"/>
      <c r="DI57" s="36"/>
      <c r="DJ57" s="39">
        <f>SUM('[1]címrend kötelező'!DJ57+'[1]címrend önként'!DJ57+'[1]címrend államig'!DJ57)</f>
        <v>0</v>
      </c>
      <c r="DK57" s="38"/>
      <c r="DL57" s="36"/>
      <c r="DM57" s="39">
        <f>SUM('[1]címrend kötelező'!DM57+'[1]címrend önként'!DM57+'[1]címrend államig'!DM57)</f>
        <v>0</v>
      </c>
      <c r="DN57" s="38"/>
      <c r="DO57" s="36"/>
      <c r="DP57" s="39">
        <f>'[1]címrend kötelező'!DP57+'[1]címrend önként'!DP57+'[1]címrend államig'!DP57</f>
        <v>0</v>
      </c>
      <c r="DQ57" s="38"/>
      <c r="DR57" s="38">
        <f t="shared" si="60"/>
        <v>5683415</v>
      </c>
      <c r="DS57" s="38">
        <f t="shared" si="60"/>
        <v>6253993</v>
      </c>
      <c r="DT57" s="40">
        <f t="shared" si="61"/>
        <v>110.03935134069923</v>
      </c>
      <c r="DU57" s="36"/>
      <c r="DV57" s="36">
        <f>SUM('[1]címrend kötelező'!DV57+'[1]címrend önként'!DV57+'[1]címrend államig'!DV57)</f>
        <v>0</v>
      </c>
      <c r="DW57" s="38"/>
      <c r="DX57" s="36"/>
      <c r="DY57" s="36">
        <f>SUM('[1]címrend kötelező'!DY57+'[1]címrend önként'!DY57+'[1]címrend államig'!DY57)</f>
        <v>0</v>
      </c>
      <c r="DZ57" s="38"/>
      <c r="EA57" s="36"/>
      <c r="EB57" s="36">
        <f>SUM('[1]címrend kötelező'!EB57+'[1]címrend önként'!EB57+'[1]címrend államig'!EB57)</f>
        <v>0</v>
      </c>
      <c r="EC57" s="38"/>
      <c r="ED57" s="36"/>
      <c r="EE57" s="36">
        <f>SUM('[1]címrend kötelező'!EE57+'[1]címrend önként'!EE57+'[1]címrend államig'!EE57)</f>
        <v>0</v>
      </c>
      <c r="EF57" s="38"/>
      <c r="EG57" s="36"/>
      <c r="EH57" s="36">
        <f>SUM('[1]címrend kötelező'!EH57+'[1]címrend önként'!EH57+'[1]címrend államig'!EH57)</f>
        <v>0</v>
      </c>
      <c r="EI57" s="38"/>
      <c r="EJ57" s="36"/>
      <c r="EK57" s="36">
        <f>SUM('[1]címrend kötelező'!EK57+'[1]címrend önként'!EK57+'[1]címrend államig'!EK57)</f>
        <v>0</v>
      </c>
      <c r="EL57" s="38"/>
      <c r="EM57" s="36"/>
      <c r="EN57" s="36">
        <f>SUM('[1]címrend kötelező'!EN57+'[1]címrend önként'!EN57+'[1]címrend államig'!EN57)</f>
        <v>0</v>
      </c>
      <c r="EO57" s="38"/>
      <c r="EP57" s="36"/>
      <c r="EQ57" s="36">
        <f>SUM('[1]címrend kötelező'!EQ57+'[1]címrend önként'!EQ57+'[1]címrend államig'!EQ57)</f>
        <v>0</v>
      </c>
      <c r="ER57" s="38"/>
      <c r="ES57" s="36"/>
      <c r="ET57" s="36">
        <f>SUM('[1]címrend kötelező'!ET57+'[1]címrend önként'!ET57+'[1]címrend államig'!ET57)</f>
        <v>0</v>
      </c>
      <c r="EU57" s="39"/>
      <c r="EV57" s="38">
        <f t="shared" si="62"/>
        <v>0</v>
      </c>
      <c r="EW57" s="38">
        <f t="shared" si="62"/>
        <v>0</v>
      </c>
      <c r="EX57" s="31"/>
      <c r="EY57" s="36"/>
      <c r="EZ57" s="39">
        <f>'[1]címrend kötelező'!EY57+'[1]címrend önként'!EY57+'[1]címrend államig'!EY57</f>
        <v>0</v>
      </c>
      <c r="FA57" s="38"/>
      <c r="FB57" s="36"/>
      <c r="FC57" s="39">
        <f>'[1]címrend kötelező'!EZ57+'[1]címrend önként'!EZ57+'[1]címrend államig'!EZ57</f>
        <v>0</v>
      </c>
      <c r="FD57" s="38"/>
      <c r="FE57" s="36"/>
      <c r="FF57" s="39">
        <f>'[1]címrend kötelező'!FA57+'[1]címrend önként'!FA57+'[1]címrend államig'!FA57</f>
        <v>0</v>
      </c>
      <c r="FG57" s="38"/>
      <c r="FH57" s="36"/>
      <c r="FI57" s="39">
        <f>'[1]címrend kötelező'!FB57+'[1]címrend önként'!FB57+'[1]címrend államig'!FB57</f>
        <v>0</v>
      </c>
      <c r="FJ57" s="38"/>
      <c r="FK57" s="36"/>
      <c r="FL57" s="39">
        <f>'[1]címrend kötelező'!FC57+'[1]címrend önként'!FC57+'[1]címrend államig'!FC57</f>
        <v>0</v>
      </c>
      <c r="FM57" s="38"/>
      <c r="FN57" s="36"/>
      <c r="FO57" s="39">
        <f>'[1]címrend kötelező'!FD57+'[1]címrend önként'!FD57+'[1]címrend államig'!FD57</f>
        <v>0</v>
      </c>
      <c r="FP57" s="39"/>
      <c r="FQ57" s="36"/>
      <c r="FR57" s="39">
        <f>'[1]címrend kötelező'!FE57+'[1]címrend önként'!FE57+'[1]címrend államig'!FE57</f>
        <v>0</v>
      </c>
      <c r="FS57" s="39"/>
      <c r="FT57" s="36"/>
      <c r="FU57" s="39">
        <f>'[1]címrend kötelező'!FF57+'[1]címrend önként'!FF57+'[1]címrend államig'!FF57</f>
        <v>0</v>
      </c>
      <c r="FV57" s="38"/>
      <c r="FW57" s="36"/>
      <c r="FX57" s="39">
        <f>'[1]címrend kötelező'!FG57+'[1]címrend önként'!FG57+'[1]címrend államig'!FG57</f>
        <v>0</v>
      </c>
      <c r="FY57" s="38"/>
      <c r="FZ57" s="36"/>
      <c r="GA57" s="39">
        <f>'[1]címrend kötelező'!FH57+'[1]címrend önként'!FH57+'[1]címrend államig'!FH57</f>
        <v>0</v>
      </c>
      <c r="GB57" s="39"/>
      <c r="GC57" s="36"/>
      <c r="GD57" s="39">
        <f>'[1]címrend kötelező'!FI57+'[1]címrend önként'!FI57+'[1]címrend államig'!FI57</f>
        <v>0</v>
      </c>
      <c r="GE57" s="39"/>
      <c r="GF57" s="36"/>
      <c r="GG57" s="39">
        <f>'[1]címrend kötelező'!FJ57+'[1]címrend önként'!FJ57+'[1]címrend államig'!FJ57</f>
        <v>0</v>
      </c>
      <c r="GH57" s="39"/>
      <c r="GI57" s="36"/>
      <c r="GJ57" s="39">
        <f>'[1]címrend kötelező'!FK57+'[1]címrend önként'!FK57+'[1]címrend államig'!FK57</f>
        <v>0</v>
      </c>
      <c r="GK57" s="38"/>
      <c r="GL57" s="38">
        <f t="shared" si="63"/>
        <v>0</v>
      </c>
      <c r="GM57" s="38">
        <f t="shared" si="63"/>
        <v>0</v>
      </c>
      <c r="GN57" s="38"/>
      <c r="GO57" s="36"/>
      <c r="GP57" s="39">
        <f>'[1]címrend kötelező'!FM57+'[1]címrend önként'!FM57+'[1]címrend államig'!FM57</f>
        <v>0</v>
      </c>
      <c r="GQ57" s="39"/>
      <c r="GR57" s="36"/>
      <c r="GS57" s="39">
        <f>'[1]címrend kötelező'!FN57+'[1]címrend önként'!FN57+'[1]címrend államig'!FN57</f>
        <v>0</v>
      </c>
      <c r="GT57" s="39"/>
      <c r="GU57" s="36"/>
      <c r="GV57" s="39">
        <f>'[1]címrend kötelező'!FO57+'[1]címrend önként'!FO57+'[1]címrend államig'!FO57</f>
        <v>0</v>
      </c>
      <c r="GW57" s="38"/>
      <c r="GX57" s="38">
        <f t="shared" si="64"/>
        <v>0</v>
      </c>
      <c r="GY57" s="38">
        <f t="shared" si="64"/>
        <v>0</v>
      </c>
      <c r="GZ57" s="38"/>
      <c r="HA57" s="38">
        <f t="shared" si="65"/>
        <v>5683415</v>
      </c>
      <c r="HB57" s="38">
        <f t="shared" si="65"/>
        <v>6253993</v>
      </c>
      <c r="HC57" s="41">
        <f t="shared" si="59"/>
        <v>110.03935134069923</v>
      </c>
      <c r="HE57" s="25"/>
      <c r="HF57" s="25"/>
    </row>
    <row r="58" spans="1:214" s="44" customFormat="1" ht="15" customHeight="1" x14ac:dyDescent="0.2">
      <c r="A58" s="55" t="s">
        <v>358</v>
      </c>
      <c r="B58" s="43">
        <f>B59+B60</f>
        <v>0</v>
      </c>
      <c r="C58" s="43">
        <f>C59+C60</f>
        <v>0</v>
      </c>
      <c r="D58" s="40"/>
      <c r="E58" s="43">
        <f>E59+E60</f>
        <v>0</v>
      </c>
      <c r="F58" s="43">
        <f>F59+F60</f>
        <v>0</v>
      </c>
      <c r="G58" s="38"/>
      <c r="H58" s="43">
        <f>H59+H60</f>
        <v>0</v>
      </c>
      <c r="I58" s="43">
        <f>I59+I60</f>
        <v>0</v>
      </c>
      <c r="J58" s="38"/>
      <c r="K58" s="43">
        <f>K59+K60</f>
        <v>0</v>
      </c>
      <c r="L58" s="43">
        <f>L59+L60</f>
        <v>0</v>
      </c>
      <c r="M58" s="38"/>
      <c r="N58" s="43">
        <f>N59+N60</f>
        <v>0</v>
      </c>
      <c r="O58" s="43">
        <f>O59+O60</f>
        <v>0</v>
      </c>
      <c r="P58" s="38"/>
      <c r="Q58" s="43">
        <f>Q59+Q60</f>
        <v>0</v>
      </c>
      <c r="R58" s="43">
        <f>R59+R60</f>
        <v>0</v>
      </c>
      <c r="S58" s="38"/>
      <c r="T58" s="43">
        <f>T59+T60</f>
        <v>0</v>
      </c>
      <c r="U58" s="43">
        <f>U59+U60</f>
        <v>0</v>
      </c>
      <c r="V58" s="38"/>
      <c r="W58" s="43">
        <f>W59+W60</f>
        <v>0</v>
      </c>
      <c r="X58" s="43">
        <f>X59+X60</f>
        <v>0</v>
      </c>
      <c r="Y58" s="38"/>
      <c r="Z58" s="43">
        <f>Z59+Z60</f>
        <v>10704</v>
      </c>
      <c r="AA58" s="43">
        <f>AA59+AA60</f>
        <v>125858</v>
      </c>
      <c r="AB58" s="38"/>
      <c r="AC58" s="43">
        <f>AC59+AC60</f>
        <v>0</v>
      </c>
      <c r="AD58" s="43">
        <f>AD59+AD60</f>
        <v>0</v>
      </c>
      <c r="AE58" s="38"/>
      <c r="AF58" s="43">
        <f>AF59+AF60</f>
        <v>0</v>
      </c>
      <c r="AG58" s="43">
        <f>AG59+AG60</f>
        <v>0</v>
      </c>
      <c r="AH58" s="38"/>
      <c r="AI58" s="43">
        <f>AI59+AI60</f>
        <v>0</v>
      </c>
      <c r="AJ58" s="43">
        <f>AJ59+AJ60</f>
        <v>0</v>
      </c>
      <c r="AK58" s="38"/>
      <c r="AL58" s="43">
        <f>AL59+AL60</f>
        <v>0</v>
      </c>
      <c r="AM58" s="43">
        <f>AM59+AM60</f>
        <v>0</v>
      </c>
      <c r="AN58" s="38"/>
      <c r="AO58" s="43">
        <f>AO59+AO60</f>
        <v>0</v>
      </c>
      <c r="AP58" s="43">
        <f>AP59+AP60</f>
        <v>0</v>
      </c>
      <c r="AQ58" s="38"/>
      <c r="AR58" s="43">
        <f>AR59+AR60</f>
        <v>0</v>
      </c>
      <c r="AS58" s="43">
        <f>AS59+AS60</f>
        <v>0</v>
      </c>
      <c r="AT58" s="38"/>
      <c r="AU58" s="43">
        <f>AU59+AU60</f>
        <v>0</v>
      </c>
      <c r="AV58" s="43">
        <f>AV59+AV60</f>
        <v>0</v>
      </c>
      <c r="AW58" s="38"/>
      <c r="AX58" s="43">
        <f>AX59+AX60</f>
        <v>0</v>
      </c>
      <c r="AY58" s="43">
        <f>AY59+AY60</f>
        <v>0</v>
      </c>
      <c r="AZ58" s="38"/>
      <c r="BA58" s="43">
        <f>BA59+BA60</f>
        <v>0</v>
      </c>
      <c r="BB58" s="43">
        <f>BB59+BB60</f>
        <v>0</v>
      </c>
      <c r="BC58" s="38"/>
      <c r="BD58" s="43">
        <f>BD59+BD60</f>
        <v>0</v>
      </c>
      <c r="BE58" s="43">
        <f>BE59+BE60</f>
        <v>0</v>
      </c>
      <c r="BF58" s="38"/>
      <c r="BG58" s="43">
        <f>BG59+BG60</f>
        <v>0</v>
      </c>
      <c r="BH58" s="43">
        <f>BH59+BH60</f>
        <v>0</v>
      </c>
      <c r="BI58" s="38"/>
      <c r="BJ58" s="43">
        <f>BJ59+BJ60</f>
        <v>0</v>
      </c>
      <c r="BK58" s="43">
        <f>BK59+BK60</f>
        <v>0</v>
      </c>
      <c r="BL58" s="38"/>
      <c r="BM58" s="43">
        <f>BM59+BM60</f>
        <v>0</v>
      </c>
      <c r="BN58" s="43">
        <f>BN59+BN60</f>
        <v>0</v>
      </c>
      <c r="BO58" s="38"/>
      <c r="BP58" s="43">
        <f>BP59+BP60</f>
        <v>0</v>
      </c>
      <c r="BQ58" s="43">
        <f>BQ59+BQ60</f>
        <v>0</v>
      </c>
      <c r="BR58" s="38"/>
      <c r="BS58" s="43">
        <f>BS59+BS60</f>
        <v>0</v>
      </c>
      <c r="BT58" s="43">
        <f>BT59+BT60</f>
        <v>0</v>
      </c>
      <c r="BU58" s="38"/>
      <c r="BV58" s="43">
        <f>BV59+BV60</f>
        <v>0</v>
      </c>
      <c r="BW58" s="43">
        <f>BW59+BW60</f>
        <v>0</v>
      </c>
      <c r="BX58" s="38"/>
      <c r="BY58" s="43">
        <f>BY59+BY60</f>
        <v>0</v>
      </c>
      <c r="BZ58" s="43">
        <f>BZ59+BZ60</f>
        <v>0</v>
      </c>
      <c r="CA58" s="38"/>
      <c r="CB58" s="43">
        <f>CB59+CB60</f>
        <v>0</v>
      </c>
      <c r="CC58" s="43">
        <f>CC59+CC60</f>
        <v>0</v>
      </c>
      <c r="CD58" s="38"/>
      <c r="CE58" s="43">
        <f>CE59+CE60</f>
        <v>0</v>
      </c>
      <c r="CF58" s="43">
        <f>CF59+CF60</f>
        <v>0</v>
      </c>
      <c r="CG58" s="38"/>
      <c r="CH58" s="43">
        <f>CH59+CH60</f>
        <v>0</v>
      </c>
      <c r="CI58" s="43">
        <f>CI59+CI60</f>
        <v>0</v>
      </c>
      <c r="CJ58" s="38"/>
      <c r="CK58" s="43">
        <f>CK59+CK60</f>
        <v>0</v>
      </c>
      <c r="CL58" s="43">
        <f>CL59+CL60</f>
        <v>0</v>
      </c>
      <c r="CM58" s="38"/>
      <c r="CN58" s="43">
        <f>CN59+CN60</f>
        <v>0</v>
      </c>
      <c r="CO58" s="43">
        <f>CO59+CO60</f>
        <v>0</v>
      </c>
      <c r="CP58" s="38"/>
      <c r="CQ58" s="43">
        <f>CQ59+CQ60</f>
        <v>0</v>
      </c>
      <c r="CR58" s="43">
        <f>CR59+CR60</f>
        <v>0</v>
      </c>
      <c r="CS58" s="38"/>
      <c r="CT58" s="43">
        <f>CT59+CT60</f>
        <v>0</v>
      </c>
      <c r="CU58" s="43">
        <f>CU59+CU60</f>
        <v>0</v>
      </c>
      <c r="CV58" s="38"/>
      <c r="CW58" s="43">
        <f>CW59+CW60</f>
        <v>0</v>
      </c>
      <c r="CX58" s="43">
        <f>CX59+CX60</f>
        <v>0</v>
      </c>
      <c r="CY58" s="38"/>
      <c r="CZ58" s="43">
        <f>CZ59+CZ60</f>
        <v>0</v>
      </c>
      <c r="DA58" s="43">
        <f>DA59+DA60</f>
        <v>0</v>
      </c>
      <c r="DB58" s="38"/>
      <c r="DC58" s="43">
        <f>DC59+DC60</f>
        <v>0</v>
      </c>
      <c r="DD58" s="43">
        <f>DD59+DD60</f>
        <v>0</v>
      </c>
      <c r="DE58" s="38"/>
      <c r="DF58" s="43">
        <f>DF59+DF60</f>
        <v>0</v>
      </c>
      <c r="DG58" s="43">
        <f>DG59+DG60</f>
        <v>0</v>
      </c>
      <c r="DH58" s="38"/>
      <c r="DI58" s="43">
        <f>DI59+DI60</f>
        <v>0</v>
      </c>
      <c r="DJ58" s="43">
        <f>DJ59+DJ60</f>
        <v>0</v>
      </c>
      <c r="DK58" s="38"/>
      <c r="DL58" s="43">
        <f>DL59+DL60</f>
        <v>0</v>
      </c>
      <c r="DM58" s="43">
        <f>DM59+DM60</f>
        <v>0</v>
      </c>
      <c r="DN58" s="38"/>
      <c r="DO58" s="43">
        <f>DO59+DO60</f>
        <v>0</v>
      </c>
      <c r="DP58" s="43">
        <f>DP59+DP60</f>
        <v>0</v>
      </c>
      <c r="DQ58" s="38"/>
      <c r="DR58" s="38">
        <f t="shared" si="60"/>
        <v>10704</v>
      </c>
      <c r="DS58" s="38">
        <f t="shared" si="60"/>
        <v>125858</v>
      </c>
      <c r="DT58" s="40">
        <f t="shared" si="61"/>
        <v>1175.8034379671151</v>
      </c>
      <c r="DU58" s="43">
        <f>DU59+DU60</f>
        <v>0</v>
      </c>
      <c r="DV58" s="43">
        <f>DV59+DV60</f>
        <v>0</v>
      </c>
      <c r="DW58" s="38"/>
      <c r="DX58" s="43">
        <f>DX59+DX60</f>
        <v>0</v>
      </c>
      <c r="DY58" s="43">
        <f>DY59+DY60</f>
        <v>0</v>
      </c>
      <c r="DZ58" s="38"/>
      <c r="EA58" s="43">
        <f>EA59+EA60</f>
        <v>0</v>
      </c>
      <c r="EB58" s="43">
        <f>EB59+EB60</f>
        <v>0</v>
      </c>
      <c r="EC58" s="38"/>
      <c r="ED58" s="43">
        <f>ED59+ED60</f>
        <v>0</v>
      </c>
      <c r="EE58" s="43">
        <f>EE59+EE60</f>
        <v>0</v>
      </c>
      <c r="EF58" s="38"/>
      <c r="EG58" s="43">
        <f>EG59+EG60</f>
        <v>0</v>
      </c>
      <c r="EH58" s="43">
        <f>EH59+EH60</f>
        <v>0</v>
      </c>
      <c r="EI58" s="38"/>
      <c r="EJ58" s="43">
        <f>EJ59+EJ60</f>
        <v>0</v>
      </c>
      <c r="EK58" s="43">
        <f>EK59+EK60</f>
        <v>0</v>
      </c>
      <c r="EL58" s="38"/>
      <c r="EM58" s="43">
        <f>EM59+EM60</f>
        <v>0</v>
      </c>
      <c r="EN58" s="43">
        <f>EN59+EN60</f>
        <v>0</v>
      </c>
      <c r="EO58" s="38"/>
      <c r="EP58" s="43">
        <f>EP59+EP60</f>
        <v>0</v>
      </c>
      <c r="EQ58" s="43">
        <f>EQ59+EQ60</f>
        <v>0</v>
      </c>
      <c r="ER58" s="38"/>
      <c r="ES58" s="43">
        <f>ES59+ES60</f>
        <v>0</v>
      </c>
      <c r="ET58" s="43">
        <f>ET59+ET60</f>
        <v>0</v>
      </c>
      <c r="EU58" s="39"/>
      <c r="EV58" s="38">
        <f t="shared" si="62"/>
        <v>0</v>
      </c>
      <c r="EW58" s="38">
        <f t="shared" si="62"/>
        <v>0</v>
      </c>
      <c r="EX58" s="31"/>
      <c r="EY58" s="43">
        <f>EY59+EY60</f>
        <v>0</v>
      </c>
      <c r="EZ58" s="43">
        <f>EZ59+EZ60</f>
        <v>0</v>
      </c>
      <c r="FA58" s="38"/>
      <c r="FB58" s="43">
        <f>FB59+FB60</f>
        <v>0</v>
      </c>
      <c r="FC58" s="43">
        <f>FC59+FC60</f>
        <v>0</v>
      </c>
      <c r="FD58" s="38"/>
      <c r="FE58" s="43">
        <f>FE59+FE60</f>
        <v>0</v>
      </c>
      <c r="FF58" s="43">
        <f>FF59+FF60</f>
        <v>0</v>
      </c>
      <c r="FG58" s="38"/>
      <c r="FH58" s="43">
        <f>FH59+FH60</f>
        <v>0</v>
      </c>
      <c r="FI58" s="43">
        <f>FI59+FI60</f>
        <v>0</v>
      </c>
      <c r="FJ58" s="38"/>
      <c r="FK58" s="43">
        <f>FK59+FK60</f>
        <v>0</v>
      </c>
      <c r="FL58" s="43">
        <f>FL59+FL60</f>
        <v>0</v>
      </c>
      <c r="FM58" s="38"/>
      <c r="FN58" s="43">
        <f>FN59+FN60</f>
        <v>0</v>
      </c>
      <c r="FO58" s="43">
        <f>FO59+FO60</f>
        <v>0</v>
      </c>
      <c r="FP58" s="39"/>
      <c r="FQ58" s="43">
        <f>FQ59+FQ60</f>
        <v>0</v>
      </c>
      <c r="FR58" s="43">
        <f>FR59+FR60</f>
        <v>0</v>
      </c>
      <c r="FS58" s="39"/>
      <c r="FT58" s="43">
        <f>FT59+FT60</f>
        <v>0</v>
      </c>
      <c r="FU58" s="43">
        <f>FU59+FU60</f>
        <v>0</v>
      </c>
      <c r="FV58" s="38"/>
      <c r="FW58" s="43">
        <f>FW59+FW60</f>
        <v>0</v>
      </c>
      <c r="FX58" s="43">
        <f>FX59+FX60</f>
        <v>0</v>
      </c>
      <c r="FY58" s="38"/>
      <c r="FZ58" s="43">
        <f>FZ59+FZ60</f>
        <v>0</v>
      </c>
      <c r="GA58" s="43">
        <f>GA59+GA60</f>
        <v>0</v>
      </c>
      <c r="GB58" s="38"/>
      <c r="GC58" s="43">
        <f>GC59+GC60</f>
        <v>0</v>
      </c>
      <c r="GD58" s="43">
        <f>GD59+GD60</f>
        <v>0</v>
      </c>
      <c r="GE58" s="38"/>
      <c r="GF58" s="43">
        <f>GF59+GF60</f>
        <v>0</v>
      </c>
      <c r="GG58" s="43">
        <f>GG59+GG60</f>
        <v>0</v>
      </c>
      <c r="GH58" s="38"/>
      <c r="GI58" s="43">
        <f>GI59+GI60</f>
        <v>0</v>
      </c>
      <c r="GJ58" s="43">
        <f>GJ59+GJ60</f>
        <v>0</v>
      </c>
      <c r="GK58" s="38"/>
      <c r="GL58" s="38">
        <f t="shared" si="63"/>
        <v>0</v>
      </c>
      <c r="GM58" s="38">
        <f t="shared" si="63"/>
        <v>0</v>
      </c>
      <c r="GN58" s="38"/>
      <c r="GO58" s="43">
        <f>GO59+GO60</f>
        <v>0</v>
      </c>
      <c r="GP58" s="43">
        <f>GP59+GP60</f>
        <v>0</v>
      </c>
      <c r="GQ58" s="38"/>
      <c r="GR58" s="43">
        <f>GR59+GR60</f>
        <v>0</v>
      </c>
      <c r="GS58" s="43">
        <f>GS59+GS60</f>
        <v>0</v>
      </c>
      <c r="GT58" s="38"/>
      <c r="GU58" s="43">
        <f>GU59+GU60</f>
        <v>0</v>
      </c>
      <c r="GV58" s="43">
        <f>GV59+GV60</f>
        <v>0</v>
      </c>
      <c r="GW58" s="38"/>
      <c r="GX58" s="38">
        <f t="shared" si="64"/>
        <v>0</v>
      </c>
      <c r="GY58" s="38">
        <f t="shared" si="64"/>
        <v>0</v>
      </c>
      <c r="GZ58" s="38"/>
      <c r="HA58" s="38">
        <f t="shared" si="65"/>
        <v>10704</v>
      </c>
      <c r="HB58" s="38">
        <f t="shared" si="65"/>
        <v>125858</v>
      </c>
      <c r="HC58" s="41">
        <f t="shared" si="59"/>
        <v>1175.8034379671151</v>
      </c>
      <c r="HE58" s="25"/>
      <c r="HF58" s="25"/>
    </row>
    <row r="59" spans="1:214" ht="15" customHeight="1" x14ac:dyDescent="0.2">
      <c r="A59" s="58" t="s">
        <v>359</v>
      </c>
      <c r="B59" s="36"/>
      <c r="C59" s="36">
        <f>SUM('[1]címrend kötelező'!C59+'[1]címrend önként'!C59+'[1]címrend államig'!C59)</f>
        <v>0</v>
      </c>
      <c r="D59" s="40"/>
      <c r="E59" s="36"/>
      <c r="F59" s="36">
        <f>SUM('[1]címrend kötelező'!F59+'[1]címrend önként'!F59+'[1]címrend államig'!F59)</f>
        <v>0</v>
      </c>
      <c r="G59" s="38"/>
      <c r="H59" s="36"/>
      <c r="I59" s="36">
        <f>SUM('[1]címrend kötelező'!I59+'[1]címrend önként'!I59+'[1]címrend államig'!I59)</f>
        <v>0</v>
      </c>
      <c r="J59" s="38"/>
      <c r="K59" s="36"/>
      <c r="L59" s="36">
        <f>SUM('[1]címrend kötelező'!L59+'[1]címrend önként'!L59+'[1]címrend államig'!L59)</f>
        <v>0</v>
      </c>
      <c r="M59" s="38"/>
      <c r="N59" s="36"/>
      <c r="O59" s="36">
        <f>SUM('[1]címrend kötelező'!O59+'[1]címrend önként'!O59+'[1]címrend államig'!O59)</f>
        <v>0</v>
      </c>
      <c r="P59" s="38"/>
      <c r="Q59" s="36"/>
      <c r="R59" s="36">
        <f>SUM('[1]címrend kötelező'!R59+'[1]címrend önként'!R59+'[1]címrend államig'!R59)</f>
        <v>0</v>
      </c>
      <c r="S59" s="38"/>
      <c r="T59" s="36"/>
      <c r="U59" s="36">
        <f>SUM('[1]címrend kötelező'!U59+'[1]címrend önként'!U59+'[1]címrend államig'!U59)</f>
        <v>0</v>
      </c>
      <c r="V59" s="38"/>
      <c r="W59" s="36"/>
      <c r="X59" s="36">
        <f>SUM('[1]címrend kötelező'!X59+'[1]címrend önként'!X59+'[1]címrend államig'!X59)</f>
        <v>0</v>
      </c>
      <c r="Y59" s="38"/>
      <c r="Z59" s="36">
        <v>10704</v>
      </c>
      <c r="AA59" s="36">
        <f>SUM('[1]címrend kötelező'!AA59+'[1]címrend önként'!AA59+'[1]címrend államig'!AA59)</f>
        <v>125858</v>
      </c>
      <c r="AB59" s="38"/>
      <c r="AC59" s="36"/>
      <c r="AD59" s="36">
        <f>SUM('[1]címrend kötelező'!AD59+'[1]címrend önként'!AD59+'[1]címrend államig'!AD59)</f>
        <v>0</v>
      </c>
      <c r="AE59" s="38"/>
      <c r="AF59" s="36"/>
      <c r="AG59" s="36">
        <f>SUM('[1]címrend kötelező'!AG59+'[1]címrend önként'!AG59+'[1]címrend államig'!AG59)</f>
        <v>0</v>
      </c>
      <c r="AH59" s="38"/>
      <c r="AI59" s="36"/>
      <c r="AJ59" s="36">
        <f>SUM('[1]címrend kötelező'!AJ59+'[1]címrend önként'!AJ59+'[1]címrend államig'!AJ59)</f>
        <v>0</v>
      </c>
      <c r="AK59" s="38"/>
      <c r="AL59" s="36"/>
      <c r="AM59" s="36">
        <f>SUM('[1]címrend kötelező'!AM59+'[1]címrend önként'!AM59+'[1]címrend államig'!AM59)</f>
        <v>0</v>
      </c>
      <c r="AN59" s="38"/>
      <c r="AO59" s="36"/>
      <c r="AP59" s="36">
        <f>SUM('[1]címrend kötelező'!AP59+'[1]címrend önként'!AP59+'[1]címrend államig'!AP59)</f>
        <v>0</v>
      </c>
      <c r="AQ59" s="38"/>
      <c r="AR59" s="36"/>
      <c r="AS59" s="39">
        <f>SUM('[1]címrend kötelező'!AS59+'[1]címrend önként'!AS59+'[1]címrend államig'!AS59)</f>
        <v>0</v>
      </c>
      <c r="AT59" s="38"/>
      <c r="AU59" s="36"/>
      <c r="AV59" s="39">
        <f>SUM('[1]címrend kötelező'!AV59+'[1]címrend önként'!AV59+'[1]címrend államig'!AV59)</f>
        <v>0</v>
      </c>
      <c r="AW59" s="38"/>
      <c r="AX59" s="36"/>
      <c r="AY59" s="39">
        <f>SUM('[1]címrend kötelező'!AY59+'[1]címrend önként'!AY59+'[1]címrend államig'!AY59)</f>
        <v>0</v>
      </c>
      <c r="AZ59" s="38"/>
      <c r="BA59" s="36"/>
      <c r="BB59" s="39">
        <f>SUM('[1]címrend kötelező'!BB59+'[1]címrend önként'!BB59+'[1]címrend államig'!BB59)</f>
        <v>0</v>
      </c>
      <c r="BC59" s="38"/>
      <c r="BD59" s="36"/>
      <c r="BE59" s="39">
        <f>SUM('[1]címrend kötelező'!BE59+'[1]címrend önként'!BE59+'[1]címrend államig'!BE59)</f>
        <v>0</v>
      </c>
      <c r="BF59" s="38"/>
      <c r="BG59" s="36"/>
      <c r="BH59" s="39">
        <f>'[1]címrend kötelező'!BH59+'[1]címrend önként'!BH59+'[1]címrend államig'!BH59</f>
        <v>0</v>
      </c>
      <c r="BI59" s="38"/>
      <c r="BJ59" s="36"/>
      <c r="BK59" s="39">
        <f>'[1]címrend kötelező'!BK59+'[1]címrend önként'!BK59+'[1]címrend államig'!BK59</f>
        <v>0</v>
      </c>
      <c r="BL59" s="38"/>
      <c r="BM59" s="36"/>
      <c r="BN59" s="39">
        <f>SUM('[1]címrend kötelező'!BN59+'[1]címrend önként'!BN59+'[1]címrend államig'!BN59)</f>
        <v>0</v>
      </c>
      <c r="BO59" s="38"/>
      <c r="BP59" s="36"/>
      <c r="BQ59" s="39">
        <f>SUM('[1]címrend kötelező'!BQ59+'[1]címrend önként'!BQ59+'[1]címrend államig'!BQ59)</f>
        <v>0</v>
      </c>
      <c r="BR59" s="38"/>
      <c r="BS59" s="36"/>
      <c r="BT59" s="39">
        <f>SUM('[1]címrend kötelező'!BT59+'[1]címrend önként'!BT59+'[1]címrend államig'!BT59)</f>
        <v>0</v>
      </c>
      <c r="BU59" s="38"/>
      <c r="BV59" s="36"/>
      <c r="BW59" s="38">
        <f>SUM('[1]címrend kötelező'!BW59+'[1]címrend önként'!BW59+'[1]címrend államig'!BW59)</f>
        <v>0</v>
      </c>
      <c r="BX59" s="38"/>
      <c r="BY59" s="36"/>
      <c r="BZ59" s="39">
        <f>SUM('[1]címrend kötelező'!BZ59+'[1]címrend önként'!BZ59+'[1]címrend államig'!BZ59)</f>
        <v>0</v>
      </c>
      <c r="CA59" s="38"/>
      <c r="CB59" s="36"/>
      <c r="CC59" s="39">
        <f>SUM('[1]címrend kötelező'!CC59+'[1]címrend önként'!CC59+'[1]címrend államig'!CC59)</f>
        <v>0</v>
      </c>
      <c r="CD59" s="38"/>
      <c r="CE59" s="36"/>
      <c r="CF59" s="39">
        <f>SUM('[1]címrend kötelező'!CF59+'[1]címrend önként'!CF59+'[1]címrend államig'!CF59)</f>
        <v>0</v>
      </c>
      <c r="CG59" s="38"/>
      <c r="CH59" s="36"/>
      <c r="CI59" s="39">
        <f>SUM('[1]címrend kötelező'!CI59+'[1]címrend önként'!CI59+'[1]címrend államig'!CI59)</f>
        <v>0</v>
      </c>
      <c r="CJ59" s="38"/>
      <c r="CK59" s="36"/>
      <c r="CL59" s="39">
        <f>SUM('[1]címrend kötelező'!CL59+'[1]címrend önként'!CL59+'[1]címrend államig'!CL59)</f>
        <v>0</v>
      </c>
      <c r="CM59" s="38"/>
      <c r="CN59" s="36"/>
      <c r="CO59" s="39">
        <f>'[1]címrend kötelező'!CO59+'[1]címrend önként'!CO59+'[1]címrend államig'!CO59</f>
        <v>0</v>
      </c>
      <c r="CP59" s="38"/>
      <c r="CQ59" s="36"/>
      <c r="CR59" s="39">
        <f>SUM('[1]címrend kötelező'!CR59+'[1]címrend önként'!CR59+'[1]címrend államig'!CR59)</f>
        <v>0</v>
      </c>
      <c r="CS59" s="38"/>
      <c r="CT59" s="36"/>
      <c r="CU59" s="39">
        <f>SUM('[1]címrend kötelező'!CU59+'[1]címrend önként'!CU59+'[1]címrend államig'!CU59)</f>
        <v>0</v>
      </c>
      <c r="CV59" s="38"/>
      <c r="CW59" s="36"/>
      <c r="CX59" s="39">
        <f>SUM('[1]címrend kötelező'!CX59+'[1]címrend önként'!CX59+'[1]címrend államig'!CX59)</f>
        <v>0</v>
      </c>
      <c r="CY59" s="38"/>
      <c r="CZ59" s="36"/>
      <c r="DA59" s="39">
        <f>SUM('[1]címrend kötelező'!DA59+'[1]címrend önként'!DA59+'[1]címrend államig'!DA59)</f>
        <v>0</v>
      </c>
      <c r="DB59" s="38"/>
      <c r="DC59" s="36"/>
      <c r="DD59" s="39">
        <f>SUM('[1]címrend kötelező'!DD59+'[1]címrend önként'!DD59+'[1]címrend államig'!DD59)</f>
        <v>0</v>
      </c>
      <c r="DE59" s="38"/>
      <c r="DF59" s="36"/>
      <c r="DG59" s="39">
        <f>SUM('[1]címrend kötelező'!DG59+'[1]címrend önként'!DG59+'[1]címrend államig'!DG59)</f>
        <v>0</v>
      </c>
      <c r="DH59" s="38"/>
      <c r="DI59" s="36"/>
      <c r="DJ59" s="39">
        <f>SUM('[1]címrend kötelező'!DJ59+'[1]címrend önként'!DJ59+'[1]címrend államig'!DJ59)</f>
        <v>0</v>
      </c>
      <c r="DK59" s="38"/>
      <c r="DL59" s="36"/>
      <c r="DM59" s="39">
        <f>SUM('[1]címrend kötelező'!DM59+'[1]címrend önként'!DM59+'[1]címrend államig'!DM59)</f>
        <v>0</v>
      </c>
      <c r="DN59" s="38"/>
      <c r="DO59" s="36"/>
      <c r="DP59" s="39">
        <f>'[1]címrend kötelező'!DP59+'[1]címrend önként'!DP59+'[1]címrend államig'!DP59</f>
        <v>0</v>
      </c>
      <c r="DQ59" s="38"/>
      <c r="DR59" s="38">
        <f t="shared" si="60"/>
        <v>10704</v>
      </c>
      <c r="DS59" s="38">
        <f t="shared" si="60"/>
        <v>125858</v>
      </c>
      <c r="DT59" s="40">
        <f t="shared" si="61"/>
        <v>1175.8034379671151</v>
      </c>
      <c r="DU59" s="36"/>
      <c r="DV59" s="36">
        <f>SUM('[1]címrend kötelező'!DV59+'[1]címrend önként'!DV59+'[1]címrend államig'!DV59)</f>
        <v>0</v>
      </c>
      <c r="DW59" s="38"/>
      <c r="DX59" s="36"/>
      <c r="DY59" s="36">
        <f>SUM('[1]címrend kötelező'!DY59+'[1]címrend önként'!DY59+'[1]címrend államig'!DY59)</f>
        <v>0</v>
      </c>
      <c r="DZ59" s="38"/>
      <c r="EA59" s="36"/>
      <c r="EB59" s="36">
        <f>SUM('[1]címrend kötelező'!EB59+'[1]címrend önként'!EB59+'[1]címrend államig'!EB59)</f>
        <v>0</v>
      </c>
      <c r="EC59" s="38"/>
      <c r="ED59" s="36"/>
      <c r="EE59" s="36">
        <f>SUM('[1]címrend kötelező'!EE59+'[1]címrend önként'!EE59+'[1]címrend államig'!EE59)</f>
        <v>0</v>
      </c>
      <c r="EF59" s="38"/>
      <c r="EG59" s="36"/>
      <c r="EH59" s="36">
        <f>SUM('[1]címrend kötelező'!EH59+'[1]címrend önként'!EH59+'[1]címrend államig'!EH59)</f>
        <v>0</v>
      </c>
      <c r="EI59" s="38"/>
      <c r="EJ59" s="36"/>
      <c r="EK59" s="36">
        <f>SUM('[1]címrend kötelező'!EK59+'[1]címrend önként'!EK59+'[1]címrend államig'!EK59)</f>
        <v>0</v>
      </c>
      <c r="EL59" s="38"/>
      <c r="EM59" s="36"/>
      <c r="EN59" s="36">
        <f>SUM('[1]címrend kötelező'!EN59+'[1]címrend önként'!EN59+'[1]címrend államig'!EN59)</f>
        <v>0</v>
      </c>
      <c r="EO59" s="38"/>
      <c r="EP59" s="36"/>
      <c r="EQ59" s="36">
        <f>SUM('[1]címrend kötelező'!EQ59+'[1]címrend önként'!EQ59+'[1]címrend államig'!EQ59)</f>
        <v>0</v>
      </c>
      <c r="ER59" s="38"/>
      <c r="ES59" s="36"/>
      <c r="ET59" s="36">
        <f>SUM('[1]címrend kötelező'!ET59+'[1]címrend önként'!ET59+'[1]címrend államig'!ET59)</f>
        <v>0</v>
      </c>
      <c r="EU59" s="39"/>
      <c r="EV59" s="38">
        <f t="shared" si="62"/>
        <v>0</v>
      </c>
      <c r="EW59" s="38">
        <f t="shared" si="62"/>
        <v>0</v>
      </c>
      <c r="EX59" s="31"/>
      <c r="EY59" s="36"/>
      <c r="EZ59" s="39">
        <f>'[1]címrend kötelező'!EY59+'[1]címrend önként'!EY59+'[1]címrend államig'!EY59</f>
        <v>0</v>
      </c>
      <c r="FA59" s="38"/>
      <c r="FB59" s="36"/>
      <c r="FC59" s="39">
        <f>'[1]címrend kötelező'!EZ59+'[1]címrend önként'!EZ59+'[1]címrend államig'!EZ59</f>
        <v>0</v>
      </c>
      <c r="FD59" s="38"/>
      <c r="FE59" s="36"/>
      <c r="FF59" s="39">
        <f>'[1]címrend kötelező'!FA59+'[1]címrend önként'!FA59+'[1]címrend államig'!FA59</f>
        <v>0</v>
      </c>
      <c r="FG59" s="38"/>
      <c r="FH59" s="36"/>
      <c r="FI59" s="39">
        <f>'[1]címrend kötelező'!FB59+'[1]címrend önként'!FB59+'[1]címrend államig'!FB59</f>
        <v>0</v>
      </c>
      <c r="FJ59" s="38"/>
      <c r="FK59" s="36"/>
      <c r="FL59" s="39">
        <f>'[1]címrend kötelező'!FC59+'[1]címrend önként'!FC59+'[1]címrend államig'!FC59</f>
        <v>0</v>
      </c>
      <c r="FM59" s="38"/>
      <c r="FN59" s="36"/>
      <c r="FO59" s="39">
        <f>'[1]címrend kötelező'!FD59+'[1]címrend önként'!FD59+'[1]címrend államig'!FD59</f>
        <v>0</v>
      </c>
      <c r="FP59" s="39"/>
      <c r="FQ59" s="36"/>
      <c r="FR59" s="39">
        <f>'[1]címrend kötelező'!FE59+'[1]címrend önként'!FE59+'[1]címrend államig'!FE59</f>
        <v>0</v>
      </c>
      <c r="FS59" s="39"/>
      <c r="FT59" s="36"/>
      <c r="FU59" s="39">
        <f>'[1]címrend kötelező'!FF59+'[1]címrend önként'!FF59+'[1]címrend államig'!FF59</f>
        <v>0</v>
      </c>
      <c r="FV59" s="38"/>
      <c r="FW59" s="36"/>
      <c r="FX59" s="39">
        <f>'[1]címrend kötelező'!FG59+'[1]címrend önként'!FG59+'[1]címrend államig'!FG59</f>
        <v>0</v>
      </c>
      <c r="FY59" s="38"/>
      <c r="FZ59" s="36"/>
      <c r="GA59" s="39">
        <f>'[1]címrend kötelező'!FH59+'[1]címrend önként'!FH59+'[1]címrend államig'!FH59</f>
        <v>0</v>
      </c>
      <c r="GB59" s="39"/>
      <c r="GC59" s="36"/>
      <c r="GD59" s="39">
        <f>'[1]címrend kötelező'!FI59+'[1]címrend önként'!FI59+'[1]címrend államig'!FI59</f>
        <v>0</v>
      </c>
      <c r="GE59" s="39"/>
      <c r="GF59" s="36"/>
      <c r="GG59" s="39">
        <f>'[1]címrend kötelező'!FJ59+'[1]címrend önként'!FJ59+'[1]címrend államig'!FJ59</f>
        <v>0</v>
      </c>
      <c r="GH59" s="39"/>
      <c r="GI59" s="36"/>
      <c r="GJ59" s="39">
        <f>'[1]címrend kötelező'!FK59+'[1]címrend önként'!FK59+'[1]címrend államig'!FK59</f>
        <v>0</v>
      </c>
      <c r="GK59" s="38"/>
      <c r="GL59" s="38">
        <f t="shared" si="63"/>
        <v>0</v>
      </c>
      <c r="GM59" s="38">
        <f t="shared" si="63"/>
        <v>0</v>
      </c>
      <c r="GN59" s="38"/>
      <c r="GO59" s="36"/>
      <c r="GP59" s="39">
        <f>'[1]címrend kötelező'!FM59+'[1]címrend önként'!FM59+'[1]címrend államig'!FM59</f>
        <v>0</v>
      </c>
      <c r="GQ59" s="39"/>
      <c r="GR59" s="36"/>
      <c r="GS59" s="39">
        <f>'[1]címrend kötelező'!FN59+'[1]címrend önként'!FN59+'[1]címrend államig'!FN59</f>
        <v>0</v>
      </c>
      <c r="GT59" s="39"/>
      <c r="GU59" s="36"/>
      <c r="GV59" s="39">
        <f>'[1]címrend kötelező'!FO59+'[1]címrend önként'!FO59+'[1]címrend államig'!FO59</f>
        <v>0</v>
      </c>
      <c r="GW59" s="38"/>
      <c r="GX59" s="38">
        <f t="shared" si="64"/>
        <v>0</v>
      </c>
      <c r="GY59" s="38">
        <f t="shared" si="64"/>
        <v>0</v>
      </c>
      <c r="GZ59" s="38"/>
      <c r="HA59" s="38">
        <f t="shared" si="65"/>
        <v>10704</v>
      </c>
      <c r="HB59" s="38">
        <f t="shared" si="65"/>
        <v>125858</v>
      </c>
      <c r="HC59" s="41">
        <f t="shared" si="59"/>
        <v>1175.8034379671151</v>
      </c>
      <c r="HE59" s="25"/>
      <c r="HF59" s="25"/>
    </row>
    <row r="60" spans="1:214" ht="15" customHeight="1" x14ac:dyDescent="0.2">
      <c r="A60" s="56" t="s">
        <v>360</v>
      </c>
      <c r="B60" s="36"/>
      <c r="C60" s="36">
        <f>SUM('[1]címrend kötelező'!C60+'[1]címrend önként'!C60+'[1]címrend államig'!C60)</f>
        <v>0</v>
      </c>
      <c r="D60" s="40"/>
      <c r="E60" s="36"/>
      <c r="F60" s="36">
        <f>SUM('[1]címrend kötelező'!F60+'[1]címrend önként'!F60+'[1]címrend államig'!F60)</f>
        <v>0</v>
      </c>
      <c r="G60" s="38"/>
      <c r="H60" s="36"/>
      <c r="I60" s="36">
        <f>SUM('[1]címrend kötelező'!I60+'[1]címrend önként'!I60+'[1]címrend államig'!I60)</f>
        <v>0</v>
      </c>
      <c r="J60" s="38"/>
      <c r="K60" s="36"/>
      <c r="L60" s="36">
        <f>SUM('[1]címrend kötelező'!L60+'[1]címrend önként'!L60+'[1]címrend államig'!L60)</f>
        <v>0</v>
      </c>
      <c r="M60" s="38"/>
      <c r="N60" s="36"/>
      <c r="O60" s="36">
        <f>SUM('[1]címrend kötelező'!O60+'[1]címrend önként'!O60+'[1]címrend államig'!O60)</f>
        <v>0</v>
      </c>
      <c r="P60" s="38"/>
      <c r="Q60" s="36"/>
      <c r="R60" s="36">
        <f>SUM('[1]címrend kötelező'!R60+'[1]címrend önként'!R60+'[1]címrend államig'!R60)</f>
        <v>0</v>
      </c>
      <c r="S60" s="38"/>
      <c r="T60" s="36"/>
      <c r="U60" s="36">
        <f>SUM('[1]címrend kötelező'!U60+'[1]címrend önként'!U60+'[1]címrend államig'!U60)</f>
        <v>0</v>
      </c>
      <c r="V60" s="38"/>
      <c r="W60" s="36"/>
      <c r="X60" s="36">
        <f>SUM('[1]címrend kötelező'!X60+'[1]címrend önként'!X60+'[1]címrend államig'!X60)</f>
        <v>0</v>
      </c>
      <c r="Y60" s="38"/>
      <c r="Z60" s="36"/>
      <c r="AA60" s="36">
        <f>SUM('[1]címrend kötelező'!AA60+'[1]címrend önként'!AA60+'[1]címrend államig'!AA60)</f>
        <v>0</v>
      </c>
      <c r="AB60" s="38"/>
      <c r="AC60" s="36"/>
      <c r="AD60" s="36">
        <f>SUM('[1]címrend kötelező'!AD60+'[1]címrend önként'!AD60+'[1]címrend államig'!AD60)</f>
        <v>0</v>
      </c>
      <c r="AE60" s="38"/>
      <c r="AF60" s="36"/>
      <c r="AG60" s="36">
        <f>SUM('[1]címrend kötelező'!AG60+'[1]címrend önként'!AG60+'[1]címrend államig'!AG60)</f>
        <v>0</v>
      </c>
      <c r="AH60" s="38"/>
      <c r="AI60" s="36"/>
      <c r="AJ60" s="36">
        <f>SUM('[1]címrend kötelező'!AJ60+'[1]címrend önként'!AJ60+'[1]címrend államig'!AJ60)</f>
        <v>0</v>
      </c>
      <c r="AK60" s="38"/>
      <c r="AL60" s="36"/>
      <c r="AM60" s="36">
        <f>SUM('[1]címrend kötelező'!AM60+'[1]címrend önként'!AM60+'[1]címrend államig'!AM60)</f>
        <v>0</v>
      </c>
      <c r="AN60" s="38"/>
      <c r="AO60" s="36"/>
      <c r="AP60" s="36">
        <f>SUM('[1]címrend kötelező'!AP60+'[1]címrend önként'!AP60+'[1]címrend államig'!AP60)</f>
        <v>0</v>
      </c>
      <c r="AQ60" s="38"/>
      <c r="AR60" s="36"/>
      <c r="AS60" s="39">
        <f>SUM('[1]címrend kötelező'!AS60+'[1]címrend önként'!AS60+'[1]címrend államig'!AS60)</f>
        <v>0</v>
      </c>
      <c r="AT60" s="38"/>
      <c r="AU60" s="36"/>
      <c r="AV60" s="39">
        <f>SUM('[1]címrend kötelező'!AV60+'[1]címrend önként'!AV60+'[1]címrend államig'!AV60)</f>
        <v>0</v>
      </c>
      <c r="AW60" s="38"/>
      <c r="AX60" s="36"/>
      <c r="AY60" s="39">
        <f>SUM('[1]címrend kötelező'!AY60+'[1]címrend önként'!AY60+'[1]címrend államig'!AY60)</f>
        <v>0</v>
      </c>
      <c r="AZ60" s="38"/>
      <c r="BA60" s="36"/>
      <c r="BB60" s="39">
        <f>SUM('[1]címrend kötelező'!BB60+'[1]címrend önként'!BB60+'[1]címrend államig'!BB60)</f>
        <v>0</v>
      </c>
      <c r="BC60" s="38"/>
      <c r="BD60" s="36"/>
      <c r="BE60" s="39">
        <f>SUM('[1]címrend kötelező'!BE60+'[1]címrend önként'!BE60+'[1]címrend államig'!BE60)</f>
        <v>0</v>
      </c>
      <c r="BF60" s="38"/>
      <c r="BG60" s="36"/>
      <c r="BH60" s="39">
        <f>'[1]címrend kötelező'!BH60+'[1]címrend önként'!BH60+'[1]címrend államig'!BH60</f>
        <v>0</v>
      </c>
      <c r="BI60" s="38"/>
      <c r="BJ60" s="36"/>
      <c r="BK60" s="39">
        <f>'[1]címrend kötelező'!BK60+'[1]címrend önként'!BK60+'[1]címrend államig'!BK60</f>
        <v>0</v>
      </c>
      <c r="BL60" s="38"/>
      <c r="BM60" s="36"/>
      <c r="BN60" s="39">
        <f>SUM('[1]címrend kötelező'!BN60+'[1]címrend önként'!BN60+'[1]címrend államig'!BN60)</f>
        <v>0</v>
      </c>
      <c r="BO60" s="38"/>
      <c r="BP60" s="36"/>
      <c r="BQ60" s="39">
        <f>SUM('[1]címrend kötelező'!BQ60+'[1]címrend önként'!BQ60+'[1]címrend államig'!BQ60)</f>
        <v>0</v>
      </c>
      <c r="BR60" s="38"/>
      <c r="BS60" s="36"/>
      <c r="BT60" s="39">
        <f>SUM('[1]címrend kötelező'!BT60+'[1]címrend önként'!BT60+'[1]címrend államig'!BT60)</f>
        <v>0</v>
      </c>
      <c r="BU60" s="38"/>
      <c r="BV60" s="36"/>
      <c r="BW60" s="38">
        <f>SUM('[1]címrend kötelező'!BW60+'[1]címrend önként'!BW60+'[1]címrend államig'!BW60)</f>
        <v>0</v>
      </c>
      <c r="BX60" s="38"/>
      <c r="BY60" s="36"/>
      <c r="BZ60" s="39">
        <f>SUM('[1]címrend kötelező'!BZ60+'[1]címrend önként'!BZ60+'[1]címrend államig'!BZ60)</f>
        <v>0</v>
      </c>
      <c r="CA60" s="38"/>
      <c r="CB60" s="36"/>
      <c r="CC60" s="39">
        <f>SUM('[1]címrend kötelező'!CC60+'[1]címrend önként'!CC60+'[1]címrend államig'!CC60)</f>
        <v>0</v>
      </c>
      <c r="CD60" s="38"/>
      <c r="CE60" s="36"/>
      <c r="CF60" s="39">
        <f>SUM('[1]címrend kötelező'!CF60+'[1]címrend önként'!CF60+'[1]címrend államig'!CF60)</f>
        <v>0</v>
      </c>
      <c r="CG60" s="38"/>
      <c r="CH60" s="36"/>
      <c r="CI60" s="39">
        <f>SUM('[1]címrend kötelező'!CI60+'[1]címrend önként'!CI60+'[1]címrend államig'!CI60)</f>
        <v>0</v>
      </c>
      <c r="CJ60" s="38"/>
      <c r="CK60" s="36"/>
      <c r="CL60" s="39">
        <f>SUM('[1]címrend kötelező'!CL60+'[1]címrend önként'!CL60+'[1]címrend államig'!CL60)</f>
        <v>0</v>
      </c>
      <c r="CM60" s="38"/>
      <c r="CN60" s="36"/>
      <c r="CO60" s="39">
        <f>'[1]címrend kötelező'!CO60+'[1]címrend önként'!CO60+'[1]címrend államig'!CO60</f>
        <v>0</v>
      </c>
      <c r="CP60" s="38"/>
      <c r="CQ60" s="36"/>
      <c r="CR60" s="39">
        <f>SUM('[1]címrend kötelező'!CR60+'[1]címrend önként'!CR60+'[1]címrend államig'!CR60)</f>
        <v>0</v>
      </c>
      <c r="CS60" s="38"/>
      <c r="CT60" s="36"/>
      <c r="CU60" s="39">
        <f>SUM('[1]címrend kötelező'!CU60+'[1]címrend önként'!CU60+'[1]címrend államig'!CU60)</f>
        <v>0</v>
      </c>
      <c r="CV60" s="38"/>
      <c r="CW60" s="36"/>
      <c r="CX60" s="39">
        <f>SUM('[1]címrend kötelező'!CX60+'[1]címrend önként'!CX60+'[1]címrend államig'!CX60)</f>
        <v>0</v>
      </c>
      <c r="CY60" s="38"/>
      <c r="CZ60" s="36"/>
      <c r="DA60" s="39">
        <f>SUM('[1]címrend kötelező'!DA60+'[1]címrend önként'!DA60+'[1]címrend államig'!DA60)</f>
        <v>0</v>
      </c>
      <c r="DB60" s="38"/>
      <c r="DC60" s="36"/>
      <c r="DD60" s="39">
        <f>SUM('[1]címrend kötelező'!DD60+'[1]címrend önként'!DD60+'[1]címrend államig'!DD60)</f>
        <v>0</v>
      </c>
      <c r="DE60" s="38"/>
      <c r="DF60" s="36"/>
      <c r="DG60" s="39">
        <f>SUM('[1]címrend kötelező'!DG60+'[1]címrend önként'!DG60+'[1]címrend államig'!DG60)</f>
        <v>0</v>
      </c>
      <c r="DH60" s="38"/>
      <c r="DI60" s="36"/>
      <c r="DJ60" s="39">
        <f>SUM('[1]címrend kötelező'!DJ60+'[1]címrend önként'!DJ60+'[1]címrend államig'!DJ60)</f>
        <v>0</v>
      </c>
      <c r="DK60" s="38"/>
      <c r="DL60" s="36"/>
      <c r="DM60" s="39">
        <f>SUM('[1]címrend kötelező'!DM60+'[1]címrend önként'!DM60+'[1]címrend államig'!DM60)</f>
        <v>0</v>
      </c>
      <c r="DN60" s="38"/>
      <c r="DO60" s="36"/>
      <c r="DP60" s="39">
        <f>'[1]címrend kötelező'!DP60+'[1]címrend önként'!DP60+'[1]címrend államig'!DP60</f>
        <v>0</v>
      </c>
      <c r="DQ60" s="38"/>
      <c r="DR60" s="38">
        <f t="shared" si="60"/>
        <v>0</v>
      </c>
      <c r="DS60" s="38">
        <f t="shared" si="60"/>
        <v>0</v>
      </c>
      <c r="DT60" s="38"/>
      <c r="DU60" s="36"/>
      <c r="DV60" s="36">
        <f>SUM('[1]címrend kötelező'!DV60+'[1]címrend önként'!DV60+'[1]címrend államig'!DV60)</f>
        <v>0</v>
      </c>
      <c r="DW60" s="38"/>
      <c r="DX60" s="36"/>
      <c r="DY60" s="36">
        <f>SUM('[1]címrend kötelező'!DY60+'[1]címrend önként'!DY60+'[1]címrend államig'!DY60)</f>
        <v>0</v>
      </c>
      <c r="DZ60" s="38"/>
      <c r="EA60" s="36"/>
      <c r="EB60" s="36">
        <f>SUM('[1]címrend kötelező'!EB60+'[1]címrend önként'!EB60+'[1]címrend államig'!EB60)</f>
        <v>0</v>
      </c>
      <c r="EC60" s="38"/>
      <c r="ED60" s="36"/>
      <c r="EE60" s="36">
        <f>SUM('[1]címrend kötelező'!EE60+'[1]címrend önként'!EE60+'[1]címrend államig'!EE60)</f>
        <v>0</v>
      </c>
      <c r="EF60" s="38"/>
      <c r="EG60" s="36"/>
      <c r="EH60" s="36">
        <f>SUM('[1]címrend kötelező'!EH60+'[1]címrend önként'!EH60+'[1]címrend államig'!EH60)</f>
        <v>0</v>
      </c>
      <c r="EI60" s="38"/>
      <c r="EJ60" s="36"/>
      <c r="EK60" s="36">
        <f>SUM('[1]címrend kötelező'!EK60+'[1]címrend önként'!EK60+'[1]címrend államig'!EK60)</f>
        <v>0</v>
      </c>
      <c r="EL60" s="38"/>
      <c r="EM60" s="36"/>
      <c r="EN60" s="36">
        <f>SUM('[1]címrend kötelező'!EN60+'[1]címrend önként'!EN60+'[1]címrend államig'!EN60)</f>
        <v>0</v>
      </c>
      <c r="EO60" s="38"/>
      <c r="EP60" s="36"/>
      <c r="EQ60" s="36">
        <f>SUM('[1]címrend kötelező'!EQ60+'[1]címrend önként'!EQ60+'[1]címrend államig'!EQ60)</f>
        <v>0</v>
      </c>
      <c r="ER60" s="38"/>
      <c r="ES60" s="36"/>
      <c r="ET60" s="36">
        <f>SUM('[1]címrend kötelező'!ET60+'[1]címrend önként'!ET60+'[1]címrend államig'!ET60)</f>
        <v>0</v>
      </c>
      <c r="EU60" s="39"/>
      <c r="EV60" s="38">
        <f t="shared" si="62"/>
        <v>0</v>
      </c>
      <c r="EW60" s="38">
        <f t="shared" si="62"/>
        <v>0</v>
      </c>
      <c r="EX60" s="31"/>
      <c r="EY60" s="36"/>
      <c r="EZ60" s="39">
        <f>'[1]címrend kötelező'!EY60+'[1]címrend önként'!EY60+'[1]címrend államig'!EY60</f>
        <v>0</v>
      </c>
      <c r="FA60" s="38"/>
      <c r="FB60" s="36"/>
      <c r="FC60" s="39">
        <f>'[1]címrend kötelező'!EZ60+'[1]címrend önként'!EZ60+'[1]címrend államig'!EZ60</f>
        <v>0</v>
      </c>
      <c r="FD60" s="38"/>
      <c r="FE60" s="36"/>
      <c r="FF60" s="39">
        <f>'[1]címrend kötelező'!FA60+'[1]címrend önként'!FA60+'[1]címrend államig'!FA60</f>
        <v>0</v>
      </c>
      <c r="FG60" s="38"/>
      <c r="FH60" s="36"/>
      <c r="FI60" s="39">
        <f>'[1]címrend kötelező'!FB60+'[1]címrend önként'!FB60+'[1]címrend államig'!FB60</f>
        <v>0</v>
      </c>
      <c r="FJ60" s="38"/>
      <c r="FK60" s="36"/>
      <c r="FL60" s="39">
        <f>'[1]címrend kötelező'!FC60+'[1]címrend önként'!FC60+'[1]címrend államig'!FC60</f>
        <v>0</v>
      </c>
      <c r="FM60" s="38"/>
      <c r="FN60" s="36"/>
      <c r="FO60" s="39">
        <f>'[1]címrend kötelező'!FD60+'[1]címrend önként'!FD60+'[1]címrend államig'!FD60</f>
        <v>0</v>
      </c>
      <c r="FP60" s="39"/>
      <c r="FQ60" s="36"/>
      <c r="FR60" s="39">
        <f>'[1]címrend kötelező'!FE60+'[1]címrend önként'!FE60+'[1]címrend államig'!FE60</f>
        <v>0</v>
      </c>
      <c r="FS60" s="39"/>
      <c r="FT60" s="36"/>
      <c r="FU60" s="39">
        <f>'[1]címrend kötelező'!FF60+'[1]címrend önként'!FF60+'[1]címrend államig'!FF60</f>
        <v>0</v>
      </c>
      <c r="FV60" s="38"/>
      <c r="FW60" s="36"/>
      <c r="FX60" s="39">
        <f>'[1]címrend kötelező'!FG60+'[1]címrend önként'!FG60+'[1]címrend államig'!FG60</f>
        <v>0</v>
      </c>
      <c r="FY60" s="38"/>
      <c r="FZ60" s="36"/>
      <c r="GA60" s="39">
        <f>'[1]címrend kötelező'!FH60+'[1]címrend önként'!FH60+'[1]címrend államig'!FH60</f>
        <v>0</v>
      </c>
      <c r="GB60" s="39"/>
      <c r="GC60" s="36"/>
      <c r="GD60" s="39">
        <f>'[1]címrend kötelező'!FI60+'[1]címrend önként'!FI60+'[1]címrend államig'!FI60</f>
        <v>0</v>
      </c>
      <c r="GE60" s="39"/>
      <c r="GF60" s="36"/>
      <c r="GG60" s="39">
        <f>'[1]címrend kötelező'!FJ60+'[1]címrend önként'!FJ60+'[1]címrend államig'!FJ60</f>
        <v>0</v>
      </c>
      <c r="GH60" s="39"/>
      <c r="GI60" s="36"/>
      <c r="GJ60" s="39">
        <f>'[1]címrend kötelező'!FK60+'[1]címrend önként'!FK60+'[1]címrend államig'!FK60</f>
        <v>0</v>
      </c>
      <c r="GK60" s="38"/>
      <c r="GL60" s="38">
        <f t="shared" si="63"/>
        <v>0</v>
      </c>
      <c r="GM60" s="38">
        <f t="shared" si="63"/>
        <v>0</v>
      </c>
      <c r="GN60" s="38"/>
      <c r="GO60" s="36"/>
      <c r="GP60" s="39">
        <f>'[1]címrend kötelező'!FM60+'[1]címrend önként'!FM60+'[1]címrend államig'!FM60</f>
        <v>0</v>
      </c>
      <c r="GQ60" s="39"/>
      <c r="GR60" s="36"/>
      <c r="GS60" s="39">
        <f>'[1]címrend kötelező'!FN60+'[1]címrend önként'!FN60+'[1]címrend államig'!FN60</f>
        <v>0</v>
      </c>
      <c r="GT60" s="39"/>
      <c r="GU60" s="36"/>
      <c r="GV60" s="39">
        <f>'[1]címrend kötelező'!FO60+'[1]címrend önként'!FO60+'[1]címrend államig'!FO60</f>
        <v>0</v>
      </c>
      <c r="GW60" s="38"/>
      <c r="GX60" s="38">
        <f t="shared" si="64"/>
        <v>0</v>
      </c>
      <c r="GY60" s="38">
        <f t="shared" si="64"/>
        <v>0</v>
      </c>
      <c r="GZ60" s="38"/>
      <c r="HA60" s="38">
        <f t="shared" si="65"/>
        <v>0</v>
      </c>
      <c r="HB60" s="38">
        <f t="shared" si="65"/>
        <v>0</v>
      </c>
      <c r="HC60" s="41"/>
      <c r="HE60" s="25"/>
      <c r="HF60" s="25"/>
    </row>
    <row r="61" spans="1:214" s="44" customFormat="1" ht="15" customHeight="1" x14ac:dyDescent="0.2">
      <c r="A61" s="55" t="s">
        <v>361</v>
      </c>
      <c r="B61" s="43">
        <f>B62+B67</f>
        <v>0</v>
      </c>
      <c r="C61" s="43">
        <f>C62+C67</f>
        <v>0</v>
      </c>
      <c r="D61" s="40"/>
      <c r="E61" s="43">
        <f>E62+E67</f>
        <v>0</v>
      </c>
      <c r="F61" s="43">
        <f>F62+F67</f>
        <v>0</v>
      </c>
      <c r="G61" s="38"/>
      <c r="H61" s="43">
        <f>H62+H67</f>
        <v>0</v>
      </c>
      <c r="I61" s="43">
        <f>I62+I67</f>
        <v>0</v>
      </c>
      <c r="J61" s="38"/>
      <c r="K61" s="43">
        <f>K62+K67</f>
        <v>0</v>
      </c>
      <c r="L61" s="43">
        <f>L62+L67</f>
        <v>0</v>
      </c>
      <c r="M61" s="38"/>
      <c r="N61" s="43">
        <f>N62+N67</f>
        <v>0</v>
      </c>
      <c r="O61" s="43">
        <f>O62+O67</f>
        <v>0</v>
      </c>
      <c r="P61" s="38"/>
      <c r="Q61" s="43">
        <f>Q62+Q67</f>
        <v>0</v>
      </c>
      <c r="R61" s="43">
        <f>R62+R67</f>
        <v>0</v>
      </c>
      <c r="S61" s="38"/>
      <c r="T61" s="43">
        <f>T62+T67</f>
        <v>0</v>
      </c>
      <c r="U61" s="43">
        <f>U62+U67</f>
        <v>0</v>
      </c>
      <c r="V61" s="38"/>
      <c r="W61" s="43">
        <f>W62+W67</f>
        <v>0</v>
      </c>
      <c r="X61" s="43">
        <f>X62+X67</f>
        <v>0</v>
      </c>
      <c r="Y61" s="38"/>
      <c r="Z61" s="43">
        <f>Z62+Z67</f>
        <v>0</v>
      </c>
      <c r="AA61" s="43">
        <f>AA62+AA67</f>
        <v>0</v>
      </c>
      <c r="AB61" s="40"/>
      <c r="AC61" s="43">
        <f>AC62+AC67</f>
        <v>1179681</v>
      </c>
      <c r="AD61" s="43">
        <f>AD62+AD67</f>
        <v>2929976</v>
      </c>
      <c r="AE61" s="40">
        <f t="shared" ref="AE61:AE62" si="276">AD61/AC61*100</f>
        <v>248.37019499339229</v>
      </c>
      <c r="AF61" s="43">
        <f>AF62+AF67</f>
        <v>0</v>
      </c>
      <c r="AG61" s="43">
        <f>AG62+AG67</f>
        <v>0</v>
      </c>
      <c r="AH61" s="38"/>
      <c r="AI61" s="43">
        <f>AI62+AI67</f>
        <v>0</v>
      </c>
      <c r="AJ61" s="43">
        <f>AJ62+AJ67</f>
        <v>0</v>
      </c>
      <c r="AK61" s="38"/>
      <c r="AL61" s="43">
        <f>AL62+AL67</f>
        <v>0</v>
      </c>
      <c r="AM61" s="43">
        <f>AM62+AM67</f>
        <v>0</v>
      </c>
      <c r="AN61" s="38"/>
      <c r="AO61" s="43">
        <f>AO62+AO67</f>
        <v>0</v>
      </c>
      <c r="AP61" s="43">
        <f>AP62+AP67</f>
        <v>0</v>
      </c>
      <c r="AQ61" s="38"/>
      <c r="AR61" s="43">
        <f>AR62+AR67</f>
        <v>0</v>
      </c>
      <c r="AS61" s="43">
        <f>AS62+AS67</f>
        <v>0</v>
      </c>
      <c r="AT61" s="38"/>
      <c r="AU61" s="43">
        <f>AU62+AU67</f>
        <v>0</v>
      </c>
      <c r="AV61" s="43">
        <f>AV62+AV67</f>
        <v>0</v>
      </c>
      <c r="AW61" s="38"/>
      <c r="AX61" s="43">
        <f>AX62+AX67</f>
        <v>0</v>
      </c>
      <c r="AY61" s="43">
        <f>AY62+AY67</f>
        <v>0</v>
      </c>
      <c r="AZ61" s="38"/>
      <c r="BA61" s="43">
        <f>BA62+BA67</f>
        <v>0</v>
      </c>
      <c r="BB61" s="43">
        <f>BB62+BB67</f>
        <v>0</v>
      </c>
      <c r="BC61" s="38"/>
      <c r="BD61" s="43">
        <f>BD62+BD67</f>
        <v>0</v>
      </c>
      <c r="BE61" s="43">
        <f>BE62+BE67</f>
        <v>0</v>
      </c>
      <c r="BF61" s="38"/>
      <c r="BG61" s="43">
        <f>BG62+BG67</f>
        <v>0</v>
      </c>
      <c r="BH61" s="43">
        <f>BH62+BH67</f>
        <v>0</v>
      </c>
      <c r="BI61" s="38"/>
      <c r="BJ61" s="43">
        <f>BJ62+BJ67</f>
        <v>0</v>
      </c>
      <c r="BK61" s="43">
        <f>BK62+BK67</f>
        <v>0</v>
      </c>
      <c r="BL61" s="38"/>
      <c r="BM61" s="43">
        <f>BM62+BM67</f>
        <v>0</v>
      </c>
      <c r="BN61" s="43">
        <f>BN62+BN67</f>
        <v>0</v>
      </c>
      <c r="BO61" s="38"/>
      <c r="BP61" s="43">
        <f>BP62+BP67</f>
        <v>0</v>
      </c>
      <c r="BQ61" s="43">
        <f>BQ62+BQ67</f>
        <v>0</v>
      </c>
      <c r="BR61" s="38"/>
      <c r="BS61" s="43">
        <f>BS62+BS67</f>
        <v>0</v>
      </c>
      <c r="BT61" s="43">
        <f>BT62+BT67</f>
        <v>0</v>
      </c>
      <c r="BU61" s="38"/>
      <c r="BV61" s="43">
        <f>BV62+BV67</f>
        <v>0</v>
      </c>
      <c r="BW61" s="43">
        <f>BW62+BW67</f>
        <v>0</v>
      </c>
      <c r="BX61" s="38"/>
      <c r="BY61" s="43">
        <f>BY62+BY67</f>
        <v>0</v>
      </c>
      <c r="BZ61" s="43">
        <f>BZ62+BZ67</f>
        <v>0</v>
      </c>
      <c r="CA61" s="38"/>
      <c r="CB61" s="43">
        <f>CB62+CB67</f>
        <v>0</v>
      </c>
      <c r="CC61" s="43">
        <f>CC62+CC67</f>
        <v>0</v>
      </c>
      <c r="CD61" s="38"/>
      <c r="CE61" s="43">
        <f>CE62+CE67</f>
        <v>0</v>
      </c>
      <c r="CF61" s="43">
        <f>CF62+CF67</f>
        <v>0</v>
      </c>
      <c r="CG61" s="38"/>
      <c r="CH61" s="43">
        <f>CH62+CH67</f>
        <v>0</v>
      </c>
      <c r="CI61" s="43">
        <f>CI62+CI67</f>
        <v>0</v>
      </c>
      <c r="CJ61" s="38"/>
      <c r="CK61" s="43">
        <f>CK62+CK67</f>
        <v>0</v>
      </c>
      <c r="CL61" s="43">
        <f>CL62+CL67</f>
        <v>0</v>
      </c>
      <c r="CM61" s="38"/>
      <c r="CN61" s="43">
        <f>CN62+CN67</f>
        <v>0</v>
      </c>
      <c r="CO61" s="43">
        <f>CO62+CO67</f>
        <v>0</v>
      </c>
      <c r="CP61" s="38"/>
      <c r="CQ61" s="43">
        <f>CQ62+CQ67</f>
        <v>0</v>
      </c>
      <c r="CR61" s="43">
        <f>CR62+CR67</f>
        <v>0</v>
      </c>
      <c r="CS61" s="38"/>
      <c r="CT61" s="43">
        <f>CT62+CT67</f>
        <v>0</v>
      </c>
      <c r="CU61" s="43">
        <f>CU62+CU67</f>
        <v>0</v>
      </c>
      <c r="CV61" s="38"/>
      <c r="CW61" s="43">
        <f>CW62+CW67</f>
        <v>0</v>
      </c>
      <c r="CX61" s="43">
        <f>CX62+CX67</f>
        <v>0</v>
      </c>
      <c r="CY61" s="38"/>
      <c r="CZ61" s="43">
        <f>CZ62+CZ67</f>
        <v>0</v>
      </c>
      <c r="DA61" s="43">
        <f>DA62+DA67</f>
        <v>0</v>
      </c>
      <c r="DB61" s="38"/>
      <c r="DC61" s="43">
        <f>DC62+DC67</f>
        <v>0</v>
      </c>
      <c r="DD61" s="43">
        <f>DD62+DD67</f>
        <v>0</v>
      </c>
      <c r="DE61" s="38"/>
      <c r="DF61" s="43">
        <f>DF62+DF67</f>
        <v>0</v>
      </c>
      <c r="DG61" s="43">
        <f>DG62+DG67</f>
        <v>0</v>
      </c>
      <c r="DH61" s="38"/>
      <c r="DI61" s="43">
        <f>DI62+DI67</f>
        <v>0</v>
      </c>
      <c r="DJ61" s="43">
        <f>DJ62+DJ67</f>
        <v>0</v>
      </c>
      <c r="DK61" s="38"/>
      <c r="DL61" s="43">
        <f>DL62+DL67</f>
        <v>0</v>
      </c>
      <c r="DM61" s="43">
        <f>DM62+DM67</f>
        <v>0</v>
      </c>
      <c r="DN61" s="38"/>
      <c r="DO61" s="43">
        <f>DO62+DO67</f>
        <v>0</v>
      </c>
      <c r="DP61" s="43">
        <f>DP62+DP67</f>
        <v>0</v>
      </c>
      <c r="DQ61" s="38"/>
      <c r="DR61" s="38">
        <f t="shared" si="60"/>
        <v>1179681</v>
      </c>
      <c r="DS61" s="38">
        <f t="shared" si="60"/>
        <v>2929976</v>
      </c>
      <c r="DT61" s="40">
        <f t="shared" si="61"/>
        <v>248.37019499339229</v>
      </c>
      <c r="DU61" s="43">
        <f>DU62+DU67</f>
        <v>13226</v>
      </c>
      <c r="DV61" s="43">
        <f>DV62+DV67</f>
        <v>13114</v>
      </c>
      <c r="DW61" s="31">
        <f t="shared" ref="DW61:DW63" si="277">DV61/DU61*100</f>
        <v>99.153183124149407</v>
      </c>
      <c r="DX61" s="43">
        <f>DX62+DX67</f>
        <v>3092</v>
      </c>
      <c r="DY61" s="43">
        <f>DY62+DY67</f>
        <v>4516</v>
      </c>
      <c r="DZ61" s="31">
        <f t="shared" ref="DZ61:DZ63" si="278">DY61/DX61*100</f>
        <v>146.05433376455369</v>
      </c>
      <c r="EA61" s="43">
        <f>EA62+EA67</f>
        <v>2000</v>
      </c>
      <c r="EB61" s="43">
        <f>EB62+EB67</f>
        <v>3632</v>
      </c>
      <c r="EC61" s="31">
        <f t="shared" ref="EC61:EC63" si="279">EB61/EA61*100</f>
        <v>181.6</v>
      </c>
      <c r="ED61" s="43">
        <f>ED62+ED67</f>
        <v>321545</v>
      </c>
      <c r="EE61" s="43">
        <f>EE62+EE67</f>
        <v>354729</v>
      </c>
      <c r="EF61" s="31">
        <f t="shared" ref="EF61:EF63" si="280">EE61/ED61*100</f>
        <v>110.32017291514407</v>
      </c>
      <c r="EG61" s="43">
        <f>EG62+EG67</f>
        <v>46860</v>
      </c>
      <c r="EH61" s="43">
        <f>EH62+EH67</f>
        <v>70215</v>
      </c>
      <c r="EI61" s="31">
        <f t="shared" ref="EI61:EI63" si="281">EH61/EG61*100</f>
        <v>149.83994878361077</v>
      </c>
      <c r="EJ61" s="43">
        <f>EJ62+EJ67</f>
        <v>51137</v>
      </c>
      <c r="EK61" s="43">
        <f>EK62+EK67</f>
        <v>56559</v>
      </c>
      <c r="EL61" s="31">
        <f t="shared" ref="EL61:EL63" si="282">EK61/EJ61*100</f>
        <v>110.60289027514325</v>
      </c>
      <c r="EM61" s="43">
        <f>EM62+EM67</f>
        <v>14795</v>
      </c>
      <c r="EN61" s="43">
        <f>EN62+EN67</f>
        <v>20866</v>
      </c>
      <c r="EO61" s="31">
        <f t="shared" ref="EO61:EO63" si="283">EN61/EM61*100</f>
        <v>141.03413315309226</v>
      </c>
      <c r="EP61" s="43">
        <f>EP62+EP67</f>
        <v>1415777</v>
      </c>
      <c r="EQ61" s="43">
        <f>EQ62+EQ67</f>
        <v>1304188</v>
      </c>
      <c r="ER61" s="31">
        <f t="shared" ref="ER61:ER63" si="284">EQ61/EP61*100</f>
        <v>92.118179628571454</v>
      </c>
      <c r="ES61" s="43">
        <f>ES62+ES67</f>
        <v>40431</v>
      </c>
      <c r="ET61" s="43">
        <f>ET62+ET67</f>
        <v>448974</v>
      </c>
      <c r="EU61" s="31">
        <f t="shared" ref="EU61:EU63" si="285">ET61/ES61*100</f>
        <v>1110.469689099948</v>
      </c>
      <c r="EV61" s="38">
        <f t="shared" si="62"/>
        <v>1908863</v>
      </c>
      <c r="EW61" s="38">
        <f t="shared" si="62"/>
        <v>2276793</v>
      </c>
      <c r="EX61" s="31">
        <f t="shared" ref="EX61:EX68" si="286">EW61/EV61*100</f>
        <v>119.27482485647216</v>
      </c>
      <c r="EY61" s="43">
        <f>EY62+EY67</f>
        <v>77680</v>
      </c>
      <c r="EZ61" s="43">
        <f>EZ62+EZ67</f>
        <v>65153</v>
      </c>
      <c r="FA61" s="31">
        <f t="shared" ref="FA61:FA63" si="287">EZ61/EY61*100</f>
        <v>83.873583934088572</v>
      </c>
      <c r="FB61" s="43">
        <f>FB62+FB67</f>
        <v>120092</v>
      </c>
      <c r="FC61" s="43">
        <f>FC62+FC67</f>
        <v>132010</v>
      </c>
      <c r="FD61" s="31">
        <f t="shared" ref="FD61:FD63" si="288">FC61/FB61*100</f>
        <v>109.92405822202977</v>
      </c>
      <c r="FE61" s="43">
        <f>FE62+FE67</f>
        <v>80739</v>
      </c>
      <c r="FF61" s="43">
        <f>FF62+FF67</f>
        <v>62186</v>
      </c>
      <c r="FG61" s="31">
        <f t="shared" ref="FG61:FG63" si="289">FF61/FE61*100</f>
        <v>77.021018343056028</v>
      </c>
      <c r="FH61" s="43">
        <f>FH62+FH67</f>
        <v>116739</v>
      </c>
      <c r="FI61" s="43">
        <f>FI62+FI67</f>
        <v>131130</v>
      </c>
      <c r="FJ61" s="31">
        <f t="shared" ref="FJ61:FJ63" si="290">FI61/FH61*100</f>
        <v>112.32749980726236</v>
      </c>
      <c r="FK61" s="43">
        <f>FK62+FK67</f>
        <v>105602</v>
      </c>
      <c r="FL61" s="43">
        <f>FL62+FL67</f>
        <v>128880</v>
      </c>
      <c r="FM61" s="31">
        <f t="shared" ref="FM61:FM63" si="291">FL61/FK61*100</f>
        <v>122.04314312228934</v>
      </c>
      <c r="FN61" s="43">
        <f>FN62+FN67</f>
        <v>192736</v>
      </c>
      <c r="FO61" s="43">
        <f>FO62+FO67</f>
        <v>199075</v>
      </c>
      <c r="FP61" s="31">
        <f t="shared" ref="FP61:FP63" si="292">FO61/FN61*100</f>
        <v>103.28895483978084</v>
      </c>
      <c r="FQ61" s="43">
        <f>FQ62+FQ67</f>
        <v>101728</v>
      </c>
      <c r="FR61" s="43">
        <f>FR62+FR67</f>
        <v>121603</v>
      </c>
      <c r="FS61" s="31">
        <f t="shared" ref="FS61:FS63" si="293">FR61/FQ61*100</f>
        <v>119.53739383453916</v>
      </c>
      <c r="FT61" s="43">
        <f>FT62+FT67</f>
        <v>127143</v>
      </c>
      <c r="FU61" s="43">
        <f>FU62+FU67</f>
        <v>148507</v>
      </c>
      <c r="FV61" s="31">
        <f t="shared" ref="FV61:FV63" si="294">FU61/FT61*100</f>
        <v>116.80312718749755</v>
      </c>
      <c r="FW61" s="43">
        <f>FW62+FW67</f>
        <v>71036</v>
      </c>
      <c r="FX61" s="43">
        <f>FX62+FX67</f>
        <v>78906</v>
      </c>
      <c r="FY61" s="31">
        <f t="shared" ref="FY61:FY63" si="295">FX61/FW61*100</f>
        <v>111.07888957711583</v>
      </c>
      <c r="FZ61" s="43">
        <f>FZ62+FZ67</f>
        <v>12245</v>
      </c>
      <c r="GA61" s="43">
        <f>GA62+GA67</f>
        <v>16058</v>
      </c>
      <c r="GB61" s="31">
        <f t="shared" ref="GB61:GB63" si="296">GA61/FZ61*100</f>
        <v>131.13924050632912</v>
      </c>
      <c r="GC61" s="43">
        <f>GC62+GC67</f>
        <v>44664</v>
      </c>
      <c r="GD61" s="43">
        <f>GD62+GD67</f>
        <v>48694</v>
      </c>
      <c r="GE61" s="31">
        <f t="shared" ref="GE61:GE63" si="297">GD61/GC61*100</f>
        <v>109.02292674189505</v>
      </c>
      <c r="GF61" s="43">
        <f>GF62+GF67</f>
        <v>697302</v>
      </c>
      <c r="GG61" s="43">
        <f>GG62+GG67</f>
        <v>693655</v>
      </c>
      <c r="GH61" s="31">
        <f t="shared" ref="GH61:GH63" si="298">GG61/GF61*100</f>
        <v>99.476984147471242</v>
      </c>
      <c r="GI61" s="43">
        <f>GI62+GI67</f>
        <v>0</v>
      </c>
      <c r="GJ61" s="43">
        <f>GJ62+GJ67</f>
        <v>67875</v>
      </c>
      <c r="GK61" s="38"/>
      <c r="GL61" s="38">
        <f t="shared" si="63"/>
        <v>1747706</v>
      </c>
      <c r="GM61" s="38">
        <f t="shared" si="63"/>
        <v>1893732</v>
      </c>
      <c r="GN61" s="31">
        <f t="shared" ref="GN61:GN63" si="299">GM61/GL61*100</f>
        <v>108.35529545587185</v>
      </c>
      <c r="GO61" s="43">
        <f>GO62+GO67</f>
        <v>763653</v>
      </c>
      <c r="GP61" s="43">
        <f>GP62+GP67</f>
        <v>845390</v>
      </c>
      <c r="GQ61" s="31">
        <f t="shared" ref="GQ61:GQ63" si="300">GP61/GO61*100</f>
        <v>110.70342158022032</v>
      </c>
      <c r="GR61" s="43">
        <f>GR62+GR67</f>
        <v>6326</v>
      </c>
      <c r="GS61" s="43">
        <f>GS62+GS67</f>
        <v>9088</v>
      </c>
      <c r="GT61" s="31">
        <f t="shared" ref="GT61:GT63" si="301">GS61/GR61*100</f>
        <v>143.66108125197596</v>
      </c>
      <c r="GU61" s="43">
        <f>GU62+GU67</f>
        <v>1267571</v>
      </c>
      <c r="GV61" s="43">
        <f>GV62+GV67</f>
        <v>1354848</v>
      </c>
      <c r="GW61" s="31">
        <f t="shared" ref="GW61:GW63" si="302">GV61/GU61*100</f>
        <v>106.8853736792653</v>
      </c>
      <c r="GX61" s="38">
        <f t="shared" si="64"/>
        <v>3785256</v>
      </c>
      <c r="GY61" s="38">
        <f t="shared" si="64"/>
        <v>4103058</v>
      </c>
      <c r="GZ61" s="31">
        <f t="shared" ref="GZ61:GZ63" si="303">GY61/GX61*100</f>
        <v>108.39578617668131</v>
      </c>
      <c r="HA61" s="38">
        <f t="shared" si="65"/>
        <v>6873800</v>
      </c>
      <c r="HB61" s="38">
        <f t="shared" si="65"/>
        <v>9309827</v>
      </c>
      <c r="HC61" s="41">
        <f t="shared" si="59"/>
        <v>135.43930576973435</v>
      </c>
      <c r="HE61" s="25"/>
      <c r="HF61" s="25"/>
    </row>
    <row r="62" spans="1:214" s="44" customFormat="1" ht="15" customHeight="1" x14ac:dyDescent="0.2">
      <c r="A62" s="55" t="s">
        <v>362</v>
      </c>
      <c r="B62" s="43">
        <f>B63+B64+B65+B66</f>
        <v>0</v>
      </c>
      <c r="C62" s="43">
        <f>C63+C64+C65+C66</f>
        <v>0</v>
      </c>
      <c r="D62" s="40"/>
      <c r="E62" s="43">
        <f>E63+E64+E65+E66</f>
        <v>0</v>
      </c>
      <c r="F62" s="43">
        <f>F63+F64+F65+F66</f>
        <v>0</v>
      </c>
      <c r="G62" s="38"/>
      <c r="H62" s="43">
        <f>H63+H64+H65+H66</f>
        <v>0</v>
      </c>
      <c r="I62" s="43">
        <f>I63+I64+I65+I66</f>
        <v>0</v>
      </c>
      <c r="J62" s="38"/>
      <c r="K62" s="43">
        <f>K63+K64+K65+K66</f>
        <v>0</v>
      </c>
      <c r="L62" s="43">
        <f>L63+L64+L65+L66</f>
        <v>0</v>
      </c>
      <c r="M62" s="38"/>
      <c r="N62" s="43">
        <f>N63+N64+N65+N66</f>
        <v>0</v>
      </c>
      <c r="O62" s="43">
        <f>O63+O64+O65+O66</f>
        <v>0</v>
      </c>
      <c r="P62" s="38"/>
      <c r="Q62" s="43">
        <f>Q63+Q64+Q65+Q66</f>
        <v>0</v>
      </c>
      <c r="R62" s="43">
        <f>R63+R64+R65+R66</f>
        <v>0</v>
      </c>
      <c r="S62" s="38"/>
      <c r="T62" s="43">
        <f>T63+T64+T65+T66</f>
        <v>0</v>
      </c>
      <c r="U62" s="43">
        <f>U63+U64+U65+U66</f>
        <v>0</v>
      </c>
      <c r="V62" s="38"/>
      <c r="W62" s="43">
        <f>W63+W64+W65+W66</f>
        <v>0</v>
      </c>
      <c r="X62" s="43">
        <f>X63+X64+X65+X66</f>
        <v>0</v>
      </c>
      <c r="Y62" s="38"/>
      <c r="Z62" s="43">
        <f>Z63+Z64+Z65+Z66</f>
        <v>0</v>
      </c>
      <c r="AA62" s="43">
        <f>AA63+AA64+AA65+AA66</f>
        <v>0</v>
      </c>
      <c r="AB62" s="40"/>
      <c r="AC62" s="43">
        <f>AC63+AC64+AC65+AC66</f>
        <v>713634</v>
      </c>
      <c r="AD62" s="43">
        <f>AD63+AD64+AD65+AD66</f>
        <v>935832</v>
      </c>
      <c r="AE62" s="40">
        <f t="shared" si="276"/>
        <v>131.13612860373806</v>
      </c>
      <c r="AF62" s="43">
        <f>AF63+AF64+AF65+AF66</f>
        <v>0</v>
      </c>
      <c r="AG62" s="43">
        <f>AG63+AG64+AG65+AG66</f>
        <v>0</v>
      </c>
      <c r="AH62" s="38"/>
      <c r="AI62" s="43">
        <f>AI63+AI64+AI65+AI66</f>
        <v>0</v>
      </c>
      <c r="AJ62" s="43">
        <f>AJ63+AJ64+AJ65+AJ66</f>
        <v>0</v>
      </c>
      <c r="AK62" s="38"/>
      <c r="AL62" s="43">
        <f>AL63+AL64+AL65+AL66</f>
        <v>0</v>
      </c>
      <c r="AM62" s="43">
        <f>AM63+AM64+AM65+AM66</f>
        <v>0</v>
      </c>
      <c r="AN62" s="38"/>
      <c r="AO62" s="43">
        <f>AO63+AO64+AO65+AO66</f>
        <v>0</v>
      </c>
      <c r="AP62" s="43">
        <f>AP63+AP64+AP65+AP66</f>
        <v>0</v>
      </c>
      <c r="AQ62" s="38"/>
      <c r="AR62" s="43">
        <f>AR63+AR64+AR65+AR66</f>
        <v>0</v>
      </c>
      <c r="AS62" s="43">
        <f>AS63+AS64+AS65+AS66</f>
        <v>0</v>
      </c>
      <c r="AT62" s="38"/>
      <c r="AU62" s="43">
        <f>AU63+AU64+AU65+AU66</f>
        <v>0</v>
      </c>
      <c r="AV62" s="43">
        <f>AV63+AV64+AV65+AV66</f>
        <v>0</v>
      </c>
      <c r="AW62" s="38"/>
      <c r="AX62" s="43">
        <f>AX63+AX64+AX65+AX66</f>
        <v>0</v>
      </c>
      <c r="AY62" s="43">
        <f>AY63+AY64+AY65+AY66</f>
        <v>0</v>
      </c>
      <c r="AZ62" s="38"/>
      <c r="BA62" s="43">
        <f>BA63+BA64+BA65+BA66</f>
        <v>0</v>
      </c>
      <c r="BB62" s="43">
        <f>BB63+BB64+BB65+BB66</f>
        <v>0</v>
      </c>
      <c r="BC62" s="38"/>
      <c r="BD62" s="43">
        <f>BD63+BD64+BD65+BD66</f>
        <v>0</v>
      </c>
      <c r="BE62" s="43">
        <f>BE63+BE64+BE65+BE66</f>
        <v>0</v>
      </c>
      <c r="BF62" s="38"/>
      <c r="BG62" s="43">
        <f>BG63+BG64+BG65+BG66</f>
        <v>0</v>
      </c>
      <c r="BH62" s="43">
        <f>BH63+BH64+BH65+BH66</f>
        <v>0</v>
      </c>
      <c r="BI62" s="38"/>
      <c r="BJ62" s="43">
        <f>BJ63+BJ64+BJ65+BJ66</f>
        <v>0</v>
      </c>
      <c r="BK62" s="43">
        <f>BK63+BK64+BK65+BK66</f>
        <v>0</v>
      </c>
      <c r="BL62" s="38"/>
      <c r="BM62" s="43">
        <f>BM63+BM64+BM65+BM66</f>
        <v>0</v>
      </c>
      <c r="BN62" s="43">
        <f>BN63+BN64+BN65+BN66</f>
        <v>0</v>
      </c>
      <c r="BO62" s="38"/>
      <c r="BP62" s="43">
        <f>BP63+BP64+BP65+BP66</f>
        <v>0</v>
      </c>
      <c r="BQ62" s="43">
        <f>BQ63+BQ64+BQ65+BQ66</f>
        <v>0</v>
      </c>
      <c r="BR62" s="38"/>
      <c r="BS62" s="43">
        <f>BS63+BS64+BS65+BS66</f>
        <v>0</v>
      </c>
      <c r="BT62" s="43">
        <f>BT63+BT64+BT65+BT66</f>
        <v>0</v>
      </c>
      <c r="BU62" s="38"/>
      <c r="BV62" s="43">
        <f>BV63+BV64+BV65+BV66</f>
        <v>0</v>
      </c>
      <c r="BW62" s="43">
        <f>BW63+BW64+BW65+BW66</f>
        <v>0</v>
      </c>
      <c r="BX62" s="38"/>
      <c r="BY62" s="43">
        <f>BY63+BY64+BY65+BY66</f>
        <v>0</v>
      </c>
      <c r="BZ62" s="43">
        <f>BZ63+BZ64+BZ65+BZ66</f>
        <v>0</v>
      </c>
      <c r="CA62" s="38"/>
      <c r="CB62" s="43">
        <f>CB63+CB64+CB65+CB66</f>
        <v>0</v>
      </c>
      <c r="CC62" s="43">
        <f>CC63+CC64+CC65+CC66</f>
        <v>0</v>
      </c>
      <c r="CD62" s="38"/>
      <c r="CE62" s="43">
        <f>CE63+CE64+CE65+CE66</f>
        <v>0</v>
      </c>
      <c r="CF62" s="43">
        <f>CF63+CF64+CF65+CF66</f>
        <v>0</v>
      </c>
      <c r="CG62" s="38"/>
      <c r="CH62" s="43">
        <f>CH63+CH64+CH65+CH66</f>
        <v>0</v>
      </c>
      <c r="CI62" s="43">
        <f>CI63+CI64+CI65+CI66</f>
        <v>0</v>
      </c>
      <c r="CJ62" s="38"/>
      <c r="CK62" s="43">
        <f>CK63+CK64+CK65+CK66</f>
        <v>0</v>
      </c>
      <c r="CL62" s="43">
        <f>CL63+CL64+CL65+CL66</f>
        <v>0</v>
      </c>
      <c r="CM62" s="38"/>
      <c r="CN62" s="43">
        <f>CN63+CN64+CN65+CN66</f>
        <v>0</v>
      </c>
      <c r="CO62" s="43">
        <f>CO63+CO64+CO65+CO66</f>
        <v>0</v>
      </c>
      <c r="CP62" s="38"/>
      <c r="CQ62" s="43">
        <f>CQ63+CQ64+CQ65+CQ66</f>
        <v>0</v>
      </c>
      <c r="CR62" s="43">
        <f>CR63+CR64+CR65+CR66</f>
        <v>0</v>
      </c>
      <c r="CS62" s="38"/>
      <c r="CT62" s="43">
        <f>CT63+CT64+CT65+CT66</f>
        <v>0</v>
      </c>
      <c r="CU62" s="43">
        <f>CU63+CU64+CU65+CU66</f>
        <v>0</v>
      </c>
      <c r="CV62" s="38"/>
      <c r="CW62" s="43">
        <f>CW63+CW64+CW65+CW66</f>
        <v>0</v>
      </c>
      <c r="CX62" s="43">
        <f>CX63+CX64+CX65+CX66</f>
        <v>0</v>
      </c>
      <c r="CY62" s="38"/>
      <c r="CZ62" s="43">
        <f>CZ63+CZ64+CZ65+CZ66</f>
        <v>0</v>
      </c>
      <c r="DA62" s="43">
        <f>DA63+DA64+DA65+DA66</f>
        <v>0</v>
      </c>
      <c r="DB62" s="38"/>
      <c r="DC62" s="43">
        <f>DC63+DC64+DC65+DC66</f>
        <v>0</v>
      </c>
      <c r="DD62" s="43">
        <f>DD63+DD64+DD65+DD66</f>
        <v>0</v>
      </c>
      <c r="DE62" s="38"/>
      <c r="DF62" s="43">
        <f>DF63+DF64+DF65+DF66</f>
        <v>0</v>
      </c>
      <c r="DG62" s="43">
        <f>DG63+DG64+DG65+DG66</f>
        <v>0</v>
      </c>
      <c r="DH62" s="38"/>
      <c r="DI62" s="43">
        <f>DI63+DI64+DI65+DI66</f>
        <v>0</v>
      </c>
      <c r="DJ62" s="43">
        <f>DJ63+DJ64+DJ65+DJ66</f>
        <v>0</v>
      </c>
      <c r="DK62" s="38"/>
      <c r="DL62" s="43">
        <f>DL63+DL64+DL65+DL66</f>
        <v>0</v>
      </c>
      <c r="DM62" s="43">
        <f>DM63+DM64+DM65+DM66</f>
        <v>0</v>
      </c>
      <c r="DN62" s="38"/>
      <c r="DO62" s="43">
        <f>DO63+DO64+DO65+DO66</f>
        <v>0</v>
      </c>
      <c r="DP62" s="43">
        <f>DP63+DP64+DP65+DP66</f>
        <v>0</v>
      </c>
      <c r="DQ62" s="38"/>
      <c r="DR62" s="38">
        <f t="shared" si="60"/>
        <v>713634</v>
      </c>
      <c r="DS62" s="38">
        <f t="shared" si="60"/>
        <v>935832</v>
      </c>
      <c r="DT62" s="40">
        <f t="shared" si="61"/>
        <v>131.13612860373806</v>
      </c>
      <c r="DU62" s="43">
        <f>DU63+DU64+DU65+DU66</f>
        <v>13226</v>
      </c>
      <c r="DV62" s="43">
        <f>DV63+DV64+DV65+DV66</f>
        <v>13114</v>
      </c>
      <c r="DW62" s="31">
        <f t="shared" si="277"/>
        <v>99.153183124149407</v>
      </c>
      <c r="DX62" s="43">
        <f>DX63+DX64+DX65+DX66</f>
        <v>3092</v>
      </c>
      <c r="DY62" s="43">
        <f>DY63+DY64+DY65+DY66</f>
        <v>4516</v>
      </c>
      <c r="DZ62" s="31">
        <f t="shared" si="278"/>
        <v>146.05433376455369</v>
      </c>
      <c r="EA62" s="43">
        <f>EA63+EA64+EA65+EA66</f>
        <v>2000</v>
      </c>
      <c r="EB62" s="43">
        <f>EB63+EB64+EB65+EB66</f>
        <v>3632</v>
      </c>
      <c r="EC62" s="31">
        <f t="shared" si="279"/>
        <v>181.6</v>
      </c>
      <c r="ED62" s="43">
        <f>ED63+ED64+ED65+ED66</f>
        <v>318170</v>
      </c>
      <c r="EE62" s="43">
        <f>EE63+EE64+EE65+EE66</f>
        <v>338329</v>
      </c>
      <c r="EF62" s="31">
        <f t="shared" si="280"/>
        <v>106.33592104849609</v>
      </c>
      <c r="EG62" s="43">
        <f>EG63+EG64+EG65+EG66</f>
        <v>46860</v>
      </c>
      <c r="EH62" s="43">
        <f>EH63+EH64+EH65+EH66</f>
        <v>59815</v>
      </c>
      <c r="EI62" s="31">
        <f t="shared" si="281"/>
        <v>127.64618011096884</v>
      </c>
      <c r="EJ62" s="43">
        <f>EJ63+EJ64+EJ65+EJ66</f>
        <v>51137</v>
      </c>
      <c r="EK62" s="43">
        <f>EK63+EK64+EK65+EK66</f>
        <v>55759</v>
      </c>
      <c r="EL62" s="31">
        <f t="shared" si="282"/>
        <v>109.0384652990985</v>
      </c>
      <c r="EM62" s="43">
        <f>EM63+EM64+EM65+EM66</f>
        <v>14545</v>
      </c>
      <c r="EN62" s="43">
        <f>EN63+EN64+EN65+EN66</f>
        <v>15766</v>
      </c>
      <c r="EO62" s="31">
        <f t="shared" si="283"/>
        <v>108.39463733241664</v>
      </c>
      <c r="EP62" s="43">
        <f>EP63+EP64+EP65+EP66</f>
        <v>1415777</v>
      </c>
      <c r="EQ62" s="43">
        <f>EQ63+EQ64+EQ65+EQ66</f>
        <v>1304188</v>
      </c>
      <c r="ER62" s="31">
        <f t="shared" si="284"/>
        <v>92.118179628571454</v>
      </c>
      <c r="ES62" s="43">
        <f>ES63+ES64+ES65+ES66</f>
        <v>40431</v>
      </c>
      <c r="ET62" s="43">
        <f>ET63+ET64+ET65+ET66</f>
        <v>446974</v>
      </c>
      <c r="EU62" s="31">
        <f t="shared" si="285"/>
        <v>1105.5229897850659</v>
      </c>
      <c r="EV62" s="38">
        <f t="shared" si="62"/>
        <v>1905238</v>
      </c>
      <c r="EW62" s="38">
        <f t="shared" si="62"/>
        <v>2242093</v>
      </c>
      <c r="EX62" s="31">
        <f t="shared" si="286"/>
        <v>117.68046826695668</v>
      </c>
      <c r="EY62" s="43">
        <f>EY63+EY64+EY65+EY66</f>
        <v>76664</v>
      </c>
      <c r="EZ62" s="43">
        <f>EZ63+EZ64+EZ65+EZ66</f>
        <v>65153</v>
      </c>
      <c r="FA62" s="31">
        <f t="shared" si="287"/>
        <v>84.985129917562347</v>
      </c>
      <c r="FB62" s="43">
        <f>FB63+FB64+FB65+FB66</f>
        <v>120092</v>
      </c>
      <c r="FC62" s="43">
        <f>FC63+FC64+FC65+FC66</f>
        <v>131010</v>
      </c>
      <c r="FD62" s="31">
        <f t="shared" si="288"/>
        <v>109.09136328814574</v>
      </c>
      <c r="FE62" s="43">
        <f>FE63+FE64+FE65+FE66</f>
        <v>80421</v>
      </c>
      <c r="FF62" s="43">
        <f>FF63+FF64+FF65+FF66</f>
        <v>61186</v>
      </c>
      <c r="FG62" s="31">
        <f t="shared" si="289"/>
        <v>76.082117854789175</v>
      </c>
      <c r="FH62" s="43">
        <f>FH63+FH64+FH65+FH66</f>
        <v>116739</v>
      </c>
      <c r="FI62" s="43">
        <f>FI63+FI64+FI65+FI66</f>
        <v>129730</v>
      </c>
      <c r="FJ62" s="31">
        <f t="shared" si="290"/>
        <v>111.12824334626816</v>
      </c>
      <c r="FK62" s="43">
        <f>FK63+FK64+FK65+FK66</f>
        <v>105316</v>
      </c>
      <c r="FL62" s="43">
        <f>FL63+FL64+FL65+FL66</f>
        <v>127880</v>
      </c>
      <c r="FM62" s="31">
        <f t="shared" si="291"/>
        <v>121.42504462759696</v>
      </c>
      <c r="FN62" s="43">
        <f>FN63+FN64+FN65+FN66</f>
        <v>192736</v>
      </c>
      <c r="FO62" s="43">
        <f>FO63+FO64+FO65+FO66</f>
        <v>198575</v>
      </c>
      <c r="FP62" s="31">
        <f t="shared" si="292"/>
        <v>103.02953262493774</v>
      </c>
      <c r="FQ62" s="43">
        <f>FQ63+FQ64+FQ65+FQ66</f>
        <v>101405</v>
      </c>
      <c r="FR62" s="43">
        <f>FR63+FR64+FR65+FR66</f>
        <v>121103</v>
      </c>
      <c r="FS62" s="31">
        <f t="shared" si="293"/>
        <v>119.42507765889256</v>
      </c>
      <c r="FT62" s="43">
        <f>FT63+FT64+FT65+FT66</f>
        <v>126698</v>
      </c>
      <c r="FU62" s="43">
        <f>FU63+FU64+FU65+FU66</f>
        <v>145507</v>
      </c>
      <c r="FV62" s="31">
        <f t="shared" si="294"/>
        <v>114.84553820896937</v>
      </c>
      <c r="FW62" s="43">
        <f>FW63+FW64+FW65+FW66</f>
        <v>70782</v>
      </c>
      <c r="FX62" s="43">
        <f>FX63+FX64+FX65+FX66</f>
        <v>76806</v>
      </c>
      <c r="FY62" s="31">
        <f t="shared" si="295"/>
        <v>108.51063829787233</v>
      </c>
      <c r="FZ62" s="43">
        <f>FZ63+FZ64+FZ65+FZ66</f>
        <v>12245</v>
      </c>
      <c r="GA62" s="43">
        <f>GA63+GA64+GA65+GA66</f>
        <v>16058</v>
      </c>
      <c r="GB62" s="31">
        <f t="shared" si="296"/>
        <v>131.13924050632912</v>
      </c>
      <c r="GC62" s="43">
        <f>GC63+GC64+GC65+GC66</f>
        <v>44473</v>
      </c>
      <c r="GD62" s="43">
        <f>GD63+GD64+GD65+GD66</f>
        <v>48194</v>
      </c>
      <c r="GE62" s="31">
        <f t="shared" si="297"/>
        <v>108.36687428327301</v>
      </c>
      <c r="GF62" s="43">
        <f>GF63+GF64+GF65+GF66</f>
        <v>697188</v>
      </c>
      <c r="GG62" s="43">
        <f>GG63+GG64+GG65+GG66</f>
        <v>693155</v>
      </c>
      <c r="GH62" s="31">
        <f t="shared" si="298"/>
        <v>99.421533359725061</v>
      </c>
      <c r="GI62" s="43">
        <f>GI63+GI64+GI65+GI66</f>
        <v>0</v>
      </c>
      <c r="GJ62" s="43">
        <f>GJ63+GJ64+GJ65+GJ66</f>
        <v>67875</v>
      </c>
      <c r="GK62" s="38"/>
      <c r="GL62" s="38">
        <f t="shared" si="63"/>
        <v>1744759</v>
      </c>
      <c r="GM62" s="38">
        <f t="shared" si="63"/>
        <v>1882232</v>
      </c>
      <c r="GN62" s="31">
        <f t="shared" si="299"/>
        <v>107.87919706962394</v>
      </c>
      <c r="GO62" s="43">
        <f>GO63+GO64+GO65+GO66</f>
        <v>761311</v>
      </c>
      <c r="GP62" s="43">
        <f>GP63+GP64+GP65+GP66</f>
        <v>807572</v>
      </c>
      <c r="GQ62" s="31">
        <f t="shared" si="300"/>
        <v>106.07649173596599</v>
      </c>
      <c r="GR62" s="43">
        <f>GR63+GR64+GR65+GR66</f>
        <v>6326</v>
      </c>
      <c r="GS62" s="43">
        <f>GS63+GS64+GS65+GS66</f>
        <v>9088</v>
      </c>
      <c r="GT62" s="31">
        <f t="shared" si="301"/>
        <v>143.66108125197596</v>
      </c>
      <c r="GU62" s="43">
        <f>GU63+GU64+GU65+GU66</f>
        <v>1265781</v>
      </c>
      <c r="GV62" s="43">
        <f>GV63+GV64+GV65+GV66</f>
        <v>1313008</v>
      </c>
      <c r="GW62" s="31">
        <f t="shared" si="302"/>
        <v>103.73105616216391</v>
      </c>
      <c r="GX62" s="38">
        <f t="shared" si="64"/>
        <v>3778177</v>
      </c>
      <c r="GY62" s="38">
        <f t="shared" si="64"/>
        <v>4011900</v>
      </c>
      <c r="GZ62" s="31">
        <f t="shared" si="303"/>
        <v>106.18613156556719</v>
      </c>
      <c r="HA62" s="38">
        <f t="shared" si="65"/>
        <v>6397049</v>
      </c>
      <c r="HB62" s="38">
        <f t="shared" si="65"/>
        <v>7189825</v>
      </c>
      <c r="HC62" s="41">
        <f t="shared" si="59"/>
        <v>112.39283926072787</v>
      </c>
      <c r="HE62" s="25"/>
      <c r="HF62" s="25"/>
    </row>
    <row r="63" spans="1:214" ht="15" customHeight="1" x14ac:dyDescent="0.2">
      <c r="A63" s="58" t="s">
        <v>363</v>
      </c>
      <c r="B63" s="36"/>
      <c r="C63" s="36">
        <f>SUM('[1]címrend kötelező'!C63+'[1]címrend önként'!C63+'[1]címrend államig'!C63)</f>
        <v>0</v>
      </c>
      <c r="D63" s="40"/>
      <c r="E63" s="36"/>
      <c r="F63" s="36">
        <f>SUM('[1]címrend kötelező'!F63+'[1]címrend önként'!F63+'[1]címrend államig'!F63)</f>
        <v>0</v>
      </c>
      <c r="G63" s="38"/>
      <c r="H63" s="36"/>
      <c r="I63" s="36">
        <f>SUM('[1]címrend kötelező'!I63+'[1]címrend önként'!I63+'[1]címrend államig'!I63)</f>
        <v>0</v>
      </c>
      <c r="J63" s="38"/>
      <c r="K63" s="36"/>
      <c r="L63" s="36">
        <f>SUM('[1]címrend kötelező'!L63+'[1]címrend önként'!L63+'[1]címrend államig'!L63)</f>
        <v>0</v>
      </c>
      <c r="M63" s="38"/>
      <c r="N63" s="36"/>
      <c r="O63" s="36">
        <f>SUM('[1]címrend kötelező'!O63+'[1]címrend önként'!O63+'[1]címrend államig'!O63)</f>
        <v>0</v>
      </c>
      <c r="P63" s="38"/>
      <c r="Q63" s="36"/>
      <c r="R63" s="36">
        <f>SUM('[1]címrend kötelező'!R63+'[1]címrend önként'!R63+'[1]címrend államig'!R63)</f>
        <v>0</v>
      </c>
      <c r="S63" s="38"/>
      <c r="T63" s="36"/>
      <c r="U63" s="36">
        <f>SUM('[1]címrend kötelező'!U63+'[1]címrend önként'!U63+'[1]címrend államig'!U63)</f>
        <v>0</v>
      </c>
      <c r="V63" s="38"/>
      <c r="W63" s="36"/>
      <c r="X63" s="36">
        <f>SUM('[1]címrend kötelező'!X63+'[1]címrend önként'!X63+'[1]címrend államig'!X63)</f>
        <v>0</v>
      </c>
      <c r="Y63" s="38"/>
      <c r="Z63" s="36"/>
      <c r="AA63" s="36">
        <f>SUM('[1]címrend kötelező'!AA63+'[1]címrend önként'!AA63+'[1]címrend államig'!AA63)</f>
        <v>0</v>
      </c>
      <c r="AB63" s="38"/>
      <c r="AC63" s="36"/>
      <c r="AD63" s="36">
        <f>SUM('[1]címrend kötelező'!AD63+'[1]címrend önként'!AD63+'[1]címrend államig'!AD63)</f>
        <v>0</v>
      </c>
      <c r="AE63" s="38"/>
      <c r="AF63" s="36"/>
      <c r="AG63" s="36">
        <f>SUM('[1]címrend kötelező'!AG63+'[1]címrend önként'!AG63+'[1]címrend államig'!AG63)</f>
        <v>0</v>
      </c>
      <c r="AH63" s="38"/>
      <c r="AI63" s="36"/>
      <c r="AJ63" s="36">
        <f>SUM('[1]címrend kötelező'!AJ63+'[1]címrend önként'!AJ63+'[1]címrend államig'!AJ63)</f>
        <v>0</v>
      </c>
      <c r="AK63" s="38"/>
      <c r="AL63" s="36"/>
      <c r="AM63" s="36">
        <f>SUM('[1]címrend kötelező'!AM63+'[1]címrend önként'!AM63+'[1]címrend államig'!AM63)</f>
        <v>0</v>
      </c>
      <c r="AN63" s="38"/>
      <c r="AO63" s="36"/>
      <c r="AP63" s="36">
        <f>SUM('[1]címrend kötelező'!AP63+'[1]címrend önként'!AP63+'[1]címrend államig'!AP63)</f>
        <v>0</v>
      </c>
      <c r="AQ63" s="38"/>
      <c r="AR63" s="36"/>
      <c r="AS63" s="39">
        <f>SUM('[1]címrend kötelező'!AS63+'[1]címrend önként'!AS63+'[1]címrend államig'!AS63)</f>
        <v>0</v>
      </c>
      <c r="AT63" s="38"/>
      <c r="AU63" s="36"/>
      <c r="AV63" s="39">
        <f>SUM('[1]címrend kötelező'!AV63+'[1]címrend önként'!AV63+'[1]címrend államig'!AV63)</f>
        <v>0</v>
      </c>
      <c r="AW63" s="38"/>
      <c r="AX63" s="36"/>
      <c r="AY63" s="39">
        <f>SUM('[1]címrend kötelező'!AY63+'[1]címrend önként'!AY63+'[1]címrend államig'!AY63)</f>
        <v>0</v>
      </c>
      <c r="AZ63" s="38"/>
      <c r="BA63" s="36"/>
      <c r="BB63" s="39">
        <f>SUM('[1]címrend kötelező'!BB63+'[1]címrend önként'!BB63+'[1]címrend államig'!BB63)</f>
        <v>0</v>
      </c>
      <c r="BC63" s="38"/>
      <c r="BD63" s="36"/>
      <c r="BE63" s="39">
        <f>SUM('[1]címrend kötelező'!BE63+'[1]címrend önként'!BE63+'[1]címrend államig'!BE63)</f>
        <v>0</v>
      </c>
      <c r="BF63" s="38"/>
      <c r="BG63" s="36"/>
      <c r="BH63" s="39">
        <f>'[1]címrend kötelező'!BH63+'[1]címrend önként'!BH63+'[1]címrend államig'!BH63</f>
        <v>0</v>
      </c>
      <c r="BI63" s="38"/>
      <c r="BJ63" s="36"/>
      <c r="BK63" s="39">
        <f>'[1]címrend kötelező'!BK63+'[1]címrend önként'!BK63+'[1]címrend államig'!BK63</f>
        <v>0</v>
      </c>
      <c r="BL63" s="38"/>
      <c r="BM63" s="36"/>
      <c r="BN63" s="39">
        <f>SUM('[1]címrend kötelező'!BN63+'[1]címrend önként'!BN63+'[1]címrend államig'!BN63)</f>
        <v>0</v>
      </c>
      <c r="BO63" s="38"/>
      <c r="BP63" s="36"/>
      <c r="BQ63" s="39">
        <f>SUM('[1]címrend kötelező'!BQ63+'[1]címrend önként'!BQ63+'[1]címrend államig'!BQ63)</f>
        <v>0</v>
      </c>
      <c r="BR63" s="38"/>
      <c r="BS63" s="36"/>
      <c r="BT63" s="39">
        <f>SUM('[1]címrend kötelező'!BT63+'[1]címrend önként'!BT63+'[1]címrend államig'!BT63)</f>
        <v>0</v>
      </c>
      <c r="BU63" s="38"/>
      <c r="BV63" s="36"/>
      <c r="BW63" s="39">
        <f>SUM('[1]címrend kötelező'!BW63+'[1]címrend önként'!BW63+'[1]címrend államig'!BW63)</f>
        <v>0</v>
      </c>
      <c r="BX63" s="38"/>
      <c r="BY63" s="36"/>
      <c r="BZ63" s="39">
        <f>SUM('[1]címrend kötelező'!BZ63+'[1]címrend önként'!BZ63+'[1]címrend államig'!BZ63)</f>
        <v>0</v>
      </c>
      <c r="CA63" s="38"/>
      <c r="CB63" s="36"/>
      <c r="CC63" s="39">
        <f>SUM('[1]címrend kötelező'!CC63+'[1]címrend önként'!CC63+'[1]címrend államig'!CC63)</f>
        <v>0</v>
      </c>
      <c r="CD63" s="38"/>
      <c r="CE63" s="36"/>
      <c r="CF63" s="39">
        <f>SUM('[1]címrend kötelező'!CF63+'[1]címrend önként'!CF63+'[1]címrend államig'!CF63)</f>
        <v>0</v>
      </c>
      <c r="CG63" s="38"/>
      <c r="CH63" s="36"/>
      <c r="CI63" s="39">
        <f>SUM('[1]címrend kötelező'!CI63+'[1]címrend önként'!CI63+'[1]címrend államig'!CI63)</f>
        <v>0</v>
      </c>
      <c r="CJ63" s="38"/>
      <c r="CK63" s="36"/>
      <c r="CL63" s="39">
        <f>SUM('[1]címrend kötelező'!CL63+'[1]címrend önként'!CL63+'[1]címrend államig'!CL63)</f>
        <v>0</v>
      </c>
      <c r="CM63" s="38"/>
      <c r="CN63" s="36"/>
      <c r="CO63" s="39">
        <f>'[1]címrend kötelező'!CO63+'[1]címrend önként'!CO63+'[1]címrend államig'!CO63</f>
        <v>0</v>
      </c>
      <c r="CP63" s="38"/>
      <c r="CQ63" s="36"/>
      <c r="CR63" s="39">
        <f>SUM('[1]címrend kötelező'!CR63+'[1]címrend önként'!CR63+'[1]címrend államig'!CR63)</f>
        <v>0</v>
      </c>
      <c r="CS63" s="38"/>
      <c r="CT63" s="36"/>
      <c r="CU63" s="39">
        <f>SUM('[1]címrend kötelező'!CU63+'[1]címrend önként'!CU63+'[1]címrend államig'!CU63)</f>
        <v>0</v>
      </c>
      <c r="CV63" s="38"/>
      <c r="CW63" s="36"/>
      <c r="CX63" s="39">
        <f>SUM('[1]címrend kötelező'!CX63+'[1]címrend önként'!CX63+'[1]címrend államig'!CX63)</f>
        <v>0</v>
      </c>
      <c r="CY63" s="38"/>
      <c r="CZ63" s="36"/>
      <c r="DA63" s="39">
        <f>SUM('[1]címrend kötelező'!DA63+'[1]címrend önként'!DA63+'[1]címrend államig'!DA63)</f>
        <v>0</v>
      </c>
      <c r="DB63" s="38"/>
      <c r="DC63" s="36"/>
      <c r="DD63" s="39">
        <f>SUM('[1]címrend kötelező'!DD63+'[1]címrend önként'!DD63+'[1]címrend államig'!DD63)</f>
        <v>0</v>
      </c>
      <c r="DE63" s="38"/>
      <c r="DF63" s="36"/>
      <c r="DG63" s="39">
        <f>SUM('[1]címrend kötelező'!DG63+'[1]címrend önként'!DG63+'[1]címrend államig'!DG63)</f>
        <v>0</v>
      </c>
      <c r="DH63" s="38"/>
      <c r="DI63" s="36"/>
      <c r="DJ63" s="39">
        <f>SUM('[1]címrend kötelező'!DJ63+'[1]címrend önként'!DJ63+'[1]címrend államig'!DJ63)</f>
        <v>0</v>
      </c>
      <c r="DK63" s="38"/>
      <c r="DL63" s="36"/>
      <c r="DM63" s="39">
        <f>SUM('[1]címrend kötelező'!DM63+'[1]címrend önként'!DM63+'[1]címrend államig'!DM63)</f>
        <v>0</v>
      </c>
      <c r="DN63" s="38"/>
      <c r="DO63" s="36"/>
      <c r="DP63" s="39">
        <f>'[1]címrend kötelező'!DP63+'[1]címrend önként'!DP63+'[1]címrend államig'!DP63</f>
        <v>0</v>
      </c>
      <c r="DQ63" s="38"/>
      <c r="DR63" s="38">
        <f t="shared" si="60"/>
        <v>0</v>
      </c>
      <c r="DS63" s="38">
        <f t="shared" si="60"/>
        <v>0</v>
      </c>
      <c r="DT63" s="38"/>
      <c r="DU63" s="36">
        <v>13226</v>
      </c>
      <c r="DV63" s="36">
        <f>SUM('[1]címrend kötelező'!DV63+'[1]címrend önként'!DV63+'[1]címrend államig'!DV63)</f>
        <v>13114</v>
      </c>
      <c r="DW63" s="57">
        <f t="shared" si="277"/>
        <v>99.153183124149407</v>
      </c>
      <c r="DX63" s="36">
        <v>3092</v>
      </c>
      <c r="DY63" s="36">
        <f>SUM('[1]címrend kötelező'!DY63+'[1]címrend önként'!DY63+'[1]címrend államig'!DY63)</f>
        <v>4516</v>
      </c>
      <c r="DZ63" s="57">
        <f t="shared" si="278"/>
        <v>146.05433376455369</v>
      </c>
      <c r="EA63" s="36">
        <v>2000</v>
      </c>
      <c r="EB63" s="36">
        <f>SUM('[1]címrend kötelező'!EB63+'[1]címrend önként'!EB63+'[1]címrend államig'!EB63)</f>
        <v>3632</v>
      </c>
      <c r="EC63" s="57">
        <f t="shared" si="279"/>
        <v>181.6</v>
      </c>
      <c r="ED63" s="36">
        <v>318170</v>
      </c>
      <c r="EE63" s="36">
        <f>SUM('[1]címrend kötelező'!EE63+'[1]címrend önként'!EE63+'[1]címrend államig'!EE63)</f>
        <v>338329</v>
      </c>
      <c r="EF63" s="57">
        <f t="shared" si="280"/>
        <v>106.33592104849609</v>
      </c>
      <c r="EG63" s="36">
        <v>46860</v>
      </c>
      <c r="EH63" s="36">
        <f>SUM('[1]címrend kötelező'!EH63+'[1]címrend önként'!EH63+'[1]címrend államig'!EH63)</f>
        <v>59815</v>
      </c>
      <c r="EI63" s="57">
        <f t="shared" si="281"/>
        <v>127.64618011096884</v>
      </c>
      <c r="EJ63" s="36">
        <v>51137</v>
      </c>
      <c r="EK63" s="36">
        <f>SUM('[1]címrend kötelező'!EK63+'[1]címrend önként'!EK63+'[1]címrend államig'!EK63)</f>
        <v>55759</v>
      </c>
      <c r="EL63" s="57">
        <f t="shared" si="282"/>
        <v>109.0384652990985</v>
      </c>
      <c r="EM63" s="36">
        <v>14545</v>
      </c>
      <c r="EN63" s="36">
        <f>SUM('[1]címrend kötelező'!EN63+'[1]címrend önként'!EN63+'[1]címrend államig'!EN63)</f>
        <v>15766</v>
      </c>
      <c r="EO63" s="57">
        <f t="shared" si="283"/>
        <v>108.39463733241664</v>
      </c>
      <c r="EP63" s="36">
        <v>1415777</v>
      </c>
      <c r="EQ63" s="36">
        <f>SUM('[1]címrend kötelező'!EQ63+'[1]címrend önként'!EQ63+'[1]címrend államig'!EQ63)</f>
        <v>1304188</v>
      </c>
      <c r="ER63" s="57">
        <f t="shared" si="284"/>
        <v>92.118179628571454</v>
      </c>
      <c r="ES63" s="36">
        <v>40431</v>
      </c>
      <c r="ET63" s="36">
        <f>SUM('[1]címrend kötelező'!ET63+'[1]címrend önként'!ET63+'[1]címrend államig'!ET63)</f>
        <v>446974</v>
      </c>
      <c r="EU63" s="57">
        <f t="shared" si="285"/>
        <v>1105.5229897850659</v>
      </c>
      <c r="EV63" s="38">
        <f t="shared" si="62"/>
        <v>1905238</v>
      </c>
      <c r="EW63" s="38">
        <f t="shared" si="62"/>
        <v>2242093</v>
      </c>
      <c r="EX63" s="31">
        <f t="shared" si="286"/>
        <v>117.68046826695668</v>
      </c>
      <c r="EY63" s="36">
        <v>76664</v>
      </c>
      <c r="EZ63" s="39">
        <f>'[1]címrend kötelező'!EY63+'[1]címrend önként'!EY63+'[1]címrend államig'!EY63</f>
        <v>65153</v>
      </c>
      <c r="FA63" s="57">
        <f t="shared" si="287"/>
        <v>84.985129917562347</v>
      </c>
      <c r="FB63" s="36">
        <v>120092</v>
      </c>
      <c r="FC63" s="39">
        <f>'[1]címrend kötelező'!EZ63+'[1]címrend önként'!EZ63+'[1]címrend államig'!EZ63</f>
        <v>131010</v>
      </c>
      <c r="FD63" s="57">
        <f t="shared" si="288"/>
        <v>109.09136328814574</v>
      </c>
      <c r="FE63" s="36">
        <v>80421</v>
      </c>
      <c r="FF63" s="39">
        <f>'[1]címrend kötelező'!FA63+'[1]címrend önként'!FA63+'[1]címrend államig'!FA63</f>
        <v>61186</v>
      </c>
      <c r="FG63" s="57">
        <f t="shared" si="289"/>
        <v>76.082117854789175</v>
      </c>
      <c r="FH63" s="36">
        <v>116739</v>
      </c>
      <c r="FI63" s="39">
        <f>'[1]címrend kötelező'!FB63+'[1]címrend önként'!FB63+'[1]címrend államig'!FB63</f>
        <v>129730</v>
      </c>
      <c r="FJ63" s="57">
        <f t="shared" si="290"/>
        <v>111.12824334626816</v>
      </c>
      <c r="FK63" s="36">
        <v>105316</v>
      </c>
      <c r="FL63" s="39">
        <f>'[1]címrend kötelező'!FC63+'[1]címrend önként'!FC63+'[1]címrend államig'!FC63</f>
        <v>127880</v>
      </c>
      <c r="FM63" s="57">
        <f t="shared" si="291"/>
        <v>121.42504462759696</v>
      </c>
      <c r="FN63" s="36">
        <v>192736</v>
      </c>
      <c r="FO63" s="39">
        <f>'[1]címrend kötelező'!FD63+'[1]címrend önként'!FD63+'[1]címrend államig'!FD63</f>
        <v>198575</v>
      </c>
      <c r="FP63" s="57">
        <f t="shared" si="292"/>
        <v>103.02953262493774</v>
      </c>
      <c r="FQ63" s="36">
        <v>101405</v>
      </c>
      <c r="FR63" s="39">
        <f>'[1]címrend kötelező'!FE63+'[1]címrend önként'!FE63+'[1]címrend államig'!FE63</f>
        <v>121103</v>
      </c>
      <c r="FS63" s="57">
        <f t="shared" si="293"/>
        <v>119.42507765889256</v>
      </c>
      <c r="FT63" s="36">
        <v>126698</v>
      </c>
      <c r="FU63" s="39">
        <f>'[1]címrend kötelező'!FF63+'[1]címrend önként'!FF63+'[1]címrend államig'!FF63</f>
        <v>145507</v>
      </c>
      <c r="FV63" s="57">
        <f t="shared" si="294"/>
        <v>114.84553820896937</v>
      </c>
      <c r="FW63" s="36">
        <v>70782</v>
      </c>
      <c r="FX63" s="39">
        <f>'[1]címrend kötelező'!FG63+'[1]címrend önként'!FG63+'[1]címrend államig'!FG63</f>
        <v>76806</v>
      </c>
      <c r="FY63" s="57">
        <f t="shared" si="295"/>
        <v>108.51063829787233</v>
      </c>
      <c r="FZ63" s="36">
        <v>12245</v>
      </c>
      <c r="GA63" s="39">
        <f>'[1]címrend kötelező'!FH63+'[1]címrend önként'!FH63+'[1]címrend államig'!FH63</f>
        <v>16058</v>
      </c>
      <c r="GB63" s="57">
        <f t="shared" si="296"/>
        <v>131.13924050632912</v>
      </c>
      <c r="GC63" s="36">
        <v>44473</v>
      </c>
      <c r="GD63" s="39">
        <f>'[1]címrend kötelező'!FI63+'[1]címrend önként'!FI63+'[1]címrend államig'!FI63</f>
        <v>48194</v>
      </c>
      <c r="GE63" s="57">
        <f t="shared" si="297"/>
        <v>108.36687428327301</v>
      </c>
      <c r="GF63" s="36">
        <v>697188</v>
      </c>
      <c r="GG63" s="39">
        <f>'[1]címrend kötelező'!FJ63+'[1]címrend önként'!FJ63+'[1]címrend államig'!FJ63</f>
        <v>693155</v>
      </c>
      <c r="GH63" s="57">
        <f t="shared" si="298"/>
        <v>99.421533359725061</v>
      </c>
      <c r="GI63" s="36"/>
      <c r="GJ63" s="39">
        <f>'[1]címrend kötelező'!FK63+'[1]címrend önként'!FK63+'[1]címrend államig'!FK63</f>
        <v>67875</v>
      </c>
      <c r="GK63" s="38"/>
      <c r="GL63" s="38">
        <f t="shared" si="63"/>
        <v>1744759</v>
      </c>
      <c r="GM63" s="38">
        <f t="shared" si="63"/>
        <v>1882232</v>
      </c>
      <c r="GN63" s="31">
        <f t="shared" si="299"/>
        <v>107.87919706962394</v>
      </c>
      <c r="GO63" s="36">
        <v>761311</v>
      </c>
      <c r="GP63" s="39">
        <f>'[1]címrend kötelező'!FM63+'[1]címrend önként'!FM63+'[1]címrend államig'!FM63</f>
        <v>807572</v>
      </c>
      <c r="GQ63" s="57">
        <f t="shared" si="300"/>
        <v>106.07649173596599</v>
      </c>
      <c r="GR63" s="36">
        <v>6326</v>
      </c>
      <c r="GS63" s="39">
        <f>'[1]címrend kötelező'!FN63+'[1]címrend önként'!FN63+'[1]címrend államig'!FN63</f>
        <v>9088</v>
      </c>
      <c r="GT63" s="57">
        <f t="shared" si="301"/>
        <v>143.66108125197596</v>
      </c>
      <c r="GU63" s="36">
        <v>1265781</v>
      </c>
      <c r="GV63" s="39">
        <f>'[1]címrend kötelező'!FO63+'[1]címrend önként'!FO63+'[1]címrend államig'!FO63</f>
        <v>1313008</v>
      </c>
      <c r="GW63" s="57">
        <f t="shared" si="302"/>
        <v>103.73105616216391</v>
      </c>
      <c r="GX63" s="38">
        <f t="shared" si="64"/>
        <v>3778177</v>
      </c>
      <c r="GY63" s="38">
        <f t="shared" si="64"/>
        <v>4011900</v>
      </c>
      <c r="GZ63" s="31">
        <f t="shared" si="303"/>
        <v>106.18613156556719</v>
      </c>
      <c r="HA63" s="38">
        <f t="shared" si="65"/>
        <v>5683415</v>
      </c>
      <c r="HB63" s="38">
        <f t="shared" si="65"/>
        <v>6253993</v>
      </c>
      <c r="HC63" s="41">
        <f t="shared" si="59"/>
        <v>110.03935134069923</v>
      </c>
      <c r="HE63" s="25"/>
      <c r="HF63" s="25"/>
    </row>
    <row r="64" spans="1:214" ht="15" customHeight="1" x14ac:dyDescent="0.2">
      <c r="A64" s="56" t="s">
        <v>364</v>
      </c>
      <c r="B64" s="36"/>
      <c r="C64" s="36">
        <f>SUM('[1]címrend kötelező'!C64+'[1]címrend önként'!C64+'[1]címrend államig'!C64)</f>
        <v>0</v>
      </c>
      <c r="D64" s="40"/>
      <c r="E64" s="36"/>
      <c r="F64" s="36">
        <f>SUM('[1]címrend kötelező'!F64+'[1]címrend önként'!F64+'[1]címrend államig'!F64)</f>
        <v>0</v>
      </c>
      <c r="G64" s="38"/>
      <c r="H64" s="36"/>
      <c r="I64" s="36">
        <f>SUM('[1]címrend kötelező'!I64+'[1]címrend önként'!I64+'[1]címrend államig'!I64)</f>
        <v>0</v>
      </c>
      <c r="J64" s="38"/>
      <c r="K64" s="36"/>
      <c r="L64" s="36">
        <f>SUM('[1]címrend kötelező'!L64+'[1]címrend önként'!L64+'[1]címrend államig'!L64)</f>
        <v>0</v>
      </c>
      <c r="M64" s="38"/>
      <c r="N64" s="36"/>
      <c r="O64" s="36">
        <f>SUM('[1]címrend kötelező'!O64+'[1]címrend önként'!O64+'[1]címrend államig'!O64)</f>
        <v>0</v>
      </c>
      <c r="P64" s="38"/>
      <c r="Q64" s="36"/>
      <c r="R64" s="36">
        <f>SUM('[1]címrend kötelező'!R64+'[1]címrend önként'!R64+'[1]címrend államig'!R64)</f>
        <v>0</v>
      </c>
      <c r="S64" s="38"/>
      <c r="T64" s="36"/>
      <c r="U64" s="36">
        <f>SUM('[1]címrend kötelező'!U64+'[1]címrend önként'!U64+'[1]címrend államig'!U64)</f>
        <v>0</v>
      </c>
      <c r="V64" s="38"/>
      <c r="W64" s="36"/>
      <c r="X64" s="36">
        <f>SUM('[1]címrend kötelező'!X64+'[1]címrend önként'!X64+'[1]címrend államig'!X64)</f>
        <v>0</v>
      </c>
      <c r="Y64" s="38"/>
      <c r="Z64" s="36"/>
      <c r="AA64" s="36">
        <f>SUM('[1]címrend kötelező'!AA64+'[1]címrend önként'!AA64+'[1]címrend államig'!AA64)</f>
        <v>0</v>
      </c>
      <c r="AB64" s="38"/>
      <c r="AC64" s="36"/>
      <c r="AD64" s="36">
        <f>SUM('[1]címrend kötelező'!AD64+'[1]címrend önként'!AD64+'[1]címrend államig'!AD64)</f>
        <v>0</v>
      </c>
      <c r="AE64" s="38"/>
      <c r="AF64" s="36"/>
      <c r="AG64" s="36">
        <f>SUM('[1]címrend kötelező'!AG64+'[1]címrend önként'!AG64+'[1]címrend államig'!AG64)</f>
        <v>0</v>
      </c>
      <c r="AH64" s="38"/>
      <c r="AI64" s="36"/>
      <c r="AJ64" s="36">
        <f>SUM('[1]címrend kötelező'!AJ64+'[1]címrend önként'!AJ64+'[1]címrend államig'!AJ64)</f>
        <v>0</v>
      </c>
      <c r="AK64" s="38"/>
      <c r="AL64" s="36"/>
      <c r="AM64" s="36">
        <f>SUM('[1]címrend kötelező'!AM64+'[1]címrend önként'!AM64+'[1]címrend államig'!AM64)</f>
        <v>0</v>
      </c>
      <c r="AN64" s="38"/>
      <c r="AO64" s="36"/>
      <c r="AP64" s="36">
        <f>SUM('[1]címrend kötelező'!AP64+'[1]címrend önként'!AP64+'[1]címrend államig'!AP64)</f>
        <v>0</v>
      </c>
      <c r="AQ64" s="38"/>
      <c r="AR64" s="36"/>
      <c r="AS64" s="39">
        <f>SUM('[1]címrend kötelező'!AS64+'[1]címrend önként'!AS64+'[1]címrend államig'!AS64)</f>
        <v>0</v>
      </c>
      <c r="AT64" s="38"/>
      <c r="AU64" s="36"/>
      <c r="AV64" s="39">
        <f>SUM('[1]címrend kötelező'!AV64+'[1]címrend önként'!AV64+'[1]címrend államig'!AV64)</f>
        <v>0</v>
      </c>
      <c r="AW64" s="38"/>
      <c r="AX64" s="36"/>
      <c r="AY64" s="39">
        <f>SUM('[1]címrend kötelező'!AY64+'[1]címrend önként'!AY64+'[1]címrend államig'!AY64)</f>
        <v>0</v>
      </c>
      <c r="AZ64" s="38"/>
      <c r="BA64" s="36"/>
      <c r="BB64" s="39">
        <f>SUM('[1]címrend kötelező'!BB64+'[1]címrend önként'!BB64+'[1]címrend államig'!BB64)</f>
        <v>0</v>
      </c>
      <c r="BC64" s="38"/>
      <c r="BD64" s="36"/>
      <c r="BE64" s="39">
        <f>SUM('[1]címrend kötelező'!BE64+'[1]címrend önként'!BE64+'[1]címrend államig'!BE64)</f>
        <v>0</v>
      </c>
      <c r="BF64" s="38"/>
      <c r="BG64" s="36"/>
      <c r="BH64" s="39">
        <f>'[1]címrend kötelező'!BH64+'[1]címrend önként'!BH64+'[1]címrend államig'!BH64</f>
        <v>0</v>
      </c>
      <c r="BI64" s="38"/>
      <c r="BJ64" s="36"/>
      <c r="BK64" s="39">
        <f>'[1]címrend kötelező'!BK64+'[1]címrend önként'!BK64+'[1]címrend államig'!BK64</f>
        <v>0</v>
      </c>
      <c r="BL64" s="38"/>
      <c r="BM64" s="36"/>
      <c r="BN64" s="39">
        <f>SUM('[1]címrend kötelező'!BN64+'[1]címrend önként'!BN64+'[1]címrend államig'!BN64)</f>
        <v>0</v>
      </c>
      <c r="BO64" s="38"/>
      <c r="BP64" s="36"/>
      <c r="BQ64" s="39">
        <f>SUM('[1]címrend kötelező'!BQ64+'[1]címrend önként'!BQ64+'[1]címrend államig'!BQ64)</f>
        <v>0</v>
      </c>
      <c r="BR64" s="38"/>
      <c r="BS64" s="36"/>
      <c r="BT64" s="39">
        <f>SUM('[1]címrend kötelező'!BT64+'[1]címrend önként'!BT64+'[1]címrend államig'!BT64)</f>
        <v>0</v>
      </c>
      <c r="BU64" s="38"/>
      <c r="BV64" s="36"/>
      <c r="BW64" s="39">
        <f>SUM('[1]címrend kötelező'!BW64+'[1]címrend önként'!BW64+'[1]címrend államig'!BW64)</f>
        <v>0</v>
      </c>
      <c r="BX64" s="38"/>
      <c r="BY64" s="36"/>
      <c r="BZ64" s="39">
        <f>SUM('[1]címrend kötelező'!BZ64+'[1]címrend önként'!BZ64+'[1]címrend államig'!BZ64)</f>
        <v>0</v>
      </c>
      <c r="CA64" s="38"/>
      <c r="CB64" s="36"/>
      <c r="CC64" s="39">
        <f>SUM('[1]címrend kötelező'!CC64+'[1]címrend önként'!CC64+'[1]címrend államig'!CC64)</f>
        <v>0</v>
      </c>
      <c r="CD64" s="38"/>
      <c r="CE64" s="36"/>
      <c r="CF64" s="39">
        <f>SUM('[1]címrend kötelező'!CF64+'[1]címrend önként'!CF64+'[1]címrend államig'!CF64)</f>
        <v>0</v>
      </c>
      <c r="CG64" s="38"/>
      <c r="CH64" s="36"/>
      <c r="CI64" s="39">
        <f>SUM('[1]címrend kötelező'!CI64+'[1]címrend önként'!CI64+'[1]címrend államig'!CI64)</f>
        <v>0</v>
      </c>
      <c r="CJ64" s="38"/>
      <c r="CK64" s="36"/>
      <c r="CL64" s="39">
        <f>SUM('[1]címrend kötelező'!CL64+'[1]címrend önként'!CL64+'[1]címrend államig'!CL64)</f>
        <v>0</v>
      </c>
      <c r="CM64" s="38"/>
      <c r="CN64" s="36"/>
      <c r="CO64" s="39">
        <f>'[1]címrend kötelező'!CO64+'[1]címrend önként'!CO64+'[1]címrend államig'!CO64</f>
        <v>0</v>
      </c>
      <c r="CP64" s="38"/>
      <c r="CQ64" s="36"/>
      <c r="CR64" s="39">
        <f>SUM('[1]címrend kötelező'!CR64+'[1]címrend önként'!CR64+'[1]címrend államig'!CR64)</f>
        <v>0</v>
      </c>
      <c r="CS64" s="38"/>
      <c r="CT64" s="36"/>
      <c r="CU64" s="39">
        <f>SUM('[1]címrend kötelező'!CU64+'[1]címrend önként'!CU64+'[1]címrend államig'!CU64)</f>
        <v>0</v>
      </c>
      <c r="CV64" s="38"/>
      <c r="CW64" s="36"/>
      <c r="CX64" s="39">
        <f>SUM('[1]címrend kötelező'!CX64+'[1]címrend önként'!CX64+'[1]címrend államig'!CX64)</f>
        <v>0</v>
      </c>
      <c r="CY64" s="38"/>
      <c r="CZ64" s="36"/>
      <c r="DA64" s="39">
        <f>SUM('[1]címrend kötelező'!DA64+'[1]címrend önként'!DA64+'[1]címrend államig'!DA64)</f>
        <v>0</v>
      </c>
      <c r="DB64" s="38"/>
      <c r="DC64" s="36"/>
      <c r="DD64" s="39">
        <f>SUM('[1]címrend kötelező'!DD64+'[1]címrend önként'!DD64+'[1]címrend államig'!DD64)</f>
        <v>0</v>
      </c>
      <c r="DE64" s="38"/>
      <c r="DF64" s="36"/>
      <c r="DG64" s="39">
        <f>SUM('[1]címrend kötelező'!DG64+'[1]címrend önként'!DG64+'[1]címrend államig'!DG64)</f>
        <v>0</v>
      </c>
      <c r="DH64" s="38"/>
      <c r="DI64" s="36"/>
      <c r="DJ64" s="39">
        <f>SUM('[1]címrend kötelező'!DJ64+'[1]címrend önként'!DJ64+'[1]címrend államig'!DJ64)</f>
        <v>0</v>
      </c>
      <c r="DK64" s="38"/>
      <c r="DL64" s="36"/>
      <c r="DM64" s="39">
        <f>SUM('[1]címrend kötelező'!DM64+'[1]címrend önként'!DM64+'[1]címrend államig'!DM64)</f>
        <v>0</v>
      </c>
      <c r="DN64" s="38"/>
      <c r="DO64" s="36"/>
      <c r="DP64" s="39">
        <f>'[1]címrend kötelező'!DP64+'[1]címrend önként'!DP64+'[1]címrend államig'!DP64</f>
        <v>0</v>
      </c>
      <c r="DQ64" s="38"/>
      <c r="DR64" s="38">
        <f t="shared" si="60"/>
        <v>0</v>
      </c>
      <c r="DS64" s="38">
        <f t="shared" si="60"/>
        <v>0</v>
      </c>
      <c r="DT64" s="38"/>
      <c r="DU64" s="36"/>
      <c r="DV64" s="36">
        <f>SUM('[1]címrend kötelező'!DV64+'[1]címrend önként'!DV64+'[1]címrend államig'!DV64)</f>
        <v>0</v>
      </c>
      <c r="DW64" s="38"/>
      <c r="DX64" s="36"/>
      <c r="DY64" s="36">
        <f>SUM('[1]címrend kötelező'!DY64+'[1]címrend önként'!DY64+'[1]címrend államig'!DY64)</f>
        <v>0</v>
      </c>
      <c r="DZ64" s="38"/>
      <c r="EA64" s="36"/>
      <c r="EB64" s="36">
        <f>SUM('[1]címrend kötelező'!EB64+'[1]címrend önként'!EB64+'[1]címrend államig'!EB64)</f>
        <v>0</v>
      </c>
      <c r="EC64" s="38"/>
      <c r="ED64" s="36"/>
      <c r="EE64" s="36">
        <f>SUM('[1]címrend kötelező'!EE64+'[1]címrend önként'!EE64+'[1]címrend államig'!EE64)</f>
        <v>0</v>
      </c>
      <c r="EF64" s="38"/>
      <c r="EG64" s="36"/>
      <c r="EH64" s="36">
        <f>SUM('[1]címrend kötelező'!EH64+'[1]címrend önként'!EH64+'[1]címrend államig'!EH64)</f>
        <v>0</v>
      </c>
      <c r="EI64" s="38"/>
      <c r="EJ64" s="36"/>
      <c r="EK64" s="36">
        <v>0</v>
      </c>
      <c r="EL64" s="38"/>
      <c r="EM64" s="36"/>
      <c r="EN64" s="36">
        <f>SUM('[1]címrend kötelező'!EN64+'[1]címrend önként'!EN64+'[1]címrend államig'!EN64)</f>
        <v>0</v>
      </c>
      <c r="EO64" s="38"/>
      <c r="EP64" s="36"/>
      <c r="EQ64" s="36">
        <f>SUM('[1]címrend kötelező'!EQ64+'[1]címrend önként'!EQ64+'[1]címrend államig'!EQ64)</f>
        <v>0</v>
      </c>
      <c r="ER64" s="38"/>
      <c r="ES64" s="36"/>
      <c r="ET64" s="36">
        <f>SUM('[1]címrend kötelező'!ET64+'[1]címrend önként'!ET64+'[1]címrend államig'!ET64)</f>
        <v>0</v>
      </c>
      <c r="EU64" s="38"/>
      <c r="EV64" s="38">
        <f t="shared" si="62"/>
        <v>0</v>
      </c>
      <c r="EW64" s="38">
        <f t="shared" si="62"/>
        <v>0</v>
      </c>
      <c r="EX64" s="31"/>
      <c r="EY64" s="36"/>
      <c r="EZ64" s="39">
        <f>'[1]címrend kötelező'!EY64+'[1]címrend önként'!EY64+'[1]címrend államig'!EY64</f>
        <v>0</v>
      </c>
      <c r="FA64" s="38"/>
      <c r="FB64" s="36"/>
      <c r="FC64" s="38">
        <f>'[1]címrend kötelező'!EZ64+'[1]címrend önként'!EZ64+'[1]címrend államig'!EZ64</f>
        <v>0</v>
      </c>
      <c r="FD64" s="38"/>
      <c r="FE64" s="36"/>
      <c r="FF64" s="38">
        <f>'[1]címrend kötelező'!FA64+'[1]címrend önként'!FA64+'[1]címrend államig'!FA64</f>
        <v>0</v>
      </c>
      <c r="FG64" s="38"/>
      <c r="FH64" s="36"/>
      <c r="FI64" s="39">
        <f>'[1]címrend kötelező'!FB64+'[1]címrend önként'!FB64+'[1]címrend államig'!FB64</f>
        <v>0</v>
      </c>
      <c r="FJ64" s="38"/>
      <c r="FK64" s="36"/>
      <c r="FL64" s="39">
        <f>'[1]címrend kötelező'!FC64+'[1]címrend önként'!FC64+'[1]címrend államig'!FC64</f>
        <v>0</v>
      </c>
      <c r="FM64" s="38"/>
      <c r="FN64" s="36"/>
      <c r="FO64" s="39">
        <f>'[1]címrend kötelező'!FD64+'[1]címrend önként'!FD64+'[1]címrend államig'!FD64</f>
        <v>0</v>
      </c>
      <c r="FP64" s="38"/>
      <c r="FQ64" s="36"/>
      <c r="FR64" s="39">
        <f>'[1]címrend kötelező'!FE64+'[1]címrend önként'!FE64+'[1]címrend államig'!FE64</f>
        <v>0</v>
      </c>
      <c r="FS64" s="39"/>
      <c r="FT64" s="36"/>
      <c r="FU64" s="39">
        <f>'[1]címrend kötelező'!FF64+'[1]címrend önként'!FF64+'[1]címrend államig'!FF64</f>
        <v>0</v>
      </c>
      <c r="FV64" s="39"/>
      <c r="FW64" s="36"/>
      <c r="FX64" s="39">
        <f>'[1]címrend kötelező'!FG64+'[1]címrend önként'!FG64+'[1]címrend államig'!FG64</f>
        <v>0</v>
      </c>
      <c r="FY64" s="38"/>
      <c r="FZ64" s="36"/>
      <c r="GA64" s="39">
        <f>'[1]címrend kötelező'!FH64+'[1]címrend önként'!FH64+'[1]címrend államig'!FH64</f>
        <v>0</v>
      </c>
      <c r="GB64" s="39"/>
      <c r="GC64" s="36"/>
      <c r="GD64" s="39">
        <f>'[1]címrend kötelező'!FI64+'[1]címrend önként'!FI64+'[1]címrend államig'!FI64</f>
        <v>0</v>
      </c>
      <c r="GE64" s="39"/>
      <c r="GF64" s="36"/>
      <c r="GG64" s="39">
        <f>'[1]címrend kötelező'!FJ64+'[1]címrend önként'!FJ64+'[1]címrend államig'!FJ64</f>
        <v>0</v>
      </c>
      <c r="GH64" s="39"/>
      <c r="GI64" s="36"/>
      <c r="GJ64" s="39">
        <f>'[1]címrend kötelező'!FK64+'[1]címrend önként'!FK64+'[1]címrend államig'!FK64</f>
        <v>0</v>
      </c>
      <c r="GK64" s="38"/>
      <c r="GL64" s="38">
        <f t="shared" si="63"/>
        <v>0</v>
      </c>
      <c r="GM64" s="38">
        <f t="shared" si="63"/>
        <v>0</v>
      </c>
      <c r="GN64" s="38"/>
      <c r="GO64" s="36"/>
      <c r="GP64" s="39">
        <f>'[1]címrend kötelező'!FM64+'[1]címrend önként'!FM64+'[1]címrend államig'!FM64</f>
        <v>0</v>
      </c>
      <c r="GQ64" s="39"/>
      <c r="GR64" s="36"/>
      <c r="GS64" s="39">
        <f>'[1]címrend kötelező'!FN64+'[1]címrend önként'!FN64+'[1]címrend államig'!FN64</f>
        <v>0</v>
      </c>
      <c r="GT64" s="39"/>
      <c r="GU64" s="36"/>
      <c r="GV64" s="39">
        <f>'[1]címrend kötelező'!FO64+'[1]címrend önként'!FO64+'[1]címrend államig'!FO64</f>
        <v>0</v>
      </c>
      <c r="GW64" s="38"/>
      <c r="GX64" s="38">
        <f t="shared" si="64"/>
        <v>0</v>
      </c>
      <c r="GY64" s="38">
        <f t="shared" si="64"/>
        <v>0</v>
      </c>
      <c r="GZ64" s="38"/>
      <c r="HA64" s="38">
        <f t="shared" si="65"/>
        <v>0</v>
      </c>
      <c r="HB64" s="38">
        <f t="shared" si="65"/>
        <v>0</v>
      </c>
      <c r="HC64" s="41"/>
      <c r="HE64" s="25"/>
      <c r="HF64" s="25"/>
    </row>
    <row r="65" spans="1:214" ht="15" customHeight="1" x14ac:dyDescent="0.2">
      <c r="A65" s="56" t="s">
        <v>365</v>
      </c>
      <c r="B65" s="36"/>
      <c r="C65" s="36">
        <f>SUM('[1]címrend kötelező'!C65+'[1]címrend önként'!C65+'[1]címrend államig'!C65)</f>
        <v>0</v>
      </c>
      <c r="D65" s="40"/>
      <c r="E65" s="36"/>
      <c r="F65" s="36">
        <f>SUM('[1]címrend kötelező'!F65+'[1]címrend önként'!F65+'[1]címrend államig'!F65)</f>
        <v>0</v>
      </c>
      <c r="G65" s="38"/>
      <c r="H65" s="36"/>
      <c r="I65" s="36">
        <f>SUM('[1]címrend kötelező'!I65+'[1]címrend önként'!I65+'[1]címrend államig'!I65)</f>
        <v>0</v>
      </c>
      <c r="J65" s="38"/>
      <c r="K65" s="36"/>
      <c r="L65" s="36">
        <f>SUM('[1]címrend kötelező'!L65+'[1]címrend önként'!L65+'[1]címrend államig'!L65)</f>
        <v>0</v>
      </c>
      <c r="M65" s="38"/>
      <c r="N65" s="36"/>
      <c r="O65" s="36">
        <f>SUM('[1]címrend kötelező'!O65+'[1]címrend önként'!O65+'[1]címrend államig'!O65)</f>
        <v>0</v>
      </c>
      <c r="P65" s="38"/>
      <c r="Q65" s="36"/>
      <c r="R65" s="36">
        <f>SUM('[1]címrend kötelező'!R65+'[1]címrend önként'!R65+'[1]címrend államig'!R65)</f>
        <v>0</v>
      </c>
      <c r="S65" s="38"/>
      <c r="T65" s="36"/>
      <c r="U65" s="36">
        <f>SUM('[1]címrend kötelező'!U65+'[1]címrend önként'!U65+'[1]címrend államig'!U65)</f>
        <v>0</v>
      </c>
      <c r="V65" s="38"/>
      <c r="W65" s="36"/>
      <c r="X65" s="36">
        <f>SUM('[1]címrend kötelező'!X65+'[1]címrend önként'!X65+'[1]címrend államig'!X65)</f>
        <v>0</v>
      </c>
      <c r="Y65" s="38"/>
      <c r="Z65" s="36"/>
      <c r="AA65" s="36">
        <f>SUM('[1]címrend kötelező'!AA65+'[1]címrend önként'!AA65+'[1]címrend államig'!AA65)</f>
        <v>0</v>
      </c>
      <c r="AB65" s="38"/>
      <c r="AC65" s="36"/>
      <c r="AD65" s="36">
        <f>SUM('[1]címrend kötelező'!AD65+'[1]címrend önként'!AD65+'[1]címrend államig'!AD65)</f>
        <v>0</v>
      </c>
      <c r="AE65" s="38"/>
      <c r="AF65" s="36"/>
      <c r="AG65" s="36">
        <f>SUM('[1]címrend kötelező'!AG65+'[1]címrend önként'!AG65+'[1]címrend államig'!AG65)</f>
        <v>0</v>
      </c>
      <c r="AH65" s="38"/>
      <c r="AI65" s="36"/>
      <c r="AJ65" s="36">
        <f>SUM('[1]címrend kötelező'!AJ65+'[1]címrend önként'!AJ65+'[1]címrend államig'!AJ65)</f>
        <v>0</v>
      </c>
      <c r="AK65" s="38"/>
      <c r="AL65" s="36"/>
      <c r="AM65" s="36">
        <f>SUM('[1]címrend kötelező'!AM65+'[1]címrend önként'!AM65+'[1]címrend államig'!AM65)</f>
        <v>0</v>
      </c>
      <c r="AN65" s="38"/>
      <c r="AO65" s="36"/>
      <c r="AP65" s="36">
        <f>SUM('[1]címrend kötelező'!AP65+'[1]címrend önként'!AP65+'[1]címrend államig'!AP65)</f>
        <v>0</v>
      </c>
      <c r="AQ65" s="38"/>
      <c r="AR65" s="36"/>
      <c r="AS65" s="39">
        <f>SUM('[1]címrend kötelező'!AS65+'[1]címrend önként'!AS65+'[1]címrend államig'!AS65)</f>
        <v>0</v>
      </c>
      <c r="AT65" s="38"/>
      <c r="AU65" s="36"/>
      <c r="AV65" s="39">
        <f>SUM('[1]címrend kötelező'!AV65+'[1]címrend önként'!AV65+'[1]címrend államig'!AV65)</f>
        <v>0</v>
      </c>
      <c r="AW65" s="38"/>
      <c r="AX65" s="36"/>
      <c r="AY65" s="39">
        <f>SUM('[1]címrend kötelező'!AY65+'[1]címrend önként'!AY65+'[1]címrend államig'!AY65)</f>
        <v>0</v>
      </c>
      <c r="AZ65" s="38"/>
      <c r="BA65" s="36"/>
      <c r="BB65" s="39">
        <f>SUM('[1]címrend kötelező'!BB65+'[1]címrend önként'!BB65+'[1]címrend államig'!BB65)</f>
        <v>0</v>
      </c>
      <c r="BC65" s="38"/>
      <c r="BD65" s="36"/>
      <c r="BE65" s="39">
        <f>SUM('[1]címrend kötelező'!BE65+'[1]címrend önként'!BE65+'[1]címrend államig'!BE65)</f>
        <v>0</v>
      </c>
      <c r="BF65" s="38"/>
      <c r="BG65" s="36"/>
      <c r="BH65" s="39">
        <f>'[1]címrend kötelező'!BH65+'[1]címrend önként'!BH65+'[1]címrend államig'!BH65</f>
        <v>0</v>
      </c>
      <c r="BI65" s="38"/>
      <c r="BJ65" s="36"/>
      <c r="BK65" s="39">
        <f>'[1]címrend kötelező'!BK65+'[1]címrend önként'!BK65+'[1]címrend államig'!BK65</f>
        <v>0</v>
      </c>
      <c r="BL65" s="38"/>
      <c r="BM65" s="36"/>
      <c r="BN65" s="39">
        <f>SUM('[1]címrend kötelező'!BN65+'[1]címrend önként'!BN65+'[1]címrend államig'!BN65)</f>
        <v>0</v>
      </c>
      <c r="BO65" s="38"/>
      <c r="BP65" s="36"/>
      <c r="BQ65" s="39">
        <f>SUM('[1]címrend kötelező'!BQ65+'[1]címrend önként'!BQ65+'[1]címrend államig'!BQ65)</f>
        <v>0</v>
      </c>
      <c r="BR65" s="38"/>
      <c r="BS65" s="36"/>
      <c r="BT65" s="39">
        <f>SUM('[1]címrend kötelező'!BT65+'[1]címrend önként'!BT65+'[1]címrend államig'!BT65)</f>
        <v>0</v>
      </c>
      <c r="BU65" s="38"/>
      <c r="BV65" s="36"/>
      <c r="BW65" s="39">
        <f>SUM('[1]címrend kötelező'!BW65+'[1]címrend önként'!BW65+'[1]címrend államig'!BW65)</f>
        <v>0</v>
      </c>
      <c r="BX65" s="38"/>
      <c r="BY65" s="36"/>
      <c r="BZ65" s="39">
        <f>SUM('[1]címrend kötelező'!BZ65+'[1]címrend önként'!BZ65+'[1]címrend államig'!BZ65)</f>
        <v>0</v>
      </c>
      <c r="CA65" s="38"/>
      <c r="CB65" s="36"/>
      <c r="CC65" s="39">
        <f>SUM('[1]címrend kötelező'!CC65+'[1]címrend önként'!CC65+'[1]címrend államig'!CC65)</f>
        <v>0</v>
      </c>
      <c r="CD65" s="38"/>
      <c r="CE65" s="36"/>
      <c r="CF65" s="39">
        <f>SUM('[1]címrend kötelező'!CF65+'[1]címrend önként'!CF65+'[1]címrend államig'!CF65)</f>
        <v>0</v>
      </c>
      <c r="CG65" s="38"/>
      <c r="CH65" s="36"/>
      <c r="CI65" s="39">
        <f>SUM('[1]címrend kötelező'!CI65+'[1]címrend önként'!CI65+'[1]címrend államig'!CI65)</f>
        <v>0</v>
      </c>
      <c r="CJ65" s="38"/>
      <c r="CK65" s="36"/>
      <c r="CL65" s="39">
        <f>SUM('[1]címrend kötelező'!CL65+'[1]címrend önként'!CL65+'[1]címrend államig'!CL65)</f>
        <v>0</v>
      </c>
      <c r="CM65" s="38"/>
      <c r="CN65" s="36"/>
      <c r="CO65" s="39">
        <f>'[1]címrend kötelező'!CO65+'[1]címrend önként'!CO65+'[1]címrend államig'!CO65</f>
        <v>0</v>
      </c>
      <c r="CP65" s="38"/>
      <c r="CQ65" s="36"/>
      <c r="CR65" s="39">
        <f>SUM('[1]címrend kötelező'!CR65+'[1]címrend önként'!CR65+'[1]címrend államig'!CR65)</f>
        <v>0</v>
      </c>
      <c r="CS65" s="38"/>
      <c r="CT65" s="36"/>
      <c r="CU65" s="39">
        <f>SUM('[1]címrend kötelező'!CU65+'[1]címrend önként'!CU65+'[1]címrend államig'!CU65)</f>
        <v>0</v>
      </c>
      <c r="CV65" s="38"/>
      <c r="CW65" s="36"/>
      <c r="CX65" s="39">
        <f>SUM('[1]címrend kötelező'!CX65+'[1]címrend önként'!CX65+'[1]címrend államig'!CX65)</f>
        <v>0</v>
      </c>
      <c r="CY65" s="38"/>
      <c r="CZ65" s="36"/>
      <c r="DA65" s="39">
        <f>SUM('[1]címrend kötelező'!DA65+'[1]címrend önként'!DA65+'[1]címrend államig'!DA65)</f>
        <v>0</v>
      </c>
      <c r="DB65" s="38"/>
      <c r="DC65" s="36"/>
      <c r="DD65" s="39">
        <f>SUM('[1]címrend kötelező'!DD65+'[1]címrend önként'!DD65+'[1]címrend államig'!DD65)</f>
        <v>0</v>
      </c>
      <c r="DE65" s="38"/>
      <c r="DF65" s="36"/>
      <c r="DG65" s="39">
        <f>SUM('[1]címrend kötelező'!DG65+'[1]címrend önként'!DG65+'[1]címrend államig'!DG65)</f>
        <v>0</v>
      </c>
      <c r="DH65" s="38"/>
      <c r="DI65" s="36"/>
      <c r="DJ65" s="39">
        <f>SUM('[1]címrend kötelező'!DJ65+'[1]címrend önként'!DJ65+'[1]címrend államig'!DJ65)</f>
        <v>0</v>
      </c>
      <c r="DK65" s="38"/>
      <c r="DL65" s="36"/>
      <c r="DM65" s="39">
        <f>SUM('[1]címrend kötelező'!DM65+'[1]címrend önként'!DM65+'[1]címrend államig'!DM65)</f>
        <v>0</v>
      </c>
      <c r="DN65" s="38"/>
      <c r="DO65" s="36"/>
      <c r="DP65" s="39">
        <f>'[1]címrend kötelező'!DP65+'[1]címrend önként'!DP65+'[1]címrend államig'!DP65</f>
        <v>0</v>
      </c>
      <c r="DQ65" s="38"/>
      <c r="DR65" s="38">
        <f t="shared" si="60"/>
        <v>0</v>
      </c>
      <c r="DS65" s="38">
        <f t="shared" si="60"/>
        <v>0</v>
      </c>
      <c r="DT65" s="38"/>
      <c r="DU65" s="36"/>
      <c r="DV65" s="36">
        <f>SUM('[1]címrend kötelező'!DV65+'[1]címrend önként'!DV65+'[1]címrend államig'!DV65)</f>
        <v>0</v>
      </c>
      <c r="DW65" s="38"/>
      <c r="DX65" s="36"/>
      <c r="DY65" s="36">
        <f>SUM('[1]címrend kötelező'!DY65+'[1]címrend önként'!DY65+'[1]címrend államig'!DY65)</f>
        <v>0</v>
      </c>
      <c r="DZ65" s="38"/>
      <c r="EA65" s="36"/>
      <c r="EB65" s="36">
        <f>SUM('[1]címrend kötelező'!EB65+'[1]címrend önként'!EB65+'[1]címrend államig'!EB65)</f>
        <v>0</v>
      </c>
      <c r="EC65" s="38"/>
      <c r="ED65" s="36"/>
      <c r="EE65" s="36">
        <f>SUM('[1]címrend kötelező'!EE65+'[1]címrend önként'!EE65+'[1]címrend államig'!EE65)</f>
        <v>0</v>
      </c>
      <c r="EF65" s="38"/>
      <c r="EG65" s="36"/>
      <c r="EH65" s="36">
        <f>SUM('[1]címrend kötelező'!EH65+'[1]címrend önként'!EH65+'[1]címrend államig'!EH65)</f>
        <v>0</v>
      </c>
      <c r="EI65" s="38"/>
      <c r="EJ65" s="36"/>
      <c r="EK65" s="36">
        <f>SUM('[1]címrend kötelező'!EK65+'[1]címrend önként'!EK65+'[1]címrend államig'!EK65)</f>
        <v>0</v>
      </c>
      <c r="EL65" s="38"/>
      <c r="EM65" s="36"/>
      <c r="EN65" s="36">
        <f>SUM('[1]címrend kötelező'!EN65+'[1]címrend önként'!EN65+'[1]címrend államig'!EN65)</f>
        <v>0</v>
      </c>
      <c r="EO65" s="38"/>
      <c r="EP65" s="36"/>
      <c r="EQ65" s="36">
        <f>SUM('[1]címrend kötelező'!EQ65+'[1]címrend önként'!EQ65+'[1]címrend államig'!EQ65)</f>
        <v>0</v>
      </c>
      <c r="ER65" s="38"/>
      <c r="ES65" s="36"/>
      <c r="ET65" s="36">
        <f>SUM('[1]címrend kötelező'!ET65+'[1]címrend önként'!ET65+'[1]címrend államig'!ET65)</f>
        <v>0</v>
      </c>
      <c r="EU65" s="38"/>
      <c r="EV65" s="38">
        <f t="shared" si="62"/>
        <v>0</v>
      </c>
      <c r="EW65" s="38">
        <f t="shared" si="62"/>
        <v>0</v>
      </c>
      <c r="EX65" s="31"/>
      <c r="EY65" s="36"/>
      <c r="EZ65" s="39">
        <f>'[1]címrend kötelező'!EY65+'[1]címrend önként'!EY65+'[1]címrend államig'!EY65</f>
        <v>0</v>
      </c>
      <c r="FA65" s="38"/>
      <c r="FB65" s="36"/>
      <c r="FC65" s="38">
        <f>'[1]címrend kötelező'!EZ65+'[1]címrend önként'!EZ65+'[1]címrend államig'!EZ65</f>
        <v>0</v>
      </c>
      <c r="FD65" s="38"/>
      <c r="FE65" s="36"/>
      <c r="FF65" s="38">
        <f>'[1]címrend kötelező'!FA65+'[1]címrend önként'!FA65+'[1]címrend államig'!FA65</f>
        <v>0</v>
      </c>
      <c r="FG65" s="38"/>
      <c r="FH65" s="36"/>
      <c r="FI65" s="39">
        <f>'[1]címrend kötelező'!FB65+'[1]címrend önként'!FB65+'[1]címrend államig'!FB65</f>
        <v>0</v>
      </c>
      <c r="FJ65" s="38"/>
      <c r="FK65" s="36"/>
      <c r="FL65" s="39">
        <f>'[1]címrend kötelező'!FC65+'[1]címrend önként'!FC65+'[1]címrend államig'!FC65</f>
        <v>0</v>
      </c>
      <c r="FM65" s="38"/>
      <c r="FN65" s="36"/>
      <c r="FO65" s="39">
        <f>'[1]címrend kötelező'!FD65+'[1]címrend önként'!FD65+'[1]címrend államig'!FD65</f>
        <v>0</v>
      </c>
      <c r="FP65" s="38"/>
      <c r="FQ65" s="36"/>
      <c r="FR65" s="39">
        <f>'[1]címrend kötelező'!FE65+'[1]címrend önként'!FE65+'[1]címrend államig'!FE65</f>
        <v>0</v>
      </c>
      <c r="FS65" s="39"/>
      <c r="FT65" s="36"/>
      <c r="FU65" s="39">
        <f>'[1]címrend kötelező'!FF65+'[1]címrend önként'!FF65+'[1]címrend államig'!FF65</f>
        <v>0</v>
      </c>
      <c r="FV65" s="39"/>
      <c r="FW65" s="36"/>
      <c r="FX65" s="39">
        <f>'[1]címrend kötelező'!FG65+'[1]címrend önként'!FG65+'[1]címrend államig'!FG65</f>
        <v>0</v>
      </c>
      <c r="FY65" s="38"/>
      <c r="FZ65" s="36"/>
      <c r="GA65" s="39">
        <f>'[1]címrend kötelező'!FH65+'[1]címrend önként'!FH65+'[1]címrend államig'!FH65</f>
        <v>0</v>
      </c>
      <c r="GB65" s="39"/>
      <c r="GC65" s="36"/>
      <c r="GD65" s="39">
        <f>'[1]címrend kötelező'!FI65+'[1]címrend önként'!FI65+'[1]címrend államig'!FI65</f>
        <v>0</v>
      </c>
      <c r="GE65" s="39"/>
      <c r="GF65" s="36"/>
      <c r="GG65" s="39">
        <f>'[1]címrend kötelező'!FJ65+'[1]címrend önként'!FJ65+'[1]címrend államig'!FJ65</f>
        <v>0</v>
      </c>
      <c r="GH65" s="39"/>
      <c r="GI65" s="36"/>
      <c r="GJ65" s="39">
        <f>'[1]címrend kötelező'!FK65+'[1]címrend önként'!FK65+'[1]címrend államig'!FK65</f>
        <v>0</v>
      </c>
      <c r="GK65" s="38"/>
      <c r="GL65" s="38">
        <f t="shared" si="63"/>
        <v>0</v>
      </c>
      <c r="GM65" s="38">
        <f t="shared" si="63"/>
        <v>0</v>
      </c>
      <c r="GN65" s="38"/>
      <c r="GO65" s="36"/>
      <c r="GP65" s="39">
        <f>'[1]címrend kötelező'!FM65+'[1]címrend önként'!FM65+'[1]címrend államig'!FM65</f>
        <v>0</v>
      </c>
      <c r="GQ65" s="39"/>
      <c r="GR65" s="36"/>
      <c r="GS65" s="39">
        <f>'[1]címrend kötelező'!FN65+'[1]címrend önként'!FN65+'[1]címrend államig'!FN65</f>
        <v>0</v>
      </c>
      <c r="GT65" s="39"/>
      <c r="GU65" s="36"/>
      <c r="GV65" s="39">
        <f>'[1]címrend kötelező'!FO65+'[1]címrend önként'!FO65+'[1]címrend államig'!FO65</f>
        <v>0</v>
      </c>
      <c r="GW65" s="38"/>
      <c r="GX65" s="38">
        <f t="shared" si="64"/>
        <v>0</v>
      </c>
      <c r="GY65" s="38">
        <f t="shared" si="64"/>
        <v>0</v>
      </c>
      <c r="GZ65" s="38"/>
      <c r="HA65" s="38">
        <f t="shared" si="65"/>
        <v>0</v>
      </c>
      <c r="HB65" s="38">
        <f t="shared" si="65"/>
        <v>0</v>
      </c>
      <c r="HC65" s="41"/>
      <c r="HE65" s="25"/>
      <c r="HF65" s="25"/>
    </row>
    <row r="66" spans="1:214" ht="15" customHeight="1" x14ac:dyDescent="0.2">
      <c r="A66" s="56" t="s">
        <v>366</v>
      </c>
      <c r="B66" s="36"/>
      <c r="C66" s="36">
        <f>SUM('[1]címrend kötelező'!C66+'[1]címrend önként'!C66+'[1]címrend államig'!C66)</f>
        <v>0</v>
      </c>
      <c r="D66" s="40"/>
      <c r="E66" s="36"/>
      <c r="F66" s="36">
        <f>SUM('[1]címrend kötelező'!F66+'[1]címrend önként'!F66+'[1]címrend államig'!F66)</f>
        <v>0</v>
      </c>
      <c r="G66" s="38"/>
      <c r="H66" s="36"/>
      <c r="I66" s="36">
        <f>SUM('[1]címrend kötelező'!I66+'[1]címrend önként'!I66+'[1]címrend államig'!I66)</f>
        <v>0</v>
      </c>
      <c r="J66" s="38"/>
      <c r="K66" s="36"/>
      <c r="L66" s="36">
        <f>SUM('[1]címrend kötelező'!L66+'[1]címrend önként'!L66+'[1]címrend államig'!L66)</f>
        <v>0</v>
      </c>
      <c r="M66" s="38"/>
      <c r="N66" s="36"/>
      <c r="O66" s="36">
        <f>SUM('[1]címrend kötelező'!O66+'[1]címrend önként'!O66+'[1]címrend államig'!O66)</f>
        <v>0</v>
      </c>
      <c r="P66" s="38"/>
      <c r="Q66" s="36"/>
      <c r="R66" s="36">
        <f>SUM('[1]címrend kötelező'!R66+'[1]címrend önként'!R66+'[1]címrend államig'!R66)</f>
        <v>0</v>
      </c>
      <c r="S66" s="38"/>
      <c r="T66" s="36"/>
      <c r="U66" s="36">
        <f>SUM('[1]címrend kötelező'!U66+'[1]címrend önként'!U66+'[1]címrend államig'!U66)</f>
        <v>0</v>
      </c>
      <c r="V66" s="38"/>
      <c r="W66" s="36"/>
      <c r="X66" s="36">
        <f>SUM('[1]címrend kötelező'!X66+'[1]címrend önként'!X66+'[1]címrend államig'!X66)</f>
        <v>0</v>
      </c>
      <c r="Y66" s="38"/>
      <c r="Z66" s="36"/>
      <c r="AA66" s="36">
        <f>SUM('[1]címrend kötelező'!AA66+'[1]címrend önként'!AA66+'[1]címrend államig'!AA66)</f>
        <v>0</v>
      </c>
      <c r="AB66" s="37"/>
      <c r="AC66" s="36">
        <v>713634</v>
      </c>
      <c r="AD66" s="36">
        <f>SUM('[1]címrend kötelező'!AD66+'[1]címrend önként'!AD66+'[1]címrend államig'!AD66)</f>
        <v>935832</v>
      </c>
      <c r="AE66" s="37">
        <f t="shared" ref="AE66:AE67" si="304">AD66/AC66*100</f>
        <v>131.13612860373806</v>
      </c>
      <c r="AF66" s="36"/>
      <c r="AG66" s="36">
        <f>SUM('[1]címrend kötelező'!AG66+'[1]címrend önként'!AG66+'[1]címrend államig'!AG66)</f>
        <v>0</v>
      </c>
      <c r="AH66" s="38"/>
      <c r="AI66" s="36"/>
      <c r="AJ66" s="36">
        <f>SUM('[1]címrend kötelező'!AJ66+'[1]címrend önként'!AJ66+'[1]címrend államig'!AJ66)</f>
        <v>0</v>
      </c>
      <c r="AK66" s="38"/>
      <c r="AL66" s="36"/>
      <c r="AM66" s="36">
        <f>SUM('[1]címrend kötelező'!AM66+'[1]címrend önként'!AM66+'[1]címrend államig'!AM66)</f>
        <v>0</v>
      </c>
      <c r="AN66" s="38"/>
      <c r="AO66" s="36"/>
      <c r="AP66" s="36">
        <f>SUM('[1]címrend kötelező'!AP66+'[1]címrend önként'!AP66+'[1]címrend államig'!AP66)</f>
        <v>0</v>
      </c>
      <c r="AQ66" s="38"/>
      <c r="AR66" s="36"/>
      <c r="AS66" s="39">
        <f>SUM('[1]címrend kötelező'!AS66+'[1]címrend önként'!AS66+'[1]címrend államig'!AS66)</f>
        <v>0</v>
      </c>
      <c r="AT66" s="38"/>
      <c r="AU66" s="36"/>
      <c r="AV66" s="39">
        <f>SUM('[1]címrend kötelező'!AV66+'[1]címrend önként'!AV66+'[1]címrend államig'!AV66)</f>
        <v>0</v>
      </c>
      <c r="AW66" s="38"/>
      <c r="AX66" s="36"/>
      <c r="AY66" s="39">
        <f>SUM('[1]címrend kötelező'!AY66+'[1]címrend önként'!AY66+'[1]címrend államig'!AY66)</f>
        <v>0</v>
      </c>
      <c r="AZ66" s="38"/>
      <c r="BA66" s="36"/>
      <c r="BB66" s="39">
        <f>SUM('[1]címrend kötelező'!BB66+'[1]címrend önként'!BB66+'[1]címrend államig'!BB66)</f>
        <v>0</v>
      </c>
      <c r="BC66" s="38"/>
      <c r="BD66" s="36"/>
      <c r="BE66" s="39">
        <f>SUM('[1]címrend kötelező'!BE66+'[1]címrend önként'!BE66+'[1]címrend államig'!BE66)</f>
        <v>0</v>
      </c>
      <c r="BF66" s="38"/>
      <c r="BG66" s="36"/>
      <c r="BH66" s="39">
        <f>'[1]címrend kötelező'!BH66+'[1]címrend önként'!BH66+'[1]címrend államig'!BH66</f>
        <v>0</v>
      </c>
      <c r="BI66" s="38"/>
      <c r="BJ66" s="36"/>
      <c r="BK66" s="39">
        <f>'[1]címrend kötelező'!BK66+'[1]címrend önként'!BK66+'[1]címrend államig'!BK66</f>
        <v>0</v>
      </c>
      <c r="BL66" s="38"/>
      <c r="BM66" s="36"/>
      <c r="BN66" s="39">
        <f>SUM('[1]címrend kötelező'!BN66+'[1]címrend önként'!BN66+'[1]címrend államig'!BN66)</f>
        <v>0</v>
      </c>
      <c r="BO66" s="38"/>
      <c r="BP66" s="36"/>
      <c r="BQ66" s="39">
        <f>SUM('[1]címrend kötelező'!BQ66+'[1]címrend önként'!BQ66+'[1]címrend államig'!BQ66)</f>
        <v>0</v>
      </c>
      <c r="BR66" s="38"/>
      <c r="BS66" s="36"/>
      <c r="BT66" s="39">
        <f>SUM('[1]címrend kötelező'!BT66+'[1]címrend önként'!BT66+'[1]címrend államig'!BT66)</f>
        <v>0</v>
      </c>
      <c r="BU66" s="38"/>
      <c r="BV66" s="36"/>
      <c r="BW66" s="39">
        <f>SUM('[1]címrend kötelező'!BW66+'[1]címrend önként'!BW66+'[1]címrend államig'!BW66)</f>
        <v>0</v>
      </c>
      <c r="BX66" s="38"/>
      <c r="BY66" s="36"/>
      <c r="BZ66" s="39">
        <f>SUM('[1]címrend kötelező'!BZ66+'[1]címrend önként'!BZ66+'[1]címrend államig'!BZ66)</f>
        <v>0</v>
      </c>
      <c r="CA66" s="38"/>
      <c r="CB66" s="36"/>
      <c r="CC66" s="39">
        <f>SUM('[1]címrend kötelező'!CC66+'[1]címrend önként'!CC66+'[1]címrend államig'!CC66)</f>
        <v>0</v>
      </c>
      <c r="CD66" s="38"/>
      <c r="CE66" s="36"/>
      <c r="CF66" s="39">
        <f>SUM('[1]címrend kötelező'!CF66+'[1]címrend önként'!CF66+'[1]címrend államig'!CF66)</f>
        <v>0</v>
      </c>
      <c r="CG66" s="38"/>
      <c r="CH66" s="36"/>
      <c r="CI66" s="39">
        <f>SUM('[1]címrend kötelező'!CI66+'[1]címrend önként'!CI66+'[1]címrend államig'!CI66)</f>
        <v>0</v>
      </c>
      <c r="CJ66" s="38"/>
      <c r="CK66" s="36"/>
      <c r="CL66" s="39">
        <f>SUM('[1]címrend kötelező'!CL66+'[1]címrend önként'!CL66+'[1]címrend államig'!CL66)</f>
        <v>0</v>
      </c>
      <c r="CM66" s="38"/>
      <c r="CN66" s="36"/>
      <c r="CO66" s="39">
        <f>'[1]címrend kötelező'!CO66+'[1]címrend önként'!CO66+'[1]címrend államig'!CO66</f>
        <v>0</v>
      </c>
      <c r="CP66" s="38"/>
      <c r="CQ66" s="36"/>
      <c r="CR66" s="39">
        <f>SUM('[1]címrend kötelező'!CR66+'[1]címrend önként'!CR66+'[1]címrend államig'!CR66)</f>
        <v>0</v>
      </c>
      <c r="CS66" s="38"/>
      <c r="CT66" s="36"/>
      <c r="CU66" s="39">
        <f>SUM('[1]címrend kötelező'!CU66+'[1]címrend önként'!CU66+'[1]címrend államig'!CU66)</f>
        <v>0</v>
      </c>
      <c r="CV66" s="38"/>
      <c r="CW66" s="36"/>
      <c r="CX66" s="39">
        <f>SUM('[1]címrend kötelező'!CX66+'[1]címrend önként'!CX66+'[1]címrend államig'!CX66)</f>
        <v>0</v>
      </c>
      <c r="CY66" s="38"/>
      <c r="CZ66" s="36"/>
      <c r="DA66" s="39">
        <f>SUM('[1]címrend kötelező'!DA66+'[1]címrend önként'!DA66+'[1]címrend államig'!DA66)</f>
        <v>0</v>
      </c>
      <c r="DB66" s="38"/>
      <c r="DC66" s="36"/>
      <c r="DD66" s="39">
        <f>SUM('[1]címrend kötelező'!DD66+'[1]címrend önként'!DD66+'[1]címrend államig'!DD66)</f>
        <v>0</v>
      </c>
      <c r="DE66" s="38"/>
      <c r="DF66" s="36"/>
      <c r="DG66" s="39">
        <f>SUM('[1]címrend kötelező'!DG66+'[1]címrend önként'!DG66+'[1]címrend államig'!DG66)</f>
        <v>0</v>
      </c>
      <c r="DH66" s="38"/>
      <c r="DI66" s="36"/>
      <c r="DJ66" s="39">
        <f>SUM('[1]címrend kötelező'!DJ66+'[1]címrend önként'!DJ66+'[1]címrend államig'!DJ66)</f>
        <v>0</v>
      </c>
      <c r="DK66" s="38"/>
      <c r="DL66" s="36"/>
      <c r="DM66" s="39">
        <f>SUM('[1]címrend kötelező'!DM66+'[1]címrend önként'!DM66+'[1]címrend államig'!DM66)</f>
        <v>0</v>
      </c>
      <c r="DN66" s="38"/>
      <c r="DO66" s="36"/>
      <c r="DP66" s="39">
        <f>'[1]címrend kötelező'!DP66+'[1]címrend önként'!DP66+'[1]címrend államig'!DP66</f>
        <v>0</v>
      </c>
      <c r="DQ66" s="38"/>
      <c r="DR66" s="38">
        <f t="shared" si="60"/>
        <v>713634</v>
      </c>
      <c r="DS66" s="38">
        <f t="shared" si="60"/>
        <v>935832</v>
      </c>
      <c r="DT66" s="40">
        <f t="shared" si="61"/>
        <v>131.13612860373806</v>
      </c>
      <c r="DU66" s="36"/>
      <c r="DV66" s="36">
        <f>SUM('[1]címrend kötelező'!DV66+'[1]címrend önként'!DV66+'[1]címrend államig'!DV66)</f>
        <v>0</v>
      </c>
      <c r="DW66" s="38"/>
      <c r="DX66" s="36"/>
      <c r="DY66" s="36">
        <f>SUM('[1]címrend kötelező'!DY66+'[1]címrend önként'!DY66+'[1]címrend államig'!DY66)</f>
        <v>0</v>
      </c>
      <c r="DZ66" s="38"/>
      <c r="EA66" s="36"/>
      <c r="EB66" s="36">
        <f>SUM('[1]címrend kötelező'!EB66+'[1]címrend önként'!EB66+'[1]címrend államig'!EB66)</f>
        <v>0</v>
      </c>
      <c r="EC66" s="38"/>
      <c r="ED66" s="36"/>
      <c r="EE66" s="36">
        <f>SUM('[1]címrend kötelező'!EE66+'[1]címrend önként'!EE66+'[1]címrend államig'!EE66)</f>
        <v>0</v>
      </c>
      <c r="EF66" s="38"/>
      <c r="EG66" s="36"/>
      <c r="EH66" s="36">
        <f>SUM('[1]címrend kötelező'!EH66+'[1]címrend önként'!EH66+'[1]címrend államig'!EH66)</f>
        <v>0</v>
      </c>
      <c r="EI66" s="38"/>
      <c r="EJ66" s="36"/>
      <c r="EK66" s="36">
        <f>SUM('[1]címrend kötelező'!EK66+'[1]címrend önként'!EK66+'[1]címrend államig'!EK66)</f>
        <v>0</v>
      </c>
      <c r="EL66" s="38"/>
      <c r="EM66" s="36"/>
      <c r="EN66" s="36">
        <f>SUM('[1]címrend kötelező'!EN66+'[1]címrend önként'!EN66+'[1]címrend államig'!EN66)</f>
        <v>0</v>
      </c>
      <c r="EO66" s="38"/>
      <c r="EP66" s="36"/>
      <c r="EQ66" s="36">
        <f>SUM('[1]címrend kötelező'!EQ66+'[1]címrend önként'!EQ66+'[1]címrend államig'!EQ66)</f>
        <v>0</v>
      </c>
      <c r="ER66" s="38"/>
      <c r="ES66" s="36"/>
      <c r="ET66" s="36">
        <f>SUM('[1]címrend kötelező'!ET66+'[1]címrend önként'!ET66+'[1]címrend államig'!ET66)</f>
        <v>0</v>
      </c>
      <c r="EU66" s="38"/>
      <c r="EV66" s="38">
        <f t="shared" si="62"/>
        <v>0</v>
      </c>
      <c r="EW66" s="38">
        <f t="shared" si="62"/>
        <v>0</v>
      </c>
      <c r="EX66" s="31"/>
      <c r="EY66" s="36"/>
      <c r="EZ66" s="39">
        <f>'[1]címrend kötelező'!EY66+'[1]címrend önként'!EY66+'[1]címrend államig'!EY66</f>
        <v>0</v>
      </c>
      <c r="FA66" s="38"/>
      <c r="FB66" s="36"/>
      <c r="FC66" s="38">
        <f>'[1]címrend kötelező'!EZ66+'[1]címrend önként'!EZ66+'[1]címrend államig'!EZ66</f>
        <v>0</v>
      </c>
      <c r="FD66" s="38"/>
      <c r="FE66" s="36"/>
      <c r="FF66" s="38">
        <f>'[1]címrend kötelező'!FA66+'[1]címrend önként'!FA66+'[1]címrend államig'!FA66</f>
        <v>0</v>
      </c>
      <c r="FG66" s="38"/>
      <c r="FH66" s="36"/>
      <c r="FI66" s="39">
        <f>'[1]címrend kötelező'!FB66+'[1]címrend önként'!FB66+'[1]címrend államig'!FB66</f>
        <v>0</v>
      </c>
      <c r="FJ66" s="38"/>
      <c r="FK66" s="36"/>
      <c r="FL66" s="39">
        <f>'[1]címrend kötelező'!FC66+'[1]címrend önként'!FC66+'[1]címrend államig'!FC66</f>
        <v>0</v>
      </c>
      <c r="FM66" s="38"/>
      <c r="FN66" s="36"/>
      <c r="FO66" s="39">
        <f>'[1]címrend kötelező'!FD66+'[1]címrend önként'!FD66+'[1]címrend államig'!FD66</f>
        <v>0</v>
      </c>
      <c r="FP66" s="38"/>
      <c r="FQ66" s="36"/>
      <c r="FR66" s="39">
        <f>'[1]címrend kötelező'!FE66+'[1]címrend önként'!FE66+'[1]címrend államig'!FE66</f>
        <v>0</v>
      </c>
      <c r="FS66" s="39"/>
      <c r="FT66" s="36"/>
      <c r="FU66" s="39">
        <f>'[1]címrend kötelező'!FF66+'[1]címrend önként'!FF66+'[1]címrend államig'!FF66</f>
        <v>0</v>
      </c>
      <c r="FV66" s="39"/>
      <c r="FW66" s="36"/>
      <c r="FX66" s="39">
        <f>'[1]címrend kötelező'!FG66+'[1]címrend önként'!FG66+'[1]címrend államig'!FG66</f>
        <v>0</v>
      </c>
      <c r="FY66" s="38"/>
      <c r="FZ66" s="36"/>
      <c r="GA66" s="39">
        <f>'[1]címrend kötelező'!FH66+'[1]címrend önként'!FH66+'[1]címrend államig'!FH66</f>
        <v>0</v>
      </c>
      <c r="GB66" s="39"/>
      <c r="GC66" s="36"/>
      <c r="GD66" s="39">
        <f>'[1]címrend kötelező'!FI66+'[1]címrend önként'!FI66+'[1]címrend államig'!FI66</f>
        <v>0</v>
      </c>
      <c r="GE66" s="39"/>
      <c r="GF66" s="36"/>
      <c r="GG66" s="39">
        <f>'[1]címrend kötelező'!FJ66+'[1]címrend önként'!FJ66+'[1]címrend államig'!FJ66</f>
        <v>0</v>
      </c>
      <c r="GH66" s="39"/>
      <c r="GI66" s="36"/>
      <c r="GJ66" s="39">
        <f>'[1]címrend kötelező'!FK66+'[1]címrend önként'!FK66+'[1]címrend államig'!FK66</f>
        <v>0</v>
      </c>
      <c r="GK66" s="38"/>
      <c r="GL66" s="38">
        <f t="shared" si="63"/>
        <v>0</v>
      </c>
      <c r="GM66" s="38">
        <f t="shared" si="63"/>
        <v>0</v>
      </c>
      <c r="GN66" s="38"/>
      <c r="GO66" s="36"/>
      <c r="GP66" s="39">
        <f>'[1]címrend kötelező'!FM66+'[1]címrend önként'!FM66+'[1]címrend államig'!FM66</f>
        <v>0</v>
      </c>
      <c r="GQ66" s="39"/>
      <c r="GR66" s="36"/>
      <c r="GS66" s="39">
        <f>'[1]címrend kötelező'!FN66+'[1]címrend önként'!FN66+'[1]címrend államig'!FN66</f>
        <v>0</v>
      </c>
      <c r="GT66" s="39"/>
      <c r="GU66" s="36"/>
      <c r="GV66" s="39">
        <f>'[1]címrend kötelező'!FO66+'[1]címrend önként'!FO66+'[1]címrend államig'!FO66</f>
        <v>0</v>
      </c>
      <c r="GW66" s="38"/>
      <c r="GX66" s="38">
        <f t="shared" si="64"/>
        <v>0</v>
      </c>
      <c r="GY66" s="38">
        <f t="shared" si="64"/>
        <v>0</v>
      </c>
      <c r="GZ66" s="38"/>
      <c r="HA66" s="38">
        <f t="shared" si="65"/>
        <v>713634</v>
      </c>
      <c r="HB66" s="38">
        <f t="shared" si="65"/>
        <v>935832</v>
      </c>
      <c r="HC66" s="41">
        <f t="shared" si="59"/>
        <v>131.13612860373806</v>
      </c>
      <c r="HE66" s="25"/>
      <c r="HF66" s="25"/>
    </row>
    <row r="67" spans="1:214" s="44" customFormat="1" ht="15" customHeight="1" x14ac:dyDescent="0.2">
      <c r="A67" s="55" t="s">
        <v>367</v>
      </c>
      <c r="B67" s="43">
        <f>B68+B69</f>
        <v>0</v>
      </c>
      <c r="C67" s="43">
        <f>C68+C69</f>
        <v>0</v>
      </c>
      <c r="D67" s="40"/>
      <c r="E67" s="43">
        <f>E68+E69</f>
        <v>0</v>
      </c>
      <c r="F67" s="43">
        <f>F68+F69</f>
        <v>0</v>
      </c>
      <c r="G67" s="38"/>
      <c r="H67" s="43">
        <f>H68+H69</f>
        <v>0</v>
      </c>
      <c r="I67" s="43">
        <f>I68+I69</f>
        <v>0</v>
      </c>
      <c r="J67" s="38"/>
      <c r="K67" s="43">
        <f>K68+K69</f>
        <v>0</v>
      </c>
      <c r="L67" s="43">
        <f>L68+L69</f>
        <v>0</v>
      </c>
      <c r="M67" s="38"/>
      <c r="N67" s="43">
        <f>N68+N69</f>
        <v>0</v>
      </c>
      <c r="O67" s="43">
        <f>O68+O69</f>
        <v>0</v>
      </c>
      <c r="P67" s="38"/>
      <c r="Q67" s="43">
        <f>Q68+Q69</f>
        <v>0</v>
      </c>
      <c r="R67" s="43">
        <f>R68+R69</f>
        <v>0</v>
      </c>
      <c r="S67" s="38"/>
      <c r="T67" s="43">
        <f>T68+T69</f>
        <v>0</v>
      </c>
      <c r="U67" s="43">
        <f>U68+U69</f>
        <v>0</v>
      </c>
      <c r="V67" s="38"/>
      <c r="W67" s="43">
        <f>W68+W69</f>
        <v>0</v>
      </c>
      <c r="X67" s="43">
        <f>X68+X69</f>
        <v>0</v>
      </c>
      <c r="Y67" s="38"/>
      <c r="Z67" s="43">
        <f>Z68+Z69</f>
        <v>0</v>
      </c>
      <c r="AA67" s="43">
        <f>AA68+AA69</f>
        <v>0</v>
      </c>
      <c r="AB67" s="38"/>
      <c r="AC67" s="43">
        <f>AC68+AC69</f>
        <v>466047</v>
      </c>
      <c r="AD67" s="43">
        <f>AD68+AD69</f>
        <v>1994144</v>
      </c>
      <c r="AE67" s="40">
        <f t="shared" si="304"/>
        <v>427.88474123854468</v>
      </c>
      <c r="AF67" s="43">
        <f>AF68+AF69</f>
        <v>0</v>
      </c>
      <c r="AG67" s="43">
        <f>AG68+AG69</f>
        <v>0</v>
      </c>
      <c r="AH67" s="38"/>
      <c r="AI67" s="43">
        <f>AI68+AI69</f>
        <v>0</v>
      </c>
      <c r="AJ67" s="43">
        <f>AJ68+AJ69</f>
        <v>0</v>
      </c>
      <c r="AK67" s="38"/>
      <c r="AL67" s="43">
        <f>AL68+AL69</f>
        <v>0</v>
      </c>
      <c r="AM67" s="43">
        <f>AM68+AM69</f>
        <v>0</v>
      </c>
      <c r="AN67" s="38"/>
      <c r="AO67" s="43">
        <f>AO68+AO69</f>
        <v>0</v>
      </c>
      <c r="AP67" s="43">
        <f>AP68+AP69</f>
        <v>0</v>
      </c>
      <c r="AQ67" s="38"/>
      <c r="AR67" s="43">
        <f>AR68+AR69</f>
        <v>0</v>
      </c>
      <c r="AS67" s="43">
        <f>AS68+AS69</f>
        <v>0</v>
      </c>
      <c r="AT67" s="38"/>
      <c r="AU67" s="43">
        <f>AU68+AU69</f>
        <v>0</v>
      </c>
      <c r="AV67" s="43">
        <f>AV68+AV69</f>
        <v>0</v>
      </c>
      <c r="AW67" s="38"/>
      <c r="AX67" s="43">
        <f>AX68+AX69</f>
        <v>0</v>
      </c>
      <c r="AY67" s="43">
        <f>AY68+AY69</f>
        <v>0</v>
      </c>
      <c r="AZ67" s="38"/>
      <c r="BA67" s="43">
        <f>BA68+BA69</f>
        <v>0</v>
      </c>
      <c r="BB67" s="43">
        <f>BB68+BB69</f>
        <v>0</v>
      </c>
      <c r="BC67" s="38"/>
      <c r="BD67" s="43">
        <f>BD68+BD69</f>
        <v>0</v>
      </c>
      <c r="BE67" s="43">
        <f>BE68+BE69</f>
        <v>0</v>
      </c>
      <c r="BF67" s="38"/>
      <c r="BG67" s="43">
        <f>BG68+BG69</f>
        <v>0</v>
      </c>
      <c r="BH67" s="43">
        <f>BH68+BH69</f>
        <v>0</v>
      </c>
      <c r="BI67" s="38"/>
      <c r="BJ67" s="43">
        <f>BJ68+BJ69</f>
        <v>0</v>
      </c>
      <c r="BK67" s="43">
        <f>BK68+BK69</f>
        <v>0</v>
      </c>
      <c r="BL67" s="38"/>
      <c r="BM67" s="43">
        <f>BM68+BM69</f>
        <v>0</v>
      </c>
      <c r="BN67" s="43">
        <f>BN68+BN69</f>
        <v>0</v>
      </c>
      <c r="BO67" s="38"/>
      <c r="BP67" s="43">
        <f>BP68+BP69</f>
        <v>0</v>
      </c>
      <c r="BQ67" s="43">
        <f>BQ68+BQ69</f>
        <v>0</v>
      </c>
      <c r="BR67" s="38"/>
      <c r="BS67" s="43">
        <f>BS68+BS69</f>
        <v>0</v>
      </c>
      <c r="BT67" s="43">
        <f>BT68+BT69</f>
        <v>0</v>
      </c>
      <c r="BU67" s="38"/>
      <c r="BV67" s="43">
        <f>BV68+BV69</f>
        <v>0</v>
      </c>
      <c r="BW67" s="43">
        <f>BW68+BW69</f>
        <v>0</v>
      </c>
      <c r="BX67" s="38"/>
      <c r="BY67" s="43">
        <f>BY68+BY69</f>
        <v>0</v>
      </c>
      <c r="BZ67" s="43">
        <f>BZ68+BZ69</f>
        <v>0</v>
      </c>
      <c r="CA67" s="38"/>
      <c r="CB67" s="43">
        <f>CB68+CB69</f>
        <v>0</v>
      </c>
      <c r="CC67" s="43">
        <f>CC68+CC69</f>
        <v>0</v>
      </c>
      <c r="CD67" s="38"/>
      <c r="CE67" s="43">
        <f>CE68+CE69</f>
        <v>0</v>
      </c>
      <c r="CF67" s="43">
        <f>CF68+CF69</f>
        <v>0</v>
      </c>
      <c r="CG67" s="38"/>
      <c r="CH67" s="43">
        <f>CH68+CH69</f>
        <v>0</v>
      </c>
      <c r="CI67" s="43">
        <f>CI68+CI69</f>
        <v>0</v>
      </c>
      <c r="CJ67" s="38"/>
      <c r="CK67" s="43">
        <f>CK68+CK69</f>
        <v>0</v>
      </c>
      <c r="CL67" s="43">
        <f>CL68+CL69</f>
        <v>0</v>
      </c>
      <c r="CM67" s="38"/>
      <c r="CN67" s="43">
        <f>CN68+CN69</f>
        <v>0</v>
      </c>
      <c r="CO67" s="43">
        <f>CO68+CO69</f>
        <v>0</v>
      </c>
      <c r="CP67" s="38"/>
      <c r="CQ67" s="43">
        <f>CQ68+CQ69</f>
        <v>0</v>
      </c>
      <c r="CR67" s="43">
        <f>CR68+CR69</f>
        <v>0</v>
      </c>
      <c r="CS67" s="38"/>
      <c r="CT67" s="43">
        <f>CT68+CT69</f>
        <v>0</v>
      </c>
      <c r="CU67" s="43">
        <f>CU68+CU69</f>
        <v>0</v>
      </c>
      <c r="CV67" s="38"/>
      <c r="CW67" s="43">
        <f>CW68+CW69</f>
        <v>0</v>
      </c>
      <c r="CX67" s="43">
        <f>CX68+CX69</f>
        <v>0</v>
      </c>
      <c r="CY67" s="38"/>
      <c r="CZ67" s="43">
        <f>CZ68+CZ69</f>
        <v>0</v>
      </c>
      <c r="DA67" s="43">
        <f>DA68+DA69</f>
        <v>0</v>
      </c>
      <c r="DB67" s="38"/>
      <c r="DC67" s="43">
        <f>DC68+DC69</f>
        <v>0</v>
      </c>
      <c r="DD67" s="43">
        <f>DD68+DD69</f>
        <v>0</v>
      </c>
      <c r="DE67" s="38"/>
      <c r="DF67" s="43">
        <f>DF68+DF69</f>
        <v>0</v>
      </c>
      <c r="DG67" s="43">
        <f>DG68+DG69</f>
        <v>0</v>
      </c>
      <c r="DH67" s="38"/>
      <c r="DI67" s="43">
        <f>DI68+DI69</f>
        <v>0</v>
      </c>
      <c r="DJ67" s="43">
        <f>DJ68+DJ69</f>
        <v>0</v>
      </c>
      <c r="DK67" s="38"/>
      <c r="DL67" s="43">
        <f>DL68+DL69</f>
        <v>0</v>
      </c>
      <c r="DM67" s="43">
        <f>DM68+DM69</f>
        <v>0</v>
      </c>
      <c r="DN67" s="38"/>
      <c r="DO67" s="43">
        <f>DO68+DO69</f>
        <v>0</v>
      </c>
      <c r="DP67" s="43">
        <f>DP68+DP69</f>
        <v>0</v>
      </c>
      <c r="DQ67" s="38"/>
      <c r="DR67" s="38">
        <f t="shared" si="60"/>
        <v>466047</v>
      </c>
      <c r="DS67" s="38">
        <f t="shared" si="60"/>
        <v>1994144</v>
      </c>
      <c r="DT67" s="38">
        <f t="shared" si="61"/>
        <v>427.88474123854468</v>
      </c>
      <c r="DU67" s="43">
        <f>DU68+DU69</f>
        <v>0</v>
      </c>
      <c r="DV67" s="43">
        <f>DV68+DV69</f>
        <v>0</v>
      </c>
      <c r="DW67" s="38"/>
      <c r="DX67" s="43">
        <f>DX68+DX69</f>
        <v>0</v>
      </c>
      <c r="DY67" s="43">
        <f>DY68+DY69</f>
        <v>0</v>
      </c>
      <c r="DZ67" s="38"/>
      <c r="EA67" s="43">
        <f>EA68+EA69</f>
        <v>0</v>
      </c>
      <c r="EB67" s="43">
        <f>EB68+EB69</f>
        <v>0</v>
      </c>
      <c r="EC67" s="38"/>
      <c r="ED67" s="43">
        <f>ED68+ED69</f>
        <v>3375</v>
      </c>
      <c r="EE67" s="43">
        <f>EE68+EE69</f>
        <v>16400</v>
      </c>
      <c r="EF67" s="31">
        <f t="shared" ref="EF67:EF68" si="305">EE67/ED67*100</f>
        <v>485.92592592592592</v>
      </c>
      <c r="EG67" s="43">
        <f>EG68+EG69</f>
        <v>0</v>
      </c>
      <c r="EH67" s="43">
        <f>EH68+EH69</f>
        <v>10400</v>
      </c>
      <c r="EI67" s="38"/>
      <c r="EJ67" s="43">
        <f>EJ68+EJ69</f>
        <v>0</v>
      </c>
      <c r="EK67" s="43">
        <f>EK68+EK69</f>
        <v>800</v>
      </c>
      <c r="EL67" s="38"/>
      <c r="EM67" s="43">
        <f>EM68+EM69</f>
        <v>250</v>
      </c>
      <c r="EN67" s="43">
        <f>EN68+EN69</f>
        <v>5100</v>
      </c>
      <c r="EO67" s="31">
        <f t="shared" ref="EO67:EO68" si="306">EN67/EM67*100</f>
        <v>2039.9999999999998</v>
      </c>
      <c r="EP67" s="43">
        <f>EP68+EP69</f>
        <v>0</v>
      </c>
      <c r="EQ67" s="43">
        <f>EQ68+EQ69</f>
        <v>0</v>
      </c>
      <c r="ER67" s="38"/>
      <c r="ES67" s="43">
        <f>ES68+ES69</f>
        <v>0</v>
      </c>
      <c r="ET67" s="43">
        <f>ET68+ET69</f>
        <v>2000</v>
      </c>
      <c r="EU67" s="31"/>
      <c r="EV67" s="38">
        <f t="shared" si="62"/>
        <v>3625</v>
      </c>
      <c r="EW67" s="38">
        <f t="shared" si="62"/>
        <v>34700</v>
      </c>
      <c r="EX67" s="31">
        <f t="shared" si="286"/>
        <v>957.24137931034488</v>
      </c>
      <c r="EY67" s="43">
        <f>EY68+EY69</f>
        <v>1016</v>
      </c>
      <c r="EZ67" s="43">
        <f>EZ68+EZ69</f>
        <v>0</v>
      </c>
      <c r="FA67" s="31">
        <f t="shared" ref="FA67:FA68" si="307">EZ67/EY67*100</f>
        <v>0</v>
      </c>
      <c r="FB67" s="43">
        <f>FB68+FB69</f>
        <v>0</v>
      </c>
      <c r="FC67" s="43">
        <f>FC68+FC69</f>
        <v>1000</v>
      </c>
      <c r="FD67" s="38"/>
      <c r="FE67" s="43">
        <f>FE68+FE69</f>
        <v>318</v>
      </c>
      <c r="FF67" s="43">
        <f>FF68+FF69</f>
        <v>1000</v>
      </c>
      <c r="FG67" s="31">
        <f t="shared" ref="FG67:FG68" si="308">FF67/FE67*100</f>
        <v>314.46540880503147</v>
      </c>
      <c r="FH67" s="43">
        <f>FH68+FH69</f>
        <v>0</v>
      </c>
      <c r="FI67" s="43">
        <f>FI68+FI69</f>
        <v>1400</v>
      </c>
      <c r="FJ67" s="38"/>
      <c r="FK67" s="43">
        <f>FK68+FK69</f>
        <v>286</v>
      </c>
      <c r="FL67" s="43">
        <f>FL68+FL69</f>
        <v>1000</v>
      </c>
      <c r="FM67" s="31">
        <f t="shared" ref="FM67:FM68" si="309">FL67/FK67*100</f>
        <v>349.65034965034965</v>
      </c>
      <c r="FN67" s="43">
        <f>FN68+FN69</f>
        <v>0</v>
      </c>
      <c r="FO67" s="43">
        <f>FO68+FO69</f>
        <v>500</v>
      </c>
      <c r="FP67" s="38"/>
      <c r="FQ67" s="43">
        <f>FQ68+FQ69</f>
        <v>323</v>
      </c>
      <c r="FR67" s="43">
        <f>FR68+FR69</f>
        <v>500</v>
      </c>
      <c r="FS67" s="31">
        <f t="shared" ref="FS67:FS68" si="310">FR67/FQ67*100</f>
        <v>154.79876160990713</v>
      </c>
      <c r="FT67" s="43">
        <f>FT68+FT69</f>
        <v>445</v>
      </c>
      <c r="FU67" s="43">
        <f>FU68+FU69</f>
        <v>3000</v>
      </c>
      <c r="FV67" s="31">
        <f t="shared" ref="FV67:FV68" si="311">FU67/FT67*100</f>
        <v>674.15730337078651</v>
      </c>
      <c r="FW67" s="43">
        <f>FW68+FW69</f>
        <v>254</v>
      </c>
      <c r="FX67" s="43">
        <f>FX68+FX69</f>
        <v>2100</v>
      </c>
      <c r="FY67" s="31">
        <f t="shared" ref="FY67:FY68" si="312">FX67/FW67*100</f>
        <v>826.77165354330702</v>
      </c>
      <c r="FZ67" s="43">
        <f>FZ68+FZ69</f>
        <v>0</v>
      </c>
      <c r="GA67" s="43">
        <f>GA68+GA69</f>
        <v>0</v>
      </c>
      <c r="GB67" s="38"/>
      <c r="GC67" s="43">
        <f>GC68+GC69</f>
        <v>191</v>
      </c>
      <c r="GD67" s="43">
        <f>GD68+GD69</f>
        <v>500</v>
      </c>
      <c r="GE67" s="31">
        <f t="shared" ref="GE67:GE68" si="313">GD67/GC67*100</f>
        <v>261.78010471204186</v>
      </c>
      <c r="GF67" s="43">
        <f>GF68+GF69</f>
        <v>114</v>
      </c>
      <c r="GG67" s="43">
        <f>GG68+GG69</f>
        <v>500</v>
      </c>
      <c r="GH67" s="31">
        <f t="shared" ref="GH67:GH68" si="314">GG67/GF67*100</f>
        <v>438.59649122807019</v>
      </c>
      <c r="GI67" s="43">
        <f>GI68+GI69</f>
        <v>0</v>
      </c>
      <c r="GJ67" s="43">
        <f>GJ68+GJ69</f>
        <v>0</v>
      </c>
      <c r="GK67" s="38"/>
      <c r="GL67" s="38">
        <f t="shared" si="63"/>
        <v>2947</v>
      </c>
      <c r="GM67" s="38">
        <f t="shared" si="63"/>
        <v>11500</v>
      </c>
      <c r="GN67" s="31">
        <f t="shared" ref="GN67:GN68" si="315">GM67/GL67*100</f>
        <v>390.22734984730232</v>
      </c>
      <c r="GO67" s="43">
        <f>GO68+GO69</f>
        <v>2342</v>
      </c>
      <c r="GP67" s="43">
        <f>GP68+GP69</f>
        <v>37818</v>
      </c>
      <c r="GQ67" s="31">
        <f t="shared" ref="GQ67:GQ68" si="316">GP67/GO67*100</f>
        <v>1614.7736976942786</v>
      </c>
      <c r="GR67" s="43">
        <f>GR68+GR69</f>
        <v>0</v>
      </c>
      <c r="GS67" s="43">
        <f>GS68+GS69</f>
        <v>0</v>
      </c>
      <c r="GT67" s="38"/>
      <c r="GU67" s="43">
        <f>GU68+GU69</f>
        <v>1790</v>
      </c>
      <c r="GV67" s="43">
        <f>GV68+GV69</f>
        <v>41840</v>
      </c>
      <c r="GW67" s="31">
        <f t="shared" ref="GW67:GW68" si="317">GV67/GU67*100</f>
        <v>2337.4301675977654</v>
      </c>
      <c r="GX67" s="38">
        <f t="shared" si="64"/>
        <v>7079</v>
      </c>
      <c r="GY67" s="38">
        <f t="shared" si="64"/>
        <v>91158</v>
      </c>
      <c r="GZ67" s="31">
        <f t="shared" ref="GZ67:GZ68" si="318">GY67/GX67*100</f>
        <v>1287.724254838254</v>
      </c>
      <c r="HA67" s="38">
        <f t="shared" si="65"/>
        <v>476751</v>
      </c>
      <c r="HB67" s="38">
        <f t="shared" si="65"/>
        <v>2120002</v>
      </c>
      <c r="HC67" s="41">
        <f t="shared" si="59"/>
        <v>444.67699071423021</v>
      </c>
      <c r="HE67" s="25"/>
      <c r="HF67" s="25"/>
    </row>
    <row r="68" spans="1:214" ht="15" customHeight="1" x14ac:dyDescent="0.2">
      <c r="A68" s="58" t="s">
        <v>368</v>
      </c>
      <c r="B68" s="36"/>
      <c r="C68" s="36">
        <f>SUM('[1]címrend kötelező'!C68+'[1]címrend önként'!C68+'[1]címrend államig'!C68)</f>
        <v>0</v>
      </c>
      <c r="D68" s="40"/>
      <c r="E68" s="36"/>
      <c r="F68" s="36">
        <f>SUM('[1]címrend kötelező'!F68+'[1]címrend önként'!F68+'[1]címrend államig'!F68)</f>
        <v>0</v>
      </c>
      <c r="G68" s="38"/>
      <c r="H68" s="36"/>
      <c r="I68" s="36">
        <f>SUM('[1]címrend kötelező'!I68+'[1]címrend önként'!I68+'[1]címrend államig'!I68)</f>
        <v>0</v>
      </c>
      <c r="J68" s="38"/>
      <c r="K68" s="36"/>
      <c r="L68" s="36">
        <f>SUM('[1]címrend kötelező'!L68+'[1]címrend önként'!L68+'[1]címrend államig'!L68)</f>
        <v>0</v>
      </c>
      <c r="M68" s="38"/>
      <c r="N68" s="36"/>
      <c r="O68" s="36">
        <f>SUM('[1]címrend kötelező'!O68+'[1]címrend önként'!O68+'[1]címrend államig'!O68)</f>
        <v>0</v>
      </c>
      <c r="P68" s="38"/>
      <c r="Q68" s="36"/>
      <c r="R68" s="36">
        <f>SUM('[1]címrend kötelező'!R68+'[1]címrend önként'!R68+'[1]címrend államig'!R68)</f>
        <v>0</v>
      </c>
      <c r="S68" s="38"/>
      <c r="T68" s="36"/>
      <c r="U68" s="36">
        <f>SUM('[1]címrend kötelező'!U68+'[1]címrend önként'!U68+'[1]címrend államig'!U68)</f>
        <v>0</v>
      </c>
      <c r="V68" s="38"/>
      <c r="W68" s="36"/>
      <c r="X68" s="36">
        <f>SUM('[1]címrend kötelező'!X68+'[1]címrend önként'!X68+'[1]címrend államig'!X68)</f>
        <v>0</v>
      </c>
      <c r="Y68" s="38"/>
      <c r="Z68" s="36"/>
      <c r="AA68" s="36">
        <f>SUM('[1]címrend kötelező'!AA68+'[1]címrend önként'!AA68+'[1]címrend államig'!AA68)</f>
        <v>0</v>
      </c>
      <c r="AB68" s="38"/>
      <c r="AC68" s="36"/>
      <c r="AD68" s="36">
        <f>SUM('[1]címrend kötelező'!AD68+'[1]címrend önként'!AD68+'[1]címrend államig'!AD68)</f>
        <v>0</v>
      </c>
      <c r="AE68" s="38"/>
      <c r="AF68" s="36"/>
      <c r="AG68" s="36">
        <f>SUM('[1]címrend kötelező'!AG68+'[1]címrend önként'!AG68+'[1]címrend államig'!AG68)</f>
        <v>0</v>
      </c>
      <c r="AH68" s="38"/>
      <c r="AI68" s="36"/>
      <c r="AJ68" s="36">
        <f>SUM('[1]címrend kötelező'!AJ68+'[1]címrend önként'!AJ68+'[1]címrend államig'!AJ68)</f>
        <v>0</v>
      </c>
      <c r="AK68" s="38"/>
      <c r="AL68" s="36"/>
      <c r="AM68" s="36">
        <f>SUM('[1]címrend kötelező'!AM68+'[1]címrend önként'!AM68+'[1]címrend államig'!AM68)</f>
        <v>0</v>
      </c>
      <c r="AN68" s="38"/>
      <c r="AO68" s="36"/>
      <c r="AP68" s="36">
        <f>SUM('[1]címrend kötelező'!AP68+'[1]címrend önként'!AP68+'[1]címrend államig'!AP68)</f>
        <v>0</v>
      </c>
      <c r="AQ68" s="38"/>
      <c r="AR68" s="36"/>
      <c r="AS68" s="39">
        <f>SUM('[1]címrend kötelező'!AS68+'[1]címrend önként'!AS68+'[1]címrend államig'!AS68)</f>
        <v>0</v>
      </c>
      <c r="AT68" s="38"/>
      <c r="AU68" s="36"/>
      <c r="AV68" s="39">
        <f>SUM('[1]címrend kötelező'!AV68+'[1]címrend önként'!AV68+'[1]címrend államig'!AV68)</f>
        <v>0</v>
      </c>
      <c r="AW68" s="38"/>
      <c r="AX68" s="36"/>
      <c r="AY68" s="39">
        <f>SUM('[1]címrend kötelező'!AY68+'[1]címrend önként'!AY68+'[1]címrend államig'!AY68)</f>
        <v>0</v>
      </c>
      <c r="AZ68" s="38"/>
      <c r="BA68" s="36"/>
      <c r="BB68" s="39">
        <f>SUM('[1]címrend kötelező'!BB68+'[1]címrend önként'!BB68+'[1]címrend államig'!BB68)</f>
        <v>0</v>
      </c>
      <c r="BC68" s="38"/>
      <c r="BD68" s="36"/>
      <c r="BE68" s="39">
        <f>SUM('[1]címrend kötelező'!BE68+'[1]címrend önként'!BE68+'[1]címrend államig'!BE68)</f>
        <v>0</v>
      </c>
      <c r="BF68" s="38"/>
      <c r="BG68" s="36"/>
      <c r="BH68" s="39">
        <f>'[1]címrend kötelező'!BH68+'[1]címrend önként'!BH68+'[1]címrend államig'!BH68</f>
        <v>0</v>
      </c>
      <c r="BI68" s="38"/>
      <c r="BJ68" s="36"/>
      <c r="BK68" s="39">
        <f>'[1]címrend kötelező'!BK68+'[1]címrend önként'!BK68+'[1]címrend államig'!BK68</f>
        <v>0</v>
      </c>
      <c r="BL68" s="38"/>
      <c r="BM68" s="36"/>
      <c r="BN68" s="39">
        <f>SUM('[1]címrend kötelező'!BN68+'[1]címrend önként'!BN68+'[1]címrend államig'!BN68)</f>
        <v>0</v>
      </c>
      <c r="BO68" s="38"/>
      <c r="BP68" s="36"/>
      <c r="BQ68" s="39">
        <f>SUM('[1]címrend kötelező'!BQ68+'[1]címrend önként'!BQ68+'[1]címrend államig'!BQ68)</f>
        <v>0</v>
      </c>
      <c r="BR68" s="38"/>
      <c r="BS68" s="36"/>
      <c r="BT68" s="39">
        <f>SUM('[1]címrend kötelező'!BT68+'[1]címrend önként'!BT68+'[1]címrend államig'!BT68)</f>
        <v>0</v>
      </c>
      <c r="BU68" s="38"/>
      <c r="BV68" s="36"/>
      <c r="BW68" s="39">
        <f>SUM('[1]címrend kötelező'!BW68+'[1]címrend önként'!BW68+'[1]címrend államig'!BW68)</f>
        <v>0</v>
      </c>
      <c r="BX68" s="38"/>
      <c r="BY68" s="36"/>
      <c r="BZ68" s="39">
        <f>SUM('[1]címrend kötelező'!BZ68+'[1]címrend önként'!BZ68+'[1]címrend államig'!BZ68)</f>
        <v>0</v>
      </c>
      <c r="CA68" s="38"/>
      <c r="CB68" s="36"/>
      <c r="CC68" s="39">
        <f>SUM('[1]címrend kötelező'!CC68+'[1]címrend önként'!CC68+'[1]címrend államig'!CC68)</f>
        <v>0</v>
      </c>
      <c r="CD68" s="38"/>
      <c r="CE68" s="36"/>
      <c r="CF68" s="39">
        <f>SUM('[1]címrend kötelező'!CF68+'[1]címrend önként'!CF68+'[1]címrend államig'!CF68)</f>
        <v>0</v>
      </c>
      <c r="CG68" s="38"/>
      <c r="CH68" s="36"/>
      <c r="CI68" s="39">
        <f>SUM('[1]címrend kötelező'!CI68+'[1]címrend önként'!CI68+'[1]címrend államig'!CI68)</f>
        <v>0</v>
      </c>
      <c r="CJ68" s="38"/>
      <c r="CK68" s="36"/>
      <c r="CL68" s="39">
        <f>SUM('[1]címrend kötelező'!CL68+'[1]címrend önként'!CL68+'[1]címrend államig'!CL68)</f>
        <v>0</v>
      </c>
      <c r="CM68" s="38"/>
      <c r="CN68" s="36"/>
      <c r="CO68" s="39">
        <f>'[1]címrend kötelező'!CO68+'[1]címrend önként'!CO68+'[1]címrend államig'!CO68</f>
        <v>0</v>
      </c>
      <c r="CP68" s="38"/>
      <c r="CQ68" s="36"/>
      <c r="CR68" s="39">
        <f>SUM('[1]címrend kötelező'!CR68+'[1]címrend önként'!CR68+'[1]címrend államig'!CR68)</f>
        <v>0</v>
      </c>
      <c r="CS68" s="38"/>
      <c r="CT68" s="36"/>
      <c r="CU68" s="39">
        <f>SUM('[1]címrend kötelező'!CU68+'[1]címrend önként'!CU68+'[1]címrend államig'!CU68)</f>
        <v>0</v>
      </c>
      <c r="CV68" s="38"/>
      <c r="CW68" s="36"/>
      <c r="CX68" s="39">
        <f>SUM('[1]címrend kötelező'!CX68+'[1]címrend önként'!CX68+'[1]címrend államig'!CX68)</f>
        <v>0</v>
      </c>
      <c r="CY68" s="38"/>
      <c r="CZ68" s="36"/>
      <c r="DA68" s="39">
        <f>SUM('[1]címrend kötelező'!DA68+'[1]címrend önként'!DA68+'[1]címrend államig'!DA68)</f>
        <v>0</v>
      </c>
      <c r="DB68" s="38"/>
      <c r="DC68" s="36"/>
      <c r="DD68" s="39">
        <f>SUM('[1]címrend kötelező'!DD68+'[1]címrend önként'!DD68+'[1]címrend államig'!DD68)</f>
        <v>0</v>
      </c>
      <c r="DE68" s="38"/>
      <c r="DF68" s="36"/>
      <c r="DG68" s="39">
        <f>SUM('[1]címrend kötelező'!DG68+'[1]címrend önként'!DG68+'[1]címrend államig'!DG68)</f>
        <v>0</v>
      </c>
      <c r="DH68" s="38"/>
      <c r="DI68" s="36"/>
      <c r="DJ68" s="39">
        <f>SUM('[1]címrend kötelező'!DJ68+'[1]címrend önként'!DJ68+'[1]címrend államig'!DJ68)</f>
        <v>0</v>
      </c>
      <c r="DK68" s="38"/>
      <c r="DL68" s="36"/>
      <c r="DM68" s="39">
        <f>SUM('[1]címrend kötelező'!DM68+'[1]címrend önként'!DM68+'[1]címrend államig'!DM68)</f>
        <v>0</v>
      </c>
      <c r="DN68" s="38"/>
      <c r="DO68" s="36"/>
      <c r="DP68" s="39">
        <f>'[1]címrend kötelező'!DP68+'[1]címrend önként'!DP68+'[1]címrend államig'!DP68</f>
        <v>0</v>
      </c>
      <c r="DQ68" s="38"/>
      <c r="DR68" s="38">
        <f t="shared" si="60"/>
        <v>0</v>
      </c>
      <c r="DS68" s="38">
        <f t="shared" si="60"/>
        <v>0</v>
      </c>
      <c r="DT68" s="38"/>
      <c r="DU68" s="36"/>
      <c r="DV68" s="36">
        <f>SUM('[1]címrend kötelező'!DV68+'[1]címrend önként'!DV68+'[1]címrend államig'!DV68)</f>
        <v>0</v>
      </c>
      <c r="DW68" s="38"/>
      <c r="DX68" s="36"/>
      <c r="DY68" s="36">
        <f>SUM('[1]címrend kötelező'!DY68+'[1]címrend önként'!DY68+'[1]címrend államig'!DY68)</f>
        <v>0</v>
      </c>
      <c r="DZ68" s="38"/>
      <c r="EA68" s="36"/>
      <c r="EB68" s="36">
        <f>SUM('[1]címrend kötelező'!EB68+'[1]címrend önként'!EB68+'[1]címrend államig'!EB68)</f>
        <v>0</v>
      </c>
      <c r="EC68" s="38"/>
      <c r="ED68" s="36">
        <v>3375</v>
      </c>
      <c r="EE68" s="36">
        <f>SUM('[1]címrend kötelező'!EE68+'[1]címrend önként'!EE68+'[1]címrend államig'!EE68)</f>
        <v>16400</v>
      </c>
      <c r="EF68" s="57">
        <f t="shared" si="305"/>
        <v>485.92592592592592</v>
      </c>
      <c r="EG68" s="36"/>
      <c r="EH68" s="36">
        <f>SUM('[1]címrend kötelező'!EH68+'[1]címrend önként'!EH68+'[1]címrend államig'!EH68)</f>
        <v>10400</v>
      </c>
      <c r="EI68" s="38"/>
      <c r="EJ68" s="36"/>
      <c r="EK68" s="36">
        <f>SUM('[1]címrend kötelező'!EK68+'[1]címrend önként'!EK68+'[1]címrend államig'!EK68)</f>
        <v>800</v>
      </c>
      <c r="EL68" s="38"/>
      <c r="EM68" s="36">
        <v>250</v>
      </c>
      <c r="EN68" s="36">
        <f>SUM('[1]címrend kötelező'!EN68+'[1]címrend önként'!EN68+'[1]címrend államig'!EN68)</f>
        <v>5100</v>
      </c>
      <c r="EO68" s="57">
        <f t="shared" si="306"/>
        <v>2039.9999999999998</v>
      </c>
      <c r="EP68" s="36"/>
      <c r="EQ68" s="36">
        <f>SUM('[1]címrend kötelező'!EQ68+'[1]címrend önként'!EQ68+'[1]címrend államig'!EQ68)</f>
        <v>0</v>
      </c>
      <c r="ER68" s="38"/>
      <c r="ES68" s="36">
        <v>0</v>
      </c>
      <c r="ET68" s="36">
        <f>SUM('[1]címrend kötelező'!ET68+'[1]címrend önként'!ET68+'[1]címrend államig'!ET68)</f>
        <v>2000</v>
      </c>
      <c r="EU68" s="57"/>
      <c r="EV68" s="38">
        <f t="shared" si="62"/>
        <v>3625</v>
      </c>
      <c r="EW68" s="38">
        <f t="shared" si="62"/>
        <v>34700</v>
      </c>
      <c r="EX68" s="31">
        <f t="shared" si="286"/>
        <v>957.24137931034488</v>
      </c>
      <c r="EY68" s="36">
        <v>1016</v>
      </c>
      <c r="EZ68" s="39">
        <f>'[1]címrend kötelező'!EY68+'[1]címrend önként'!EY68+'[1]címrend államig'!EY68</f>
        <v>0</v>
      </c>
      <c r="FA68" s="57">
        <f t="shared" si="307"/>
        <v>0</v>
      </c>
      <c r="FB68" s="36"/>
      <c r="FC68" s="39">
        <f>'[1]címrend kötelező'!EZ68+'[1]címrend önként'!EZ68+'[1]címrend államig'!EZ68</f>
        <v>1000</v>
      </c>
      <c r="FD68" s="38"/>
      <c r="FE68" s="36">
        <v>318</v>
      </c>
      <c r="FF68" s="39">
        <f>'[1]címrend kötelező'!FA68+'[1]címrend önként'!FA68+'[1]címrend államig'!FA68</f>
        <v>1000</v>
      </c>
      <c r="FG68" s="57">
        <f t="shared" si="308"/>
        <v>314.46540880503147</v>
      </c>
      <c r="FH68" s="36"/>
      <c r="FI68" s="39">
        <f>'[1]címrend kötelező'!FB68+'[1]címrend önként'!FB68+'[1]címrend államig'!FB68</f>
        <v>1400</v>
      </c>
      <c r="FJ68" s="38"/>
      <c r="FK68" s="36">
        <v>286</v>
      </c>
      <c r="FL68" s="39">
        <f>'[1]címrend kötelező'!FC68+'[1]címrend önként'!FC68+'[1]címrend államig'!FC68</f>
        <v>1000</v>
      </c>
      <c r="FM68" s="57">
        <f t="shared" si="309"/>
        <v>349.65034965034965</v>
      </c>
      <c r="FN68" s="36"/>
      <c r="FO68" s="39">
        <f>'[1]címrend kötelező'!FD68+'[1]címrend önként'!FD68+'[1]címrend államig'!FD68</f>
        <v>500</v>
      </c>
      <c r="FP68" s="38"/>
      <c r="FQ68" s="36">
        <v>323</v>
      </c>
      <c r="FR68" s="39">
        <f>'[1]címrend kötelező'!FE68+'[1]címrend önként'!FE68+'[1]címrend államig'!FE68</f>
        <v>500</v>
      </c>
      <c r="FS68" s="57">
        <f t="shared" si="310"/>
        <v>154.79876160990713</v>
      </c>
      <c r="FT68" s="36">
        <v>445</v>
      </c>
      <c r="FU68" s="39">
        <f>'[1]címrend kötelező'!FF68+'[1]címrend önként'!FF68+'[1]címrend államig'!FF68</f>
        <v>3000</v>
      </c>
      <c r="FV68" s="57">
        <f t="shared" si="311"/>
        <v>674.15730337078651</v>
      </c>
      <c r="FW68" s="36">
        <v>254</v>
      </c>
      <c r="FX68" s="39">
        <f>'[1]címrend kötelező'!FG68+'[1]címrend önként'!FG68+'[1]címrend államig'!FG68</f>
        <v>2100</v>
      </c>
      <c r="FY68" s="57">
        <f t="shared" si="312"/>
        <v>826.77165354330702</v>
      </c>
      <c r="FZ68" s="36"/>
      <c r="GA68" s="39">
        <f>'[1]címrend kötelező'!FH68+'[1]címrend önként'!FH68+'[1]címrend államig'!FH68</f>
        <v>0</v>
      </c>
      <c r="GB68" s="39"/>
      <c r="GC68" s="36">
        <v>191</v>
      </c>
      <c r="GD68" s="39">
        <f>'[1]címrend kötelező'!FI68+'[1]címrend önként'!FI68+'[1]címrend államig'!FI68</f>
        <v>500</v>
      </c>
      <c r="GE68" s="57">
        <f t="shared" si="313"/>
        <v>261.78010471204186</v>
      </c>
      <c r="GF68" s="36">
        <v>114</v>
      </c>
      <c r="GG68" s="39">
        <f>'[1]címrend kötelező'!FJ68+'[1]címrend önként'!FJ68+'[1]címrend államig'!FJ68</f>
        <v>500</v>
      </c>
      <c r="GH68" s="57">
        <f t="shared" si="314"/>
        <v>438.59649122807019</v>
      </c>
      <c r="GI68" s="36">
        <v>0</v>
      </c>
      <c r="GJ68" s="39">
        <f>'[1]címrend kötelező'!FK68+'[1]címrend önként'!FK68+'[1]címrend államig'!FK68</f>
        <v>0</v>
      </c>
      <c r="GK68" s="38"/>
      <c r="GL68" s="38">
        <f t="shared" si="63"/>
        <v>2947</v>
      </c>
      <c r="GM68" s="38">
        <f t="shared" si="63"/>
        <v>11500</v>
      </c>
      <c r="GN68" s="31">
        <f t="shared" si="315"/>
        <v>390.22734984730232</v>
      </c>
      <c r="GO68" s="36">
        <v>2342</v>
      </c>
      <c r="GP68" s="39">
        <f>'[1]címrend kötelező'!FM68+'[1]címrend önként'!FM68+'[1]címrend államig'!FM68</f>
        <v>37818</v>
      </c>
      <c r="GQ68" s="57">
        <f t="shared" si="316"/>
        <v>1614.7736976942786</v>
      </c>
      <c r="GR68" s="36"/>
      <c r="GS68" s="39">
        <f>'[1]címrend kötelező'!FN68+'[1]címrend önként'!FN68+'[1]címrend államig'!FN68</f>
        <v>0</v>
      </c>
      <c r="GT68" s="39"/>
      <c r="GU68" s="36">
        <v>1790</v>
      </c>
      <c r="GV68" s="39">
        <f>'[1]címrend kötelező'!FO68+'[1]címrend önként'!FO68+'[1]címrend államig'!FO68</f>
        <v>41840</v>
      </c>
      <c r="GW68" s="57">
        <f t="shared" si="317"/>
        <v>2337.4301675977654</v>
      </c>
      <c r="GX68" s="38">
        <f t="shared" si="64"/>
        <v>7079</v>
      </c>
      <c r="GY68" s="38">
        <f t="shared" si="64"/>
        <v>91158</v>
      </c>
      <c r="GZ68" s="31">
        <f t="shared" si="318"/>
        <v>1287.724254838254</v>
      </c>
      <c r="HA68" s="38">
        <f t="shared" si="65"/>
        <v>10704</v>
      </c>
      <c r="HB68" s="38">
        <f t="shared" si="65"/>
        <v>125858</v>
      </c>
      <c r="HC68" s="41">
        <f t="shared" si="59"/>
        <v>1175.8034379671151</v>
      </c>
      <c r="HE68" s="25"/>
      <c r="HF68" s="25"/>
    </row>
    <row r="69" spans="1:214" ht="15" customHeight="1" thickBot="1" x14ac:dyDescent="0.25">
      <c r="A69" s="59" t="s">
        <v>369</v>
      </c>
      <c r="B69" s="60"/>
      <c r="C69" s="60">
        <f>SUM('[1]címrend kötelező'!C69+'[1]címrend önként'!C69+'[1]címrend államig'!C69)</f>
        <v>0</v>
      </c>
      <c r="D69" s="61"/>
      <c r="E69" s="60"/>
      <c r="F69" s="60">
        <f>SUM('[1]címrend kötelező'!F69+'[1]címrend önként'!F69+'[1]címrend államig'!F69)</f>
        <v>0</v>
      </c>
      <c r="G69" s="62"/>
      <c r="H69" s="60"/>
      <c r="I69" s="60">
        <f>SUM('[1]címrend kötelező'!I69+'[1]címrend önként'!I69+'[1]címrend államig'!I69)</f>
        <v>0</v>
      </c>
      <c r="J69" s="62"/>
      <c r="K69" s="60"/>
      <c r="L69" s="60">
        <f>SUM('[1]címrend kötelező'!L69+'[1]címrend önként'!L69+'[1]címrend államig'!L69)</f>
        <v>0</v>
      </c>
      <c r="M69" s="62"/>
      <c r="N69" s="60"/>
      <c r="O69" s="60">
        <f>SUM('[1]címrend kötelező'!O69+'[1]címrend önként'!O69+'[1]címrend államig'!O69)</f>
        <v>0</v>
      </c>
      <c r="P69" s="62"/>
      <c r="Q69" s="60"/>
      <c r="R69" s="60">
        <f>SUM('[1]címrend kötelező'!R69+'[1]címrend önként'!R69+'[1]címrend államig'!R69)</f>
        <v>0</v>
      </c>
      <c r="S69" s="62"/>
      <c r="T69" s="60"/>
      <c r="U69" s="60">
        <f>SUM('[1]címrend kötelező'!U69+'[1]címrend önként'!U69+'[1]címrend államig'!U69)</f>
        <v>0</v>
      </c>
      <c r="V69" s="62"/>
      <c r="W69" s="60"/>
      <c r="X69" s="60">
        <f>SUM('[1]címrend kötelező'!X69+'[1]címrend önként'!X69+'[1]címrend államig'!X69)</f>
        <v>0</v>
      </c>
      <c r="Y69" s="62"/>
      <c r="Z69" s="60"/>
      <c r="AA69" s="60">
        <f>SUM('[1]címrend kötelező'!AA69+'[1]címrend önként'!AA69+'[1]címrend államig'!AA69)</f>
        <v>0</v>
      </c>
      <c r="AB69" s="62"/>
      <c r="AC69" s="60">
        <v>466047</v>
      </c>
      <c r="AD69" s="60">
        <f>SUM('[1]címrend kötelező'!AD69+'[1]címrend önként'!AD69+'[1]címrend államig'!AD69)</f>
        <v>1994144</v>
      </c>
      <c r="AE69" s="63">
        <f t="shared" ref="AE69" si="319">AD69/AC69*100</f>
        <v>427.88474123854468</v>
      </c>
      <c r="AF69" s="60"/>
      <c r="AG69" s="60">
        <f>SUM('[1]címrend kötelező'!AG69+'[1]címrend önként'!AG69+'[1]címrend államig'!AG69)</f>
        <v>0</v>
      </c>
      <c r="AH69" s="62"/>
      <c r="AI69" s="60"/>
      <c r="AJ69" s="60">
        <f>SUM('[1]címrend kötelező'!AJ69+'[1]címrend önként'!AJ69+'[1]címrend államig'!AJ69)</f>
        <v>0</v>
      </c>
      <c r="AK69" s="62"/>
      <c r="AL69" s="60"/>
      <c r="AM69" s="60">
        <f>SUM('[1]címrend kötelező'!AM69+'[1]címrend önként'!AM69+'[1]címrend államig'!AM69)</f>
        <v>0</v>
      </c>
      <c r="AN69" s="62"/>
      <c r="AO69" s="60"/>
      <c r="AP69" s="60">
        <f>SUM('[1]címrend kötelező'!AP69+'[1]címrend önként'!AP69+'[1]címrend államig'!AP69)</f>
        <v>0</v>
      </c>
      <c r="AQ69" s="62"/>
      <c r="AR69" s="60"/>
      <c r="AS69" s="64">
        <f>SUM('[1]címrend kötelező'!AS69+'[1]címrend önként'!AS69+'[1]címrend államig'!AS69)</f>
        <v>0</v>
      </c>
      <c r="AT69" s="62"/>
      <c r="AU69" s="60"/>
      <c r="AV69" s="64">
        <f>SUM('[1]címrend kötelező'!AV69+'[1]címrend önként'!AV69+'[1]címrend államig'!AV69)</f>
        <v>0</v>
      </c>
      <c r="AW69" s="62"/>
      <c r="AX69" s="60"/>
      <c r="AY69" s="64">
        <f>SUM('[1]címrend kötelező'!AY69+'[1]címrend önként'!AY69+'[1]címrend államig'!AY69)</f>
        <v>0</v>
      </c>
      <c r="AZ69" s="62"/>
      <c r="BA69" s="60"/>
      <c r="BB69" s="64">
        <f>SUM('[1]címrend kötelező'!BB69+'[1]címrend önként'!BB69+'[1]címrend államig'!BB69)</f>
        <v>0</v>
      </c>
      <c r="BC69" s="62"/>
      <c r="BD69" s="60"/>
      <c r="BE69" s="64">
        <f>SUM('[1]címrend kötelező'!BE69+'[1]címrend önként'!BE69+'[1]címrend államig'!BE69)</f>
        <v>0</v>
      </c>
      <c r="BF69" s="62"/>
      <c r="BG69" s="60"/>
      <c r="BH69" s="64">
        <f>'[1]címrend kötelező'!BH69+'[1]címrend önként'!BH69+'[1]címrend államig'!BH69</f>
        <v>0</v>
      </c>
      <c r="BI69" s="62"/>
      <c r="BJ69" s="60"/>
      <c r="BK69" s="62">
        <f>'[1]címrend kötelező'!BK69+'[1]címrend önként'!BK69+'[1]címrend államig'!BK69</f>
        <v>0</v>
      </c>
      <c r="BL69" s="62"/>
      <c r="BM69" s="60"/>
      <c r="BN69" s="64">
        <f>SUM('[1]címrend kötelező'!BN69+'[1]címrend önként'!BN69+'[1]címrend államig'!BN69)</f>
        <v>0</v>
      </c>
      <c r="BO69" s="62"/>
      <c r="BP69" s="60"/>
      <c r="BQ69" s="64">
        <f>SUM('[1]címrend kötelező'!BQ69+'[1]címrend önként'!BQ69+'[1]címrend államig'!BQ69)</f>
        <v>0</v>
      </c>
      <c r="BR69" s="62"/>
      <c r="BS69" s="60"/>
      <c r="BT69" s="64">
        <f>SUM('[1]címrend kötelező'!BT69+'[1]címrend önként'!BT69+'[1]címrend államig'!BT69)</f>
        <v>0</v>
      </c>
      <c r="BU69" s="62"/>
      <c r="BV69" s="60"/>
      <c r="BW69" s="64">
        <f>SUM('[1]címrend kötelező'!BW69+'[1]címrend önként'!BW69+'[1]címrend államig'!BW69)</f>
        <v>0</v>
      </c>
      <c r="BX69" s="62"/>
      <c r="BY69" s="60"/>
      <c r="BZ69" s="64">
        <f>SUM('[1]címrend kötelező'!BZ69+'[1]címrend önként'!BZ69+'[1]címrend államig'!BZ69)</f>
        <v>0</v>
      </c>
      <c r="CA69" s="62"/>
      <c r="CB69" s="60"/>
      <c r="CC69" s="64">
        <f>SUM('[1]címrend kötelező'!CC69+'[1]címrend önként'!CC69+'[1]címrend államig'!CC69)</f>
        <v>0</v>
      </c>
      <c r="CD69" s="62"/>
      <c r="CE69" s="60"/>
      <c r="CF69" s="64">
        <f>SUM('[1]címrend kötelező'!CF69+'[1]címrend önként'!CF69+'[1]címrend államig'!CF69)</f>
        <v>0</v>
      </c>
      <c r="CG69" s="62"/>
      <c r="CH69" s="60"/>
      <c r="CI69" s="64">
        <f>SUM('[1]címrend kötelező'!CI69+'[1]címrend önként'!CI69+'[1]címrend államig'!CI69)</f>
        <v>0</v>
      </c>
      <c r="CJ69" s="62"/>
      <c r="CK69" s="60"/>
      <c r="CL69" s="64">
        <f>SUM('[1]címrend kötelező'!CL69+'[1]címrend önként'!CL69+'[1]címrend államig'!CL69)</f>
        <v>0</v>
      </c>
      <c r="CM69" s="62"/>
      <c r="CN69" s="60"/>
      <c r="CO69" s="64">
        <f>'[1]címrend kötelező'!CO69+'[1]címrend önként'!CO69+'[1]címrend államig'!CO69</f>
        <v>0</v>
      </c>
      <c r="CP69" s="62"/>
      <c r="CQ69" s="60"/>
      <c r="CR69" s="64">
        <f>SUM('[1]címrend kötelező'!CR69+'[1]címrend önként'!CR69+'[1]címrend államig'!CR69)</f>
        <v>0</v>
      </c>
      <c r="CS69" s="62"/>
      <c r="CT69" s="60"/>
      <c r="CU69" s="64">
        <f>SUM('[1]címrend kötelező'!CU69+'[1]címrend önként'!CU69+'[1]címrend államig'!CU69)</f>
        <v>0</v>
      </c>
      <c r="CV69" s="62"/>
      <c r="CW69" s="60"/>
      <c r="CX69" s="64">
        <f>SUM('[1]címrend kötelező'!CX69+'[1]címrend önként'!CX69+'[1]címrend államig'!CX69)</f>
        <v>0</v>
      </c>
      <c r="CY69" s="62"/>
      <c r="CZ69" s="60"/>
      <c r="DA69" s="64">
        <f>SUM('[1]címrend kötelező'!DA69+'[1]címrend önként'!DA69+'[1]címrend államig'!DA69)</f>
        <v>0</v>
      </c>
      <c r="DB69" s="62"/>
      <c r="DC69" s="60"/>
      <c r="DD69" s="64">
        <f>SUM('[1]címrend kötelező'!DD69+'[1]címrend önként'!DD69+'[1]címrend államig'!DD69)</f>
        <v>0</v>
      </c>
      <c r="DE69" s="62"/>
      <c r="DF69" s="60"/>
      <c r="DG69" s="64">
        <f>SUM('[1]címrend kötelező'!DG69+'[1]címrend önként'!DG69+'[1]címrend államig'!DG69)</f>
        <v>0</v>
      </c>
      <c r="DH69" s="62"/>
      <c r="DI69" s="60"/>
      <c r="DJ69" s="64">
        <f>SUM('[1]címrend kötelező'!DJ69+'[1]címrend önként'!DJ69+'[1]címrend államig'!DJ69)</f>
        <v>0</v>
      </c>
      <c r="DK69" s="62"/>
      <c r="DL69" s="60"/>
      <c r="DM69" s="64">
        <f>SUM('[1]címrend kötelező'!DM69+'[1]címrend önként'!DM69+'[1]címrend államig'!DM69)</f>
        <v>0</v>
      </c>
      <c r="DN69" s="62"/>
      <c r="DO69" s="60"/>
      <c r="DP69" s="64">
        <f>'[1]címrend kötelező'!DP69+'[1]címrend önként'!DP69+'[1]címrend államig'!DP69</f>
        <v>0</v>
      </c>
      <c r="DQ69" s="62"/>
      <c r="DR69" s="62">
        <f t="shared" si="60"/>
        <v>466047</v>
      </c>
      <c r="DS69" s="62">
        <f t="shared" si="60"/>
        <v>1994144</v>
      </c>
      <c r="DT69" s="62">
        <f t="shared" si="61"/>
        <v>427.88474123854468</v>
      </c>
      <c r="DU69" s="60"/>
      <c r="DV69" s="60">
        <f>SUM('[1]címrend kötelező'!DV69+'[1]címrend önként'!DV69+'[1]címrend államig'!DV69)</f>
        <v>0</v>
      </c>
      <c r="DW69" s="62"/>
      <c r="DX69" s="60"/>
      <c r="DY69" s="60">
        <f>SUM('[1]címrend kötelező'!DY69+'[1]címrend önként'!DY69+'[1]címrend államig'!DY69)</f>
        <v>0</v>
      </c>
      <c r="DZ69" s="62"/>
      <c r="EA69" s="60"/>
      <c r="EB69" s="60">
        <f>SUM('[1]címrend kötelező'!EB69+'[1]címrend önként'!EB69+'[1]címrend államig'!EB69)</f>
        <v>0</v>
      </c>
      <c r="EC69" s="62"/>
      <c r="ED69" s="60"/>
      <c r="EE69" s="60">
        <f>SUM('[1]címrend kötelező'!EE69+'[1]címrend önként'!EE69+'[1]címrend államig'!EE69)</f>
        <v>0</v>
      </c>
      <c r="EF69" s="62"/>
      <c r="EG69" s="60"/>
      <c r="EH69" s="60">
        <f>SUM('[1]címrend kötelező'!EH69+'[1]címrend önként'!EH69+'[1]címrend államig'!EH69)</f>
        <v>0</v>
      </c>
      <c r="EI69" s="62"/>
      <c r="EJ69" s="60"/>
      <c r="EK69" s="60">
        <f>SUM('[1]címrend kötelező'!EK69+'[1]címrend önként'!EK69+'[1]címrend államig'!EK69)</f>
        <v>0</v>
      </c>
      <c r="EL69" s="62"/>
      <c r="EM69" s="60"/>
      <c r="EN69" s="60">
        <f>SUM('[1]címrend kötelező'!EN69+'[1]címrend önként'!EN69+'[1]címrend államig'!EN69)</f>
        <v>0</v>
      </c>
      <c r="EO69" s="62"/>
      <c r="EP69" s="60"/>
      <c r="EQ69" s="60">
        <f>SUM('[1]címrend kötelező'!EQ69+'[1]címrend önként'!EQ69+'[1]címrend államig'!EQ69)</f>
        <v>0</v>
      </c>
      <c r="ER69" s="62"/>
      <c r="ES69" s="60"/>
      <c r="ET69" s="60">
        <f>SUM('[1]címrend kötelező'!ET69+'[1]címrend önként'!ET69+'[1]címrend államig'!ET69)</f>
        <v>0</v>
      </c>
      <c r="EU69" s="62"/>
      <c r="EV69" s="62">
        <f t="shared" si="62"/>
        <v>0</v>
      </c>
      <c r="EW69" s="62">
        <f t="shared" si="62"/>
        <v>0</v>
      </c>
      <c r="EX69" s="65"/>
      <c r="EY69" s="60"/>
      <c r="EZ69" s="64">
        <f>'[1]címrend kötelező'!EY69+'[1]címrend önként'!EY69+'[1]címrend államig'!EY69</f>
        <v>0</v>
      </c>
      <c r="FA69" s="62"/>
      <c r="FB69" s="60"/>
      <c r="FC69" s="64">
        <f>'[1]címrend kötelező'!EZ69+'[1]címrend önként'!EZ69+'[1]címrend államig'!EZ69</f>
        <v>0</v>
      </c>
      <c r="FD69" s="62"/>
      <c r="FE69" s="60"/>
      <c r="FF69" s="64">
        <f>'[1]címrend kötelező'!FA69+'[1]címrend önként'!FA69+'[1]címrend államig'!FA69</f>
        <v>0</v>
      </c>
      <c r="FG69" s="62"/>
      <c r="FH69" s="60"/>
      <c r="FI69" s="64">
        <f>'[1]címrend kötelező'!FB69+'[1]címrend önként'!FB69+'[1]címrend államig'!FB69</f>
        <v>0</v>
      </c>
      <c r="FJ69" s="62"/>
      <c r="FK69" s="60"/>
      <c r="FL69" s="64">
        <f>'[1]címrend kötelező'!FC69+'[1]címrend önként'!FC69+'[1]címrend államig'!FC69</f>
        <v>0</v>
      </c>
      <c r="FM69" s="62"/>
      <c r="FN69" s="60"/>
      <c r="FO69" s="64">
        <f>'[1]címrend kötelező'!FD69+'[1]címrend önként'!FD69+'[1]címrend államig'!FD69</f>
        <v>0</v>
      </c>
      <c r="FP69" s="62"/>
      <c r="FQ69" s="60"/>
      <c r="FR69" s="64">
        <f>'[1]címrend kötelező'!FE69+'[1]címrend önként'!FE69+'[1]címrend államig'!FE69</f>
        <v>0</v>
      </c>
      <c r="FS69" s="62"/>
      <c r="FT69" s="60"/>
      <c r="FU69" s="64">
        <f>'[1]címrend kötelező'!FF69+'[1]címrend önként'!FF69+'[1]címrend államig'!FF69</f>
        <v>0</v>
      </c>
      <c r="FV69" s="62"/>
      <c r="FW69" s="60"/>
      <c r="FX69" s="64">
        <f>'[1]címrend kötelező'!FG69+'[1]címrend önként'!FG69+'[1]címrend államig'!FG69</f>
        <v>0</v>
      </c>
      <c r="FY69" s="62"/>
      <c r="FZ69" s="60"/>
      <c r="GA69" s="64">
        <f>'[1]címrend kötelező'!FH69+'[1]címrend önként'!FH69+'[1]címrend államig'!FH69</f>
        <v>0</v>
      </c>
      <c r="GB69" s="64"/>
      <c r="GC69" s="60"/>
      <c r="GD69" s="64">
        <f>'[1]címrend kötelező'!FI69+'[1]címrend önként'!FI69+'[1]címrend államig'!FI69</f>
        <v>0</v>
      </c>
      <c r="GE69" s="64"/>
      <c r="GF69" s="60"/>
      <c r="GG69" s="64">
        <f>'[1]címrend kötelező'!FJ69+'[1]címrend önként'!FJ69+'[1]címrend államig'!FJ69</f>
        <v>0</v>
      </c>
      <c r="GH69" s="64"/>
      <c r="GI69" s="60"/>
      <c r="GJ69" s="64">
        <f>'[1]címrend kötelező'!FK69+'[1]címrend önként'!FK69+'[1]címrend államig'!FK69</f>
        <v>0</v>
      </c>
      <c r="GK69" s="62"/>
      <c r="GL69" s="62">
        <f t="shared" si="63"/>
        <v>0</v>
      </c>
      <c r="GM69" s="62">
        <f t="shared" si="63"/>
        <v>0</v>
      </c>
      <c r="GN69" s="62"/>
      <c r="GO69" s="60"/>
      <c r="GP69" s="64">
        <f>'[1]címrend kötelező'!FM69+'[1]címrend önként'!FM69+'[1]címrend államig'!FM69</f>
        <v>0</v>
      </c>
      <c r="GQ69" s="64"/>
      <c r="GR69" s="60"/>
      <c r="GS69" s="64">
        <f>'[1]címrend kötelező'!FN69+'[1]címrend önként'!FN69+'[1]címrend államig'!FN69</f>
        <v>0</v>
      </c>
      <c r="GT69" s="64"/>
      <c r="GU69" s="60"/>
      <c r="GV69" s="64">
        <f>'[1]címrend kötelező'!FO69+'[1]címrend önként'!FO69+'[1]címrend államig'!FO69</f>
        <v>0</v>
      </c>
      <c r="GW69" s="62"/>
      <c r="GX69" s="62">
        <f t="shared" si="64"/>
        <v>0</v>
      </c>
      <c r="GY69" s="62">
        <f t="shared" si="64"/>
        <v>0</v>
      </c>
      <c r="GZ69" s="62"/>
      <c r="HA69" s="62">
        <f t="shared" si="65"/>
        <v>466047</v>
      </c>
      <c r="HB69" s="62">
        <f t="shared" si="65"/>
        <v>1994144</v>
      </c>
      <c r="HC69" s="66"/>
      <c r="HE69" s="25"/>
      <c r="HF69" s="25"/>
    </row>
    <row r="70" spans="1:214" x14ac:dyDescent="0.2">
      <c r="C70" s="68"/>
      <c r="D70" s="68"/>
      <c r="E70" s="68"/>
    </row>
    <row r="71" spans="1:214" x14ac:dyDescent="0.2">
      <c r="B71" s="68">
        <f>SUM(B6)</f>
        <v>193004</v>
      </c>
      <c r="C71" s="68">
        <f t="shared" ref="C71:BN71" si="320">SUM(C6)</f>
        <v>180290</v>
      </c>
      <c r="D71" s="68">
        <f t="shared" si="320"/>
        <v>93.412571760170778</v>
      </c>
      <c r="E71" s="68">
        <f t="shared" si="320"/>
        <v>5000</v>
      </c>
      <c r="F71" s="68">
        <f t="shared" si="320"/>
        <v>1000</v>
      </c>
      <c r="G71" s="68">
        <f t="shared" si="320"/>
        <v>20</v>
      </c>
      <c r="H71" s="68">
        <f t="shared" si="320"/>
        <v>3353</v>
      </c>
      <c r="I71" s="68">
        <f t="shared" si="320"/>
        <v>3353</v>
      </c>
      <c r="J71" s="68">
        <f t="shared" si="320"/>
        <v>100</v>
      </c>
      <c r="K71" s="68">
        <f t="shared" si="320"/>
        <v>7034</v>
      </c>
      <c r="L71" s="68">
        <f t="shared" si="320"/>
        <v>6918</v>
      </c>
      <c r="M71" s="68">
        <f t="shared" si="320"/>
        <v>98.350867216377594</v>
      </c>
      <c r="N71" s="68">
        <f t="shared" si="320"/>
        <v>166280</v>
      </c>
      <c r="O71" s="68">
        <f t="shared" si="320"/>
        <v>123969</v>
      </c>
      <c r="P71" s="68">
        <f t="shared" si="320"/>
        <v>74.554366129420259</v>
      </c>
      <c r="Q71" s="68">
        <f t="shared" si="320"/>
        <v>693317</v>
      </c>
      <c r="R71" s="68">
        <f t="shared" si="320"/>
        <v>742225</v>
      </c>
      <c r="S71" s="68">
        <f t="shared" si="320"/>
        <v>107.0542046423209</v>
      </c>
      <c r="T71" s="68">
        <f t="shared" si="320"/>
        <v>673622</v>
      </c>
      <c r="U71" s="68">
        <f t="shared" si="320"/>
        <v>918137</v>
      </c>
      <c r="V71" s="68">
        <f t="shared" si="320"/>
        <v>136.2985472564732</v>
      </c>
      <c r="W71" s="68">
        <f t="shared" si="320"/>
        <v>0</v>
      </c>
      <c r="X71" s="68">
        <f t="shared" si="320"/>
        <v>6868</v>
      </c>
      <c r="Y71" s="68">
        <f t="shared" si="320"/>
        <v>0</v>
      </c>
      <c r="Z71" s="68">
        <f t="shared" si="320"/>
        <v>5709877</v>
      </c>
      <c r="AA71" s="68">
        <f t="shared" si="320"/>
        <v>6430577</v>
      </c>
      <c r="AB71" s="68">
        <f t="shared" si="320"/>
        <v>112.62198817943015</v>
      </c>
      <c r="AC71" s="68">
        <f t="shared" si="320"/>
        <v>0</v>
      </c>
      <c r="AD71" s="68">
        <f t="shared" si="320"/>
        <v>0</v>
      </c>
      <c r="AE71" s="68">
        <f t="shared" si="320"/>
        <v>0</v>
      </c>
      <c r="AF71" s="68">
        <f t="shared" si="320"/>
        <v>4604</v>
      </c>
      <c r="AG71" s="68">
        <f t="shared" si="320"/>
        <v>4500</v>
      </c>
      <c r="AH71" s="68">
        <f t="shared" si="320"/>
        <v>97.741094700260646</v>
      </c>
      <c r="AI71" s="68">
        <f t="shared" si="320"/>
        <v>27850</v>
      </c>
      <c r="AJ71" s="68">
        <f t="shared" si="320"/>
        <v>13600</v>
      </c>
      <c r="AK71" s="68">
        <f t="shared" si="320"/>
        <v>48.833034111310589</v>
      </c>
      <c r="AL71" s="68">
        <f t="shared" si="320"/>
        <v>157000</v>
      </c>
      <c r="AM71" s="68">
        <f t="shared" si="320"/>
        <v>155447</v>
      </c>
      <c r="AN71" s="68">
        <f t="shared" si="320"/>
        <v>99.010828025477707</v>
      </c>
      <c r="AO71" s="68">
        <f t="shared" si="320"/>
        <v>698409</v>
      </c>
      <c r="AP71" s="68">
        <f t="shared" si="320"/>
        <v>790408</v>
      </c>
      <c r="AQ71" s="68">
        <f t="shared" si="320"/>
        <v>113.17265384609878</v>
      </c>
      <c r="AR71" s="68">
        <f t="shared" si="320"/>
        <v>0</v>
      </c>
      <c r="AS71" s="68">
        <f t="shared" si="320"/>
        <v>5000</v>
      </c>
      <c r="AT71" s="68">
        <f t="shared" si="320"/>
        <v>0</v>
      </c>
      <c r="AU71" s="68">
        <f t="shared" si="320"/>
        <v>153653</v>
      </c>
      <c r="AV71" s="68">
        <f t="shared" si="320"/>
        <v>140407</v>
      </c>
      <c r="AW71" s="68">
        <f t="shared" si="320"/>
        <v>91.379276681874089</v>
      </c>
      <c r="AX71" s="68">
        <f t="shared" si="320"/>
        <v>54290</v>
      </c>
      <c r="AY71" s="68">
        <f t="shared" si="320"/>
        <v>55350</v>
      </c>
      <c r="AZ71" s="68">
        <f t="shared" si="320"/>
        <v>101.9524774359919</v>
      </c>
      <c r="BA71" s="68">
        <f t="shared" si="320"/>
        <v>25000</v>
      </c>
      <c r="BB71" s="68">
        <f t="shared" si="320"/>
        <v>0</v>
      </c>
      <c r="BC71" s="68">
        <f t="shared" si="320"/>
        <v>0</v>
      </c>
      <c r="BD71" s="68">
        <f t="shared" si="320"/>
        <v>1000</v>
      </c>
      <c r="BE71" s="68">
        <f t="shared" si="320"/>
        <v>1000</v>
      </c>
      <c r="BF71" s="68">
        <f t="shared" si="320"/>
        <v>100</v>
      </c>
      <c r="BG71" s="68">
        <f t="shared" si="320"/>
        <v>109572</v>
      </c>
      <c r="BH71" s="68">
        <f t="shared" si="320"/>
        <v>136669</v>
      </c>
      <c r="BI71" s="68">
        <f t="shared" si="320"/>
        <v>124.72985799291789</v>
      </c>
      <c r="BJ71" s="68">
        <f t="shared" si="320"/>
        <v>0</v>
      </c>
      <c r="BK71" s="68">
        <f t="shared" si="320"/>
        <v>0</v>
      </c>
      <c r="BL71" s="68">
        <f t="shared" si="320"/>
        <v>0</v>
      </c>
      <c r="BM71" s="68">
        <f t="shared" si="320"/>
        <v>3500</v>
      </c>
      <c r="BN71" s="68">
        <f t="shared" si="320"/>
        <v>26913</v>
      </c>
      <c r="BO71" s="68">
        <f t="shared" ref="BO71:DZ71" si="321">SUM(BO6)</f>
        <v>768.94285714285718</v>
      </c>
      <c r="BP71" s="68">
        <f t="shared" si="321"/>
        <v>477883</v>
      </c>
      <c r="BQ71" s="68">
        <f t="shared" si="321"/>
        <v>1035667</v>
      </c>
      <c r="BR71" s="68">
        <f t="shared" si="321"/>
        <v>216.7197828757248</v>
      </c>
      <c r="BS71" s="68">
        <f t="shared" si="321"/>
        <v>175109</v>
      </c>
      <c r="BT71" s="68">
        <f t="shared" si="321"/>
        <v>169062</v>
      </c>
      <c r="BU71" s="68">
        <f t="shared" si="321"/>
        <v>96.546722327236182</v>
      </c>
      <c r="BV71" s="68">
        <f t="shared" si="321"/>
        <v>0</v>
      </c>
      <c r="BW71" s="68">
        <f t="shared" si="321"/>
        <v>0</v>
      </c>
      <c r="BX71" s="68">
        <f t="shared" si="321"/>
        <v>0</v>
      </c>
      <c r="BY71" s="68">
        <f t="shared" si="321"/>
        <v>699392</v>
      </c>
      <c r="BZ71" s="68">
        <f t="shared" si="321"/>
        <v>853340</v>
      </c>
      <c r="CA71" s="68">
        <f t="shared" si="321"/>
        <v>122.01169015373353</v>
      </c>
      <c r="CB71" s="68">
        <f t="shared" si="321"/>
        <v>0</v>
      </c>
      <c r="CC71" s="68">
        <f t="shared" si="321"/>
        <v>0</v>
      </c>
      <c r="CD71" s="68">
        <f t="shared" si="321"/>
        <v>0</v>
      </c>
      <c r="CE71" s="68">
        <f t="shared" si="321"/>
        <v>3247780</v>
      </c>
      <c r="CF71" s="68">
        <f t="shared" si="321"/>
        <v>3716120</v>
      </c>
      <c r="CG71" s="68">
        <f t="shared" si="321"/>
        <v>114.42031172062148</v>
      </c>
      <c r="CH71" s="68">
        <f t="shared" si="321"/>
        <v>0</v>
      </c>
      <c r="CI71" s="68">
        <f t="shared" si="321"/>
        <v>548293</v>
      </c>
      <c r="CJ71" s="68">
        <f t="shared" si="321"/>
        <v>0</v>
      </c>
      <c r="CK71" s="68">
        <f t="shared" si="321"/>
        <v>2000</v>
      </c>
      <c r="CL71" s="68">
        <f t="shared" si="321"/>
        <v>268694</v>
      </c>
      <c r="CM71" s="68">
        <f t="shared" si="321"/>
        <v>13434.7</v>
      </c>
      <c r="CN71" s="68">
        <f t="shared" si="321"/>
        <v>320581</v>
      </c>
      <c r="CO71" s="68">
        <f t="shared" si="321"/>
        <v>696689</v>
      </c>
      <c r="CP71" s="68">
        <f t="shared" si="321"/>
        <v>217.32073953228669</v>
      </c>
      <c r="CQ71" s="68">
        <f t="shared" si="321"/>
        <v>0</v>
      </c>
      <c r="CR71" s="68">
        <f t="shared" si="321"/>
        <v>0</v>
      </c>
      <c r="CS71" s="68">
        <f t="shared" si="321"/>
        <v>0</v>
      </c>
      <c r="CT71" s="68">
        <f t="shared" si="321"/>
        <v>3000</v>
      </c>
      <c r="CU71" s="68">
        <f t="shared" si="321"/>
        <v>1000</v>
      </c>
      <c r="CV71" s="68">
        <f t="shared" si="321"/>
        <v>33.333333333333329</v>
      </c>
      <c r="CW71" s="68">
        <f t="shared" si="321"/>
        <v>53700</v>
      </c>
      <c r="CX71" s="68">
        <f t="shared" si="321"/>
        <v>5684</v>
      </c>
      <c r="CY71" s="68">
        <f t="shared" si="321"/>
        <v>10.584729981378025</v>
      </c>
      <c r="CZ71" s="68">
        <f t="shared" si="321"/>
        <v>42680</v>
      </c>
      <c r="DA71" s="68">
        <f t="shared" si="321"/>
        <v>67580</v>
      </c>
      <c r="DB71" s="68">
        <f t="shared" si="321"/>
        <v>158.34114339268979</v>
      </c>
      <c r="DC71" s="68">
        <f t="shared" si="321"/>
        <v>907200</v>
      </c>
      <c r="DD71" s="68">
        <f t="shared" si="321"/>
        <v>1000000</v>
      </c>
      <c r="DE71" s="68">
        <f t="shared" si="321"/>
        <v>110.22927689594357</v>
      </c>
      <c r="DF71" s="68">
        <f t="shared" si="321"/>
        <v>370139</v>
      </c>
      <c r="DG71" s="68">
        <f t="shared" si="321"/>
        <v>374700</v>
      </c>
      <c r="DH71" s="68">
        <f t="shared" si="321"/>
        <v>101.2322397801907</v>
      </c>
      <c r="DI71" s="68">
        <f t="shared" si="321"/>
        <v>96640</v>
      </c>
      <c r="DJ71" s="68">
        <f t="shared" si="321"/>
        <v>91719</v>
      </c>
      <c r="DK71" s="68">
        <f t="shared" si="321"/>
        <v>94.90790562913908</v>
      </c>
      <c r="DL71" s="68">
        <f t="shared" si="321"/>
        <v>130042</v>
      </c>
      <c r="DM71" s="68">
        <f t="shared" si="321"/>
        <v>98857</v>
      </c>
      <c r="DN71" s="68">
        <f t="shared" si="321"/>
        <v>76.019286076805955</v>
      </c>
      <c r="DO71" s="68">
        <f t="shared" si="321"/>
        <v>874506</v>
      </c>
      <c r="DP71" s="68">
        <f t="shared" si="321"/>
        <v>866708</v>
      </c>
      <c r="DQ71" s="68">
        <f t="shared" si="321"/>
        <v>99.108296569720494</v>
      </c>
      <c r="DR71" s="68">
        <f t="shared" si="321"/>
        <v>16087017</v>
      </c>
      <c r="DS71" s="68">
        <f t="shared" si="321"/>
        <v>19536744</v>
      </c>
      <c r="DT71" s="68">
        <f t="shared" si="321"/>
        <v>121.44416830043755</v>
      </c>
      <c r="DU71" s="68">
        <f t="shared" si="321"/>
        <v>14226</v>
      </c>
      <c r="DV71" s="68">
        <f t="shared" si="321"/>
        <v>14114</v>
      </c>
      <c r="DW71" s="68">
        <f t="shared" si="321"/>
        <v>99.212709124138897</v>
      </c>
      <c r="DX71" s="68">
        <f t="shared" si="321"/>
        <v>7392</v>
      </c>
      <c r="DY71" s="68">
        <f t="shared" si="321"/>
        <v>5816</v>
      </c>
      <c r="DZ71" s="68">
        <f t="shared" si="321"/>
        <v>78.679653679653683</v>
      </c>
      <c r="EA71" s="68">
        <f t="shared" ref="EA71:GL71" si="322">SUM(EA6)</f>
        <v>4000</v>
      </c>
      <c r="EB71" s="68">
        <f t="shared" si="322"/>
        <v>5232</v>
      </c>
      <c r="EC71" s="68">
        <f t="shared" si="322"/>
        <v>130.80000000000001</v>
      </c>
      <c r="ED71" s="68">
        <f t="shared" si="322"/>
        <v>326545</v>
      </c>
      <c r="EE71" s="68">
        <f t="shared" si="322"/>
        <v>358729</v>
      </c>
      <c r="EF71" s="68">
        <f t="shared" si="322"/>
        <v>109.85591572371342</v>
      </c>
      <c r="EG71" s="68">
        <f t="shared" si="322"/>
        <v>47360</v>
      </c>
      <c r="EH71" s="68">
        <f t="shared" si="322"/>
        <v>70415</v>
      </c>
      <c r="EI71" s="68">
        <f t="shared" si="322"/>
        <v>148.68032094594594</v>
      </c>
      <c r="EJ71" s="68">
        <f t="shared" si="322"/>
        <v>51137</v>
      </c>
      <c r="EK71" s="68">
        <f t="shared" si="322"/>
        <v>56559</v>
      </c>
      <c r="EL71" s="68">
        <f t="shared" si="322"/>
        <v>110.60289027514325</v>
      </c>
      <c r="EM71" s="68">
        <f t="shared" si="322"/>
        <v>14795</v>
      </c>
      <c r="EN71" s="68">
        <f t="shared" si="322"/>
        <v>20866</v>
      </c>
      <c r="EO71" s="68">
        <f t="shared" si="322"/>
        <v>141.03413315309226</v>
      </c>
      <c r="EP71" s="68">
        <f t="shared" si="322"/>
        <v>1415777</v>
      </c>
      <c r="EQ71" s="68">
        <f t="shared" si="322"/>
        <v>1304188</v>
      </c>
      <c r="ER71" s="68">
        <f t="shared" si="322"/>
        <v>92.118179628571454</v>
      </c>
      <c r="ES71" s="68">
        <f t="shared" si="322"/>
        <v>540431</v>
      </c>
      <c r="ET71" s="68">
        <f t="shared" si="322"/>
        <v>463974</v>
      </c>
      <c r="EU71" s="68">
        <f t="shared" si="322"/>
        <v>85.852588026963659</v>
      </c>
      <c r="EV71" s="68">
        <f t="shared" si="322"/>
        <v>2421663</v>
      </c>
      <c r="EW71" s="68">
        <f t="shared" si="322"/>
        <v>2299893</v>
      </c>
      <c r="EX71" s="68">
        <f t="shared" si="322"/>
        <v>94.971637259189251</v>
      </c>
      <c r="EY71" s="68">
        <f t="shared" si="322"/>
        <v>80080</v>
      </c>
      <c r="EZ71" s="68">
        <f t="shared" si="322"/>
        <v>68153</v>
      </c>
      <c r="FA71" s="68">
        <f t="shared" si="322"/>
        <v>85.106143856143859</v>
      </c>
      <c r="FB71" s="68">
        <f t="shared" si="322"/>
        <v>120092</v>
      </c>
      <c r="FC71" s="68">
        <f t="shared" si="322"/>
        <v>132010</v>
      </c>
      <c r="FD71" s="68">
        <f t="shared" si="322"/>
        <v>109.92405822202977</v>
      </c>
      <c r="FE71" s="68">
        <f t="shared" si="322"/>
        <v>80739</v>
      </c>
      <c r="FF71" s="68">
        <f t="shared" si="322"/>
        <v>62186</v>
      </c>
      <c r="FG71" s="68">
        <f t="shared" si="322"/>
        <v>77.021018343056028</v>
      </c>
      <c r="FH71" s="68">
        <f t="shared" si="322"/>
        <v>117339</v>
      </c>
      <c r="FI71" s="68">
        <f t="shared" si="322"/>
        <v>190926</v>
      </c>
      <c r="FJ71" s="68">
        <f t="shared" si="322"/>
        <v>162.71316442103648</v>
      </c>
      <c r="FK71" s="68">
        <f t="shared" si="322"/>
        <v>105602</v>
      </c>
      <c r="FL71" s="68">
        <f t="shared" si="322"/>
        <v>128880</v>
      </c>
      <c r="FM71" s="68">
        <f t="shared" si="322"/>
        <v>122.04314312228934</v>
      </c>
      <c r="FN71" s="68">
        <f t="shared" si="322"/>
        <v>252059</v>
      </c>
      <c r="FO71" s="68">
        <f t="shared" si="322"/>
        <v>244806</v>
      </c>
      <c r="FP71" s="68">
        <f t="shared" si="322"/>
        <v>97.122499097433533</v>
      </c>
      <c r="FQ71" s="68">
        <f t="shared" si="322"/>
        <v>112739</v>
      </c>
      <c r="FR71" s="68">
        <f t="shared" si="322"/>
        <v>128037</v>
      </c>
      <c r="FS71" s="68">
        <f t="shared" si="322"/>
        <v>113.56939479683162</v>
      </c>
      <c r="FT71" s="68">
        <f t="shared" si="322"/>
        <v>127143</v>
      </c>
      <c r="FU71" s="68">
        <f t="shared" si="322"/>
        <v>152258</v>
      </c>
      <c r="FV71" s="68">
        <f t="shared" si="322"/>
        <v>119.75334859174316</v>
      </c>
      <c r="FW71" s="68">
        <f t="shared" si="322"/>
        <v>82786</v>
      </c>
      <c r="FX71" s="68">
        <f t="shared" si="322"/>
        <v>92509</v>
      </c>
      <c r="FY71" s="68">
        <f t="shared" si="322"/>
        <v>111.74473944869905</v>
      </c>
      <c r="FZ71" s="68">
        <f t="shared" si="322"/>
        <v>12245</v>
      </c>
      <c r="GA71" s="68">
        <f t="shared" si="322"/>
        <v>16058</v>
      </c>
      <c r="GB71" s="68">
        <f t="shared" si="322"/>
        <v>131.13924050632912</v>
      </c>
      <c r="GC71" s="68">
        <f t="shared" si="322"/>
        <v>44664</v>
      </c>
      <c r="GD71" s="68">
        <f t="shared" si="322"/>
        <v>48694</v>
      </c>
      <c r="GE71" s="68">
        <f t="shared" si="322"/>
        <v>109.02292674189505</v>
      </c>
      <c r="GF71" s="68">
        <f t="shared" si="322"/>
        <v>770747</v>
      </c>
      <c r="GG71" s="68">
        <f t="shared" si="322"/>
        <v>790664</v>
      </c>
      <c r="GH71" s="68">
        <f t="shared" si="322"/>
        <v>102.58411644806922</v>
      </c>
      <c r="GI71" s="68">
        <f t="shared" si="322"/>
        <v>0</v>
      </c>
      <c r="GJ71" s="68">
        <f t="shared" si="322"/>
        <v>67875</v>
      </c>
      <c r="GK71" s="68">
        <f t="shared" si="322"/>
        <v>0</v>
      </c>
      <c r="GL71" s="68">
        <f t="shared" si="322"/>
        <v>1906235</v>
      </c>
      <c r="GM71" s="68">
        <f t="shared" ref="GM71:HC71" si="323">SUM(GM6)</f>
        <v>2123056</v>
      </c>
      <c r="GN71" s="68">
        <f t="shared" si="323"/>
        <v>111.37430589617753</v>
      </c>
      <c r="GO71" s="68">
        <f t="shared" si="323"/>
        <v>849430</v>
      </c>
      <c r="GP71" s="68">
        <f t="shared" si="323"/>
        <v>912798</v>
      </c>
      <c r="GQ71" s="68">
        <f t="shared" si="323"/>
        <v>107.46006145297436</v>
      </c>
      <c r="GR71" s="68">
        <f t="shared" si="323"/>
        <v>1386978</v>
      </c>
      <c r="GS71" s="68">
        <f t="shared" si="323"/>
        <v>1524865</v>
      </c>
      <c r="GT71" s="68">
        <f t="shared" si="323"/>
        <v>109.94154197110552</v>
      </c>
      <c r="GU71" s="68">
        <f t="shared" si="323"/>
        <v>1267571</v>
      </c>
      <c r="GV71" s="68">
        <f t="shared" si="323"/>
        <v>1354848</v>
      </c>
      <c r="GW71" s="68">
        <f t="shared" si="323"/>
        <v>106.8853736792653</v>
      </c>
      <c r="GX71" s="68">
        <f t="shared" si="323"/>
        <v>5410214</v>
      </c>
      <c r="GY71" s="68">
        <f t="shared" si="323"/>
        <v>5915567</v>
      </c>
      <c r="GZ71" s="68">
        <f t="shared" si="323"/>
        <v>109.34072108792738</v>
      </c>
      <c r="HA71" s="68">
        <f t="shared" si="323"/>
        <v>23918894</v>
      </c>
      <c r="HB71" s="68">
        <f t="shared" si="323"/>
        <v>27752204</v>
      </c>
      <c r="HC71" s="68">
        <f t="shared" si="323"/>
        <v>116.02628449292011</v>
      </c>
    </row>
    <row r="72" spans="1:214" x14ac:dyDescent="0.2">
      <c r="B72" s="68">
        <f>SUM(B27)</f>
        <v>0</v>
      </c>
      <c r="C72" s="68">
        <f t="shared" ref="C72:BN72" si="324">SUM(C27)</f>
        <v>0</v>
      </c>
      <c r="D72" s="68">
        <f t="shared" si="324"/>
        <v>0</v>
      </c>
      <c r="E72" s="68">
        <f t="shared" si="324"/>
        <v>0</v>
      </c>
      <c r="F72" s="68">
        <f t="shared" si="324"/>
        <v>0</v>
      </c>
      <c r="G72" s="68">
        <f t="shared" si="324"/>
        <v>0</v>
      </c>
      <c r="H72" s="68">
        <f t="shared" si="324"/>
        <v>0</v>
      </c>
      <c r="I72" s="68">
        <f t="shared" si="324"/>
        <v>0</v>
      </c>
      <c r="J72" s="68">
        <f t="shared" si="324"/>
        <v>0</v>
      </c>
      <c r="K72" s="68">
        <f t="shared" si="324"/>
        <v>500</v>
      </c>
      <c r="L72" s="68">
        <f t="shared" si="324"/>
        <v>500</v>
      </c>
      <c r="M72" s="68">
        <f t="shared" si="324"/>
        <v>100</v>
      </c>
      <c r="N72" s="68">
        <f t="shared" si="324"/>
        <v>0</v>
      </c>
      <c r="O72" s="68">
        <f t="shared" si="324"/>
        <v>0</v>
      </c>
      <c r="P72" s="68">
        <f t="shared" si="324"/>
        <v>0</v>
      </c>
      <c r="Q72" s="68">
        <f t="shared" si="324"/>
        <v>0</v>
      </c>
      <c r="R72" s="68">
        <f t="shared" si="324"/>
        <v>0</v>
      </c>
      <c r="S72" s="68">
        <f t="shared" si="324"/>
        <v>0</v>
      </c>
      <c r="T72" s="68">
        <f t="shared" si="324"/>
        <v>0</v>
      </c>
      <c r="U72" s="68">
        <f t="shared" si="324"/>
        <v>0</v>
      </c>
      <c r="V72" s="68">
        <f t="shared" si="324"/>
        <v>0</v>
      </c>
      <c r="W72" s="68">
        <f t="shared" si="324"/>
        <v>7086196</v>
      </c>
      <c r="X72" s="68">
        <f t="shared" si="324"/>
        <v>7558077</v>
      </c>
      <c r="Y72" s="68">
        <f t="shared" si="324"/>
        <v>106.65915817174687</v>
      </c>
      <c r="Z72" s="68">
        <f t="shared" si="324"/>
        <v>1674245</v>
      </c>
      <c r="AA72" s="68">
        <f t="shared" si="324"/>
        <v>1723442</v>
      </c>
      <c r="AB72" s="68">
        <f t="shared" si="324"/>
        <v>102.93845882771041</v>
      </c>
      <c r="AC72" s="68">
        <f t="shared" si="324"/>
        <v>1179681</v>
      </c>
      <c r="AD72" s="68">
        <f t="shared" si="324"/>
        <v>2929976</v>
      </c>
      <c r="AE72" s="68">
        <f t="shared" si="324"/>
        <v>0</v>
      </c>
      <c r="AF72" s="68">
        <f t="shared" si="324"/>
        <v>0</v>
      </c>
      <c r="AG72" s="68">
        <f t="shared" si="324"/>
        <v>0</v>
      </c>
      <c r="AH72" s="68">
        <f t="shared" si="324"/>
        <v>0</v>
      </c>
      <c r="AI72" s="68">
        <f t="shared" si="324"/>
        <v>5603</v>
      </c>
      <c r="AJ72" s="68">
        <f t="shared" si="324"/>
        <v>5603</v>
      </c>
      <c r="AK72" s="68">
        <f t="shared" si="324"/>
        <v>100</v>
      </c>
      <c r="AL72" s="68">
        <f t="shared" si="324"/>
        <v>0</v>
      </c>
      <c r="AM72" s="68">
        <f t="shared" si="324"/>
        <v>0</v>
      </c>
      <c r="AN72" s="68">
        <f t="shared" si="324"/>
        <v>0</v>
      </c>
      <c r="AO72" s="68">
        <f t="shared" si="324"/>
        <v>1112500</v>
      </c>
      <c r="AP72" s="68">
        <f t="shared" si="324"/>
        <v>1251010</v>
      </c>
      <c r="AQ72" s="68">
        <f t="shared" si="324"/>
        <v>112.45033707865169</v>
      </c>
      <c r="AR72" s="68">
        <f t="shared" si="324"/>
        <v>0</v>
      </c>
      <c r="AS72" s="68">
        <f t="shared" si="324"/>
        <v>0</v>
      </c>
      <c r="AT72" s="68">
        <f t="shared" si="324"/>
        <v>0</v>
      </c>
      <c r="AU72" s="68">
        <f t="shared" si="324"/>
        <v>1500</v>
      </c>
      <c r="AV72" s="68">
        <f t="shared" si="324"/>
        <v>1200</v>
      </c>
      <c r="AW72" s="68">
        <f t="shared" si="324"/>
        <v>80</v>
      </c>
      <c r="AX72" s="68">
        <f t="shared" si="324"/>
        <v>246119</v>
      </c>
      <c r="AY72" s="68">
        <f t="shared" si="324"/>
        <v>250000</v>
      </c>
      <c r="AZ72" s="68">
        <f t="shared" si="324"/>
        <v>101.57687947700096</v>
      </c>
      <c r="BA72" s="68">
        <f t="shared" si="324"/>
        <v>0</v>
      </c>
      <c r="BB72" s="68">
        <f t="shared" si="324"/>
        <v>0</v>
      </c>
      <c r="BC72" s="68">
        <f t="shared" si="324"/>
        <v>0</v>
      </c>
      <c r="BD72" s="68">
        <f t="shared" si="324"/>
        <v>0</v>
      </c>
      <c r="BE72" s="68">
        <f t="shared" si="324"/>
        <v>0</v>
      </c>
      <c r="BF72" s="68">
        <f t="shared" si="324"/>
        <v>0</v>
      </c>
      <c r="BG72" s="68">
        <f t="shared" si="324"/>
        <v>70976</v>
      </c>
      <c r="BH72" s="68">
        <f t="shared" si="324"/>
        <v>68219</v>
      </c>
      <c r="BI72" s="68">
        <f t="shared" si="324"/>
        <v>96.115588367899008</v>
      </c>
      <c r="BJ72" s="68">
        <f t="shared" si="324"/>
        <v>50</v>
      </c>
      <c r="BK72" s="68">
        <f t="shared" si="324"/>
        <v>0</v>
      </c>
      <c r="BL72" s="68">
        <f t="shared" si="324"/>
        <v>0</v>
      </c>
      <c r="BM72" s="68">
        <f t="shared" si="324"/>
        <v>0</v>
      </c>
      <c r="BN72" s="68">
        <f t="shared" si="324"/>
        <v>0</v>
      </c>
      <c r="BO72" s="68">
        <f t="shared" ref="BO72:DZ72" si="325">SUM(BO27)</f>
        <v>0</v>
      </c>
      <c r="BP72" s="68">
        <f t="shared" si="325"/>
        <v>72247</v>
      </c>
      <c r="BQ72" s="68">
        <f t="shared" si="325"/>
        <v>155846</v>
      </c>
      <c r="BR72" s="68">
        <f t="shared" si="325"/>
        <v>215.71276315971599</v>
      </c>
      <c r="BS72" s="68">
        <f t="shared" si="325"/>
        <v>10000</v>
      </c>
      <c r="BT72" s="68">
        <f t="shared" si="325"/>
        <v>0</v>
      </c>
      <c r="BU72" s="68">
        <f t="shared" si="325"/>
        <v>0</v>
      </c>
      <c r="BV72" s="68">
        <f t="shared" si="325"/>
        <v>0</v>
      </c>
      <c r="BW72" s="68">
        <f t="shared" si="325"/>
        <v>0</v>
      </c>
      <c r="BX72" s="68">
        <f t="shared" si="325"/>
        <v>0</v>
      </c>
      <c r="BY72" s="68">
        <f t="shared" si="325"/>
        <v>120000</v>
      </c>
      <c r="BZ72" s="68">
        <f t="shared" si="325"/>
        <v>10000</v>
      </c>
      <c r="CA72" s="68">
        <f t="shared" si="325"/>
        <v>8.3333333333333321</v>
      </c>
      <c r="CB72" s="68">
        <f t="shared" si="325"/>
        <v>0</v>
      </c>
      <c r="CC72" s="68">
        <f t="shared" si="325"/>
        <v>0</v>
      </c>
      <c r="CD72" s="68">
        <f t="shared" si="325"/>
        <v>0</v>
      </c>
      <c r="CE72" s="68">
        <f t="shared" si="325"/>
        <v>4287020</v>
      </c>
      <c r="CF72" s="68">
        <f t="shared" si="325"/>
        <v>4659170</v>
      </c>
      <c r="CG72" s="68">
        <f t="shared" si="325"/>
        <v>108.68085523277242</v>
      </c>
      <c r="CH72" s="68">
        <f t="shared" si="325"/>
        <v>0</v>
      </c>
      <c r="CI72" s="68">
        <f t="shared" si="325"/>
        <v>0</v>
      </c>
      <c r="CJ72" s="68">
        <f t="shared" si="325"/>
        <v>0</v>
      </c>
      <c r="CK72" s="68">
        <f t="shared" si="325"/>
        <v>0</v>
      </c>
      <c r="CL72" s="68">
        <f t="shared" si="325"/>
        <v>168194</v>
      </c>
      <c r="CM72" s="68">
        <f t="shared" si="325"/>
        <v>0</v>
      </c>
      <c r="CN72" s="68">
        <f t="shared" si="325"/>
        <v>0</v>
      </c>
      <c r="CO72" s="68">
        <f t="shared" si="325"/>
        <v>390000</v>
      </c>
      <c r="CP72" s="68">
        <f t="shared" si="325"/>
        <v>0</v>
      </c>
      <c r="CQ72" s="68">
        <f t="shared" si="325"/>
        <v>0</v>
      </c>
      <c r="CR72" s="68">
        <f t="shared" si="325"/>
        <v>0</v>
      </c>
      <c r="CS72" s="68">
        <f t="shared" si="325"/>
        <v>0</v>
      </c>
      <c r="CT72" s="68">
        <f t="shared" si="325"/>
        <v>0</v>
      </c>
      <c r="CU72" s="68">
        <f t="shared" si="325"/>
        <v>0</v>
      </c>
      <c r="CV72" s="68">
        <f t="shared" si="325"/>
        <v>0</v>
      </c>
      <c r="CW72" s="68">
        <f t="shared" si="325"/>
        <v>0</v>
      </c>
      <c r="CX72" s="68">
        <f t="shared" si="325"/>
        <v>0</v>
      </c>
      <c r="CY72" s="68">
        <f t="shared" si="325"/>
        <v>0</v>
      </c>
      <c r="CZ72" s="68">
        <f t="shared" si="325"/>
        <v>0</v>
      </c>
      <c r="DA72" s="68">
        <f t="shared" si="325"/>
        <v>0</v>
      </c>
      <c r="DB72" s="68">
        <f t="shared" si="325"/>
        <v>0</v>
      </c>
      <c r="DC72" s="68">
        <f t="shared" si="325"/>
        <v>90000</v>
      </c>
      <c r="DD72" s="68">
        <f t="shared" si="325"/>
        <v>140000</v>
      </c>
      <c r="DE72" s="68">
        <f t="shared" si="325"/>
        <v>155.55555555555557</v>
      </c>
      <c r="DF72" s="68">
        <f t="shared" si="325"/>
        <v>0</v>
      </c>
      <c r="DG72" s="68">
        <f t="shared" si="325"/>
        <v>120507</v>
      </c>
      <c r="DH72" s="68">
        <f t="shared" si="325"/>
        <v>0</v>
      </c>
      <c r="DI72" s="68">
        <f t="shared" si="325"/>
        <v>55000</v>
      </c>
      <c r="DJ72" s="68">
        <f t="shared" si="325"/>
        <v>30000</v>
      </c>
      <c r="DK72" s="68">
        <f t="shared" si="325"/>
        <v>54.54545454545454</v>
      </c>
      <c r="DL72" s="68">
        <f t="shared" si="325"/>
        <v>0</v>
      </c>
      <c r="DM72" s="68">
        <f t="shared" si="325"/>
        <v>0</v>
      </c>
      <c r="DN72" s="68">
        <f t="shared" si="325"/>
        <v>0</v>
      </c>
      <c r="DO72" s="68">
        <f t="shared" si="325"/>
        <v>75380</v>
      </c>
      <c r="DP72" s="68">
        <f t="shared" si="325"/>
        <v>75000</v>
      </c>
      <c r="DQ72" s="68">
        <f t="shared" si="325"/>
        <v>99.495887503316524</v>
      </c>
      <c r="DR72" s="68">
        <f t="shared" si="325"/>
        <v>16087017</v>
      </c>
      <c r="DS72" s="68">
        <f t="shared" si="325"/>
        <v>19536744</v>
      </c>
      <c r="DT72" s="68">
        <f t="shared" si="325"/>
        <v>121.44416830043755</v>
      </c>
      <c r="DU72" s="68">
        <f t="shared" si="325"/>
        <v>14226</v>
      </c>
      <c r="DV72" s="68">
        <f t="shared" si="325"/>
        <v>14114</v>
      </c>
      <c r="DW72" s="68">
        <f t="shared" si="325"/>
        <v>99.212709124138897</v>
      </c>
      <c r="DX72" s="68">
        <f t="shared" si="325"/>
        <v>7392</v>
      </c>
      <c r="DY72" s="68">
        <f t="shared" si="325"/>
        <v>5816</v>
      </c>
      <c r="DZ72" s="68">
        <f t="shared" si="325"/>
        <v>78.679653679653683</v>
      </c>
      <c r="EA72" s="68">
        <f t="shared" ref="EA72:GL72" si="326">SUM(EA27)</f>
        <v>4000</v>
      </c>
      <c r="EB72" s="68">
        <f t="shared" si="326"/>
        <v>5232</v>
      </c>
      <c r="EC72" s="68">
        <f t="shared" si="326"/>
        <v>130.80000000000001</v>
      </c>
      <c r="ED72" s="68">
        <f t="shared" si="326"/>
        <v>326545</v>
      </c>
      <c r="EE72" s="68">
        <f t="shared" si="326"/>
        <v>358729</v>
      </c>
      <c r="EF72" s="68">
        <f t="shared" si="326"/>
        <v>109.85591572371342</v>
      </c>
      <c r="EG72" s="68">
        <f t="shared" si="326"/>
        <v>47360</v>
      </c>
      <c r="EH72" s="68">
        <f t="shared" si="326"/>
        <v>70415</v>
      </c>
      <c r="EI72" s="68">
        <f t="shared" si="326"/>
        <v>148.68032094594594</v>
      </c>
      <c r="EJ72" s="68">
        <f t="shared" si="326"/>
        <v>51137</v>
      </c>
      <c r="EK72" s="68">
        <f t="shared" si="326"/>
        <v>56559</v>
      </c>
      <c r="EL72" s="68">
        <f t="shared" si="326"/>
        <v>0</v>
      </c>
      <c r="EM72" s="68">
        <f t="shared" si="326"/>
        <v>14795</v>
      </c>
      <c r="EN72" s="68">
        <f t="shared" si="326"/>
        <v>20866</v>
      </c>
      <c r="EO72" s="68">
        <f t="shared" si="326"/>
        <v>0</v>
      </c>
      <c r="EP72" s="68">
        <f t="shared" si="326"/>
        <v>1415777</v>
      </c>
      <c r="EQ72" s="68">
        <f t="shared" si="326"/>
        <v>1304188</v>
      </c>
      <c r="ER72" s="68">
        <f t="shared" si="326"/>
        <v>0</v>
      </c>
      <c r="ES72" s="68">
        <f t="shared" si="326"/>
        <v>540431</v>
      </c>
      <c r="ET72" s="68">
        <f t="shared" si="326"/>
        <v>463974</v>
      </c>
      <c r="EU72" s="68">
        <f t="shared" si="326"/>
        <v>85.852588026963659</v>
      </c>
      <c r="EV72" s="68">
        <f t="shared" si="326"/>
        <v>2421663</v>
      </c>
      <c r="EW72" s="68">
        <f t="shared" si="326"/>
        <v>2299893</v>
      </c>
      <c r="EX72" s="68">
        <f t="shared" si="326"/>
        <v>94.971637259189251</v>
      </c>
      <c r="EY72" s="68">
        <f t="shared" si="326"/>
        <v>80080</v>
      </c>
      <c r="EZ72" s="68">
        <f t="shared" si="326"/>
        <v>68153</v>
      </c>
      <c r="FA72" s="68">
        <f t="shared" si="326"/>
        <v>85.106143856143859</v>
      </c>
      <c r="FB72" s="68">
        <f t="shared" si="326"/>
        <v>120092</v>
      </c>
      <c r="FC72" s="68">
        <f t="shared" si="326"/>
        <v>132010</v>
      </c>
      <c r="FD72" s="68">
        <f t="shared" si="326"/>
        <v>109.92405822202977</v>
      </c>
      <c r="FE72" s="68">
        <f t="shared" si="326"/>
        <v>80739</v>
      </c>
      <c r="FF72" s="68">
        <f t="shared" si="326"/>
        <v>62186</v>
      </c>
      <c r="FG72" s="68">
        <f t="shared" si="326"/>
        <v>77.021018343056028</v>
      </c>
      <c r="FH72" s="68">
        <f t="shared" si="326"/>
        <v>117339</v>
      </c>
      <c r="FI72" s="68">
        <f t="shared" si="326"/>
        <v>190926</v>
      </c>
      <c r="FJ72" s="68">
        <f t="shared" si="326"/>
        <v>162.71316442103648</v>
      </c>
      <c r="FK72" s="68">
        <f t="shared" si="326"/>
        <v>105602</v>
      </c>
      <c r="FL72" s="68">
        <f t="shared" si="326"/>
        <v>128880</v>
      </c>
      <c r="FM72" s="68">
        <f t="shared" si="326"/>
        <v>122.04314312228934</v>
      </c>
      <c r="FN72" s="68">
        <f t="shared" si="326"/>
        <v>252059</v>
      </c>
      <c r="FO72" s="68">
        <f t="shared" si="326"/>
        <v>244806</v>
      </c>
      <c r="FP72" s="68">
        <f t="shared" si="326"/>
        <v>97.122499097433533</v>
      </c>
      <c r="FQ72" s="68">
        <f t="shared" si="326"/>
        <v>112739</v>
      </c>
      <c r="FR72" s="68">
        <f t="shared" si="326"/>
        <v>128037</v>
      </c>
      <c r="FS72" s="68">
        <f t="shared" si="326"/>
        <v>113.56939479683162</v>
      </c>
      <c r="FT72" s="68">
        <f t="shared" si="326"/>
        <v>127143</v>
      </c>
      <c r="FU72" s="68">
        <f t="shared" si="326"/>
        <v>152258</v>
      </c>
      <c r="FV72" s="68">
        <f t="shared" si="326"/>
        <v>119.75334859174316</v>
      </c>
      <c r="FW72" s="68">
        <f t="shared" si="326"/>
        <v>82786</v>
      </c>
      <c r="FX72" s="68">
        <f t="shared" si="326"/>
        <v>92509</v>
      </c>
      <c r="FY72" s="68">
        <f t="shared" si="326"/>
        <v>111.74473944869905</v>
      </c>
      <c r="FZ72" s="68">
        <f t="shared" si="326"/>
        <v>12245</v>
      </c>
      <c r="GA72" s="68">
        <f t="shared" si="326"/>
        <v>16058</v>
      </c>
      <c r="GB72" s="68">
        <f t="shared" si="326"/>
        <v>131.13924050632912</v>
      </c>
      <c r="GC72" s="68">
        <f t="shared" si="326"/>
        <v>44664</v>
      </c>
      <c r="GD72" s="68">
        <f t="shared" si="326"/>
        <v>48694</v>
      </c>
      <c r="GE72" s="68">
        <f t="shared" si="326"/>
        <v>109.02292674189505</v>
      </c>
      <c r="GF72" s="68">
        <f t="shared" si="326"/>
        <v>770747</v>
      </c>
      <c r="GG72" s="68">
        <f t="shared" si="326"/>
        <v>790664</v>
      </c>
      <c r="GH72" s="68">
        <f t="shared" si="326"/>
        <v>102.58411644806922</v>
      </c>
      <c r="GI72" s="68">
        <f t="shared" si="326"/>
        <v>0</v>
      </c>
      <c r="GJ72" s="68">
        <f t="shared" si="326"/>
        <v>67875</v>
      </c>
      <c r="GK72" s="68">
        <f t="shared" si="326"/>
        <v>0</v>
      </c>
      <c r="GL72" s="68">
        <f t="shared" si="326"/>
        <v>1906235</v>
      </c>
      <c r="GM72" s="68">
        <f t="shared" ref="GM72:HC72" si="327">SUM(GM27)</f>
        <v>2123056</v>
      </c>
      <c r="GN72" s="68">
        <f t="shared" si="327"/>
        <v>111.37430589617753</v>
      </c>
      <c r="GO72" s="68">
        <f t="shared" si="327"/>
        <v>849430</v>
      </c>
      <c r="GP72" s="68">
        <f t="shared" si="327"/>
        <v>912798</v>
      </c>
      <c r="GQ72" s="68">
        <f t="shared" si="327"/>
        <v>107.46006145297436</v>
      </c>
      <c r="GR72" s="68">
        <f t="shared" si="327"/>
        <v>1386978</v>
      </c>
      <c r="GS72" s="68">
        <f t="shared" si="327"/>
        <v>1524865</v>
      </c>
      <c r="GT72" s="68">
        <f t="shared" si="327"/>
        <v>109.94154197110552</v>
      </c>
      <c r="GU72" s="68">
        <f t="shared" si="327"/>
        <v>1267571</v>
      </c>
      <c r="GV72" s="68">
        <f t="shared" si="327"/>
        <v>1354848</v>
      </c>
      <c r="GW72" s="68">
        <f t="shared" si="327"/>
        <v>106.8853736792653</v>
      </c>
      <c r="GX72" s="68">
        <f t="shared" si="327"/>
        <v>5410214</v>
      </c>
      <c r="GY72" s="68">
        <f t="shared" si="327"/>
        <v>5915567</v>
      </c>
      <c r="GZ72" s="68">
        <f t="shared" si="327"/>
        <v>109.34072108792738</v>
      </c>
      <c r="HA72" s="68">
        <f t="shared" si="327"/>
        <v>23918894</v>
      </c>
      <c r="HB72" s="68">
        <f t="shared" si="327"/>
        <v>27752204</v>
      </c>
      <c r="HC72" s="68">
        <f t="shared" si="327"/>
        <v>116.02628449292011</v>
      </c>
    </row>
    <row r="73" spans="1:214" x14ac:dyDescent="0.2">
      <c r="B73" s="68">
        <f>SUM(B71-B72)</f>
        <v>193004</v>
      </c>
      <c r="C73" s="68">
        <f t="shared" ref="C73:BN73" si="328">SUM(C71-C72)</f>
        <v>180290</v>
      </c>
      <c r="D73" s="68">
        <f t="shared" si="328"/>
        <v>93.412571760170778</v>
      </c>
      <c r="E73" s="68">
        <f t="shared" si="328"/>
        <v>5000</v>
      </c>
      <c r="F73" s="68">
        <f t="shared" si="328"/>
        <v>1000</v>
      </c>
      <c r="G73" s="68">
        <f t="shared" si="328"/>
        <v>20</v>
      </c>
      <c r="H73" s="68">
        <f t="shared" si="328"/>
        <v>3353</v>
      </c>
      <c r="I73" s="68">
        <f t="shared" si="328"/>
        <v>3353</v>
      </c>
      <c r="J73" s="68">
        <f t="shared" si="328"/>
        <v>100</v>
      </c>
      <c r="K73" s="68">
        <f t="shared" si="328"/>
        <v>6534</v>
      </c>
      <c r="L73" s="68">
        <f t="shared" si="328"/>
        <v>6418</v>
      </c>
      <c r="M73" s="68">
        <f t="shared" si="328"/>
        <v>-1.6491327836224059</v>
      </c>
      <c r="N73" s="68">
        <f t="shared" si="328"/>
        <v>166280</v>
      </c>
      <c r="O73" s="68">
        <f t="shared" si="328"/>
        <v>123969</v>
      </c>
      <c r="P73" s="68">
        <f t="shared" si="328"/>
        <v>74.554366129420259</v>
      </c>
      <c r="Q73" s="68">
        <f t="shared" si="328"/>
        <v>693317</v>
      </c>
      <c r="R73" s="68">
        <f t="shared" si="328"/>
        <v>742225</v>
      </c>
      <c r="S73" s="68">
        <f t="shared" si="328"/>
        <v>107.0542046423209</v>
      </c>
      <c r="T73" s="68">
        <f t="shared" si="328"/>
        <v>673622</v>
      </c>
      <c r="U73" s="68">
        <f t="shared" si="328"/>
        <v>918137</v>
      </c>
      <c r="V73" s="68">
        <f t="shared" si="328"/>
        <v>136.2985472564732</v>
      </c>
      <c r="W73" s="68">
        <f t="shared" si="328"/>
        <v>-7086196</v>
      </c>
      <c r="X73" s="68">
        <f t="shared" si="328"/>
        <v>-7551209</v>
      </c>
      <c r="Y73" s="68">
        <f t="shared" si="328"/>
        <v>-106.65915817174687</v>
      </c>
      <c r="Z73" s="68">
        <f t="shared" si="328"/>
        <v>4035632</v>
      </c>
      <c r="AA73" s="68">
        <f t="shared" si="328"/>
        <v>4707135</v>
      </c>
      <c r="AB73" s="68">
        <f t="shared" si="328"/>
        <v>9.6835293517197414</v>
      </c>
      <c r="AC73" s="68">
        <f t="shared" si="328"/>
        <v>-1179681</v>
      </c>
      <c r="AD73" s="68">
        <f t="shared" si="328"/>
        <v>-2929976</v>
      </c>
      <c r="AE73" s="68">
        <f t="shared" si="328"/>
        <v>0</v>
      </c>
      <c r="AF73" s="68">
        <f t="shared" si="328"/>
        <v>4604</v>
      </c>
      <c r="AG73" s="68">
        <f t="shared" si="328"/>
        <v>4500</v>
      </c>
      <c r="AH73" s="68">
        <f t="shared" si="328"/>
        <v>97.741094700260646</v>
      </c>
      <c r="AI73" s="68">
        <f t="shared" si="328"/>
        <v>22247</v>
      </c>
      <c r="AJ73" s="68">
        <f t="shared" si="328"/>
        <v>7997</v>
      </c>
      <c r="AK73" s="68">
        <f t="shared" si="328"/>
        <v>-51.166965888689411</v>
      </c>
      <c r="AL73" s="68">
        <f t="shared" si="328"/>
        <v>157000</v>
      </c>
      <c r="AM73" s="68">
        <f t="shared" si="328"/>
        <v>155447</v>
      </c>
      <c r="AN73" s="68">
        <f t="shared" si="328"/>
        <v>99.010828025477707</v>
      </c>
      <c r="AO73" s="68">
        <f t="shared" si="328"/>
        <v>-414091</v>
      </c>
      <c r="AP73" s="68">
        <f t="shared" si="328"/>
        <v>-460602</v>
      </c>
      <c r="AQ73" s="68">
        <f t="shared" si="328"/>
        <v>0.72231676744709716</v>
      </c>
      <c r="AR73" s="68">
        <f t="shared" si="328"/>
        <v>0</v>
      </c>
      <c r="AS73" s="68">
        <f t="shared" si="328"/>
        <v>5000</v>
      </c>
      <c r="AT73" s="68">
        <f t="shared" si="328"/>
        <v>0</v>
      </c>
      <c r="AU73" s="68">
        <f t="shared" si="328"/>
        <v>152153</v>
      </c>
      <c r="AV73" s="68">
        <f t="shared" si="328"/>
        <v>139207</v>
      </c>
      <c r="AW73" s="68">
        <f t="shared" si="328"/>
        <v>11.379276681874089</v>
      </c>
      <c r="AX73" s="68">
        <f t="shared" si="328"/>
        <v>-191829</v>
      </c>
      <c r="AY73" s="68">
        <f t="shared" si="328"/>
        <v>-194650</v>
      </c>
      <c r="AZ73" s="68">
        <f t="shared" si="328"/>
        <v>0.37559795899093729</v>
      </c>
      <c r="BA73" s="68">
        <f t="shared" si="328"/>
        <v>25000</v>
      </c>
      <c r="BB73" s="68">
        <f t="shared" si="328"/>
        <v>0</v>
      </c>
      <c r="BC73" s="68">
        <f t="shared" si="328"/>
        <v>0</v>
      </c>
      <c r="BD73" s="68">
        <f t="shared" si="328"/>
        <v>1000</v>
      </c>
      <c r="BE73" s="68">
        <f t="shared" si="328"/>
        <v>1000</v>
      </c>
      <c r="BF73" s="68">
        <f t="shared" si="328"/>
        <v>100</v>
      </c>
      <c r="BG73" s="68">
        <f t="shared" si="328"/>
        <v>38596</v>
      </c>
      <c r="BH73" s="68">
        <f t="shared" si="328"/>
        <v>68450</v>
      </c>
      <c r="BI73" s="68">
        <f t="shared" si="328"/>
        <v>28.614269625018878</v>
      </c>
      <c r="BJ73" s="68">
        <f t="shared" si="328"/>
        <v>-50</v>
      </c>
      <c r="BK73" s="68">
        <f t="shared" si="328"/>
        <v>0</v>
      </c>
      <c r="BL73" s="68">
        <f t="shared" si="328"/>
        <v>0</v>
      </c>
      <c r="BM73" s="68">
        <f t="shared" si="328"/>
        <v>3500</v>
      </c>
      <c r="BN73" s="68">
        <f t="shared" si="328"/>
        <v>26913</v>
      </c>
      <c r="BO73" s="68">
        <f t="shared" ref="BO73:DZ73" si="329">SUM(BO71-BO72)</f>
        <v>768.94285714285718</v>
      </c>
      <c r="BP73" s="68">
        <f t="shared" si="329"/>
        <v>405636</v>
      </c>
      <c r="BQ73" s="68">
        <f t="shared" si="329"/>
        <v>879821</v>
      </c>
      <c r="BR73" s="68">
        <f t="shared" si="329"/>
        <v>1.0070197160088128</v>
      </c>
      <c r="BS73" s="68">
        <f t="shared" si="329"/>
        <v>165109</v>
      </c>
      <c r="BT73" s="68">
        <f t="shared" si="329"/>
        <v>169062</v>
      </c>
      <c r="BU73" s="68">
        <f t="shared" si="329"/>
        <v>96.546722327236182</v>
      </c>
      <c r="BV73" s="68">
        <f t="shared" si="329"/>
        <v>0</v>
      </c>
      <c r="BW73" s="68">
        <f t="shared" si="329"/>
        <v>0</v>
      </c>
      <c r="BX73" s="68">
        <f t="shared" si="329"/>
        <v>0</v>
      </c>
      <c r="BY73" s="68">
        <f t="shared" si="329"/>
        <v>579392</v>
      </c>
      <c r="BZ73" s="68">
        <f t="shared" si="329"/>
        <v>843340</v>
      </c>
      <c r="CA73" s="68">
        <f t="shared" si="329"/>
        <v>113.6783568204002</v>
      </c>
      <c r="CB73" s="68">
        <f t="shared" si="329"/>
        <v>0</v>
      </c>
      <c r="CC73" s="68">
        <f t="shared" si="329"/>
        <v>0</v>
      </c>
      <c r="CD73" s="68">
        <f t="shared" si="329"/>
        <v>0</v>
      </c>
      <c r="CE73" s="68">
        <f t="shared" si="329"/>
        <v>-1039240</v>
      </c>
      <c r="CF73" s="68">
        <f t="shared" si="329"/>
        <v>-943050</v>
      </c>
      <c r="CG73" s="68">
        <f t="shared" si="329"/>
        <v>5.7394564878490684</v>
      </c>
      <c r="CH73" s="68">
        <f t="shared" si="329"/>
        <v>0</v>
      </c>
      <c r="CI73" s="68">
        <f t="shared" si="329"/>
        <v>548293</v>
      </c>
      <c r="CJ73" s="68">
        <f t="shared" si="329"/>
        <v>0</v>
      </c>
      <c r="CK73" s="68">
        <f t="shared" si="329"/>
        <v>2000</v>
      </c>
      <c r="CL73" s="68">
        <f t="shared" si="329"/>
        <v>100500</v>
      </c>
      <c r="CM73" s="68">
        <f t="shared" si="329"/>
        <v>13434.7</v>
      </c>
      <c r="CN73" s="68">
        <f t="shared" si="329"/>
        <v>320581</v>
      </c>
      <c r="CO73" s="68">
        <f t="shared" si="329"/>
        <v>306689</v>
      </c>
      <c r="CP73" s="68">
        <f t="shared" si="329"/>
        <v>217.32073953228669</v>
      </c>
      <c r="CQ73" s="68">
        <f t="shared" si="329"/>
        <v>0</v>
      </c>
      <c r="CR73" s="68">
        <f t="shared" si="329"/>
        <v>0</v>
      </c>
      <c r="CS73" s="68">
        <f t="shared" si="329"/>
        <v>0</v>
      </c>
      <c r="CT73" s="68">
        <f t="shared" si="329"/>
        <v>3000</v>
      </c>
      <c r="CU73" s="68">
        <f t="shared" si="329"/>
        <v>1000</v>
      </c>
      <c r="CV73" s="68">
        <f t="shared" si="329"/>
        <v>33.333333333333329</v>
      </c>
      <c r="CW73" s="68">
        <f t="shared" si="329"/>
        <v>53700</v>
      </c>
      <c r="CX73" s="68">
        <f t="shared" si="329"/>
        <v>5684</v>
      </c>
      <c r="CY73" s="68">
        <f t="shared" si="329"/>
        <v>10.584729981378025</v>
      </c>
      <c r="CZ73" s="68">
        <f t="shared" si="329"/>
        <v>42680</v>
      </c>
      <c r="DA73" s="68">
        <f t="shared" si="329"/>
        <v>67580</v>
      </c>
      <c r="DB73" s="68">
        <f t="shared" si="329"/>
        <v>158.34114339268979</v>
      </c>
      <c r="DC73" s="68">
        <f t="shared" si="329"/>
        <v>817200</v>
      </c>
      <c r="DD73" s="68">
        <f t="shared" si="329"/>
        <v>860000</v>
      </c>
      <c r="DE73" s="68">
        <f t="shared" si="329"/>
        <v>-45.326278659612001</v>
      </c>
      <c r="DF73" s="68">
        <f t="shared" si="329"/>
        <v>370139</v>
      </c>
      <c r="DG73" s="68">
        <f t="shared" si="329"/>
        <v>254193</v>
      </c>
      <c r="DH73" s="68">
        <f t="shared" si="329"/>
        <v>101.2322397801907</v>
      </c>
      <c r="DI73" s="68">
        <f t="shared" si="329"/>
        <v>41640</v>
      </c>
      <c r="DJ73" s="68">
        <f t="shared" si="329"/>
        <v>61719</v>
      </c>
      <c r="DK73" s="68">
        <f t="shared" si="329"/>
        <v>40.36245108368454</v>
      </c>
      <c r="DL73" s="68">
        <f t="shared" si="329"/>
        <v>130042</v>
      </c>
      <c r="DM73" s="68">
        <f t="shared" si="329"/>
        <v>98857</v>
      </c>
      <c r="DN73" s="68">
        <f t="shared" si="329"/>
        <v>76.019286076805955</v>
      </c>
      <c r="DO73" s="68">
        <f t="shared" si="329"/>
        <v>799126</v>
      </c>
      <c r="DP73" s="68">
        <f t="shared" si="329"/>
        <v>791708</v>
      </c>
      <c r="DQ73" s="68">
        <f t="shared" si="329"/>
        <v>-0.38759093359603014</v>
      </c>
      <c r="DR73" s="68">
        <f t="shared" si="329"/>
        <v>0</v>
      </c>
      <c r="DS73" s="68">
        <f t="shared" si="329"/>
        <v>0</v>
      </c>
      <c r="DT73" s="68">
        <f t="shared" si="329"/>
        <v>0</v>
      </c>
      <c r="DU73" s="68">
        <f t="shared" si="329"/>
        <v>0</v>
      </c>
      <c r="DV73" s="68">
        <f t="shared" si="329"/>
        <v>0</v>
      </c>
      <c r="DW73" s="68">
        <f t="shared" si="329"/>
        <v>0</v>
      </c>
      <c r="DX73" s="68">
        <f t="shared" si="329"/>
        <v>0</v>
      </c>
      <c r="DY73" s="68">
        <f t="shared" si="329"/>
        <v>0</v>
      </c>
      <c r="DZ73" s="68">
        <f t="shared" si="329"/>
        <v>0</v>
      </c>
      <c r="EA73" s="68">
        <f t="shared" ref="EA73:GL73" si="330">SUM(EA71-EA72)</f>
        <v>0</v>
      </c>
      <c r="EB73" s="68">
        <f t="shared" si="330"/>
        <v>0</v>
      </c>
      <c r="EC73" s="68">
        <f t="shared" si="330"/>
        <v>0</v>
      </c>
      <c r="ED73" s="68">
        <f t="shared" si="330"/>
        <v>0</v>
      </c>
      <c r="EE73" s="68">
        <f t="shared" si="330"/>
        <v>0</v>
      </c>
      <c r="EF73" s="68">
        <f t="shared" si="330"/>
        <v>0</v>
      </c>
      <c r="EG73" s="68">
        <f t="shared" si="330"/>
        <v>0</v>
      </c>
      <c r="EH73" s="68">
        <f t="shared" si="330"/>
        <v>0</v>
      </c>
      <c r="EI73" s="68">
        <f t="shared" si="330"/>
        <v>0</v>
      </c>
      <c r="EJ73" s="68">
        <f t="shared" si="330"/>
        <v>0</v>
      </c>
      <c r="EK73" s="68">
        <f t="shared" si="330"/>
        <v>0</v>
      </c>
      <c r="EL73" s="68">
        <f t="shared" si="330"/>
        <v>110.60289027514325</v>
      </c>
      <c r="EM73" s="68">
        <f t="shared" si="330"/>
        <v>0</v>
      </c>
      <c r="EN73" s="68">
        <f t="shared" si="330"/>
        <v>0</v>
      </c>
      <c r="EO73" s="68">
        <f t="shared" si="330"/>
        <v>141.03413315309226</v>
      </c>
      <c r="EP73" s="68">
        <f t="shared" si="330"/>
        <v>0</v>
      </c>
      <c r="EQ73" s="68">
        <f t="shared" si="330"/>
        <v>0</v>
      </c>
      <c r="ER73" s="68">
        <f t="shared" si="330"/>
        <v>92.118179628571454</v>
      </c>
      <c r="ES73" s="68">
        <f t="shared" si="330"/>
        <v>0</v>
      </c>
      <c r="ET73" s="68">
        <f t="shared" si="330"/>
        <v>0</v>
      </c>
      <c r="EU73" s="68">
        <f t="shared" si="330"/>
        <v>0</v>
      </c>
      <c r="EV73" s="68">
        <f t="shared" si="330"/>
        <v>0</v>
      </c>
      <c r="EW73" s="68">
        <f t="shared" si="330"/>
        <v>0</v>
      </c>
      <c r="EX73" s="68">
        <f t="shared" si="330"/>
        <v>0</v>
      </c>
      <c r="EY73" s="68">
        <f t="shared" si="330"/>
        <v>0</v>
      </c>
      <c r="EZ73" s="68">
        <f t="shared" si="330"/>
        <v>0</v>
      </c>
      <c r="FA73" s="68">
        <f t="shared" si="330"/>
        <v>0</v>
      </c>
      <c r="FB73" s="68">
        <f t="shared" si="330"/>
        <v>0</v>
      </c>
      <c r="FC73" s="68">
        <f t="shared" si="330"/>
        <v>0</v>
      </c>
      <c r="FD73" s="68">
        <f t="shared" si="330"/>
        <v>0</v>
      </c>
      <c r="FE73" s="68">
        <f t="shared" si="330"/>
        <v>0</v>
      </c>
      <c r="FF73" s="68">
        <f t="shared" si="330"/>
        <v>0</v>
      </c>
      <c r="FG73" s="68">
        <f t="shared" si="330"/>
        <v>0</v>
      </c>
      <c r="FH73" s="68">
        <f t="shared" si="330"/>
        <v>0</v>
      </c>
      <c r="FI73" s="68">
        <f t="shared" si="330"/>
        <v>0</v>
      </c>
      <c r="FJ73" s="68">
        <f t="shared" si="330"/>
        <v>0</v>
      </c>
      <c r="FK73" s="68">
        <f t="shared" si="330"/>
        <v>0</v>
      </c>
      <c r="FL73" s="68">
        <f t="shared" si="330"/>
        <v>0</v>
      </c>
      <c r="FM73" s="68">
        <f t="shared" si="330"/>
        <v>0</v>
      </c>
      <c r="FN73" s="68">
        <f t="shared" si="330"/>
        <v>0</v>
      </c>
      <c r="FO73" s="68">
        <f t="shared" si="330"/>
        <v>0</v>
      </c>
      <c r="FP73" s="68">
        <f t="shared" si="330"/>
        <v>0</v>
      </c>
      <c r="FQ73" s="68">
        <f t="shared" si="330"/>
        <v>0</v>
      </c>
      <c r="FR73" s="68">
        <f t="shared" si="330"/>
        <v>0</v>
      </c>
      <c r="FS73" s="68">
        <f t="shared" si="330"/>
        <v>0</v>
      </c>
      <c r="FT73" s="68">
        <f t="shared" si="330"/>
        <v>0</v>
      </c>
      <c r="FU73" s="68">
        <f t="shared" si="330"/>
        <v>0</v>
      </c>
      <c r="FV73" s="68">
        <f t="shared" si="330"/>
        <v>0</v>
      </c>
      <c r="FW73" s="68">
        <f t="shared" si="330"/>
        <v>0</v>
      </c>
      <c r="FX73" s="68">
        <f t="shared" si="330"/>
        <v>0</v>
      </c>
      <c r="FY73" s="68">
        <f t="shared" si="330"/>
        <v>0</v>
      </c>
      <c r="FZ73" s="68">
        <f t="shared" si="330"/>
        <v>0</v>
      </c>
      <c r="GA73" s="68">
        <f t="shared" si="330"/>
        <v>0</v>
      </c>
      <c r="GB73" s="68">
        <f t="shared" si="330"/>
        <v>0</v>
      </c>
      <c r="GC73" s="68">
        <f t="shared" si="330"/>
        <v>0</v>
      </c>
      <c r="GD73" s="68">
        <f t="shared" si="330"/>
        <v>0</v>
      </c>
      <c r="GE73" s="68">
        <f t="shared" si="330"/>
        <v>0</v>
      </c>
      <c r="GF73" s="68">
        <f t="shared" si="330"/>
        <v>0</v>
      </c>
      <c r="GG73" s="68">
        <f t="shared" si="330"/>
        <v>0</v>
      </c>
      <c r="GH73" s="68">
        <f t="shared" si="330"/>
        <v>0</v>
      </c>
      <c r="GI73" s="68">
        <f t="shared" si="330"/>
        <v>0</v>
      </c>
      <c r="GJ73" s="68">
        <f t="shared" si="330"/>
        <v>0</v>
      </c>
      <c r="GK73" s="68">
        <f t="shared" si="330"/>
        <v>0</v>
      </c>
      <c r="GL73" s="68">
        <f t="shared" si="330"/>
        <v>0</v>
      </c>
      <c r="GM73" s="68">
        <f t="shared" ref="GM73:HC73" si="331">SUM(GM71-GM72)</f>
        <v>0</v>
      </c>
      <c r="GN73" s="68">
        <f t="shared" si="331"/>
        <v>0</v>
      </c>
      <c r="GO73" s="68">
        <f t="shared" si="331"/>
        <v>0</v>
      </c>
      <c r="GP73" s="68">
        <f t="shared" si="331"/>
        <v>0</v>
      </c>
      <c r="GQ73" s="68">
        <f t="shared" si="331"/>
        <v>0</v>
      </c>
      <c r="GR73" s="68">
        <f t="shared" si="331"/>
        <v>0</v>
      </c>
      <c r="GS73" s="68">
        <f t="shared" si="331"/>
        <v>0</v>
      </c>
      <c r="GT73" s="68">
        <f t="shared" si="331"/>
        <v>0</v>
      </c>
      <c r="GU73" s="68">
        <f t="shared" si="331"/>
        <v>0</v>
      </c>
      <c r="GV73" s="68">
        <f t="shared" si="331"/>
        <v>0</v>
      </c>
      <c r="GW73" s="68">
        <f t="shared" si="331"/>
        <v>0</v>
      </c>
      <c r="GX73" s="68">
        <f t="shared" si="331"/>
        <v>0</v>
      </c>
      <c r="GY73" s="68">
        <f t="shared" si="331"/>
        <v>0</v>
      </c>
      <c r="GZ73" s="68">
        <f t="shared" si="331"/>
        <v>0</v>
      </c>
      <c r="HA73" s="68">
        <f t="shared" si="331"/>
        <v>0</v>
      </c>
      <c r="HB73" s="68">
        <f t="shared" si="331"/>
        <v>0</v>
      </c>
      <c r="HC73" s="68">
        <f t="shared" si="331"/>
        <v>0</v>
      </c>
    </row>
    <row r="74" spans="1:214" x14ac:dyDescent="0.2">
      <c r="C74" s="68"/>
      <c r="D74" s="68"/>
      <c r="E74" s="68"/>
    </row>
    <row r="75" spans="1:214" x14ac:dyDescent="0.2">
      <c r="C75" s="68"/>
      <c r="D75" s="68"/>
      <c r="E75" s="68"/>
      <c r="HB75" s="70">
        <f>SUM(HB7-HB28+HB54-HB62)</f>
        <v>0</v>
      </c>
    </row>
    <row r="76" spans="1:214" x14ac:dyDescent="0.2">
      <c r="C76" s="68"/>
      <c r="D76" s="68"/>
      <c r="E76" s="68"/>
      <c r="HB76" s="70">
        <f>SUM(HB18-HB40+HB58-HB67)</f>
        <v>0</v>
      </c>
    </row>
    <row r="77" spans="1:214" x14ac:dyDescent="0.2">
      <c r="C77" s="68"/>
      <c r="D77" s="68"/>
      <c r="E77" s="68"/>
    </row>
    <row r="78" spans="1:214" x14ac:dyDescent="0.2">
      <c r="C78" s="68"/>
      <c r="D78" s="68"/>
      <c r="E78" s="68"/>
    </row>
    <row r="79" spans="1:214" x14ac:dyDescent="0.2">
      <c r="C79" s="68"/>
      <c r="D79" s="68"/>
      <c r="E79" s="68"/>
    </row>
    <row r="80" spans="1:214" x14ac:dyDescent="0.2">
      <c r="C80" s="68"/>
      <c r="D80" s="68"/>
      <c r="E80" s="68"/>
    </row>
    <row r="81" spans="1:124" s="74" customFormat="1" x14ac:dyDescent="0.2">
      <c r="A81" s="71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  <c r="BH81" s="72"/>
      <c r="BI81" s="72"/>
      <c r="BJ81" s="72"/>
      <c r="BK81" s="72"/>
      <c r="BL81" s="72"/>
      <c r="BM81" s="72"/>
      <c r="BN81" s="72"/>
      <c r="BO81" s="72"/>
      <c r="BP81" s="72"/>
      <c r="BQ81" s="72"/>
      <c r="BR81" s="72"/>
      <c r="BS81" s="72"/>
      <c r="BT81" s="72"/>
      <c r="BU81" s="72"/>
      <c r="BV81" s="72"/>
      <c r="BW81" s="72"/>
      <c r="BX81" s="72"/>
      <c r="BY81" s="72"/>
      <c r="BZ81" s="72"/>
      <c r="CA81" s="72"/>
      <c r="CB81" s="72"/>
      <c r="CC81" s="72"/>
      <c r="CD81" s="72"/>
      <c r="CE81" s="72"/>
      <c r="CF81" s="72"/>
      <c r="CG81" s="72"/>
      <c r="CH81" s="72"/>
      <c r="CI81" s="72"/>
      <c r="CJ81" s="72"/>
      <c r="CK81" s="72"/>
      <c r="CL81" s="72"/>
      <c r="CM81" s="72"/>
      <c r="CN81" s="72"/>
      <c r="CO81" s="72"/>
      <c r="CP81" s="72"/>
      <c r="CQ81" s="72"/>
      <c r="CR81" s="72"/>
      <c r="CS81" s="72"/>
      <c r="CT81" s="72"/>
      <c r="CU81" s="72"/>
      <c r="CV81" s="72"/>
      <c r="CW81" s="72"/>
      <c r="CX81" s="72"/>
      <c r="CY81" s="72"/>
      <c r="CZ81" s="72"/>
      <c r="DA81" s="72"/>
      <c r="DB81" s="72"/>
      <c r="DC81" s="72"/>
      <c r="DD81" s="72"/>
      <c r="DE81" s="72"/>
      <c r="DF81" s="72"/>
      <c r="DG81" s="72"/>
      <c r="DH81" s="72"/>
      <c r="DI81" s="72"/>
      <c r="DJ81" s="72"/>
      <c r="DK81" s="72"/>
      <c r="DL81" s="72"/>
      <c r="DM81" s="72"/>
      <c r="DN81" s="72"/>
      <c r="DO81" s="72"/>
      <c r="DP81" s="72"/>
      <c r="DQ81" s="72"/>
      <c r="DR81" s="72"/>
      <c r="DS81" s="73"/>
      <c r="DT81" s="73"/>
    </row>
    <row r="82" spans="1:124" x14ac:dyDescent="0.2">
      <c r="C82" s="68"/>
      <c r="D82" s="68"/>
      <c r="E82" s="68"/>
    </row>
    <row r="83" spans="1:124" x14ac:dyDescent="0.2">
      <c r="C83" s="68"/>
      <c r="D83" s="68"/>
      <c r="E83" s="68"/>
    </row>
    <row r="84" spans="1:124" x14ac:dyDescent="0.2">
      <c r="C84" s="68"/>
      <c r="D84" s="68"/>
      <c r="E84" s="68"/>
    </row>
    <row r="85" spans="1:124" x14ac:dyDescent="0.2">
      <c r="C85" s="68"/>
      <c r="D85" s="68"/>
      <c r="E85" s="68"/>
    </row>
    <row r="86" spans="1:124" s="74" customFormat="1" x14ac:dyDescent="0.2">
      <c r="A86" s="71"/>
      <c r="B86" s="71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  <c r="CY86" s="72"/>
      <c r="CZ86" s="72"/>
      <c r="DA86" s="72"/>
      <c r="DB86" s="72"/>
      <c r="DC86" s="72"/>
      <c r="DD86" s="72"/>
      <c r="DE86" s="72"/>
      <c r="DF86" s="72"/>
      <c r="DG86" s="72"/>
      <c r="DH86" s="72"/>
      <c r="DI86" s="72"/>
      <c r="DJ86" s="72"/>
      <c r="DK86" s="72"/>
      <c r="DL86" s="72"/>
      <c r="DM86" s="72"/>
      <c r="DN86" s="72"/>
      <c r="DO86" s="72"/>
      <c r="DP86" s="72"/>
      <c r="DQ86" s="72"/>
      <c r="DR86" s="72"/>
      <c r="DS86" s="73"/>
      <c r="DT86" s="73"/>
    </row>
    <row r="87" spans="1:124" s="74" customFormat="1" x14ac:dyDescent="0.2">
      <c r="A87" s="71"/>
      <c r="B87" s="71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  <c r="BH87" s="72"/>
      <c r="BI87" s="72"/>
      <c r="BJ87" s="72"/>
      <c r="BK87" s="72"/>
      <c r="BL87" s="72"/>
      <c r="BM87" s="72"/>
      <c r="BN87" s="72"/>
      <c r="BO87" s="72"/>
      <c r="BP87" s="72"/>
      <c r="BQ87" s="72"/>
      <c r="BR87" s="72"/>
      <c r="BS87" s="72"/>
      <c r="BT87" s="72"/>
      <c r="BU87" s="72"/>
      <c r="BV87" s="72"/>
      <c r="BW87" s="72"/>
      <c r="BX87" s="72"/>
      <c r="BY87" s="72"/>
      <c r="BZ87" s="72"/>
      <c r="CA87" s="72"/>
      <c r="CB87" s="72"/>
      <c r="CC87" s="72"/>
      <c r="CD87" s="72"/>
      <c r="CE87" s="72"/>
      <c r="CF87" s="72"/>
      <c r="CG87" s="72"/>
      <c r="CH87" s="72"/>
      <c r="CI87" s="72"/>
      <c r="CJ87" s="72"/>
      <c r="CK87" s="72"/>
      <c r="CL87" s="72"/>
      <c r="CM87" s="72"/>
      <c r="CN87" s="72"/>
      <c r="CO87" s="72"/>
      <c r="CP87" s="72"/>
      <c r="CQ87" s="72"/>
      <c r="CR87" s="72"/>
      <c r="CS87" s="72"/>
      <c r="CT87" s="72"/>
      <c r="CU87" s="72"/>
      <c r="CV87" s="72"/>
      <c r="CW87" s="72"/>
      <c r="CX87" s="72"/>
      <c r="CY87" s="72"/>
      <c r="CZ87" s="72"/>
      <c r="DA87" s="72"/>
      <c r="DB87" s="72"/>
      <c r="DC87" s="72"/>
      <c r="DD87" s="72"/>
      <c r="DE87" s="72"/>
      <c r="DF87" s="72"/>
      <c r="DG87" s="72"/>
      <c r="DH87" s="72"/>
      <c r="DI87" s="72"/>
      <c r="DJ87" s="72"/>
      <c r="DK87" s="72"/>
      <c r="DL87" s="72"/>
      <c r="DM87" s="72"/>
      <c r="DN87" s="72"/>
      <c r="DO87" s="72"/>
      <c r="DP87" s="72"/>
      <c r="DQ87" s="72"/>
      <c r="DR87" s="72"/>
      <c r="DS87" s="73"/>
      <c r="DT87" s="73"/>
    </row>
    <row r="88" spans="1:124" x14ac:dyDescent="0.2">
      <c r="C88" s="68"/>
      <c r="D88" s="68"/>
      <c r="E88" s="68"/>
    </row>
    <row r="89" spans="1:124" x14ac:dyDescent="0.2">
      <c r="C89" s="68"/>
      <c r="D89" s="68"/>
      <c r="E89" s="68"/>
    </row>
    <row r="90" spans="1:124" x14ac:dyDescent="0.2">
      <c r="C90" s="68"/>
      <c r="D90" s="68"/>
      <c r="E90" s="68"/>
    </row>
    <row r="91" spans="1:124" x14ac:dyDescent="0.2">
      <c r="C91" s="68"/>
      <c r="D91" s="68"/>
      <c r="E91" s="68"/>
    </row>
    <row r="92" spans="1:124" x14ac:dyDescent="0.2">
      <c r="C92" s="68"/>
      <c r="D92" s="68"/>
      <c r="E92" s="68"/>
    </row>
    <row r="93" spans="1:124" x14ac:dyDescent="0.2">
      <c r="C93" s="68"/>
      <c r="D93" s="68"/>
      <c r="E93" s="68"/>
    </row>
    <row r="94" spans="1:124" x14ac:dyDescent="0.2">
      <c r="C94" s="68"/>
      <c r="D94" s="68"/>
      <c r="E94" s="68"/>
    </row>
    <row r="95" spans="1:124" x14ac:dyDescent="0.2">
      <c r="C95" s="68"/>
      <c r="D95" s="68"/>
      <c r="E95" s="68"/>
    </row>
    <row r="96" spans="1:124" x14ac:dyDescent="0.2">
      <c r="C96" s="68"/>
      <c r="D96" s="68"/>
      <c r="E96" s="68"/>
    </row>
    <row r="97" spans="1:124" s="74" customFormat="1" x14ac:dyDescent="0.2">
      <c r="A97" s="71"/>
      <c r="B97" s="71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2"/>
      <c r="CA97" s="72"/>
      <c r="CB97" s="72"/>
      <c r="CC97" s="72"/>
      <c r="CD97" s="72"/>
      <c r="CE97" s="72"/>
      <c r="CF97" s="72"/>
      <c r="CG97" s="72"/>
      <c r="CH97" s="72"/>
      <c r="CI97" s="72"/>
      <c r="CJ97" s="72"/>
      <c r="CK97" s="72"/>
      <c r="CL97" s="72"/>
      <c r="CM97" s="72"/>
      <c r="CN97" s="72"/>
      <c r="CO97" s="72"/>
      <c r="CP97" s="72"/>
      <c r="CQ97" s="72"/>
      <c r="CR97" s="72"/>
      <c r="CS97" s="72"/>
      <c r="CT97" s="72"/>
      <c r="CU97" s="72"/>
      <c r="CV97" s="72"/>
      <c r="CW97" s="72"/>
      <c r="CX97" s="72"/>
      <c r="CY97" s="72"/>
      <c r="CZ97" s="72"/>
      <c r="DA97" s="72"/>
      <c r="DB97" s="72"/>
      <c r="DC97" s="72"/>
      <c r="DD97" s="72"/>
      <c r="DE97" s="72"/>
      <c r="DF97" s="72"/>
      <c r="DG97" s="72"/>
      <c r="DH97" s="72"/>
      <c r="DI97" s="72"/>
      <c r="DJ97" s="72"/>
      <c r="DK97" s="72"/>
      <c r="DL97" s="72"/>
      <c r="DM97" s="72"/>
      <c r="DN97" s="72"/>
      <c r="DO97" s="72"/>
      <c r="DP97" s="72"/>
      <c r="DQ97" s="72"/>
      <c r="DR97" s="72"/>
      <c r="DS97" s="73"/>
      <c r="DT97" s="73"/>
    </row>
    <row r="98" spans="1:124" x14ac:dyDescent="0.2">
      <c r="C98" s="68"/>
      <c r="D98" s="68"/>
      <c r="E98" s="68"/>
    </row>
    <row r="99" spans="1:124" x14ac:dyDescent="0.2">
      <c r="C99" s="68"/>
      <c r="D99" s="68"/>
      <c r="E99" s="68"/>
    </row>
    <row r="100" spans="1:124" s="68" customFormat="1" x14ac:dyDescent="0.2">
      <c r="A100" s="67"/>
      <c r="B100" s="67"/>
      <c r="DS100" s="69"/>
      <c r="DT100" s="69"/>
    </row>
    <row r="101" spans="1:124" s="68" customFormat="1" x14ac:dyDescent="0.2">
      <c r="A101" s="67"/>
      <c r="B101" s="67"/>
      <c r="DS101" s="69"/>
      <c r="DT101" s="69"/>
    </row>
    <row r="102" spans="1:124" s="68" customFormat="1" x14ac:dyDescent="0.2">
      <c r="A102" s="67"/>
      <c r="B102" s="67"/>
      <c r="DS102" s="69"/>
      <c r="DT102" s="69"/>
    </row>
    <row r="103" spans="1:124" s="68" customFormat="1" x14ac:dyDescent="0.2">
      <c r="A103" s="67"/>
      <c r="B103" s="67"/>
      <c r="DS103" s="69"/>
      <c r="DT103" s="69"/>
    </row>
    <row r="104" spans="1:124" s="68" customFormat="1" x14ac:dyDescent="0.2">
      <c r="A104" s="67"/>
      <c r="B104" s="67"/>
      <c r="DS104" s="69"/>
      <c r="DT104" s="69"/>
    </row>
    <row r="105" spans="1:124" s="68" customFormat="1" x14ac:dyDescent="0.2">
      <c r="A105" s="67"/>
      <c r="B105" s="67"/>
      <c r="DS105" s="69"/>
      <c r="DT105" s="69"/>
    </row>
    <row r="106" spans="1:124" s="68" customFormat="1" x14ac:dyDescent="0.2">
      <c r="A106" s="67"/>
      <c r="B106" s="67"/>
      <c r="DS106" s="69"/>
      <c r="DT106" s="69"/>
    </row>
    <row r="107" spans="1:124" s="68" customFormat="1" x14ac:dyDescent="0.2">
      <c r="A107" s="67"/>
      <c r="B107" s="67"/>
      <c r="DS107" s="69"/>
      <c r="DT107" s="69"/>
    </row>
    <row r="108" spans="1:124" s="68" customFormat="1" x14ac:dyDescent="0.2">
      <c r="A108" s="67"/>
      <c r="B108" s="67"/>
      <c r="DS108" s="69"/>
      <c r="DT108" s="69"/>
    </row>
    <row r="109" spans="1:124" s="68" customFormat="1" x14ac:dyDescent="0.2">
      <c r="A109" s="67"/>
      <c r="B109" s="67"/>
      <c r="DS109" s="69"/>
      <c r="DT109" s="69"/>
    </row>
    <row r="110" spans="1:124" s="68" customFormat="1" x14ac:dyDescent="0.2">
      <c r="A110" s="67"/>
      <c r="B110" s="67"/>
      <c r="DS110" s="69"/>
      <c r="DT110" s="69"/>
    </row>
    <row r="111" spans="1:124" s="68" customFormat="1" x14ac:dyDescent="0.2">
      <c r="A111" s="67"/>
      <c r="B111" s="67"/>
      <c r="DS111" s="69"/>
      <c r="DT111" s="69"/>
    </row>
    <row r="112" spans="1:124" s="68" customFormat="1" x14ac:dyDescent="0.2">
      <c r="A112" s="67"/>
      <c r="B112" s="67"/>
      <c r="DS112" s="69"/>
      <c r="DT112" s="69"/>
    </row>
    <row r="113" spans="1:124" s="68" customFormat="1" x14ac:dyDescent="0.2">
      <c r="A113" s="67"/>
      <c r="B113" s="67"/>
      <c r="DS113" s="69"/>
      <c r="DT113" s="69"/>
    </row>
    <row r="114" spans="1:124" s="68" customFormat="1" x14ac:dyDescent="0.2">
      <c r="A114" s="67"/>
      <c r="B114" s="67"/>
      <c r="DS114" s="69"/>
      <c r="DT114" s="69"/>
    </row>
    <row r="115" spans="1:124" s="68" customFormat="1" x14ac:dyDescent="0.2">
      <c r="A115" s="67"/>
      <c r="B115" s="67"/>
      <c r="DS115" s="69"/>
      <c r="DT115" s="69"/>
    </row>
    <row r="116" spans="1:124" s="68" customFormat="1" x14ac:dyDescent="0.2">
      <c r="A116" s="67"/>
      <c r="B116" s="67"/>
      <c r="DS116" s="69"/>
      <c r="DT116" s="69"/>
    </row>
    <row r="117" spans="1:124" s="68" customFormat="1" x14ac:dyDescent="0.2">
      <c r="A117" s="67"/>
      <c r="B117" s="67"/>
      <c r="DS117" s="69"/>
      <c r="DT117" s="69"/>
    </row>
    <row r="118" spans="1:124" s="68" customFormat="1" x14ac:dyDescent="0.2">
      <c r="A118" s="67"/>
      <c r="B118" s="67"/>
      <c r="DS118" s="69"/>
      <c r="DT118" s="69"/>
    </row>
    <row r="119" spans="1:124" s="68" customFormat="1" x14ac:dyDescent="0.2">
      <c r="A119" s="67"/>
      <c r="B119" s="67"/>
      <c r="DS119" s="69"/>
      <c r="DT119" s="69"/>
    </row>
    <row r="120" spans="1:124" s="68" customFormat="1" x14ac:dyDescent="0.2">
      <c r="A120" s="67"/>
      <c r="B120" s="67"/>
      <c r="DS120" s="69"/>
      <c r="DT120" s="69"/>
    </row>
    <row r="121" spans="1:124" s="68" customFormat="1" x14ac:dyDescent="0.2">
      <c r="A121" s="67"/>
      <c r="B121" s="67"/>
      <c r="DS121" s="69"/>
      <c r="DT121" s="69"/>
    </row>
    <row r="122" spans="1:124" s="68" customFormat="1" x14ac:dyDescent="0.2">
      <c r="A122" s="67"/>
      <c r="B122" s="67"/>
      <c r="DS122" s="69"/>
      <c r="DT122" s="69"/>
    </row>
    <row r="123" spans="1:124" s="68" customFormat="1" x14ac:dyDescent="0.2">
      <c r="A123" s="67"/>
      <c r="B123" s="67"/>
      <c r="DS123" s="69"/>
      <c r="DT123" s="69"/>
    </row>
    <row r="124" spans="1:124" s="68" customFormat="1" x14ac:dyDescent="0.2">
      <c r="A124" s="67"/>
      <c r="B124" s="67"/>
      <c r="DS124" s="69"/>
      <c r="DT124" s="69"/>
    </row>
    <row r="125" spans="1:124" s="68" customFormat="1" x14ac:dyDescent="0.2">
      <c r="A125" s="67"/>
      <c r="B125" s="67"/>
      <c r="DS125" s="69"/>
      <c r="DT125" s="69"/>
    </row>
    <row r="126" spans="1:124" s="68" customFormat="1" x14ac:dyDescent="0.2">
      <c r="A126" s="67"/>
      <c r="B126" s="67"/>
      <c r="DS126" s="69"/>
      <c r="DT126" s="69"/>
    </row>
    <row r="127" spans="1:124" s="68" customFormat="1" x14ac:dyDescent="0.2">
      <c r="A127" s="67"/>
      <c r="B127" s="67"/>
      <c r="DS127" s="69"/>
      <c r="DT127" s="69"/>
    </row>
    <row r="128" spans="1:124" s="68" customFormat="1" x14ac:dyDescent="0.2">
      <c r="A128" s="67"/>
      <c r="B128" s="67"/>
      <c r="DS128" s="69"/>
      <c r="DT128" s="69"/>
    </row>
    <row r="129" spans="1:124" s="68" customFormat="1" x14ac:dyDescent="0.2">
      <c r="A129" s="67"/>
      <c r="B129" s="67"/>
      <c r="DS129" s="69"/>
      <c r="DT129" s="69"/>
    </row>
    <row r="130" spans="1:124" s="68" customFormat="1" x14ac:dyDescent="0.2">
      <c r="A130" s="67"/>
      <c r="B130" s="67"/>
      <c r="DS130" s="69"/>
      <c r="DT130" s="69"/>
    </row>
    <row r="131" spans="1:124" s="68" customFormat="1" x14ac:dyDescent="0.2">
      <c r="A131" s="67"/>
      <c r="B131" s="67"/>
      <c r="DS131" s="69"/>
      <c r="DT131" s="69"/>
    </row>
    <row r="132" spans="1:124" s="68" customFormat="1" x14ac:dyDescent="0.2">
      <c r="A132" s="67"/>
      <c r="B132" s="67"/>
      <c r="DS132" s="69"/>
      <c r="DT132" s="69"/>
    </row>
    <row r="133" spans="1:124" s="68" customFormat="1" x14ac:dyDescent="0.2">
      <c r="A133" s="67"/>
      <c r="B133" s="67"/>
      <c r="DS133" s="69"/>
      <c r="DT133" s="69"/>
    </row>
    <row r="134" spans="1:124" s="68" customFormat="1" x14ac:dyDescent="0.2">
      <c r="A134" s="67"/>
      <c r="B134" s="67"/>
      <c r="DS134" s="69"/>
      <c r="DT134" s="69"/>
    </row>
    <row r="135" spans="1:124" s="68" customFormat="1" x14ac:dyDescent="0.2">
      <c r="A135" s="67"/>
      <c r="B135" s="67"/>
      <c r="DS135" s="69"/>
      <c r="DT135" s="69"/>
    </row>
    <row r="136" spans="1:124" s="68" customFormat="1" x14ac:dyDescent="0.2">
      <c r="A136" s="67"/>
      <c r="B136" s="67"/>
      <c r="DS136" s="69"/>
      <c r="DT136" s="69"/>
    </row>
    <row r="137" spans="1:124" s="68" customFormat="1" x14ac:dyDescent="0.2">
      <c r="A137" s="67"/>
      <c r="B137" s="67"/>
      <c r="DS137" s="69"/>
      <c r="DT137" s="69"/>
    </row>
    <row r="138" spans="1:124" s="68" customFormat="1" x14ac:dyDescent="0.2">
      <c r="A138" s="67"/>
      <c r="B138" s="67"/>
      <c r="DS138" s="69"/>
      <c r="DT138" s="69"/>
    </row>
    <row r="139" spans="1:124" s="68" customFormat="1" x14ac:dyDescent="0.2">
      <c r="A139" s="67"/>
      <c r="B139" s="67"/>
      <c r="DS139" s="69"/>
      <c r="DT139" s="69"/>
    </row>
    <row r="140" spans="1:124" s="68" customFormat="1" x14ac:dyDescent="0.2">
      <c r="A140" s="67"/>
      <c r="B140" s="67"/>
      <c r="DS140" s="69"/>
      <c r="DT140" s="69"/>
    </row>
    <row r="141" spans="1:124" s="68" customFormat="1" x14ac:dyDescent="0.2">
      <c r="A141" s="67"/>
      <c r="B141" s="67"/>
      <c r="DS141" s="69"/>
      <c r="DT141" s="69"/>
    </row>
    <row r="142" spans="1:124" s="68" customFormat="1" x14ac:dyDescent="0.2">
      <c r="A142" s="67"/>
      <c r="B142" s="67"/>
      <c r="DS142" s="69"/>
      <c r="DT142" s="69"/>
    </row>
    <row r="143" spans="1:124" s="68" customFormat="1" x14ac:dyDescent="0.2">
      <c r="A143" s="67"/>
      <c r="B143" s="67"/>
      <c r="DS143" s="69"/>
      <c r="DT143" s="69"/>
    </row>
    <row r="144" spans="1:124" s="68" customFormat="1" x14ac:dyDescent="0.2">
      <c r="A144" s="67"/>
      <c r="B144" s="67"/>
      <c r="DS144" s="69"/>
      <c r="DT144" s="69"/>
    </row>
    <row r="145" spans="1:124" s="68" customFormat="1" x14ac:dyDescent="0.2">
      <c r="A145" s="67"/>
      <c r="B145" s="67"/>
      <c r="DS145" s="69"/>
      <c r="DT145" s="69"/>
    </row>
    <row r="146" spans="1:124" s="68" customFormat="1" x14ac:dyDescent="0.2">
      <c r="A146" s="67"/>
      <c r="B146" s="67"/>
      <c r="DS146" s="69"/>
      <c r="DT146" s="69"/>
    </row>
    <row r="147" spans="1:124" s="68" customFormat="1" x14ac:dyDescent="0.2">
      <c r="A147" s="67"/>
      <c r="B147" s="67"/>
      <c r="DS147" s="69"/>
      <c r="DT147" s="69"/>
    </row>
    <row r="148" spans="1:124" s="68" customFormat="1" x14ac:dyDescent="0.2">
      <c r="A148" s="67"/>
      <c r="B148" s="67"/>
      <c r="DS148" s="69"/>
      <c r="DT148" s="69"/>
    </row>
    <row r="149" spans="1:124" s="68" customFormat="1" x14ac:dyDescent="0.2">
      <c r="A149" s="67"/>
      <c r="B149" s="67"/>
      <c r="DS149" s="69"/>
      <c r="DT149" s="69"/>
    </row>
    <row r="150" spans="1:124" s="68" customFormat="1" x14ac:dyDescent="0.2">
      <c r="A150" s="67"/>
      <c r="B150" s="67"/>
      <c r="DS150" s="69"/>
      <c r="DT150" s="69"/>
    </row>
    <row r="151" spans="1:124" s="68" customFormat="1" x14ac:dyDescent="0.2">
      <c r="A151" s="67"/>
      <c r="B151" s="67"/>
      <c r="DS151" s="69"/>
      <c r="DT151" s="69"/>
    </row>
    <row r="152" spans="1:124" s="68" customFormat="1" x14ac:dyDescent="0.2">
      <c r="A152" s="67"/>
      <c r="B152" s="67"/>
      <c r="DS152" s="69"/>
      <c r="DT152" s="69"/>
    </row>
    <row r="153" spans="1:124" s="68" customFormat="1" x14ac:dyDescent="0.2">
      <c r="A153" s="67"/>
      <c r="B153" s="67"/>
      <c r="DS153" s="69"/>
      <c r="DT153" s="69"/>
    </row>
    <row r="154" spans="1:124" s="68" customFormat="1" x14ac:dyDescent="0.2">
      <c r="A154" s="67"/>
      <c r="B154" s="67"/>
      <c r="DS154" s="69"/>
      <c r="DT154" s="69"/>
    </row>
    <row r="155" spans="1:124" s="68" customFormat="1" x14ac:dyDescent="0.2">
      <c r="A155" s="67"/>
      <c r="B155" s="67"/>
      <c r="DS155" s="69"/>
      <c r="DT155" s="69"/>
    </row>
    <row r="156" spans="1:124" s="68" customFormat="1" x14ac:dyDescent="0.2">
      <c r="A156" s="67"/>
      <c r="B156" s="67"/>
      <c r="DS156" s="69"/>
      <c r="DT156" s="69"/>
    </row>
    <row r="157" spans="1:124" s="68" customFormat="1" x14ac:dyDescent="0.2">
      <c r="A157" s="67"/>
      <c r="B157" s="67"/>
      <c r="DS157" s="69"/>
      <c r="DT157" s="69"/>
    </row>
    <row r="158" spans="1:124" s="68" customFormat="1" x14ac:dyDescent="0.2">
      <c r="A158" s="67"/>
      <c r="B158" s="67"/>
      <c r="DS158" s="69"/>
      <c r="DT158" s="69"/>
    </row>
    <row r="159" spans="1:124" s="68" customFormat="1" x14ac:dyDescent="0.2">
      <c r="A159" s="67"/>
      <c r="B159" s="67"/>
      <c r="DS159" s="69"/>
      <c r="DT159" s="69"/>
    </row>
    <row r="160" spans="1:124" s="68" customFormat="1" x14ac:dyDescent="0.2">
      <c r="A160" s="67"/>
      <c r="B160" s="67"/>
      <c r="DS160" s="69"/>
      <c r="DT160" s="69"/>
    </row>
    <row r="161" spans="1:124" s="68" customFormat="1" x14ac:dyDescent="0.2">
      <c r="A161" s="67"/>
      <c r="B161" s="67"/>
      <c r="DS161" s="69"/>
      <c r="DT161" s="69"/>
    </row>
    <row r="162" spans="1:124" s="68" customFormat="1" x14ac:dyDescent="0.2">
      <c r="A162" s="67"/>
      <c r="B162" s="67"/>
      <c r="DS162" s="69"/>
      <c r="DT162" s="69"/>
    </row>
    <row r="163" spans="1:124" s="68" customFormat="1" x14ac:dyDescent="0.2">
      <c r="A163" s="67"/>
      <c r="B163" s="67"/>
      <c r="DS163" s="69"/>
      <c r="DT163" s="69"/>
    </row>
    <row r="164" spans="1:124" s="68" customFormat="1" x14ac:dyDescent="0.2">
      <c r="A164" s="67"/>
      <c r="B164" s="67"/>
      <c r="DS164" s="69"/>
      <c r="DT164" s="69"/>
    </row>
    <row r="165" spans="1:124" s="68" customFormat="1" x14ac:dyDescent="0.2">
      <c r="A165" s="67"/>
      <c r="B165" s="67"/>
      <c r="DS165" s="69"/>
      <c r="DT165" s="69"/>
    </row>
    <row r="166" spans="1:124" s="68" customFormat="1" x14ac:dyDescent="0.2">
      <c r="A166" s="67"/>
      <c r="B166" s="67"/>
      <c r="DS166" s="69"/>
      <c r="DT166" s="69"/>
    </row>
    <row r="167" spans="1:124" s="68" customFormat="1" x14ac:dyDescent="0.2">
      <c r="A167" s="67"/>
      <c r="B167" s="67"/>
      <c r="DS167" s="69"/>
      <c r="DT167" s="69"/>
    </row>
    <row r="168" spans="1:124" s="68" customFormat="1" x14ac:dyDescent="0.2">
      <c r="A168" s="67"/>
      <c r="B168" s="67"/>
      <c r="DS168" s="69"/>
      <c r="DT168" s="69"/>
    </row>
    <row r="169" spans="1:124" s="68" customFormat="1" x14ac:dyDescent="0.2">
      <c r="A169" s="67"/>
      <c r="B169" s="67"/>
      <c r="DS169" s="69"/>
      <c r="DT169" s="69"/>
    </row>
    <row r="170" spans="1:124" s="68" customFormat="1" x14ac:dyDescent="0.2">
      <c r="A170" s="67"/>
      <c r="B170" s="67"/>
      <c r="DS170" s="69"/>
      <c r="DT170" s="69"/>
    </row>
    <row r="171" spans="1:124" s="68" customFormat="1" x14ac:dyDescent="0.2">
      <c r="A171" s="67"/>
      <c r="B171" s="67"/>
      <c r="DS171" s="69"/>
      <c r="DT171" s="69"/>
    </row>
    <row r="172" spans="1:124" s="68" customFormat="1" x14ac:dyDescent="0.2">
      <c r="A172" s="67"/>
      <c r="B172" s="67"/>
      <c r="DS172" s="69"/>
      <c r="DT172" s="69"/>
    </row>
    <row r="173" spans="1:124" s="68" customFormat="1" x14ac:dyDescent="0.2">
      <c r="A173" s="67"/>
      <c r="B173" s="67"/>
      <c r="DS173" s="69"/>
      <c r="DT173" s="69"/>
    </row>
    <row r="174" spans="1:124" s="68" customFormat="1" x14ac:dyDescent="0.2">
      <c r="A174" s="67"/>
      <c r="B174" s="67"/>
      <c r="DS174" s="69"/>
      <c r="DT174" s="69"/>
    </row>
    <row r="175" spans="1:124" s="68" customFormat="1" x14ac:dyDescent="0.2">
      <c r="A175" s="67"/>
      <c r="B175" s="67"/>
      <c r="DS175" s="69"/>
      <c r="DT175" s="69"/>
    </row>
    <row r="176" spans="1:124" s="68" customFormat="1" x14ac:dyDescent="0.2">
      <c r="A176" s="67"/>
      <c r="B176" s="67"/>
      <c r="DS176" s="69"/>
      <c r="DT176" s="69"/>
    </row>
    <row r="177" spans="1:124" s="68" customFormat="1" x14ac:dyDescent="0.2">
      <c r="A177" s="67"/>
      <c r="B177" s="67"/>
      <c r="DS177" s="69"/>
      <c r="DT177" s="69"/>
    </row>
    <row r="178" spans="1:124" s="68" customFormat="1" x14ac:dyDescent="0.2">
      <c r="A178" s="67"/>
      <c r="B178" s="67"/>
      <c r="DS178" s="69"/>
      <c r="DT178" s="69"/>
    </row>
    <row r="179" spans="1:124" s="68" customFormat="1" x14ac:dyDescent="0.2">
      <c r="A179" s="67"/>
      <c r="B179" s="67"/>
      <c r="DS179" s="69"/>
      <c r="DT179" s="69"/>
    </row>
    <row r="180" spans="1:124" s="68" customFormat="1" x14ac:dyDescent="0.2">
      <c r="A180" s="67"/>
      <c r="B180" s="67"/>
      <c r="DS180" s="69"/>
      <c r="DT180" s="69"/>
    </row>
    <row r="181" spans="1:124" s="68" customFormat="1" x14ac:dyDescent="0.2">
      <c r="A181" s="67"/>
      <c r="B181" s="67"/>
      <c r="DS181" s="69"/>
      <c r="DT181" s="69"/>
    </row>
    <row r="182" spans="1:124" s="68" customFormat="1" x14ac:dyDescent="0.2">
      <c r="A182" s="67"/>
      <c r="B182" s="67"/>
      <c r="DS182" s="69"/>
      <c r="DT182" s="69"/>
    </row>
    <row r="183" spans="1:124" s="68" customFormat="1" x14ac:dyDescent="0.2">
      <c r="A183" s="67"/>
      <c r="B183" s="67"/>
      <c r="DS183" s="69"/>
      <c r="DT183" s="69"/>
    </row>
    <row r="184" spans="1:124" s="68" customFormat="1" x14ac:dyDescent="0.2">
      <c r="A184" s="67"/>
      <c r="B184" s="67"/>
      <c r="DS184" s="69"/>
      <c r="DT184" s="69"/>
    </row>
    <row r="185" spans="1:124" s="68" customFormat="1" x14ac:dyDescent="0.2">
      <c r="A185" s="67"/>
      <c r="B185" s="67"/>
      <c r="DS185" s="69"/>
      <c r="DT185" s="69"/>
    </row>
    <row r="186" spans="1:124" s="68" customFormat="1" x14ac:dyDescent="0.2">
      <c r="A186" s="67"/>
      <c r="B186" s="67"/>
      <c r="DS186" s="69"/>
      <c r="DT186" s="69"/>
    </row>
    <row r="187" spans="1:124" s="68" customFormat="1" x14ac:dyDescent="0.2">
      <c r="A187" s="67"/>
      <c r="B187" s="67"/>
      <c r="DS187" s="69"/>
      <c r="DT187" s="69"/>
    </row>
    <row r="188" spans="1:124" s="68" customFormat="1" x14ac:dyDescent="0.2">
      <c r="A188" s="67"/>
      <c r="B188" s="67"/>
      <c r="DS188" s="69"/>
      <c r="DT188" s="69"/>
    </row>
    <row r="189" spans="1:124" s="68" customFormat="1" x14ac:dyDescent="0.2">
      <c r="A189" s="67"/>
      <c r="B189" s="67"/>
      <c r="DS189" s="69"/>
      <c r="DT189" s="69"/>
    </row>
    <row r="190" spans="1:124" s="68" customFormat="1" x14ac:dyDescent="0.2">
      <c r="A190" s="67"/>
      <c r="B190" s="67"/>
      <c r="DS190" s="69"/>
      <c r="DT190" s="69"/>
    </row>
    <row r="191" spans="1:124" s="68" customFormat="1" x14ac:dyDescent="0.2">
      <c r="A191" s="67"/>
      <c r="B191" s="67"/>
      <c r="DS191" s="69"/>
      <c r="DT191" s="69"/>
    </row>
    <row r="192" spans="1:124" s="68" customFormat="1" x14ac:dyDescent="0.2">
      <c r="A192" s="67"/>
      <c r="B192" s="67"/>
      <c r="DS192" s="69"/>
      <c r="DT192" s="69"/>
    </row>
    <row r="193" spans="1:124" s="68" customFormat="1" x14ac:dyDescent="0.2">
      <c r="A193" s="67"/>
      <c r="B193" s="67"/>
      <c r="DS193" s="69"/>
      <c r="DT193" s="69"/>
    </row>
    <row r="194" spans="1:124" s="68" customFormat="1" x14ac:dyDescent="0.2">
      <c r="A194" s="67"/>
      <c r="B194" s="67"/>
      <c r="DS194" s="69"/>
      <c r="DT194" s="69"/>
    </row>
    <row r="195" spans="1:124" s="68" customFormat="1" x14ac:dyDescent="0.2">
      <c r="A195" s="67"/>
      <c r="B195" s="67"/>
      <c r="DS195" s="69"/>
      <c r="DT195" s="69"/>
    </row>
    <row r="196" spans="1:124" s="68" customFormat="1" x14ac:dyDescent="0.2">
      <c r="A196" s="67"/>
      <c r="B196" s="67"/>
      <c r="DS196" s="69"/>
      <c r="DT196" s="69"/>
    </row>
    <row r="197" spans="1:124" s="68" customFormat="1" x14ac:dyDescent="0.2">
      <c r="A197" s="67"/>
      <c r="B197" s="67"/>
      <c r="DS197" s="69"/>
      <c r="DT197" s="69"/>
    </row>
    <row r="198" spans="1:124" s="68" customFormat="1" x14ac:dyDescent="0.2">
      <c r="A198" s="67"/>
      <c r="B198" s="67"/>
      <c r="DS198" s="69"/>
      <c r="DT198" s="69"/>
    </row>
    <row r="199" spans="1:124" s="68" customFormat="1" x14ac:dyDescent="0.2">
      <c r="A199" s="67"/>
      <c r="B199" s="67"/>
      <c r="DS199" s="69"/>
      <c r="DT199" s="69"/>
    </row>
    <row r="200" spans="1:124" s="68" customFormat="1" x14ac:dyDescent="0.2">
      <c r="A200" s="67"/>
      <c r="B200" s="67"/>
      <c r="DS200" s="69"/>
      <c r="DT200" s="69"/>
    </row>
    <row r="201" spans="1:124" s="68" customFormat="1" x14ac:dyDescent="0.2">
      <c r="A201" s="67"/>
      <c r="B201" s="67"/>
      <c r="DS201" s="69"/>
      <c r="DT201" s="69"/>
    </row>
    <row r="202" spans="1:124" s="68" customFormat="1" x14ac:dyDescent="0.2">
      <c r="A202" s="67"/>
      <c r="B202" s="67"/>
      <c r="DS202" s="69"/>
      <c r="DT202" s="69"/>
    </row>
    <row r="203" spans="1:124" s="68" customFormat="1" x14ac:dyDescent="0.2">
      <c r="A203" s="67"/>
      <c r="B203" s="67"/>
      <c r="DS203" s="69"/>
      <c r="DT203" s="69"/>
    </row>
    <row r="204" spans="1:124" s="68" customFormat="1" x14ac:dyDescent="0.2">
      <c r="A204" s="67"/>
      <c r="B204" s="67"/>
      <c r="DS204" s="69"/>
      <c r="DT204" s="69"/>
    </row>
    <row r="205" spans="1:124" s="68" customFormat="1" x14ac:dyDescent="0.2">
      <c r="A205" s="67"/>
      <c r="B205" s="67"/>
      <c r="DS205" s="69"/>
      <c r="DT205" s="69"/>
    </row>
    <row r="206" spans="1:124" s="68" customFormat="1" x14ac:dyDescent="0.2">
      <c r="A206" s="67"/>
      <c r="B206" s="67"/>
      <c r="DS206" s="69"/>
      <c r="DT206" s="69"/>
    </row>
    <row r="207" spans="1:124" s="68" customFormat="1" x14ac:dyDescent="0.2">
      <c r="A207" s="67"/>
      <c r="B207" s="67"/>
      <c r="DS207" s="69"/>
      <c r="DT207" s="69"/>
    </row>
    <row r="208" spans="1:124" s="68" customFormat="1" x14ac:dyDescent="0.2">
      <c r="A208" s="67"/>
      <c r="B208" s="67"/>
      <c r="DS208" s="69"/>
      <c r="DT208" s="69"/>
    </row>
    <row r="209" spans="1:124" s="68" customFormat="1" x14ac:dyDescent="0.2">
      <c r="A209" s="67"/>
      <c r="B209" s="67"/>
      <c r="DS209" s="69"/>
      <c r="DT209" s="69"/>
    </row>
    <row r="210" spans="1:124" s="68" customFormat="1" x14ac:dyDescent="0.2">
      <c r="A210" s="67"/>
      <c r="B210" s="67"/>
      <c r="DS210" s="69"/>
      <c r="DT210" s="69"/>
    </row>
    <row r="211" spans="1:124" s="68" customFormat="1" x14ac:dyDescent="0.2">
      <c r="A211" s="67"/>
      <c r="B211" s="67"/>
      <c r="DS211" s="69"/>
      <c r="DT211" s="69"/>
    </row>
    <row r="212" spans="1:124" s="68" customFormat="1" x14ac:dyDescent="0.2">
      <c r="A212" s="67"/>
      <c r="B212" s="67"/>
      <c r="DS212" s="69"/>
      <c r="DT212" s="69"/>
    </row>
    <row r="213" spans="1:124" s="68" customFormat="1" x14ac:dyDescent="0.2">
      <c r="A213" s="67"/>
      <c r="B213" s="67"/>
      <c r="DS213" s="69"/>
      <c r="DT213" s="69"/>
    </row>
    <row r="214" spans="1:124" s="68" customFormat="1" x14ac:dyDescent="0.2">
      <c r="A214" s="67"/>
      <c r="B214" s="67"/>
      <c r="DS214" s="69"/>
      <c r="DT214" s="69"/>
    </row>
    <row r="215" spans="1:124" s="68" customFormat="1" x14ac:dyDescent="0.2">
      <c r="A215" s="67"/>
      <c r="B215" s="67"/>
      <c r="DS215" s="69"/>
      <c r="DT215" s="69"/>
    </row>
    <row r="216" spans="1:124" s="68" customFormat="1" x14ac:dyDescent="0.2">
      <c r="A216" s="67"/>
      <c r="B216" s="67"/>
      <c r="DS216" s="69"/>
      <c r="DT216" s="69"/>
    </row>
    <row r="217" spans="1:124" s="68" customFormat="1" x14ac:dyDescent="0.2">
      <c r="A217" s="67"/>
      <c r="B217" s="67"/>
      <c r="DS217" s="69"/>
      <c r="DT217" s="69"/>
    </row>
    <row r="218" spans="1:124" s="68" customFormat="1" x14ac:dyDescent="0.2">
      <c r="A218" s="67"/>
      <c r="B218" s="67"/>
      <c r="DS218" s="69"/>
      <c r="DT218" s="69"/>
    </row>
    <row r="219" spans="1:124" s="68" customFormat="1" x14ac:dyDescent="0.2">
      <c r="A219" s="67"/>
      <c r="B219" s="67"/>
      <c r="DS219" s="69"/>
      <c r="DT219" s="69"/>
    </row>
    <row r="220" spans="1:124" s="68" customFormat="1" x14ac:dyDescent="0.2">
      <c r="A220" s="67"/>
      <c r="B220" s="67"/>
      <c r="DS220" s="69"/>
      <c r="DT220" s="69"/>
    </row>
    <row r="221" spans="1:124" s="68" customFormat="1" x14ac:dyDescent="0.2">
      <c r="A221" s="67"/>
      <c r="B221" s="67"/>
      <c r="DS221" s="69"/>
      <c r="DT221" s="69"/>
    </row>
    <row r="222" spans="1:124" s="68" customFormat="1" x14ac:dyDescent="0.2">
      <c r="A222" s="67"/>
      <c r="B222" s="67"/>
      <c r="DS222" s="69"/>
      <c r="DT222" s="69"/>
    </row>
    <row r="223" spans="1:124" s="68" customFormat="1" x14ac:dyDescent="0.2">
      <c r="A223" s="67"/>
      <c r="B223" s="67"/>
      <c r="DS223" s="69"/>
      <c r="DT223" s="69"/>
    </row>
    <row r="224" spans="1:124" s="68" customFormat="1" x14ac:dyDescent="0.2">
      <c r="A224" s="67"/>
      <c r="B224" s="67"/>
      <c r="DS224" s="69"/>
      <c r="DT224" s="69"/>
    </row>
    <row r="225" spans="1:124" s="68" customFormat="1" x14ac:dyDescent="0.2">
      <c r="A225" s="67"/>
      <c r="B225" s="67"/>
      <c r="DS225" s="69"/>
      <c r="DT225" s="69"/>
    </row>
    <row r="226" spans="1:124" s="68" customFormat="1" x14ac:dyDescent="0.2">
      <c r="A226" s="67"/>
      <c r="B226" s="67"/>
      <c r="DS226" s="69"/>
      <c r="DT226" s="69"/>
    </row>
    <row r="227" spans="1:124" s="68" customFormat="1" x14ac:dyDescent="0.2">
      <c r="A227" s="67"/>
      <c r="B227" s="67"/>
      <c r="DS227" s="69"/>
      <c r="DT227" s="69"/>
    </row>
    <row r="228" spans="1:124" s="68" customFormat="1" x14ac:dyDescent="0.2">
      <c r="A228" s="67"/>
      <c r="B228" s="67"/>
      <c r="DS228" s="69"/>
      <c r="DT228" s="69"/>
    </row>
    <row r="229" spans="1:124" s="68" customFormat="1" x14ac:dyDescent="0.2">
      <c r="A229" s="67"/>
      <c r="B229" s="67"/>
      <c r="DS229" s="69"/>
      <c r="DT229" s="69"/>
    </row>
    <row r="230" spans="1:124" s="68" customFormat="1" x14ac:dyDescent="0.2">
      <c r="A230" s="67"/>
      <c r="B230" s="67"/>
      <c r="DS230" s="69"/>
      <c r="DT230" s="69"/>
    </row>
    <row r="231" spans="1:124" s="68" customFormat="1" x14ac:dyDescent="0.2">
      <c r="A231" s="67"/>
      <c r="B231" s="67"/>
      <c r="DS231" s="69"/>
      <c r="DT231" s="69"/>
    </row>
    <row r="232" spans="1:124" s="68" customFormat="1" x14ac:dyDescent="0.2">
      <c r="A232" s="67"/>
      <c r="B232" s="67"/>
      <c r="DS232" s="69"/>
      <c r="DT232" s="69"/>
    </row>
    <row r="233" spans="1:124" s="68" customFormat="1" x14ac:dyDescent="0.2">
      <c r="A233" s="67"/>
      <c r="B233" s="67"/>
      <c r="DS233" s="69"/>
      <c r="DT233" s="69"/>
    </row>
    <row r="234" spans="1:124" s="68" customFormat="1" x14ac:dyDescent="0.2">
      <c r="A234" s="67"/>
      <c r="B234" s="67"/>
      <c r="DS234" s="69"/>
      <c r="DT234" s="69"/>
    </row>
    <row r="235" spans="1:124" s="68" customFormat="1" x14ac:dyDescent="0.2">
      <c r="A235" s="67"/>
      <c r="B235" s="67"/>
      <c r="DS235" s="69"/>
      <c r="DT235" s="69"/>
    </row>
    <row r="236" spans="1:124" s="68" customFormat="1" x14ac:dyDescent="0.2">
      <c r="A236" s="67"/>
      <c r="B236" s="67"/>
      <c r="DS236" s="69"/>
      <c r="DT236" s="69"/>
    </row>
    <row r="237" spans="1:124" s="68" customFormat="1" x14ac:dyDescent="0.2">
      <c r="A237" s="67"/>
      <c r="B237" s="67"/>
      <c r="DS237" s="69"/>
      <c r="DT237" s="69"/>
    </row>
    <row r="238" spans="1:124" s="68" customFormat="1" x14ac:dyDescent="0.2">
      <c r="A238" s="67"/>
      <c r="B238" s="67"/>
      <c r="DS238" s="69"/>
      <c r="DT238" s="69"/>
    </row>
    <row r="239" spans="1:124" s="68" customFormat="1" x14ac:dyDescent="0.2">
      <c r="A239" s="67"/>
      <c r="B239" s="67"/>
      <c r="DS239" s="69"/>
      <c r="DT239" s="69"/>
    </row>
    <row r="240" spans="1:124" s="68" customFormat="1" x14ac:dyDescent="0.2">
      <c r="A240" s="67"/>
      <c r="B240" s="67"/>
      <c r="DS240" s="69"/>
      <c r="DT240" s="69"/>
    </row>
    <row r="241" spans="1:124" s="68" customFormat="1" x14ac:dyDescent="0.2">
      <c r="A241" s="67"/>
      <c r="B241" s="67"/>
      <c r="DS241" s="69"/>
      <c r="DT241" s="69"/>
    </row>
    <row r="242" spans="1:124" s="68" customFormat="1" x14ac:dyDescent="0.2">
      <c r="A242" s="67"/>
      <c r="B242" s="67"/>
      <c r="DS242" s="69"/>
      <c r="DT242" s="69"/>
    </row>
    <row r="243" spans="1:124" s="68" customFormat="1" x14ac:dyDescent="0.2">
      <c r="A243" s="67"/>
      <c r="B243" s="67"/>
      <c r="DS243" s="69"/>
      <c r="DT243" s="69"/>
    </row>
    <row r="244" spans="1:124" s="68" customFormat="1" x14ac:dyDescent="0.2">
      <c r="A244" s="67"/>
      <c r="B244" s="67"/>
      <c r="DS244" s="69"/>
      <c r="DT244" s="69"/>
    </row>
    <row r="245" spans="1:124" s="68" customFormat="1" x14ac:dyDescent="0.2">
      <c r="A245" s="67"/>
      <c r="B245" s="67"/>
      <c r="DS245" s="69"/>
      <c r="DT245" s="69"/>
    </row>
    <row r="246" spans="1:124" s="68" customFormat="1" x14ac:dyDescent="0.2">
      <c r="A246" s="67"/>
      <c r="B246" s="67"/>
      <c r="DS246" s="69"/>
      <c r="DT246" s="69"/>
    </row>
    <row r="247" spans="1:124" s="68" customFormat="1" x14ac:dyDescent="0.2">
      <c r="A247" s="67"/>
      <c r="B247" s="67"/>
      <c r="DS247" s="69"/>
      <c r="DT247" s="69"/>
    </row>
    <row r="248" spans="1:124" s="68" customFormat="1" x14ac:dyDescent="0.2">
      <c r="A248" s="67"/>
      <c r="B248" s="67"/>
      <c r="DS248" s="69"/>
      <c r="DT248" s="69"/>
    </row>
    <row r="249" spans="1:124" s="68" customFormat="1" x14ac:dyDescent="0.2">
      <c r="A249" s="67"/>
      <c r="B249" s="67"/>
      <c r="DS249" s="69"/>
      <c r="DT249" s="69"/>
    </row>
    <row r="250" spans="1:124" s="68" customFormat="1" x14ac:dyDescent="0.2">
      <c r="A250" s="67"/>
      <c r="B250" s="67"/>
      <c r="DS250" s="69"/>
      <c r="DT250" s="69"/>
    </row>
    <row r="251" spans="1:124" s="68" customFormat="1" x14ac:dyDescent="0.2">
      <c r="A251" s="67"/>
      <c r="B251" s="67"/>
      <c r="DS251" s="69"/>
      <c r="DT251" s="69"/>
    </row>
    <row r="252" spans="1:124" s="68" customFormat="1" x14ac:dyDescent="0.2">
      <c r="A252" s="67"/>
      <c r="B252" s="67"/>
      <c r="DS252" s="69"/>
      <c r="DT252" s="69"/>
    </row>
    <row r="253" spans="1:124" s="68" customFormat="1" x14ac:dyDescent="0.2">
      <c r="A253" s="67"/>
      <c r="B253" s="67"/>
      <c r="DS253" s="69"/>
      <c r="DT253" s="69"/>
    </row>
    <row r="254" spans="1:124" s="68" customFormat="1" x14ac:dyDescent="0.2">
      <c r="A254" s="67"/>
      <c r="B254" s="67"/>
      <c r="DS254" s="69"/>
      <c r="DT254" s="69"/>
    </row>
    <row r="255" spans="1:124" s="68" customFormat="1" x14ac:dyDescent="0.2">
      <c r="A255" s="67"/>
      <c r="B255" s="67"/>
      <c r="DS255" s="69"/>
      <c r="DT255" s="69"/>
    </row>
    <row r="256" spans="1:124" s="68" customFormat="1" x14ac:dyDescent="0.2">
      <c r="A256" s="67"/>
      <c r="B256" s="67"/>
      <c r="DS256" s="69"/>
      <c r="DT256" s="69"/>
    </row>
    <row r="257" spans="1:124" s="68" customFormat="1" x14ac:dyDescent="0.2">
      <c r="A257" s="67"/>
      <c r="B257" s="67"/>
      <c r="DS257" s="69"/>
      <c r="DT257" s="69"/>
    </row>
    <row r="258" spans="1:124" s="68" customFormat="1" x14ac:dyDescent="0.2">
      <c r="A258" s="67"/>
      <c r="B258" s="67"/>
      <c r="DS258" s="69"/>
      <c r="DT258" s="69"/>
    </row>
    <row r="259" spans="1:124" s="68" customFormat="1" x14ac:dyDescent="0.2">
      <c r="A259" s="67"/>
      <c r="B259" s="67"/>
      <c r="DS259" s="69"/>
      <c r="DT259" s="69"/>
    </row>
    <row r="260" spans="1:124" s="68" customFormat="1" x14ac:dyDescent="0.2">
      <c r="A260" s="67"/>
      <c r="B260" s="67"/>
      <c r="DS260" s="69"/>
      <c r="DT260" s="69"/>
    </row>
    <row r="261" spans="1:124" s="68" customFormat="1" x14ac:dyDescent="0.2">
      <c r="A261" s="67"/>
      <c r="B261" s="67"/>
      <c r="DS261" s="69"/>
      <c r="DT261" s="69"/>
    </row>
    <row r="262" spans="1:124" s="68" customFormat="1" x14ac:dyDescent="0.2">
      <c r="A262" s="67"/>
      <c r="B262" s="67"/>
      <c r="DS262" s="69"/>
      <c r="DT262" s="69"/>
    </row>
    <row r="263" spans="1:124" s="68" customFormat="1" x14ac:dyDescent="0.2">
      <c r="A263" s="67"/>
      <c r="B263" s="67"/>
      <c r="DS263" s="69"/>
      <c r="DT263" s="69"/>
    </row>
    <row r="264" spans="1:124" s="68" customFormat="1" x14ac:dyDescent="0.2">
      <c r="A264" s="67"/>
      <c r="B264" s="67"/>
      <c r="DS264" s="69"/>
      <c r="DT264" s="69"/>
    </row>
    <row r="265" spans="1:124" s="68" customFormat="1" x14ac:dyDescent="0.2">
      <c r="A265" s="67"/>
      <c r="B265" s="67"/>
      <c r="DS265" s="69"/>
      <c r="DT265" s="69"/>
    </row>
    <row r="266" spans="1:124" s="68" customFormat="1" x14ac:dyDescent="0.2">
      <c r="A266" s="67"/>
      <c r="B266" s="67"/>
      <c r="DS266" s="69"/>
      <c r="DT266" s="69"/>
    </row>
    <row r="267" spans="1:124" s="68" customFormat="1" x14ac:dyDescent="0.2">
      <c r="A267" s="67"/>
      <c r="B267" s="67"/>
      <c r="DS267" s="69"/>
      <c r="DT267" s="69"/>
    </row>
    <row r="268" spans="1:124" s="68" customFormat="1" x14ac:dyDescent="0.2">
      <c r="A268" s="67"/>
      <c r="B268" s="67"/>
      <c r="DS268" s="69"/>
      <c r="DT268" s="69"/>
    </row>
    <row r="269" spans="1:124" s="68" customFormat="1" x14ac:dyDescent="0.2">
      <c r="A269" s="67"/>
      <c r="B269" s="67"/>
      <c r="DS269" s="69"/>
      <c r="DT269" s="69"/>
    </row>
    <row r="270" spans="1:124" s="68" customFormat="1" x14ac:dyDescent="0.2">
      <c r="A270" s="67"/>
      <c r="B270" s="67"/>
      <c r="DS270" s="69"/>
      <c r="DT270" s="69"/>
    </row>
    <row r="271" spans="1:124" s="68" customFormat="1" x14ac:dyDescent="0.2">
      <c r="A271" s="67"/>
      <c r="B271" s="67"/>
      <c r="DS271" s="69"/>
      <c r="DT271" s="69"/>
    </row>
    <row r="272" spans="1:124" s="68" customFormat="1" x14ac:dyDescent="0.2">
      <c r="A272" s="67"/>
      <c r="B272" s="67"/>
      <c r="DS272" s="69"/>
      <c r="DT272" s="69"/>
    </row>
    <row r="273" spans="1:124" s="68" customFormat="1" x14ac:dyDescent="0.2">
      <c r="A273" s="67"/>
      <c r="B273" s="67"/>
      <c r="DS273" s="69"/>
      <c r="DT273" s="69"/>
    </row>
    <row r="274" spans="1:124" s="68" customFormat="1" x14ac:dyDescent="0.2">
      <c r="A274" s="67"/>
      <c r="B274" s="67"/>
      <c r="DS274" s="69"/>
      <c r="DT274" s="69"/>
    </row>
    <row r="275" spans="1:124" s="68" customFormat="1" x14ac:dyDescent="0.2">
      <c r="A275" s="67"/>
      <c r="B275" s="67"/>
      <c r="DS275" s="69"/>
      <c r="DT275" s="69"/>
    </row>
    <row r="276" spans="1:124" s="68" customFormat="1" x14ac:dyDescent="0.2">
      <c r="A276" s="67"/>
      <c r="B276" s="67"/>
      <c r="DS276" s="69"/>
      <c r="DT276" s="69"/>
    </row>
    <row r="277" spans="1:124" s="68" customFormat="1" x14ac:dyDescent="0.2">
      <c r="A277" s="67"/>
      <c r="B277" s="67"/>
      <c r="DS277" s="69"/>
      <c r="DT277" s="69"/>
    </row>
    <row r="278" spans="1:124" s="68" customFormat="1" x14ac:dyDescent="0.2">
      <c r="A278" s="67"/>
      <c r="B278" s="67"/>
      <c r="DS278" s="69"/>
      <c r="DT278" s="69"/>
    </row>
    <row r="279" spans="1:124" s="68" customFormat="1" x14ac:dyDescent="0.2">
      <c r="A279" s="67"/>
      <c r="B279" s="67"/>
      <c r="DS279" s="69"/>
      <c r="DT279" s="69"/>
    </row>
    <row r="280" spans="1:124" s="68" customFormat="1" x14ac:dyDescent="0.2">
      <c r="A280" s="67"/>
      <c r="B280" s="67"/>
      <c r="DS280" s="69"/>
      <c r="DT280" s="69"/>
    </row>
    <row r="281" spans="1:124" s="68" customFormat="1" x14ac:dyDescent="0.2">
      <c r="A281" s="67"/>
      <c r="B281" s="67"/>
      <c r="DS281" s="69"/>
      <c r="DT281" s="69"/>
    </row>
    <row r="282" spans="1:124" s="68" customFormat="1" x14ac:dyDescent="0.2">
      <c r="A282" s="67"/>
      <c r="B282" s="67"/>
      <c r="DS282" s="69"/>
      <c r="DT282" s="69"/>
    </row>
    <row r="283" spans="1:124" s="68" customFormat="1" x14ac:dyDescent="0.2">
      <c r="A283" s="67"/>
      <c r="B283" s="67"/>
      <c r="DS283" s="69"/>
      <c r="DT283" s="69"/>
    </row>
    <row r="284" spans="1:124" s="68" customFormat="1" x14ac:dyDescent="0.2">
      <c r="A284" s="67"/>
      <c r="B284" s="67"/>
      <c r="DS284" s="69"/>
      <c r="DT284" s="69"/>
    </row>
    <row r="285" spans="1:124" s="68" customFormat="1" x14ac:dyDescent="0.2">
      <c r="A285" s="67"/>
      <c r="B285" s="67"/>
      <c r="DS285" s="69"/>
      <c r="DT285" s="69"/>
    </row>
    <row r="286" spans="1:124" s="68" customFormat="1" x14ac:dyDescent="0.2">
      <c r="A286" s="67"/>
      <c r="B286" s="67"/>
      <c r="DS286" s="69"/>
      <c r="DT286" s="69"/>
    </row>
    <row r="287" spans="1:124" s="68" customFormat="1" x14ac:dyDescent="0.2">
      <c r="A287" s="67"/>
      <c r="B287" s="67"/>
      <c r="DS287" s="69"/>
      <c r="DT287" s="69"/>
    </row>
    <row r="288" spans="1:124" s="68" customFormat="1" x14ac:dyDescent="0.2">
      <c r="A288" s="67"/>
      <c r="B288" s="67"/>
      <c r="DS288" s="69"/>
      <c r="DT288" s="69"/>
    </row>
    <row r="289" spans="1:124" s="68" customFormat="1" x14ac:dyDescent="0.2">
      <c r="A289" s="67"/>
      <c r="B289" s="67"/>
      <c r="DS289" s="69"/>
      <c r="DT289" s="69"/>
    </row>
    <row r="290" spans="1:124" s="68" customFormat="1" x14ac:dyDescent="0.2">
      <c r="A290" s="67"/>
      <c r="B290" s="67"/>
      <c r="DS290" s="69"/>
      <c r="DT290" s="69"/>
    </row>
    <row r="291" spans="1:124" s="68" customFormat="1" x14ac:dyDescent="0.2">
      <c r="A291" s="67"/>
      <c r="B291" s="67"/>
      <c r="DS291" s="69"/>
      <c r="DT291" s="69"/>
    </row>
    <row r="292" spans="1:124" s="68" customFormat="1" x14ac:dyDescent="0.2">
      <c r="A292" s="67"/>
      <c r="B292" s="67"/>
      <c r="DS292" s="69"/>
      <c r="DT292" s="69"/>
    </row>
    <row r="293" spans="1:124" s="68" customFormat="1" x14ac:dyDescent="0.2">
      <c r="A293" s="67"/>
      <c r="B293" s="67"/>
      <c r="DS293" s="69"/>
      <c r="DT293" s="69"/>
    </row>
    <row r="294" spans="1:124" s="68" customFormat="1" x14ac:dyDescent="0.2">
      <c r="A294" s="67"/>
      <c r="B294" s="67"/>
      <c r="DS294" s="69"/>
      <c r="DT294" s="69"/>
    </row>
    <row r="295" spans="1:124" s="68" customFormat="1" x14ac:dyDescent="0.2">
      <c r="A295" s="67"/>
      <c r="B295" s="67"/>
      <c r="DS295" s="69"/>
      <c r="DT295" s="69"/>
    </row>
    <row r="296" spans="1:124" s="68" customFormat="1" x14ac:dyDescent="0.2">
      <c r="A296" s="67"/>
      <c r="B296" s="67"/>
      <c r="DS296" s="69"/>
      <c r="DT296" s="69"/>
    </row>
    <row r="297" spans="1:124" s="68" customFormat="1" x14ac:dyDescent="0.2">
      <c r="A297" s="67"/>
      <c r="B297" s="67"/>
      <c r="DS297" s="69"/>
      <c r="DT297" s="69"/>
    </row>
    <row r="298" spans="1:124" s="68" customFormat="1" x14ac:dyDescent="0.2">
      <c r="A298" s="67"/>
      <c r="B298" s="67"/>
      <c r="DS298" s="69"/>
      <c r="DT298" s="69"/>
    </row>
    <row r="299" spans="1:124" s="68" customFormat="1" x14ac:dyDescent="0.2">
      <c r="A299" s="67"/>
      <c r="B299" s="67"/>
      <c r="DS299" s="69"/>
      <c r="DT299" s="69"/>
    </row>
    <row r="300" spans="1:124" s="68" customFormat="1" x14ac:dyDescent="0.2">
      <c r="A300" s="67"/>
      <c r="B300" s="67"/>
      <c r="DS300" s="69"/>
      <c r="DT300" s="69"/>
    </row>
    <row r="301" spans="1:124" s="68" customFormat="1" x14ac:dyDescent="0.2">
      <c r="A301" s="67"/>
      <c r="B301" s="67"/>
      <c r="DS301" s="69"/>
      <c r="DT301" s="69"/>
    </row>
    <row r="302" spans="1:124" s="68" customFormat="1" x14ac:dyDescent="0.2">
      <c r="A302" s="67"/>
      <c r="B302" s="67"/>
      <c r="DS302" s="69"/>
      <c r="DT302" s="69"/>
    </row>
    <row r="303" spans="1:124" s="68" customFormat="1" x14ac:dyDescent="0.2">
      <c r="A303" s="67"/>
      <c r="B303" s="67"/>
      <c r="DS303" s="69"/>
      <c r="DT303" s="69"/>
    </row>
    <row r="304" spans="1:124" s="68" customFormat="1" x14ac:dyDescent="0.2">
      <c r="A304" s="67"/>
      <c r="B304" s="67"/>
      <c r="DS304" s="69"/>
      <c r="DT304" s="69"/>
    </row>
    <row r="305" spans="1:124" s="68" customFormat="1" x14ac:dyDescent="0.2">
      <c r="A305" s="67"/>
      <c r="B305" s="67"/>
      <c r="DS305" s="69"/>
      <c r="DT305" s="69"/>
    </row>
    <row r="306" spans="1:124" s="68" customFormat="1" x14ac:dyDescent="0.2">
      <c r="A306" s="67"/>
      <c r="B306" s="67"/>
      <c r="DS306" s="69"/>
      <c r="DT306" s="69"/>
    </row>
    <row r="307" spans="1:124" s="68" customFormat="1" x14ac:dyDescent="0.2">
      <c r="A307" s="67"/>
      <c r="B307" s="67"/>
      <c r="DS307" s="69"/>
      <c r="DT307" s="69"/>
    </row>
    <row r="308" spans="1:124" s="68" customFormat="1" x14ac:dyDescent="0.2">
      <c r="A308" s="67"/>
      <c r="B308" s="67"/>
      <c r="DS308" s="69"/>
      <c r="DT308" s="69"/>
    </row>
    <row r="309" spans="1:124" s="68" customFormat="1" x14ac:dyDescent="0.2">
      <c r="A309" s="67"/>
      <c r="B309" s="67"/>
      <c r="DS309" s="69"/>
      <c r="DT309" s="69"/>
    </row>
    <row r="310" spans="1:124" s="68" customFormat="1" x14ac:dyDescent="0.2">
      <c r="A310" s="67"/>
      <c r="B310" s="67"/>
      <c r="DS310" s="69"/>
      <c r="DT310" s="69"/>
    </row>
    <row r="311" spans="1:124" s="68" customFormat="1" x14ac:dyDescent="0.2">
      <c r="A311" s="67"/>
      <c r="B311" s="67"/>
      <c r="DS311" s="69"/>
      <c r="DT311" s="69"/>
    </row>
    <row r="312" spans="1:124" s="68" customFormat="1" x14ac:dyDescent="0.2">
      <c r="A312" s="67"/>
      <c r="B312" s="67"/>
      <c r="DS312" s="69"/>
      <c r="DT312" s="69"/>
    </row>
    <row r="313" spans="1:124" s="68" customFormat="1" x14ac:dyDescent="0.2">
      <c r="A313" s="67"/>
      <c r="B313" s="67"/>
      <c r="DS313" s="69"/>
      <c r="DT313" s="69"/>
    </row>
    <row r="314" spans="1:124" s="68" customFormat="1" x14ac:dyDescent="0.2">
      <c r="A314" s="67"/>
      <c r="B314" s="67"/>
      <c r="DS314" s="69"/>
      <c r="DT314" s="69"/>
    </row>
    <row r="315" spans="1:124" s="68" customFormat="1" x14ac:dyDescent="0.2">
      <c r="A315" s="67"/>
      <c r="B315" s="67"/>
      <c r="DS315" s="69"/>
      <c r="DT315" s="69"/>
    </row>
    <row r="316" spans="1:124" s="68" customFormat="1" x14ac:dyDescent="0.2">
      <c r="A316" s="67"/>
      <c r="B316" s="67"/>
      <c r="DS316" s="69"/>
      <c r="DT316" s="69"/>
    </row>
    <row r="317" spans="1:124" s="68" customFormat="1" x14ac:dyDescent="0.2">
      <c r="A317" s="67"/>
      <c r="B317" s="67"/>
      <c r="DS317" s="69"/>
      <c r="DT317" s="69"/>
    </row>
    <row r="318" spans="1:124" s="68" customFormat="1" x14ac:dyDescent="0.2">
      <c r="A318" s="67"/>
      <c r="B318" s="67"/>
      <c r="DS318" s="69"/>
      <c r="DT318" s="69"/>
    </row>
    <row r="319" spans="1:124" s="68" customFormat="1" x14ac:dyDescent="0.2">
      <c r="A319" s="67"/>
      <c r="B319" s="67"/>
      <c r="DS319" s="69"/>
      <c r="DT319" s="69"/>
    </row>
    <row r="320" spans="1:124" s="68" customFormat="1" x14ac:dyDescent="0.2">
      <c r="A320" s="67"/>
      <c r="B320" s="67"/>
      <c r="DS320" s="69"/>
      <c r="DT320" s="69"/>
    </row>
    <row r="321" spans="1:124" s="68" customFormat="1" x14ac:dyDescent="0.2">
      <c r="A321" s="67"/>
      <c r="B321" s="67"/>
      <c r="DS321" s="69"/>
      <c r="DT321" s="69"/>
    </row>
    <row r="322" spans="1:124" s="68" customFormat="1" x14ac:dyDescent="0.2">
      <c r="A322" s="67"/>
      <c r="B322" s="67"/>
      <c r="DS322" s="69"/>
      <c r="DT322" s="69"/>
    </row>
    <row r="323" spans="1:124" s="68" customFormat="1" x14ac:dyDescent="0.2">
      <c r="A323" s="67"/>
      <c r="B323" s="67"/>
      <c r="DS323" s="69"/>
      <c r="DT323" s="69"/>
    </row>
    <row r="324" spans="1:124" s="68" customFormat="1" x14ac:dyDescent="0.2">
      <c r="A324" s="67"/>
      <c r="B324" s="67"/>
      <c r="DS324" s="69"/>
      <c r="DT324" s="69"/>
    </row>
    <row r="325" spans="1:124" s="68" customFormat="1" x14ac:dyDescent="0.2">
      <c r="A325" s="67"/>
      <c r="B325" s="67"/>
      <c r="DS325" s="69"/>
      <c r="DT325" s="69"/>
    </row>
    <row r="326" spans="1:124" s="68" customFormat="1" x14ac:dyDescent="0.2">
      <c r="A326" s="67"/>
      <c r="B326" s="67"/>
      <c r="DS326" s="69"/>
      <c r="DT326" s="69"/>
    </row>
    <row r="327" spans="1:124" s="68" customFormat="1" x14ac:dyDescent="0.2">
      <c r="A327" s="67"/>
      <c r="B327" s="67"/>
      <c r="DS327" s="69"/>
      <c r="DT327" s="69"/>
    </row>
    <row r="328" spans="1:124" s="68" customFormat="1" x14ac:dyDescent="0.2">
      <c r="A328" s="67"/>
      <c r="B328" s="67"/>
      <c r="DS328" s="69"/>
      <c r="DT328" s="69"/>
    </row>
    <row r="329" spans="1:124" s="68" customFormat="1" x14ac:dyDescent="0.2">
      <c r="A329" s="67"/>
      <c r="B329" s="67"/>
      <c r="DS329" s="69"/>
      <c r="DT329" s="69"/>
    </row>
    <row r="330" spans="1:124" s="68" customFormat="1" x14ac:dyDescent="0.2">
      <c r="A330" s="67"/>
      <c r="B330" s="67"/>
      <c r="DS330" s="69"/>
      <c r="DT330" s="69"/>
    </row>
    <row r="331" spans="1:124" s="68" customFormat="1" x14ac:dyDescent="0.2">
      <c r="A331" s="67"/>
      <c r="B331" s="67"/>
      <c r="DS331" s="69"/>
      <c r="DT331" s="69"/>
    </row>
    <row r="332" spans="1:124" s="68" customFormat="1" x14ac:dyDescent="0.2">
      <c r="A332" s="67"/>
      <c r="B332" s="67"/>
      <c r="DS332" s="69"/>
      <c r="DT332" s="69"/>
    </row>
    <row r="333" spans="1:124" s="68" customFormat="1" x14ac:dyDescent="0.2">
      <c r="A333" s="67"/>
      <c r="B333" s="67"/>
      <c r="DS333" s="69"/>
      <c r="DT333" s="69"/>
    </row>
    <row r="334" spans="1:124" s="68" customFormat="1" x14ac:dyDescent="0.2">
      <c r="A334" s="67"/>
      <c r="B334" s="67"/>
      <c r="DS334" s="69"/>
      <c r="DT334" s="69"/>
    </row>
    <row r="335" spans="1:124" s="68" customFormat="1" x14ac:dyDescent="0.2">
      <c r="A335" s="67"/>
      <c r="B335" s="67"/>
      <c r="DS335" s="69"/>
      <c r="DT335" s="69"/>
    </row>
    <row r="336" spans="1:124" s="68" customFormat="1" x14ac:dyDescent="0.2">
      <c r="A336" s="67"/>
      <c r="B336" s="67"/>
      <c r="DS336" s="69"/>
      <c r="DT336" s="69"/>
    </row>
    <row r="337" spans="1:124" s="68" customFormat="1" x14ac:dyDescent="0.2">
      <c r="A337" s="67"/>
      <c r="B337" s="67"/>
      <c r="DS337" s="69"/>
      <c r="DT337" s="69"/>
    </row>
    <row r="338" spans="1:124" s="68" customFormat="1" x14ac:dyDescent="0.2">
      <c r="A338" s="67"/>
      <c r="B338" s="67"/>
      <c r="DS338" s="69"/>
      <c r="DT338" s="69"/>
    </row>
    <row r="339" spans="1:124" s="68" customFormat="1" x14ac:dyDescent="0.2">
      <c r="A339" s="67"/>
      <c r="B339" s="67"/>
      <c r="DS339" s="69"/>
      <c r="DT339" s="69"/>
    </row>
    <row r="340" spans="1:124" s="68" customFormat="1" x14ac:dyDescent="0.2">
      <c r="A340" s="67"/>
      <c r="B340" s="67"/>
      <c r="DS340" s="69"/>
      <c r="DT340" s="69"/>
    </row>
    <row r="341" spans="1:124" s="68" customFormat="1" x14ac:dyDescent="0.2">
      <c r="A341" s="67"/>
      <c r="B341" s="67"/>
      <c r="DS341" s="69"/>
      <c r="DT341" s="69"/>
    </row>
    <row r="342" spans="1:124" s="68" customFormat="1" x14ac:dyDescent="0.2">
      <c r="A342" s="67"/>
      <c r="B342" s="67"/>
      <c r="DS342" s="69"/>
      <c r="DT342" s="69"/>
    </row>
    <row r="343" spans="1:124" s="68" customFormat="1" x14ac:dyDescent="0.2">
      <c r="A343" s="67"/>
      <c r="B343" s="67"/>
      <c r="DS343" s="69"/>
      <c r="DT343" s="69"/>
    </row>
    <row r="344" spans="1:124" s="68" customFormat="1" x14ac:dyDescent="0.2">
      <c r="A344" s="67"/>
      <c r="B344" s="67"/>
      <c r="DS344" s="69"/>
      <c r="DT344" s="69"/>
    </row>
    <row r="345" spans="1:124" s="68" customFormat="1" x14ac:dyDescent="0.2">
      <c r="A345" s="67"/>
      <c r="B345" s="67"/>
      <c r="DS345" s="69"/>
      <c r="DT345" s="69"/>
    </row>
    <row r="346" spans="1:124" s="68" customFormat="1" x14ac:dyDescent="0.2">
      <c r="A346" s="67"/>
      <c r="B346" s="67"/>
      <c r="DS346" s="69"/>
      <c r="DT346" s="69"/>
    </row>
    <row r="347" spans="1:124" s="68" customFormat="1" x14ac:dyDescent="0.2">
      <c r="A347" s="67"/>
      <c r="B347" s="67"/>
      <c r="DS347" s="69"/>
      <c r="DT347" s="69"/>
    </row>
    <row r="348" spans="1:124" s="68" customFormat="1" x14ac:dyDescent="0.2">
      <c r="A348" s="67"/>
      <c r="B348" s="67"/>
      <c r="DS348" s="69"/>
      <c r="DT348" s="69"/>
    </row>
    <row r="349" spans="1:124" s="68" customFormat="1" x14ac:dyDescent="0.2">
      <c r="A349" s="67"/>
      <c r="B349" s="67"/>
      <c r="DS349" s="69"/>
      <c r="DT349" s="69"/>
    </row>
    <row r="350" spans="1:124" s="68" customFormat="1" x14ac:dyDescent="0.2">
      <c r="A350" s="67"/>
      <c r="B350" s="67"/>
      <c r="DS350" s="69"/>
      <c r="DT350" s="69"/>
    </row>
    <row r="351" spans="1:124" s="68" customFormat="1" x14ac:dyDescent="0.2">
      <c r="A351" s="67"/>
      <c r="B351" s="67"/>
      <c r="DS351" s="69"/>
      <c r="DT351" s="69"/>
    </row>
    <row r="352" spans="1:124" s="68" customFormat="1" x14ac:dyDescent="0.2">
      <c r="A352" s="67"/>
      <c r="B352" s="67"/>
      <c r="DS352" s="69"/>
      <c r="DT352" s="69"/>
    </row>
    <row r="353" spans="1:124" s="68" customFormat="1" x14ac:dyDescent="0.2">
      <c r="A353" s="67"/>
      <c r="B353" s="67"/>
      <c r="DS353" s="69"/>
      <c r="DT353" s="69"/>
    </row>
    <row r="354" spans="1:124" s="68" customFormat="1" x14ac:dyDescent="0.2">
      <c r="A354" s="67"/>
      <c r="B354" s="67"/>
      <c r="DS354" s="69"/>
      <c r="DT354" s="69"/>
    </row>
    <row r="355" spans="1:124" s="68" customFormat="1" x14ac:dyDescent="0.2">
      <c r="A355" s="67"/>
      <c r="B355" s="67"/>
      <c r="DS355" s="69"/>
      <c r="DT355" s="69"/>
    </row>
    <row r="356" spans="1:124" s="68" customFormat="1" x14ac:dyDescent="0.2">
      <c r="A356" s="67"/>
      <c r="B356" s="67"/>
      <c r="DS356" s="69"/>
      <c r="DT356" s="69"/>
    </row>
    <row r="357" spans="1:124" s="68" customFormat="1" x14ac:dyDescent="0.2">
      <c r="A357" s="67"/>
      <c r="B357" s="67"/>
      <c r="DS357" s="69"/>
      <c r="DT357" s="69"/>
    </row>
    <row r="358" spans="1:124" s="68" customFormat="1" x14ac:dyDescent="0.2">
      <c r="A358" s="67"/>
      <c r="B358" s="67"/>
      <c r="DS358" s="69"/>
      <c r="DT358" s="69"/>
    </row>
    <row r="359" spans="1:124" s="68" customFormat="1" x14ac:dyDescent="0.2">
      <c r="A359" s="67"/>
      <c r="B359" s="67"/>
      <c r="DS359" s="69"/>
      <c r="DT359" s="69"/>
    </row>
    <row r="360" spans="1:124" s="68" customFormat="1" x14ac:dyDescent="0.2">
      <c r="A360" s="67"/>
      <c r="B360" s="67"/>
      <c r="DS360" s="69"/>
      <c r="DT360" s="69"/>
    </row>
    <row r="361" spans="1:124" s="68" customFormat="1" x14ac:dyDescent="0.2">
      <c r="A361" s="67"/>
      <c r="B361" s="67"/>
      <c r="DS361" s="69"/>
      <c r="DT361" s="69"/>
    </row>
    <row r="362" spans="1:124" s="68" customFormat="1" x14ac:dyDescent="0.2">
      <c r="A362" s="67"/>
      <c r="B362" s="67"/>
      <c r="DS362" s="69"/>
      <c r="DT362" s="69"/>
    </row>
    <row r="363" spans="1:124" s="68" customFormat="1" x14ac:dyDescent="0.2">
      <c r="A363" s="67"/>
      <c r="B363" s="67"/>
      <c r="DS363" s="69"/>
      <c r="DT363" s="69"/>
    </row>
    <row r="364" spans="1:124" s="68" customFormat="1" x14ac:dyDescent="0.2">
      <c r="A364" s="67"/>
      <c r="B364" s="67"/>
      <c r="DS364" s="69"/>
      <c r="DT364" s="69"/>
    </row>
    <row r="365" spans="1:124" s="68" customFormat="1" x14ac:dyDescent="0.2">
      <c r="A365" s="67"/>
      <c r="B365" s="67"/>
      <c r="DS365" s="69"/>
      <c r="DT365" s="69"/>
    </row>
    <row r="366" spans="1:124" s="68" customFormat="1" x14ac:dyDescent="0.2">
      <c r="A366" s="67"/>
      <c r="B366" s="67"/>
      <c r="DS366" s="69"/>
      <c r="DT366" s="69"/>
    </row>
    <row r="367" spans="1:124" s="68" customFormat="1" x14ac:dyDescent="0.2">
      <c r="A367" s="67"/>
      <c r="B367" s="67"/>
      <c r="DS367" s="69"/>
      <c r="DT367" s="69"/>
    </row>
    <row r="368" spans="1:124" s="68" customFormat="1" x14ac:dyDescent="0.2">
      <c r="A368" s="67"/>
      <c r="B368" s="67"/>
      <c r="DS368" s="69"/>
      <c r="DT368" s="69"/>
    </row>
    <row r="369" spans="1:124" s="68" customFormat="1" x14ac:dyDescent="0.2">
      <c r="A369" s="67"/>
      <c r="B369" s="67"/>
      <c r="DS369" s="69"/>
      <c r="DT369" s="69"/>
    </row>
    <row r="370" spans="1:124" s="68" customFormat="1" x14ac:dyDescent="0.2">
      <c r="A370" s="67"/>
      <c r="B370" s="67"/>
      <c r="DS370" s="69"/>
      <c r="DT370" s="69"/>
    </row>
    <row r="371" spans="1:124" s="68" customFormat="1" x14ac:dyDescent="0.2">
      <c r="A371" s="67"/>
      <c r="B371" s="67"/>
      <c r="DS371" s="69"/>
      <c r="DT371" s="69"/>
    </row>
    <row r="372" spans="1:124" s="68" customFormat="1" x14ac:dyDescent="0.2">
      <c r="A372" s="67"/>
      <c r="B372" s="67"/>
      <c r="DS372" s="69"/>
      <c r="DT372" s="69"/>
    </row>
    <row r="373" spans="1:124" s="68" customFormat="1" x14ac:dyDescent="0.2">
      <c r="A373" s="67"/>
      <c r="B373" s="67"/>
      <c r="DS373" s="69"/>
      <c r="DT373" s="69"/>
    </row>
    <row r="374" spans="1:124" s="68" customFormat="1" x14ac:dyDescent="0.2">
      <c r="A374" s="67"/>
      <c r="B374" s="67"/>
      <c r="DS374" s="69"/>
      <c r="DT374" s="69"/>
    </row>
    <row r="375" spans="1:124" s="68" customFormat="1" x14ac:dyDescent="0.2">
      <c r="A375" s="67"/>
      <c r="B375" s="67"/>
      <c r="DS375" s="69"/>
      <c r="DT375" s="69"/>
    </row>
    <row r="376" spans="1:124" s="68" customFormat="1" x14ac:dyDescent="0.2">
      <c r="A376" s="67"/>
      <c r="B376" s="67"/>
      <c r="DS376" s="69"/>
      <c r="DT376" s="69"/>
    </row>
    <row r="377" spans="1:124" s="68" customFormat="1" x14ac:dyDescent="0.2">
      <c r="A377" s="67"/>
      <c r="B377" s="67"/>
      <c r="DS377" s="69"/>
      <c r="DT377" s="69"/>
    </row>
    <row r="378" spans="1:124" s="68" customFormat="1" x14ac:dyDescent="0.2">
      <c r="A378" s="67"/>
      <c r="B378" s="67"/>
      <c r="DS378" s="69"/>
      <c r="DT378" s="69"/>
    </row>
    <row r="379" spans="1:124" s="68" customFormat="1" x14ac:dyDescent="0.2">
      <c r="A379" s="67"/>
      <c r="B379" s="67"/>
      <c r="DS379" s="69"/>
      <c r="DT379" s="69"/>
    </row>
    <row r="380" spans="1:124" s="68" customFormat="1" x14ac:dyDescent="0.2">
      <c r="A380" s="67"/>
      <c r="B380" s="67"/>
      <c r="DS380" s="69"/>
      <c r="DT380" s="69"/>
    </row>
    <row r="381" spans="1:124" s="68" customFormat="1" x14ac:dyDescent="0.2">
      <c r="A381" s="67"/>
      <c r="B381" s="67"/>
      <c r="DS381" s="69"/>
      <c r="DT381" s="69"/>
    </row>
    <row r="382" spans="1:124" s="68" customFormat="1" x14ac:dyDescent="0.2">
      <c r="A382" s="67"/>
      <c r="B382" s="67"/>
      <c r="DS382" s="69"/>
      <c r="DT382" s="69"/>
    </row>
    <row r="383" spans="1:124" s="68" customFormat="1" x14ac:dyDescent="0.2">
      <c r="A383" s="67"/>
      <c r="B383" s="67"/>
      <c r="DS383" s="69"/>
      <c r="DT383" s="69"/>
    </row>
    <row r="384" spans="1:124" s="68" customFormat="1" x14ac:dyDescent="0.2">
      <c r="A384" s="67"/>
      <c r="B384" s="67"/>
      <c r="DS384" s="69"/>
      <c r="DT384" s="69"/>
    </row>
    <row r="385" spans="1:124" s="68" customFormat="1" x14ac:dyDescent="0.2">
      <c r="A385" s="67"/>
      <c r="B385" s="67"/>
      <c r="DS385" s="69"/>
      <c r="DT385" s="69"/>
    </row>
    <row r="386" spans="1:124" s="68" customFormat="1" x14ac:dyDescent="0.2">
      <c r="A386" s="67"/>
      <c r="B386" s="67"/>
      <c r="DS386" s="69"/>
      <c r="DT386" s="69"/>
    </row>
    <row r="387" spans="1:124" s="68" customFormat="1" x14ac:dyDescent="0.2">
      <c r="A387" s="67"/>
      <c r="B387" s="67"/>
      <c r="DS387" s="69"/>
      <c r="DT387" s="69"/>
    </row>
    <row r="388" spans="1:124" s="68" customFormat="1" x14ac:dyDescent="0.2">
      <c r="A388" s="67"/>
      <c r="B388" s="67"/>
      <c r="DS388" s="69"/>
      <c r="DT388" s="69"/>
    </row>
    <row r="389" spans="1:124" s="68" customFormat="1" x14ac:dyDescent="0.2">
      <c r="A389" s="67"/>
      <c r="B389" s="67"/>
      <c r="DS389" s="69"/>
      <c r="DT389" s="69"/>
    </row>
    <row r="390" spans="1:124" s="68" customFormat="1" x14ac:dyDescent="0.2">
      <c r="A390" s="67"/>
      <c r="B390" s="67"/>
      <c r="DS390" s="69"/>
      <c r="DT390" s="69"/>
    </row>
    <row r="391" spans="1:124" s="68" customFormat="1" x14ac:dyDescent="0.2">
      <c r="A391" s="67"/>
      <c r="B391" s="67"/>
      <c r="DS391" s="69"/>
      <c r="DT391" s="69"/>
    </row>
    <row r="392" spans="1:124" s="68" customFormat="1" x14ac:dyDescent="0.2">
      <c r="A392" s="67"/>
      <c r="B392" s="67"/>
      <c r="DS392" s="69"/>
      <c r="DT392" s="69"/>
    </row>
    <row r="393" spans="1:124" s="68" customFormat="1" x14ac:dyDescent="0.2">
      <c r="A393" s="67"/>
      <c r="B393" s="67"/>
      <c r="DS393" s="69"/>
      <c r="DT393" s="69"/>
    </row>
    <row r="394" spans="1:124" s="68" customFormat="1" x14ac:dyDescent="0.2">
      <c r="A394" s="67"/>
      <c r="B394" s="67"/>
      <c r="DS394" s="69"/>
      <c r="DT394" s="69"/>
    </row>
    <row r="395" spans="1:124" s="68" customFormat="1" x14ac:dyDescent="0.2">
      <c r="A395" s="67"/>
      <c r="B395" s="67"/>
      <c r="DS395" s="69"/>
      <c r="DT395" s="69"/>
    </row>
    <row r="396" spans="1:124" s="68" customFormat="1" x14ac:dyDescent="0.2">
      <c r="A396" s="67"/>
      <c r="B396" s="67"/>
      <c r="DS396" s="69"/>
      <c r="DT396" s="69"/>
    </row>
    <row r="397" spans="1:124" s="68" customFormat="1" x14ac:dyDescent="0.2">
      <c r="A397" s="67"/>
      <c r="B397" s="67"/>
      <c r="DS397" s="69"/>
      <c r="DT397" s="69"/>
    </row>
    <row r="398" spans="1:124" s="68" customFormat="1" x14ac:dyDescent="0.2">
      <c r="A398" s="67"/>
      <c r="B398" s="67"/>
      <c r="DS398" s="69"/>
      <c r="DT398" s="69"/>
    </row>
    <row r="399" spans="1:124" s="68" customFormat="1" x14ac:dyDescent="0.2">
      <c r="A399" s="67"/>
      <c r="B399" s="67"/>
      <c r="DS399" s="69"/>
      <c r="DT399" s="69"/>
    </row>
    <row r="400" spans="1:124" s="68" customFormat="1" x14ac:dyDescent="0.2">
      <c r="A400" s="67"/>
      <c r="B400" s="67"/>
      <c r="DS400" s="69"/>
      <c r="DT400" s="69"/>
    </row>
    <row r="401" spans="1:124" s="68" customFormat="1" x14ac:dyDescent="0.2">
      <c r="A401" s="67"/>
      <c r="B401" s="67"/>
      <c r="DS401" s="69"/>
      <c r="DT401" s="69"/>
    </row>
    <row r="402" spans="1:124" s="68" customFormat="1" x14ac:dyDescent="0.2">
      <c r="A402" s="67"/>
      <c r="B402" s="67"/>
      <c r="DS402" s="69"/>
      <c r="DT402" s="69"/>
    </row>
    <row r="403" spans="1:124" s="68" customFormat="1" x14ac:dyDescent="0.2">
      <c r="A403" s="67"/>
      <c r="B403" s="67"/>
      <c r="DS403" s="69"/>
      <c r="DT403" s="69"/>
    </row>
    <row r="404" spans="1:124" s="68" customFormat="1" x14ac:dyDescent="0.2">
      <c r="A404" s="67"/>
      <c r="B404" s="67"/>
      <c r="DS404" s="69"/>
      <c r="DT404" s="69"/>
    </row>
    <row r="405" spans="1:124" s="68" customFormat="1" x14ac:dyDescent="0.2">
      <c r="A405" s="67"/>
      <c r="B405" s="67"/>
      <c r="DS405" s="69"/>
      <c r="DT405" s="69"/>
    </row>
    <row r="406" spans="1:124" s="68" customFormat="1" x14ac:dyDescent="0.2">
      <c r="A406" s="67"/>
      <c r="B406" s="67"/>
      <c r="DS406" s="69"/>
      <c r="DT406" s="69"/>
    </row>
    <row r="407" spans="1:124" s="68" customFormat="1" x14ac:dyDescent="0.2">
      <c r="A407" s="67"/>
      <c r="B407" s="67"/>
      <c r="DS407" s="69"/>
      <c r="DT407" s="69"/>
    </row>
    <row r="408" spans="1:124" s="68" customFormat="1" x14ac:dyDescent="0.2">
      <c r="A408" s="67"/>
      <c r="B408" s="67"/>
      <c r="DS408" s="69"/>
      <c r="DT408" s="69"/>
    </row>
    <row r="409" spans="1:124" s="68" customFormat="1" x14ac:dyDescent="0.2">
      <c r="A409" s="67"/>
      <c r="B409" s="67"/>
      <c r="DS409" s="69"/>
      <c r="DT409" s="69"/>
    </row>
    <row r="410" spans="1:124" s="68" customFormat="1" x14ac:dyDescent="0.2">
      <c r="A410" s="67"/>
      <c r="B410" s="67"/>
      <c r="DS410" s="69"/>
      <c r="DT410" s="69"/>
    </row>
    <row r="411" spans="1:124" s="68" customFormat="1" x14ac:dyDescent="0.2">
      <c r="A411" s="67"/>
      <c r="B411" s="67"/>
      <c r="DS411" s="69"/>
      <c r="DT411" s="69"/>
    </row>
    <row r="412" spans="1:124" s="68" customFormat="1" x14ac:dyDescent="0.2">
      <c r="A412" s="67"/>
      <c r="B412" s="67"/>
      <c r="DS412" s="69"/>
      <c r="DT412" s="69"/>
    </row>
    <row r="413" spans="1:124" s="68" customFormat="1" x14ac:dyDescent="0.2">
      <c r="A413" s="67"/>
      <c r="B413" s="67"/>
      <c r="DS413" s="69"/>
      <c r="DT413" s="69"/>
    </row>
    <row r="414" spans="1:124" s="68" customFormat="1" x14ac:dyDescent="0.2">
      <c r="A414" s="67"/>
      <c r="B414" s="67"/>
      <c r="DS414" s="69"/>
      <c r="DT414" s="69"/>
    </row>
    <row r="415" spans="1:124" s="68" customFormat="1" x14ac:dyDescent="0.2">
      <c r="A415" s="67"/>
      <c r="B415" s="67"/>
      <c r="DS415" s="69"/>
      <c r="DT415" s="69"/>
    </row>
    <row r="416" spans="1:124" s="68" customFormat="1" x14ac:dyDescent="0.2">
      <c r="A416" s="67"/>
      <c r="B416" s="67"/>
      <c r="DS416" s="69"/>
      <c r="DT416" s="69"/>
    </row>
    <row r="417" spans="1:124" s="68" customFormat="1" x14ac:dyDescent="0.2">
      <c r="A417" s="67"/>
      <c r="B417" s="67"/>
      <c r="DS417" s="69"/>
      <c r="DT417" s="69"/>
    </row>
    <row r="418" spans="1:124" s="68" customFormat="1" x14ac:dyDescent="0.2">
      <c r="A418" s="67"/>
      <c r="B418" s="67"/>
      <c r="DS418" s="69"/>
      <c r="DT418" s="69"/>
    </row>
    <row r="419" spans="1:124" s="68" customFormat="1" x14ac:dyDescent="0.2">
      <c r="A419" s="67"/>
      <c r="B419" s="67"/>
      <c r="DS419" s="69"/>
      <c r="DT419" s="69"/>
    </row>
    <row r="420" spans="1:124" s="68" customFormat="1" x14ac:dyDescent="0.2">
      <c r="A420" s="67"/>
      <c r="B420" s="67"/>
      <c r="DS420" s="69"/>
      <c r="DT420" s="69"/>
    </row>
    <row r="421" spans="1:124" s="68" customFormat="1" x14ac:dyDescent="0.2">
      <c r="A421" s="67"/>
      <c r="B421" s="67"/>
      <c r="DS421" s="69"/>
      <c r="DT421" s="69"/>
    </row>
    <row r="422" spans="1:124" s="68" customFormat="1" x14ac:dyDescent="0.2">
      <c r="A422" s="67"/>
      <c r="B422" s="67"/>
      <c r="DS422" s="69"/>
      <c r="DT422" s="69"/>
    </row>
    <row r="423" spans="1:124" s="68" customFormat="1" x14ac:dyDescent="0.2">
      <c r="A423" s="67"/>
      <c r="B423" s="67"/>
      <c r="DS423" s="69"/>
      <c r="DT423" s="69"/>
    </row>
    <row r="424" spans="1:124" s="68" customFormat="1" x14ac:dyDescent="0.2">
      <c r="A424" s="67"/>
      <c r="B424" s="67"/>
      <c r="DS424" s="69"/>
      <c r="DT424" s="69"/>
    </row>
    <row r="425" spans="1:124" s="68" customFormat="1" x14ac:dyDescent="0.2">
      <c r="A425" s="67"/>
      <c r="B425" s="67"/>
      <c r="DS425" s="69"/>
      <c r="DT425" s="69"/>
    </row>
    <row r="426" spans="1:124" s="68" customFormat="1" x14ac:dyDescent="0.2">
      <c r="A426" s="67"/>
      <c r="B426" s="67"/>
      <c r="DS426" s="69"/>
      <c r="DT426" s="69"/>
    </row>
    <row r="427" spans="1:124" s="68" customFormat="1" x14ac:dyDescent="0.2">
      <c r="A427" s="67"/>
      <c r="B427" s="67"/>
      <c r="DS427" s="69"/>
      <c r="DT427" s="69"/>
    </row>
    <row r="428" spans="1:124" s="68" customFormat="1" x14ac:dyDescent="0.2">
      <c r="A428" s="67"/>
      <c r="B428" s="67"/>
      <c r="DS428" s="69"/>
      <c r="DT428" s="69"/>
    </row>
    <row r="429" spans="1:124" s="68" customFormat="1" x14ac:dyDescent="0.2">
      <c r="A429" s="67"/>
      <c r="B429" s="67"/>
      <c r="DS429" s="69"/>
      <c r="DT429" s="69"/>
    </row>
    <row r="430" spans="1:124" s="68" customFormat="1" x14ac:dyDescent="0.2">
      <c r="A430" s="67"/>
      <c r="B430" s="67"/>
      <c r="DS430" s="69"/>
      <c r="DT430" s="69"/>
    </row>
    <row r="431" spans="1:124" s="68" customFormat="1" x14ac:dyDescent="0.2">
      <c r="A431" s="67"/>
      <c r="B431" s="67"/>
      <c r="DS431" s="69"/>
      <c r="DT431" s="69"/>
    </row>
    <row r="432" spans="1:124" s="68" customFormat="1" x14ac:dyDescent="0.2">
      <c r="A432" s="67"/>
      <c r="B432" s="67"/>
      <c r="DS432" s="69"/>
      <c r="DT432" s="69"/>
    </row>
    <row r="433" spans="1:124" s="68" customFormat="1" x14ac:dyDescent="0.2">
      <c r="A433" s="67"/>
      <c r="B433" s="67"/>
      <c r="DS433" s="69"/>
      <c r="DT433" s="69"/>
    </row>
    <row r="434" spans="1:124" s="68" customFormat="1" x14ac:dyDescent="0.2">
      <c r="A434" s="67"/>
      <c r="B434" s="67"/>
      <c r="DS434" s="69"/>
      <c r="DT434" s="69"/>
    </row>
    <row r="435" spans="1:124" s="68" customFormat="1" x14ac:dyDescent="0.2">
      <c r="A435" s="67"/>
      <c r="B435" s="67"/>
      <c r="DS435" s="69"/>
      <c r="DT435" s="69"/>
    </row>
    <row r="436" spans="1:124" s="68" customFormat="1" x14ac:dyDescent="0.2">
      <c r="A436" s="67"/>
      <c r="B436" s="67"/>
      <c r="DS436" s="69"/>
      <c r="DT436" s="69"/>
    </row>
    <row r="437" spans="1:124" s="68" customFormat="1" x14ac:dyDescent="0.2">
      <c r="A437" s="67"/>
      <c r="B437" s="67"/>
      <c r="DS437" s="69"/>
      <c r="DT437" s="69"/>
    </row>
    <row r="438" spans="1:124" s="68" customFormat="1" x14ac:dyDescent="0.2">
      <c r="A438" s="67"/>
      <c r="B438" s="67"/>
      <c r="DS438" s="69"/>
      <c r="DT438" s="69"/>
    </row>
    <row r="439" spans="1:124" s="68" customFormat="1" x14ac:dyDescent="0.2">
      <c r="A439" s="67"/>
      <c r="B439" s="67"/>
      <c r="DS439" s="69"/>
      <c r="DT439" s="69"/>
    </row>
    <row r="440" spans="1:124" s="68" customFormat="1" x14ac:dyDescent="0.2">
      <c r="A440" s="67"/>
      <c r="B440" s="67"/>
      <c r="DS440" s="69"/>
      <c r="DT440" s="69"/>
    </row>
    <row r="441" spans="1:124" s="68" customFormat="1" x14ac:dyDescent="0.2">
      <c r="A441" s="67"/>
      <c r="B441" s="67"/>
      <c r="DS441" s="69"/>
      <c r="DT441" s="69"/>
    </row>
    <row r="442" spans="1:124" s="68" customFormat="1" x14ac:dyDescent="0.2">
      <c r="A442" s="67"/>
      <c r="B442" s="67"/>
      <c r="DS442" s="69"/>
      <c r="DT442" s="69"/>
    </row>
    <row r="443" spans="1:124" s="68" customFormat="1" x14ac:dyDescent="0.2">
      <c r="A443" s="67"/>
      <c r="B443" s="67"/>
      <c r="DS443" s="69"/>
      <c r="DT443" s="69"/>
    </row>
    <row r="444" spans="1:124" s="68" customFormat="1" x14ac:dyDescent="0.2">
      <c r="A444" s="67"/>
      <c r="B444" s="67"/>
      <c r="DS444" s="69"/>
      <c r="DT444" s="69"/>
    </row>
    <row r="445" spans="1:124" s="68" customFormat="1" x14ac:dyDescent="0.2">
      <c r="A445" s="67"/>
      <c r="B445" s="67"/>
      <c r="DS445" s="69"/>
      <c r="DT445" s="69"/>
    </row>
    <row r="446" spans="1:124" s="68" customFormat="1" x14ac:dyDescent="0.2">
      <c r="A446" s="67"/>
      <c r="B446" s="67"/>
      <c r="DS446" s="69"/>
      <c r="DT446" s="69"/>
    </row>
    <row r="447" spans="1:124" s="68" customFormat="1" x14ac:dyDescent="0.2">
      <c r="A447" s="67"/>
      <c r="B447" s="67"/>
      <c r="DS447" s="69"/>
      <c r="DT447" s="69"/>
    </row>
    <row r="448" spans="1:124" s="68" customFormat="1" x14ac:dyDescent="0.2">
      <c r="A448" s="67"/>
      <c r="B448" s="67"/>
      <c r="DS448" s="69"/>
      <c r="DT448" s="69"/>
    </row>
    <row r="449" spans="1:124" s="68" customFormat="1" x14ac:dyDescent="0.2">
      <c r="A449" s="67"/>
      <c r="B449" s="67"/>
      <c r="DS449" s="69"/>
      <c r="DT449" s="69"/>
    </row>
    <row r="450" spans="1:124" s="68" customFormat="1" x14ac:dyDescent="0.2">
      <c r="A450" s="67"/>
      <c r="B450" s="67"/>
      <c r="DS450" s="69"/>
      <c r="DT450" s="69"/>
    </row>
    <row r="451" spans="1:124" s="68" customFormat="1" x14ac:dyDescent="0.2">
      <c r="A451" s="67"/>
      <c r="B451" s="67"/>
      <c r="DS451" s="69"/>
      <c r="DT451" s="69"/>
    </row>
    <row r="452" spans="1:124" s="68" customFormat="1" x14ac:dyDescent="0.2">
      <c r="A452" s="67"/>
      <c r="B452" s="67"/>
      <c r="DS452" s="69"/>
      <c r="DT452" s="69"/>
    </row>
    <row r="453" spans="1:124" s="68" customFormat="1" x14ac:dyDescent="0.2">
      <c r="A453" s="67"/>
      <c r="B453" s="67"/>
      <c r="DS453" s="69"/>
      <c r="DT453" s="69"/>
    </row>
    <row r="454" spans="1:124" s="68" customFormat="1" x14ac:dyDescent="0.2">
      <c r="A454" s="67"/>
      <c r="B454" s="67"/>
      <c r="DS454" s="69"/>
      <c r="DT454" s="69"/>
    </row>
    <row r="455" spans="1:124" s="68" customFormat="1" x14ac:dyDescent="0.2">
      <c r="A455" s="67"/>
      <c r="B455" s="67"/>
      <c r="DS455" s="69"/>
      <c r="DT455" s="69"/>
    </row>
    <row r="456" spans="1:124" s="68" customFormat="1" x14ac:dyDescent="0.2">
      <c r="A456" s="67"/>
      <c r="B456" s="67"/>
      <c r="DS456" s="69"/>
      <c r="DT456" s="69"/>
    </row>
    <row r="457" spans="1:124" s="68" customFormat="1" x14ac:dyDescent="0.2">
      <c r="A457" s="67"/>
      <c r="B457" s="67"/>
      <c r="DS457" s="69"/>
      <c r="DT457" s="69"/>
    </row>
    <row r="458" spans="1:124" s="68" customFormat="1" x14ac:dyDescent="0.2">
      <c r="A458" s="67"/>
      <c r="B458" s="67"/>
      <c r="DS458" s="69"/>
      <c r="DT458" s="69"/>
    </row>
    <row r="459" spans="1:124" s="68" customFormat="1" x14ac:dyDescent="0.2">
      <c r="A459" s="67"/>
      <c r="B459" s="67"/>
      <c r="DS459" s="69"/>
      <c r="DT459" s="69"/>
    </row>
    <row r="460" spans="1:124" s="68" customFormat="1" x14ac:dyDescent="0.2">
      <c r="A460" s="67"/>
      <c r="B460" s="67"/>
      <c r="DS460" s="69"/>
      <c r="DT460" s="69"/>
    </row>
    <row r="461" spans="1:124" s="68" customFormat="1" x14ac:dyDescent="0.2">
      <c r="A461" s="67"/>
      <c r="B461" s="67"/>
      <c r="DS461" s="69"/>
      <c r="DT461" s="69"/>
    </row>
    <row r="462" spans="1:124" s="68" customFormat="1" x14ac:dyDescent="0.2">
      <c r="A462" s="67"/>
      <c r="B462" s="67"/>
      <c r="DS462" s="69"/>
      <c r="DT462" s="69"/>
    </row>
    <row r="463" spans="1:124" s="68" customFormat="1" x14ac:dyDescent="0.2">
      <c r="A463" s="67"/>
      <c r="B463" s="67"/>
      <c r="DS463" s="69"/>
      <c r="DT463" s="69"/>
    </row>
    <row r="464" spans="1:124" s="68" customFormat="1" x14ac:dyDescent="0.2">
      <c r="A464" s="67"/>
      <c r="B464" s="67"/>
      <c r="DS464" s="69"/>
      <c r="DT464" s="69"/>
    </row>
    <row r="465" spans="1:124" s="68" customFormat="1" x14ac:dyDescent="0.2">
      <c r="A465" s="67"/>
      <c r="B465" s="67"/>
      <c r="DS465" s="69"/>
      <c r="DT465" s="69"/>
    </row>
    <row r="466" spans="1:124" s="68" customFormat="1" x14ac:dyDescent="0.2">
      <c r="A466" s="67"/>
      <c r="B466" s="67"/>
      <c r="DS466" s="69"/>
      <c r="DT466" s="69"/>
    </row>
    <row r="467" spans="1:124" s="68" customFormat="1" x14ac:dyDescent="0.2">
      <c r="A467" s="67"/>
      <c r="B467" s="67"/>
      <c r="DS467" s="69"/>
      <c r="DT467" s="69"/>
    </row>
    <row r="468" spans="1:124" s="68" customFormat="1" x14ac:dyDescent="0.2">
      <c r="A468" s="67"/>
      <c r="B468" s="67"/>
      <c r="DS468" s="69"/>
      <c r="DT468" s="69"/>
    </row>
    <row r="469" spans="1:124" s="68" customFormat="1" x14ac:dyDescent="0.2">
      <c r="A469" s="67"/>
      <c r="B469" s="67"/>
      <c r="DS469" s="69"/>
      <c r="DT469" s="69"/>
    </row>
    <row r="470" spans="1:124" s="68" customFormat="1" x14ac:dyDescent="0.2">
      <c r="A470" s="67"/>
      <c r="B470" s="67"/>
      <c r="DS470" s="69"/>
      <c r="DT470" s="69"/>
    </row>
    <row r="471" spans="1:124" s="68" customFormat="1" x14ac:dyDescent="0.2">
      <c r="A471" s="67"/>
      <c r="B471" s="67"/>
      <c r="DS471" s="69"/>
      <c r="DT471" s="69"/>
    </row>
    <row r="472" spans="1:124" s="68" customFormat="1" x14ac:dyDescent="0.2">
      <c r="A472" s="67"/>
      <c r="B472" s="67"/>
      <c r="DS472" s="69"/>
      <c r="DT472" s="69"/>
    </row>
    <row r="473" spans="1:124" s="68" customFormat="1" x14ac:dyDescent="0.2">
      <c r="A473" s="67"/>
      <c r="B473" s="67"/>
      <c r="DS473" s="69"/>
      <c r="DT473" s="69"/>
    </row>
    <row r="474" spans="1:124" s="68" customFormat="1" x14ac:dyDescent="0.2">
      <c r="A474" s="67"/>
      <c r="B474" s="67"/>
      <c r="DS474" s="69"/>
      <c r="DT474" s="69"/>
    </row>
    <row r="475" spans="1:124" s="68" customFormat="1" x14ac:dyDescent="0.2">
      <c r="A475" s="67"/>
      <c r="B475" s="67"/>
      <c r="DS475" s="69"/>
      <c r="DT475" s="69"/>
    </row>
    <row r="476" spans="1:124" s="68" customFormat="1" x14ac:dyDescent="0.2">
      <c r="A476" s="67"/>
      <c r="B476" s="67"/>
      <c r="DS476" s="69"/>
      <c r="DT476" s="69"/>
    </row>
    <row r="477" spans="1:124" s="68" customFormat="1" x14ac:dyDescent="0.2">
      <c r="A477" s="67"/>
      <c r="B477" s="67"/>
      <c r="DS477" s="69"/>
      <c r="DT477" s="69"/>
    </row>
    <row r="478" spans="1:124" s="68" customFormat="1" x14ac:dyDescent="0.2">
      <c r="A478" s="67"/>
      <c r="B478" s="67"/>
      <c r="DS478" s="69"/>
      <c r="DT478" s="69"/>
    </row>
    <row r="479" spans="1:124" s="68" customFormat="1" x14ac:dyDescent="0.2">
      <c r="A479" s="67"/>
      <c r="B479" s="67"/>
      <c r="DS479" s="69"/>
      <c r="DT479" s="69"/>
    </row>
    <row r="480" spans="1:124" s="68" customFormat="1" x14ac:dyDescent="0.2">
      <c r="A480" s="67"/>
      <c r="B480" s="67"/>
      <c r="DS480" s="69"/>
      <c r="DT480" s="69"/>
    </row>
    <row r="481" spans="1:124" s="68" customFormat="1" x14ac:dyDescent="0.2">
      <c r="A481" s="67"/>
      <c r="B481" s="67"/>
      <c r="DS481" s="69"/>
      <c r="DT481" s="69"/>
    </row>
    <row r="482" spans="1:124" s="68" customFormat="1" x14ac:dyDescent="0.2">
      <c r="A482" s="67"/>
      <c r="B482" s="67"/>
      <c r="DS482" s="69"/>
      <c r="DT482" s="69"/>
    </row>
    <row r="483" spans="1:124" s="68" customFormat="1" x14ac:dyDescent="0.2">
      <c r="A483" s="67"/>
      <c r="B483" s="67"/>
      <c r="DS483" s="69"/>
      <c r="DT483" s="69"/>
    </row>
    <row r="484" spans="1:124" s="68" customFormat="1" x14ac:dyDescent="0.2">
      <c r="A484" s="67"/>
      <c r="B484" s="67"/>
      <c r="DS484" s="69"/>
      <c r="DT484" s="69"/>
    </row>
    <row r="485" spans="1:124" s="68" customFormat="1" x14ac:dyDescent="0.2">
      <c r="A485" s="67"/>
      <c r="B485" s="67"/>
      <c r="DS485" s="69"/>
      <c r="DT485" s="69"/>
    </row>
    <row r="486" spans="1:124" s="68" customFormat="1" x14ac:dyDescent="0.2">
      <c r="A486" s="67"/>
      <c r="B486" s="67"/>
      <c r="DS486" s="69"/>
      <c r="DT486" s="69"/>
    </row>
    <row r="487" spans="1:124" s="68" customFormat="1" x14ac:dyDescent="0.2">
      <c r="A487" s="67"/>
      <c r="B487" s="67"/>
      <c r="DS487" s="69"/>
      <c r="DT487" s="69"/>
    </row>
    <row r="488" spans="1:124" s="68" customFormat="1" x14ac:dyDescent="0.2">
      <c r="A488" s="67"/>
      <c r="B488" s="67"/>
      <c r="DS488" s="69"/>
      <c r="DT488" s="69"/>
    </row>
    <row r="489" spans="1:124" s="68" customFormat="1" x14ac:dyDescent="0.2">
      <c r="A489" s="67"/>
      <c r="B489" s="67"/>
      <c r="DS489" s="69"/>
      <c r="DT489" s="69"/>
    </row>
    <row r="490" spans="1:124" s="68" customFormat="1" x14ac:dyDescent="0.2">
      <c r="A490" s="67"/>
      <c r="B490" s="67"/>
      <c r="DS490" s="69"/>
      <c r="DT490" s="69"/>
    </row>
    <row r="491" spans="1:124" s="68" customFormat="1" x14ac:dyDescent="0.2">
      <c r="A491" s="67"/>
      <c r="B491" s="67"/>
      <c r="DS491" s="69"/>
      <c r="DT491" s="69"/>
    </row>
    <row r="492" spans="1:124" s="68" customFormat="1" x14ac:dyDescent="0.2">
      <c r="A492" s="67"/>
      <c r="B492" s="67"/>
      <c r="DS492" s="69"/>
      <c r="DT492" s="69"/>
    </row>
    <row r="493" spans="1:124" s="68" customFormat="1" x14ac:dyDescent="0.2">
      <c r="A493" s="67"/>
      <c r="B493" s="67"/>
      <c r="DS493" s="69"/>
      <c r="DT493" s="69"/>
    </row>
    <row r="494" spans="1:124" s="68" customFormat="1" x14ac:dyDescent="0.2">
      <c r="A494" s="67"/>
      <c r="B494" s="67"/>
      <c r="DS494" s="69"/>
      <c r="DT494" s="69"/>
    </row>
    <row r="495" spans="1:124" s="68" customFormat="1" x14ac:dyDescent="0.2">
      <c r="A495" s="67"/>
      <c r="B495" s="67"/>
      <c r="DS495" s="69"/>
      <c r="DT495" s="69"/>
    </row>
    <row r="496" spans="1:124" s="68" customFormat="1" x14ac:dyDescent="0.2">
      <c r="A496" s="67"/>
      <c r="B496" s="67"/>
      <c r="DS496" s="69"/>
      <c r="DT496" s="69"/>
    </row>
    <row r="497" spans="1:124" s="68" customFormat="1" x14ac:dyDescent="0.2">
      <c r="A497" s="67"/>
      <c r="B497" s="67"/>
      <c r="DS497" s="69"/>
      <c r="DT497" s="69"/>
    </row>
    <row r="498" spans="1:124" s="68" customFormat="1" x14ac:dyDescent="0.2">
      <c r="A498" s="67"/>
      <c r="B498" s="67"/>
      <c r="DS498" s="69"/>
      <c r="DT498" s="69"/>
    </row>
    <row r="499" spans="1:124" s="68" customFormat="1" x14ac:dyDescent="0.2">
      <c r="A499" s="67"/>
      <c r="B499" s="67"/>
      <c r="DS499" s="69"/>
      <c r="DT499" s="69"/>
    </row>
    <row r="500" spans="1:124" s="68" customFormat="1" x14ac:dyDescent="0.2">
      <c r="A500" s="67"/>
      <c r="B500" s="67"/>
      <c r="DS500" s="69"/>
      <c r="DT500" s="69"/>
    </row>
    <row r="501" spans="1:124" s="68" customFormat="1" x14ac:dyDescent="0.2">
      <c r="A501" s="67"/>
      <c r="B501" s="67"/>
      <c r="DS501" s="69"/>
      <c r="DT501" s="69"/>
    </row>
    <row r="502" spans="1:124" s="68" customFormat="1" x14ac:dyDescent="0.2">
      <c r="A502" s="67"/>
      <c r="B502" s="67"/>
      <c r="DS502" s="69"/>
      <c r="DT502" s="69"/>
    </row>
    <row r="503" spans="1:124" s="68" customFormat="1" x14ac:dyDescent="0.2">
      <c r="A503" s="67"/>
      <c r="B503" s="67"/>
      <c r="DS503" s="69"/>
      <c r="DT503" s="69"/>
    </row>
    <row r="504" spans="1:124" s="68" customFormat="1" x14ac:dyDescent="0.2">
      <c r="A504" s="67"/>
      <c r="B504" s="67"/>
      <c r="DS504" s="69"/>
      <c r="DT504" s="69"/>
    </row>
    <row r="505" spans="1:124" s="68" customFormat="1" x14ac:dyDescent="0.2">
      <c r="A505" s="67"/>
      <c r="B505" s="67"/>
      <c r="DS505" s="69"/>
      <c r="DT505" s="69"/>
    </row>
    <row r="506" spans="1:124" s="68" customFormat="1" x14ac:dyDescent="0.2">
      <c r="A506" s="67"/>
      <c r="B506" s="67"/>
      <c r="DS506" s="69"/>
      <c r="DT506" s="69"/>
    </row>
    <row r="507" spans="1:124" s="68" customFormat="1" x14ac:dyDescent="0.2">
      <c r="A507" s="67"/>
      <c r="B507" s="67"/>
      <c r="DS507" s="69"/>
      <c r="DT507" s="69"/>
    </row>
    <row r="508" spans="1:124" s="68" customFormat="1" x14ac:dyDescent="0.2">
      <c r="A508" s="67"/>
      <c r="B508" s="67"/>
      <c r="DS508" s="69"/>
      <c r="DT508" s="69"/>
    </row>
    <row r="509" spans="1:124" s="68" customFormat="1" x14ac:dyDescent="0.2">
      <c r="A509" s="67"/>
      <c r="B509" s="67"/>
      <c r="DS509" s="69"/>
      <c r="DT509" s="69"/>
    </row>
    <row r="510" spans="1:124" s="68" customFormat="1" x14ac:dyDescent="0.2">
      <c r="A510" s="67"/>
      <c r="B510" s="67"/>
      <c r="DS510" s="69"/>
      <c r="DT510" s="69"/>
    </row>
    <row r="511" spans="1:124" s="68" customFormat="1" x14ac:dyDescent="0.2">
      <c r="A511" s="67"/>
      <c r="B511" s="67"/>
      <c r="DS511" s="69"/>
      <c r="DT511" s="69"/>
    </row>
    <row r="512" spans="1:124" s="68" customFormat="1" x14ac:dyDescent="0.2">
      <c r="A512" s="67"/>
      <c r="B512" s="67"/>
      <c r="DS512" s="69"/>
      <c r="DT512" s="69"/>
    </row>
    <row r="513" spans="1:124" s="68" customFormat="1" x14ac:dyDescent="0.2">
      <c r="A513" s="67"/>
      <c r="B513" s="67"/>
      <c r="DS513" s="69"/>
      <c r="DT513" s="69"/>
    </row>
    <row r="514" spans="1:124" s="68" customFormat="1" x14ac:dyDescent="0.2">
      <c r="A514" s="67"/>
      <c r="B514" s="67"/>
      <c r="DS514" s="69"/>
      <c r="DT514" s="69"/>
    </row>
    <row r="515" spans="1:124" s="68" customFormat="1" x14ac:dyDescent="0.2">
      <c r="A515" s="67"/>
      <c r="B515" s="67"/>
      <c r="DS515" s="69"/>
      <c r="DT515" s="69"/>
    </row>
    <row r="516" spans="1:124" s="68" customFormat="1" x14ac:dyDescent="0.2">
      <c r="A516" s="67"/>
      <c r="B516" s="67"/>
      <c r="DS516" s="69"/>
      <c r="DT516" s="69"/>
    </row>
    <row r="517" spans="1:124" s="68" customFormat="1" x14ac:dyDescent="0.2">
      <c r="A517" s="67"/>
      <c r="B517" s="67"/>
      <c r="DS517" s="69"/>
      <c r="DT517" s="69"/>
    </row>
    <row r="518" spans="1:124" s="68" customFormat="1" x14ac:dyDescent="0.2">
      <c r="A518" s="67"/>
      <c r="B518" s="67"/>
      <c r="DS518" s="69"/>
      <c r="DT518" s="69"/>
    </row>
    <row r="519" spans="1:124" s="68" customFormat="1" x14ac:dyDescent="0.2">
      <c r="A519" s="67"/>
      <c r="B519" s="67"/>
      <c r="DS519" s="69"/>
      <c r="DT519" s="69"/>
    </row>
    <row r="520" spans="1:124" s="68" customFormat="1" x14ac:dyDescent="0.2">
      <c r="A520" s="67"/>
      <c r="B520" s="67"/>
      <c r="DS520" s="69"/>
      <c r="DT520" s="69"/>
    </row>
    <row r="521" spans="1:124" s="68" customFormat="1" x14ac:dyDescent="0.2">
      <c r="A521" s="67"/>
      <c r="B521" s="67"/>
      <c r="DS521" s="69"/>
      <c r="DT521" s="69"/>
    </row>
    <row r="522" spans="1:124" s="68" customFormat="1" x14ac:dyDescent="0.2">
      <c r="A522" s="67"/>
      <c r="B522" s="67"/>
      <c r="DS522" s="69"/>
      <c r="DT522" s="69"/>
    </row>
    <row r="523" spans="1:124" s="68" customFormat="1" x14ac:dyDescent="0.2">
      <c r="A523" s="67"/>
      <c r="B523" s="67"/>
      <c r="DS523" s="69"/>
      <c r="DT523" s="69"/>
    </row>
    <row r="524" spans="1:124" s="68" customFormat="1" x14ac:dyDescent="0.2">
      <c r="A524" s="67"/>
      <c r="B524" s="67"/>
      <c r="DS524" s="69"/>
      <c r="DT524" s="69"/>
    </row>
    <row r="525" spans="1:124" s="68" customFormat="1" x14ac:dyDescent="0.2">
      <c r="A525" s="67"/>
      <c r="B525" s="67"/>
      <c r="DS525" s="69"/>
      <c r="DT525" s="69"/>
    </row>
    <row r="526" spans="1:124" s="68" customFormat="1" x14ac:dyDescent="0.2">
      <c r="A526" s="67"/>
      <c r="B526" s="67"/>
      <c r="DS526" s="69"/>
      <c r="DT526" s="69"/>
    </row>
    <row r="527" spans="1:124" s="68" customFormat="1" x14ac:dyDescent="0.2">
      <c r="A527" s="67"/>
      <c r="B527" s="67"/>
      <c r="DS527" s="69"/>
      <c r="DT527" s="69"/>
    </row>
    <row r="528" spans="1:124" s="68" customFormat="1" x14ac:dyDescent="0.2">
      <c r="A528" s="67"/>
      <c r="B528" s="67"/>
      <c r="DS528" s="69"/>
      <c r="DT528" s="69"/>
    </row>
    <row r="529" spans="1:124" s="68" customFormat="1" x14ac:dyDescent="0.2">
      <c r="A529" s="67"/>
      <c r="B529" s="67"/>
      <c r="DS529" s="69"/>
      <c r="DT529" s="69"/>
    </row>
    <row r="530" spans="1:124" s="68" customFormat="1" x14ac:dyDescent="0.2">
      <c r="A530" s="67"/>
      <c r="B530" s="67"/>
      <c r="DS530" s="69"/>
      <c r="DT530" s="69"/>
    </row>
    <row r="531" spans="1:124" s="68" customFormat="1" x14ac:dyDescent="0.2">
      <c r="A531" s="67"/>
      <c r="B531" s="67"/>
      <c r="DS531" s="69"/>
      <c r="DT531" s="69"/>
    </row>
    <row r="532" spans="1:124" s="68" customFormat="1" x14ac:dyDescent="0.2">
      <c r="A532" s="67"/>
      <c r="B532" s="67"/>
      <c r="DS532" s="69"/>
      <c r="DT532" s="69"/>
    </row>
    <row r="533" spans="1:124" s="68" customFormat="1" x14ac:dyDescent="0.2">
      <c r="A533" s="67"/>
      <c r="B533" s="67"/>
      <c r="DS533" s="69"/>
      <c r="DT533" s="69"/>
    </row>
    <row r="534" spans="1:124" s="68" customFormat="1" x14ac:dyDescent="0.2">
      <c r="A534" s="67"/>
      <c r="B534" s="67"/>
      <c r="DS534" s="69"/>
      <c r="DT534" s="69"/>
    </row>
    <row r="535" spans="1:124" s="68" customFormat="1" x14ac:dyDescent="0.2">
      <c r="A535" s="67"/>
      <c r="B535" s="67"/>
      <c r="DS535" s="69"/>
      <c r="DT535" s="69"/>
    </row>
    <row r="536" spans="1:124" s="68" customFormat="1" x14ac:dyDescent="0.2">
      <c r="A536" s="67"/>
      <c r="B536" s="67"/>
      <c r="DS536" s="69"/>
      <c r="DT536" s="69"/>
    </row>
    <row r="537" spans="1:124" s="68" customFormat="1" x14ac:dyDescent="0.2">
      <c r="A537" s="67"/>
      <c r="B537" s="67"/>
      <c r="DS537" s="69"/>
      <c r="DT537" s="69"/>
    </row>
    <row r="538" spans="1:124" s="68" customFormat="1" x14ac:dyDescent="0.2">
      <c r="A538" s="67"/>
      <c r="B538" s="67"/>
      <c r="DS538" s="69"/>
      <c r="DT538" s="69"/>
    </row>
    <row r="539" spans="1:124" s="68" customFormat="1" x14ac:dyDescent="0.2">
      <c r="A539" s="67"/>
      <c r="B539" s="67"/>
      <c r="DS539" s="69"/>
      <c r="DT539" s="69"/>
    </row>
    <row r="540" spans="1:124" s="68" customFormat="1" x14ac:dyDescent="0.2">
      <c r="A540" s="67"/>
      <c r="B540" s="67"/>
      <c r="DS540" s="69"/>
      <c r="DT540" s="69"/>
    </row>
    <row r="541" spans="1:124" s="68" customFormat="1" x14ac:dyDescent="0.2">
      <c r="A541" s="67"/>
      <c r="B541" s="67"/>
      <c r="DS541" s="69"/>
      <c r="DT541" s="69"/>
    </row>
    <row r="542" spans="1:124" s="68" customFormat="1" x14ac:dyDescent="0.2">
      <c r="A542" s="67"/>
      <c r="B542" s="67"/>
      <c r="DS542" s="69"/>
      <c r="DT542" s="69"/>
    </row>
    <row r="543" spans="1:124" s="68" customFormat="1" x14ac:dyDescent="0.2">
      <c r="A543" s="67"/>
      <c r="B543" s="67"/>
      <c r="DS543" s="69"/>
      <c r="DT543" s="69"/>
    </row>
    <row r="544" spans="1:124" s="68" customFormat="1" x14ac:dyDescent="0.2">
      <c r="A544" s="67"/>
      <c r="B544" s="67"/>
      <c r="DS544" s="69"/>
      <c r="DT544" s="69"/>
    </row>
    <row r="545" spans="1:124" s="68" customFormat="1" x14ac:dyDescent="0.2">
      <c r="A545" s="67"/>
      <c r="B545" s="67"/>
      <c r="DS545" s="69"/>
      <c r="DT545" s="69"/>
    </row>
    <row r="546" spans="1:124" s="68" customFormat="1" x14ac:dyDescent="0.2">
      <c r="A546" s="67"/>
      <c r="B546" s="67"/>
      <c r="DS546" s="69"/>
      <c r="DT546" s="69"/>
    </row>
    <row r="547" spans="1:124" s="68" customFormat="1" x14ac:dyDescent="0.2">
      <c r="A547" s="67"/>
      <c r="B547" s="67"/>
      <c r="DS547" s="69"/>
      <c r="DT547" s="69"/>
    </row>
    <row r="548" spans="1:124" s="68" customFormat="1" x14ac:dyDescent="0.2">
      <c r="A548" s="67"/>
      <c r="B548" s="67"/>
      <c r="DS548" s="69"/>
      <c r="DT548" s="69"/>
    </row>
    <row r="549" spans="1:124" s="68" customFormat="1" x14ac:dyDescent="0.2">
      <c r="A549" s="67"/>
      <c r="B549" s="67"/>
      <c r="DS549" s="69"/>
      <c r="DT549" s="69"/>
    </row>
    <row r="550" spans="1:124" s="68" customFormat="1" x14ac:dyDescent="0.2">
      <c r="A550" s="67"/>
      <c r="B550" s="67"/>
      <c r="DS550" s="69"/>
      <c r="DT550" s="69"/>
    </row>
    <row r="551" spans="1:124" s="68" customFormat="1" x14ac:dyDescent="0.2">
      <c r="A551" s="67"/>
      <c r="B551" s="67"/>
      <c r="DS551" s="69"/>
      <c r="DT551" s="69"/>
    </row>
    <row r="552" spans="1:124" s="68" customFormat="1" x14ac:dyDescent="0.2">
      <c r="A552" s="67"/>
      <c r="B552" s="67"/>
      <c r="DS552" s="69"/>
      <c r="DT552" s="69"/>
    </row>
    <row r="553" spans="1:124" s="68" customFormat="1" x14ac:dyDescent="0.2">
      <c r="A553" s="67"/>
      <c r="B553" s="67"/>
      <c r="DS553" s="69"/>
      <c r="DT553" s="69"/>
    </row>
    <row r="554" spans="1:124" s="68" customFormat="1" x14ac:dyDescent="0.2">
      <c r="A554" s="67"/>
      <c r="B554" s="67"/>
      <c r="DS554" s="69"/>
      <c r="DT554" s="69"/>
    </row>
    <row r="555" spans="1:124" s="68" customFormat="1" x14ac:dyDescent="0.2">
      <c r="A555" s="67"/>
      <c r="B555" s="67"/>
      <c r="DS555" s="69"/>
      <c r="DT555" s="69"/>
    </row>
    <row r="556" spans="1:124" s="68" customFormat="1" x14ac:dyDescent="0.2">
      <c r="A556" s="67"/>
      <c r="B556" s="67"/>
      <c r="DS556" s="69"/>
      <c r="DT556" s="69"/>
    </row>
    <row r="557" spans="1:124" s="68" customFormat="1" x14ac:dyDescent="0.2">
      <c r="A557" s="67"/>
      <c r="B557" s="67"/>
      <c r="DS557" s="69"/>
      <c r="DT557" s="69"/>
    </row>
    <row r="558" spans="1:124" s="68" customFormat="1" x14ac:dyDescent="0.2">
      <c r="A558" s="67"/>
      <c r="B558" s="67"/>
      <c r="DS558" s="69"/>
      <c r="DT558" s="69"/>
    </row>
    <row r="559" spans="1:124" s="68" customFormat="1" x14ac:dyDescent="0.2">
      <c r="A559" s="67"/>
      <c r="B559" s="67"/>
      <c r="DS559" s="69"/>
      <c r="DT559" s="69"/>
    </row>
    <row r="560" spans="1:124" s="68" customFormat="1" x14ac:dyDescent="0.2">
      <c r="A560" s="67"/>
      <c r="B560" s="67"/>
      <c r="DS560" s="69"/>
      <c r="DT560" s="69"/>
    </row>
    <row r="561" spans="1:124" s="68" customFormat="1" x14ac:dyDescent="0.2">
      <c r="A561" s="67"/>
      <c r="B561" s="67"/>
      <c r="DS561" s="69"/>
      <c r="DT561" s="69"/>
    </row>
    <row r="562" spans="1:124" s="68" customFormat="1" x14ac:dyDescent="0.2">
      <c r="A562" s="67"/>
      <c r="B562" s="67"/>
      <c r="DS562" s="69"/>
      <c r="DT562" s="69"/>
    </row>
    <row r="563" spans="1:124" s="68" customFormat="1" x14ac:dyDescent="0.2">
      <c r="A563" s="67"/>
      <c r="B563" s="67"/>
      <c r="DS563" s="69"/>
      <c r="DT563" s="69"/>
    </row>
    <row r="564" spans="1:124" s="68" customFormat="1" x14ac:dyDescent="0.2">
      <c r="A564" s="67"/>
      <c r="B564" s="67"/>
      <c r="DS564" s="69"/>
      <c r="DT564" s="69"/>
    </row>
    <row r="565" spans="1:124" s="68" customFormat="1" x14ac:dyDescent="0.2">
      <c r="A565" s="67"/>
      <c r="B565" s="67"/>
      <c r="DS565" s="69"/>
      <c r="DT565" s="69"/>
    </row>
    <row r="566" spans="1:124" s="68" customFormat="1" x14ac:dyDescent="0.2">
      <c r="A566" s="67"/>
      <c r="B566" s="67"/>
      <c r="DS566" s="69"/>
      <c r="DT566" s="69"/>
    </row>
    <row r="567" spans="1:124" s="68" customFormat="1" x14ac:dyDescent="0.2">
      <c r="A567" s="67"/>
      <c r="B567" s="67"/>
      <c r="DS567" s="69"/>
      <c r="DT567" s="69"/>
    </row>
    <row r="568" spans="1:124" s="68" customFormat="1" x14ac:dyDescent="0.2">
      <c r="A568" s="67"/>
      <c r="B568" s="67"/>
      <c r="DS568" s="69"/>
      <c r="DT568" s="69"/>
    </row>
    <row r="569" spans="1:124" s="68" customFormat="1" x14ac:dyDescent="0.2">
      <c r="A569" s="67"/>
      <c r="B569" s="67"/>
      <c r="DS569" s="69"/>
      <c r="DT569" s="69"/>
    </row>
    <row r="570" spans="1:124" s="68" customFormat="1" x14ac:dyDescent="0.2">
      <c r="A570" s="67"/>
      <c r="B570" s="67"/>
      <c r="DS570" s="69"/>
      <c r="DT570" s="69"/>
    </row>
    <row r="571" spans="1:124" s="68" customFormat="1" x14ac:dyDescent="0.2">
      <c r="A571" s="67"/>
      <c r="B571" s="67"/>
      <c r="DS571" s="69"/>
      <c r="DT571" s="69"/>
    </row>
    <row r="572" spans="1:124" s="68" customFormat="1" x14ac:dyDescent="0.2">
      <c r="A572" s="67"/>
      <c r="B572" s="67"/>
      <c r="DS572" s="69"/>
      <c r="DT572" s="69"/>
    </row>
    <row r="573" spans="1:124" s="68" customFormat="1" x14ac:dyDescent="0.2">
      <c r="A573" s="67"/>
      <c r="B573" s="67"/>
      <c r="DS573" s="69"/>
      <c r="DT573" s="69"/>
    </row>
    <row r="574" spans="1:124" s="68" customFormat="1" x14ac:dyDescent="0.2">
      <c r="A574" s="67"/>
      <c r="B574" s="67"/>
      <c r="DS574" s="69"/>
      <c r="DT574" s="69"/>
    </row>
    <row r="575" spans="1:124" s="68" customFormat="1" x14ac:dyDescent="0.2">
      <c r="A575" s="67"/>
      <c r="B575" s="67"/>
      <c r="DS575" s="69"/>
      <c r="DT575" s="69"/>
    </row>
    <row r="576" spans="1:124" s="68" customFormat="1" x14ac:dyDescent="0.2">
      <c r="A576" s="67"/>
      <c r="B576" s="67"/>
      <c r="DS576" s="69"/>
      <c r="DT576" s="69"/>
    </row>
    <row r="577" spans="1:124" s="68" customFormat="1" x14ac:dyDescent="0.2">
      <c r="A577" s="67"/>
      <c r="B577" s="67"/>
      <c r="DS577" s="69"/>
      <c r="DT577" s="69"/>
    </row>
    <row r="578" spans="1:124" s="68" customFormat="1" x14ac:dyDescent="0.2">
      <c r="A578" s="67"/>
      <c r="B578" s="67"/>
      <c r="DS578" s="69"/>
      <c r="DT578" s="69"/>
    </row>
    <row r="579" spans="1:124" s="68" customFormat="1" x14ac:dyDescent="0.2">
      <c r="A579" s="67"/>
      <c r="B579" s="67"/>
      <c r="DS579" s="69"/>
      <c r="DT579" s="69"/>
    </row>
    <row r="580" spans="1:124" s="68" customFormat="1" x14ac:dyDescent="0.2">
      <c r="A580" s="67"/>
      <c r="B580" s="67"/>
      <c r="DS580" s="69"/>
      <c r="DT580" s="69"/>
    </row>
    <row r="581" spans="1:124" s="68" customFormat="1" x14ac:dyDescent="0.2">
      <c r="A581" s="67"/>
      <c r="B581" s="67"/>
      <c r="DS581" s="69"/>
      <c r="DT581" s="69"/>
    </row>
    <row r="582" spans="1:124" s="68" customFormat="1" x14ac:dyDescent="0.2">
      <c r="A582" s="67"/>
      <c r="B582" s="67"/>
      <c r="DS582" s="69"/>
      <c r="DT582" s="69"/>
    </row>
    <row r="583" spans="1:124" s="68" customFormat="1" x14ac:dyDescent="0.2">
      <c r="A583" s="67"/>
      <c r="B583" s="67"/>
      <c r="DS583" s="69"/>
      <c r="DT583" s="69"/>
    </row>
    <row r="584" spans="1:124" s="68" customFormat="1" x14ac:dyDescent="0.2">
      <c r="A584" s="67"/>
      <c r="B584" s="67"/>
      <c r="DS584" s="69"/>
      <c r="DT584" s="69"/>
    </row>
    <row r="585" spans="1:124" s="68" customFormat="1" x14ac:dyDescent="0.2">
      <c r="A585" s="67"/>
      <c r="B585" s="67"/>
      <c r="DS585" s="69"/>
      <c r="DT585" s="69"/>
    </row>
    <row r="586" spans="1:124" s="68" customFormat="1" x14ac:dyDescent="0.2">
      <c r="A586" s="67"/>
      <c r="B586" s="67"/>
      <c r="DS586" s="69"/>
      <c r="DT586" s="69"/>
    </row>
    <row r="587" spans="1:124" s="68" customFormat="1" x14ac:dyDescent="0.2">
      <c r="A587" s="67"/>
      <c r="B587" s="67"/>
      <c r="DS587" s="69"/>
      <c r="DT587" s="69"/>
    </row>
    <row r="588" spans="1:124" s="68" customFormat="1" x14ac:dyDescent="0.2">
      <c r="A588" s="67"/>
      <c r="B588" s="67"/>
      <c r="DS588" s="69"/>
      <c r="DT588" s="69"/>
    </row>
    <row r="589" spans="1:124" s="68" customFormat="1" x14ac:dyDescent="0.2">
      <c r="A589" s="67"/>
      <c r="B589" s="67"/>
      <c r="DS589" s="69"/>
      <c r="DT589" s="69"/>
    </row>
    <row r="590" spans="1:124" s="68" customFormat="1" x14ac:dyDescent="0.2">
      <c r="A590" s="67"/>
      <c r="B590" s="67"/>
      <c r="DS590" s="69"/>
      <c r="DT590" s="69"/>
    </row>
    <row r="591" spans="1:124" s="68" customFormat="1" x14ac:dyDescent="0.2">
      <c r="A591" s="67"/>
      <c r="B591" s="67"/>
      <c r="DS591" s="69"/>
      <c r="DT591" s="69"/>
    </row>
    <row r="592" spans="1:124" s="68" customFormat="1" x14ac:dyDescent="0.2">
      <c r="A592" s="67"/>
      <c r="B592" s="67"/>
      <c r="DS592" s="69"/>
      <c r="DT592" s="69"/>
    </row>
    <row r="593" spans="1:124" s="68" customFormat="1" x14ac:dyDescent="0.2">
      <c r="A593" s="67"/>
      <c r="B593" s="67"/>
      <c r="DS593" s="69"/>
      <c r="DT593" s="69"/>
    </row>
    <row r="594" spans="1:124" s="68" customFormat="1" x14ac:dyDescent="0.2">
      <c r="A594" s="67"/>
      <c r="B594" s="67"/>
      <c r="DS594" s="69"/>
      <c r="DT594" s="69"/>
    </row>
    <row r="595" spans="1:124" s="68" customFormat="1" x14ac:dyDescent="0.2">
      <c r="A595" s="67"/>
      <c r="B595" s="67"/>
      <c r="DS595" s="69"/>
      <c r="DT595" s="69"/>
    </row>
    <row r="596" spans="1:124" s="68" customFormat="1" x14ac:dyDescent="0.2">
      <c r="A596" s="67"/>
      <c r="B596" s="67"/>
      <c r="DS596" s="69"/>
      <c r="DT596" s="69"/>
    </row>
    <row r="597" spans="1:124" s="68" customFormat="1" x14ac:dyDescent="0.2">
      <c r="A597" s="67"/>
      <c r="B597" s="67"/>
      <c r="DS597" s="69"/>
      <c r="DT597" s="69"/>
    </row>
    <row r="598" spans="1:124" s="68" customFormat="1" x14ac:dyDescent="0.2">
      <c r="A598" s="67"/>
      <c r="B598" s="67"/>
      <c r="DS598" s="69"/>
      <c r="DT598" s="69"/>
    </row>
    <row r="599" spans="1:124" s="68" customFormat="1" x14ac:dyDescent="0.2">
      <c r="A599" s="67"/>
      <c r="B599" s="67"/>
      <c r="DS599" s="69"/>
      <c r="DT599" s="69"/>
    </row>
    <row r="600" spans="1:124" s="68" customFormat="1" x14ac:dyDescent="0.2">
      <c r="A600" s="67"/>
      <c r="B600" s="67"/>
      <c r="DS600" s="69"/>
      <c r="DT600" s="69"/>
    </row>
    <row r="601" spans="1:124" s="68" customFormat="1" x14ac:dyDescent="0.2">
      <c r="A601" s="67"/>
      <c r="B601" s="67"/>
      <c r="DS601" s="69"/>
      <c r="DT601" s="69"/>
    </row>
    <row r="602" spans="1:124" s="68" customFormat="1" x14ac:dyDescent="0.2">
      <c r="A602" s="67"/>
      <c r="B602" s="67"/>
      <c r="DS602" s="69"/>
      <c r="DT602" s="69"/>
    </row>
    <row r="603" spans="1:124" s="68" customFormat="1" x14ac:dyDescent="0.2">
      <c r="A603" s="67"/>
      <c r="B603" s="67"/>
      <c r="DS603" s="69"/>
      <c r="DT603" s="69"/>
    </row>
    <row r="604" spans="1:124" s="68" customFormat="1" x14ac:dyDescent="0.2">
      <c r="A604" s="67"/>
      <c r="B604" s="67"/>
      <c r="DS604" s="69"/>
      <c r="DT604" s="69"/>
    </row>
    <row r="605" spans="1:124" s="68" customFormat="1" x14ac:dyDescent="0.2">
      <c r="A605" s="67"/>
      <c r="B605" s="67"/>
      <c r="DS605" s="69"/>
      <c r="DT605" s="69"/>
    </row>
    <row r="606" spans="1:124" s="68" customFormat="1" x14ac:dyDescent="0.2">
      <c r="A606" s="67"/>
      <c r="B606" s="67"/>
      <c r="DS606" s="69"/>
      <c r="DT606" s="69"/>
    </row>
    <row r="607" spans="1:124" s="68" customFormat="1" x14ac:dyDescent="0.2">
      <c r="A607" s="67"/>
      <c r="B607" s="67"/>
      <c r="DS607" s="69"/>
      <c r="DT607" s="69"/>
    </row>
    <row r="608" spans="1:124" s="68" customFormat="1" x14ac:dyDescent="0.2">
      <c r="A608" s="67"/>
      <c r="B608" s="67"/>
      <c r="DS608" s="69"/>
      <c r="DT608" s="69"/>
    </row>
    <row r="609" spans="1:124" s="68" customFormat="1" x14ac:dyDescent="0.2">
      <c r="A609" s="67"/>
      <c r="B609" s="67"/>
      <c r="DS609" s="69"/>
      <c r="DT609" s="69"/>
    </row>
    <row r="610" spans="1:124" s="68" customFormat="1" x14ac:dyDescent="0.2">
      <c r="A610" s="67"/>
      <c r="B610" s="67"/>
      <c r="DS610" s="69"/>
      <c r="DT610" s="69"/>
    </row>
    <row r="611" spans="1:124" s="68" customFormat="1" x14ac:dyDescent="0.2">
      <c r="A611" s="67"/>
      <c r="B611" s="67"/>
      <c r="DS611" s="69"/>
      <c r="DT611" s="69"/>
    </row>
    <row r="612" spans="1:124" s="68" customFormat="1" x14ac:dyDescent="0.2">
      <c r="A612" s="67"/>
      <c r="B612" s="67"/>
      <c r="DS612" s="69"/>
      <c r="DT612" s="69"/>
    </row>
    <row r="613" spans="1:124" s="68" customFormat="1" x14ac:dyDescent="0.2">
      <c r="A613" s="67"/>
      <c r="B613" s="67"/>
      <c r="DS613" s="69"/>
      <c r="DT613" s="69"/>
    </row>
    <row r="614" spans="1:124" s="68" customFormat="1" x14ac:dyDescent="0.2">
      <c r="A614" s="67"/>
      <c r="B614" s="67"/>
      <c r="DS614" s="69"/>
      <c r="DT614" s="69"/>
    </row>
    <row r="615" spans="1:124" s="68" customFormat="1" x14ac:dyDescent="0.2">
      <c r="A615" s="67"/>
      <c r="B615" s="67"/>
      <c r="DS615" s="69"/>
      <c r="DT615" s="69"/>
    </row>
    <row r="616" spans="1:124" s="68" customFormat="1" x14ac:dyDescent="0.2">
      <c r="A616" s="67"/>
      <c r="B616" s="67"/>
      <c r="DS616" s="69"/>
      <c r="DT616" s="69"/>
    </row>
    <row r="617" spans="1:124" s="68" customFormat="1" x14ac:dyDescent="0.2">
      <c r="A617" s="67"/>
      <c r="B617" s="67"/>
      <c r="DS617" s="69"/>
      <c r="DT617" s="69"/>
    </row>
    <row r="618" spans="1:124" s="68" customFormat="1" x14ac:dyDescent="0.2">
      <c r="A618" s="67"/>
      <c r="B618" s="67"/>
      <c r="DS618" s="69"/>
      <c r="DT618" s="69"/>
    </row>
    <row r="619" spans="1:124" s="68" customFormat="1" x14ac:dyDescent="0.2">
      <c r="A619" s="67"/>
      <c r="B619" s="67"/>
      <c r="DS619" s="69"/>
      <c r="DT619" s="69"/>
    </row>
    <row r="620" spans="1:124" s="68" customFormat="1" x14ac:dyDescent="0.2">
      <c r="A620" s="67"/>
      <c r="B620" s="67"/>
      <c r="DS620" s="69"/>
      <c r="DT620" s="69"/>
    </row>
    <row r="621" spans="1:124" s="68" customFormat="1" x14ac:dyDescent="0.2">
      <c r="A621" s="67"/>
      <c r="B621" s="67"/>
      <c r="DS621" s="69"/>
      <c r="DT621" s="69"/>
    </row>
    <row r="622" spans="1:124" s="68" customFormat="1" x14ac:dyDescent="0.2">
      <c r="A622" s="67"/>
      <c r="B622" s="67"/>
      <c r="DS622" s="69"/>
      <c r="DT622" s="69"/>
    </row>
    <row r="623" spans="1:124" s="68" customFormat="1" x14ac:dyDescent="0.2">
      <c r="A623" s="67"/>
      <c r="B623" s="67"/>
      <c r="DS623" s="69"/>
      <c r="DT623" s="69"/>
    </row>
    <row r="624" spans="1:124" s="68" customFormat="1" x14ac:dyDescent="0.2">
      <c r="A624" s="67"/>
      <c r="B624" s="67"/>
      <c r="DS624" s="69"/>
      <c r="DT624" s="69"/>
    </row>
    <row r="625" spans="1:124" s="68" customFormat="1" x14ac:dyDescent="0.2">
      <c r="A625" s="67"/>
      <c r="B625" s="67"/>
      <c r="DS625" s="69"/>
      <c r="DT625" s="69"/>
    </row>
    <row r="626" spans="1:124" s="68" customFormat="1" x14ac:dyDescent="0.2">
      <c r="A626" s="67"/>
      <c r="B626" s="67"/>
      <c r="DS626" s="69"/>
      <c r="DT626" s="69"/>
    </row>
    <row r="627" spans="1:124" s="68" customFormat="1" x14ac:dyDescent="0.2">
      <c r="A627" s="67"/>
      <c r="B627" s="67"/>
      <c r="DS627" s="69"/>
      <c r="DT627" s="69"/>
    </row>
    <row r="628" spans="1:124" s="68" customFormat="1" x14ac:dyDescent="0.2">
      <c r="A628" s="67"/>
      <c r="B628" s="67"/>
      <c r="DS628" s="69"/>
      <c r="DT628" s="69"/>
    </row>
    <row r="629" spans="1:124" s="68" customFormat="1" x14ac:dyDescent="0.2">
      <c r="A629" s="67"/>
      <c r="B629" s="67"/>
      <c r="DS629" s="69"/>
      <c r="DT629" s="69"/>
    </row>
    <row r="630" spans="1:124" s="68" customFormat="1" x14ac:dyDescent="0.2">
      <c r="A630" s="67"/>
      <c r="B630" s="67"/>
      <c r="DS630" s="69"/>
      <c r="DT630" s="69"/>
    </row>
    <row r="631" spans="1:124" s="68" customFormat="1" x14ac:dyDescent="0.2">
      <c r="A631" s="67"/>
      <c r="B631" s="67"/>
      <c r="DS631" s="69"/>
      <c r="DT631" s="69"/>
    </row>
    <row r="632" spans="1:124" s="68" customFormat="1" x14ac:dyDescent="0.2">
      <c r="A632" s="67"/>
      <c r="B632" s="67"/>
      <c r="DS632" s="69"/>
      <c r="DT632" s="69"/>
    </row>
    <row r="633" spans="1:124" s="68" customFormat="1" x14ac:dyDescent="0.2">
      <c r="A633" s="67"/>
      <c r="B633" s="67"/>
      <c r="DS633" s="69"/>
      <c r="DT633" s="69"/>
    </row>
    <row r="634" spans="1:124" s="68" customFormat="1" x14ac:dyDescent="0.2">
      <c r="A634" s="67"/>
      <c r="B634" s="67"/>
      <c r="DS634" s="69"/>
      <c r="DT634" s="69"/>
    </row>
    <row r="635" spans="1:124" s="68" customFormat="1" x14ac:dyDescent="0.2">
      <c r="A635" s="67"/>
      <c r="B635" s="67"/>
      <c r="DS635" s="69"/>
      <c r="DT635" s="69"/>
    </row>
    <row r="636" spans="1:124" s="68" customFormat="1" x14ac:dyDescent="0.2">
      <c r="A636" s="67"/>
      <c r="B636" s="67"/>
      <c r="DS636" s="69"/>
      <c r="DT636" s="69"/>
    </row>
    <row r="637" spans="1:124" s="68" customFormat="1" x14ac:dyDescent="0.2">
      <c r="A637" s="67"/>
      <c r="B637" s="67"/>
      <c r="DS637" s="69"/>
      <c r="DT637" s="69"/>
    </row>
    <row r="638" spans="1:124" s="68" customFormat="1" x14ac:dyDescent="0.2">
      <c r="A638" s="67"/>
      <c r="B638" s="67"/>
      <c r="DS638" s="69"/>
      <c r="DT638" s="69"/>
    </row>
    <row r="639" spans="1:124" s="68" customFormat="1" x14ac:dyDescent="0.2">
      <c r="A639" s="67"/>
      <c r="B639" s="67"/>
      <c r="DS639" s="69"/>
      <c r="DT639" s="69"/>
    </row>
    <row r="640" spans="1:124" s="68" customFormat="1" x14ac:dyDescent="0.2">
      <c r="A640" s="67"/>
      <c r="B640" s="67"/>
      <c r="DS640" s="69"/>
      <c r="DT640" s="69"/>
    </row>
    <row r="641" spans="1:124" s="68" customFormat="1" x14ac:dyDescent="0.2">
      <c r="A641" s="67"/>
      <c r="B641" s="67"/>
      <c r="DS641" s="69"/>
      <c r="DT641" s="69"/>
    </row>
    <row r="642" spans="1:124" s="68" customFormat="1" x14ac:dyDescent="0.2">
      <c r="A642" s="67"/>
      <c r="B642" s="67"/>
      <c r="DS642" s="69"/>
      <c r="DT642" s="69"/>
    </row>
    <row r="643" spans="1:124" s="68" customFormat="1" x14ac:dyDescent="0.2">
      <c r="A643" s="67"/>
      <c r="B643" s="67"/>
      <c r="DS643" s="69"/>
      <c r="DT643" s="69"/>
    </row>
    <row r="644" spans="1:124" s="68" customFormat="1" x14ac:dyDescent="0.2">
      <c r="A644" s="67"/>
      <c r="B644" s="67"/>
      <c r="DS644" s="69"/>
      <c r="DT644" s="69"/>
    </row>
    <row r="645" spans="1:124" s="68" customFormat="1" x14ac:dyDescent="0.2">
      <c r="A645" s="67"/>
      <c r="B645" s="67"/>
      <c r="DS645" s="69"/>
      <c r="DT645" s="69"/>
    </row>
    <row r="646" spans="1:124" s="68" customFormat="1" x14ac:dyDescent="0.2">
      <c r="A646" s="67"/>
      <c r="B646" s="67"/>
      <c r="DS646" s="69"/>
      <c r="DT646" s="69"/>
    </row>
    <row r="647" spans="1:124" s="68" customFormat="1" x14ac:dyDescent="0.2">
      <c r="A647" s="67"/>
      <c r="B647" s="67"/>
      <c r="DS647" s="69"/>
      <c r="DT647" s="69"/>
    </row>
    <row r="648" spans="1:124" s="68" customFormat="1" x14ac:dyDescent="0.2">
      <c r="A648" s="67"/>
      <c r="B648" s="67"/>
      <c r="DS648" s="69"/>
      <c r="DT648" s="69"/>
    </row>
    <row r="649" spans="1:124" s="68" customFormat="1" x14ac:dyDescent="0.2">
      <c r="A649" s="67"/>
      <c r="B649" s="67"/>
      <c r="DS649" s="69"/>
      <c r="DT649" s="69"/>
    </row>
    <row r="650" spans="1:124" s="68" customFormat="1" x14ac:dyDescent="0.2">
      <c r="A650" s="67"/>
      <c r="B650" s="67"/>
      <c r="DS650" s="69"/>
      <c r="DT650" s="69"/>
    </row>
    <row r="651" spans="1:124" s="68" customFormat="1" x14ac:dyDescent="0.2">
      <c r="A651" s="67"/>
      <c r="B651" s="67"/>
      <c r="DS651" s="69"/>
      <c r="DT651" s="69"/>
    </row>
    <row r="652" spans="1:124" s="68" customFormat="1" x14ac:dyDescent="0.2">
      <c r="A652" s="67"/>
      <c r="B652" s="67"/>
      <c r="DS652" s="69"/>
      <c r="DT652" s="69"/>
    </row>
    <row r="653" spans="1:124" s="68" customFormat="1" x14ac:dyDescent="0.2">
      <c r="A653" s="67"/>
      <c r="B653" s="67"/>
      <c r="DS653" s="69"/>
      <c r="DT653" s="69"/>
    </row>
    <row r="654" spans="1:124" s="68" customFormat="1" x14ac:dyDescent="0.2">
      <c r="A654" s="67"/>
      <c r="B654" s="67"/>
      <c r="DS654" s="69"/>
      <c r="DT654" s="69"/>
    </row>
    <row r="655" spans="1:124" s="68" customFormat="1" x14ac:dyDescent="0.2">
      <c r="A655" s="67"/>
      <c r="B655" s="67"/>
      <c r="DS655" s="69"/>
      <c r="DT655" s="69"/>
    </row>
    <row r="656" spans="1:124" s="68" customFormat="1" x14ac:dyDescent="0.2">
      <c r="A656" s="67"/>
      <c r="B656" s="67"/>
      <c r="DS656" s="69"/>
      <c r="DT656" s="69"/>
    </row>
    <row r="657" spans="1:124" s="68" customFormat="1" x14ac:dyDescent="0.2">
      <c r="A657" s="67"/>
      <c r="B657" s="67"/>
      <c r="DS657" s="69"/>
      <c r="DT657" s="69"/>
    </row>
    <row r="658" spans="1:124" s="68" customFormat="1" x14ac:dyDescent="0.2">
      <c r="A658" s="67"/>
      <c r="B658" s="67"/>
      <c r="DS658" s="69"/>
      <c r="DT658" s="69"/>
    </row>
    <row r="659" spans="1:124" s="68" customFormat="1" x14ac:dyDescent="0.2">
      <c r="A659" s="67"/>
      <c r="B659" s="67"/>
      <c r="DS659" s="69"/>
      <c r="DT659" s="69"/>
    </row>
    <row r="660" spans="1:124" s="68" customFormat="1" x14ac:dyDescent="0.2">
      <c r="A660" s="67"/>
      <c r="B660" s="67"/>
      <c r="DS660" s="69"/>
      <c r="DT660" s="69"/>
    </row>
    <row r="661" spans="1:124" s="68" customFormat="1" x14ac:dyDescent="0.2">
      <c r="A661" s="67"/>
      <c r="B661" s="67"/>
      <c r="DS661" s="69"/>
      <c r="DT661" s="69"/>
    </row>
    <row r="662" spans="1:124" s="68" customFormat="1" x14ac:dyDescent="0.2">
      <c r="A662" s="67"/>
      <c r="B662" s="67"/>
      <c r="DS662" s="69"/>
      <c r="DT662" s="69"/>
    </row>
    <row r="663" spans="1:124" s="68" customFormat="1" x14ac:dyDescent="0.2">
      <c r="A663" s="67"/>
      <c r="B663" s="67"/>
      <c r="DS663" s="69"/>
      <c r="DT663" s="69"/>
    </row>
    <row r="664" spans="1:124" s="68" customFormat="1" x14ac:dyDescent="0.2">
      <c r="A664" s="67"/>
      <c r="B664" s="67"/>
      <c r="DS664" s="69"/>
      <c r="DT664" s="69"/>
    </row>
    <row r="665" spans="1:124" s="68" customFormat="1" x14ac:dyDescent="0.2">
      <c r="A665" s="67"/>
      <c r="B665" s="67"/>
      <c r="DS665" s="69"/>
      <c r="DT665" s="69"/>
    </row>
    <row r="666" spans="1:124" s="68" customFormat="1" x14ac:dyDescent="0.2">
      <c r="A666" s="67"/>
      <c r="B666" s="67"/>
      <c r="DS666" s="69"/>
      <c r="DT666" s="69"/>
    </row>
    <row r="667" spans="1:124" s="68" customFormat="1" x14ac:dyDescent="0.2">
      <c r="A667" s="67"/>
      <c r="B667" s="67"/>
      <c r="DS667" s="69"/>
      <c r="DT667" s="69"/>
    </row>
    <row r="668" spans="1:124" s="68" customFormat="1" x14ac:dyDescent="0.2">
      <c r="A668" s="67"/>
      <c r="B668" s="67"/>
      <c r="DS668" s="69"/>
      <c r="DT668" s="69"/>
    </row>
    <row r="669" spans="1:124" s="68" customFormat="1" x14ac:dyDescent="0.2">
      <c r="A669" s="67"/>
      <c r="B669" s="67"/>
      <c r="DS669" s="69"/>
      <c r="DT669" s="69"/>
    </row>
    <row r="670" spans="1:124" s="68" customFormat="1" x14ac:dyDescent="0.2">
      <c r="A670" s="67"/>
      <c r="B670" s="67"/>
      <c r="DS670" s="69"/>
      <c r="DT670" s="69"/>
    </row>
    <row r="671" spans="1:124" s="68" customFormat="1" x14ac:dyDescent="0.2">
      <c r="A671" s="67"/>
      <c r="B671" s="67"/>
      <c r="DS671" s="69"/>
      <c r="DT671" s="69"/>
    </row>
    <row r="672" spans="1:124" s="68" customFormat="1" x14ac:dyDescent="0.2">
      <c r="A672" s="67"/>
      <c r="B672" s="67"/>
      <c r="DS672" s="69"/>
      <c r="DT672" s="69"/>
    </row>
    <row r="673" spans="1:124" s="68" customFormat="1" x14ac:dyDescent="0.2">
      <c r="A673" s="67"/>
      <c r="B673" s="67"/>
      <c r="DS673" s="69"/>
      <c r="DT673" s="69"/>
    </row>
    <row r="674" spans="1:124" s="68" customFormat="1" x14ac:dyDescent="0.2">
      <c r="A674" s="67"/>
      <c r="B674" s="67"/>
      <c r="DS674" s="69"/>
      <c r="DT674" s="69"/>
    </row>
    <row r="675" spans="1:124" s="68" customFormat="1" x14ac:dyDescent="0.2">
      <c r="A675" s="67"/>
      <c r="B675" s="67"/>
      <c r="DS675" s="69"/>
      <c r="DT675" s="69"/>
    </row>
    <row r="676" spans="1:124" s="68" customFormat="1" x14ac:dyDescent="0.2">
      <c r="A676" s="67"/>
      <c r="B676" s="67"/>
      <c r="DS676" s="69"/>
      <c r="DT676" s="69"/>
    </row>
    <row r="677" spans="1:124" s="68" customFormat="1" x14ac:dyDescent="0.2">
      <c r="A677" s="67"/>
      <c r="B677" s="67"/>
      <c r="DS677" s="69"/>
      <c r="DT677" s="69"/>
    </row>
    <row r="678" spans="1:124" s="68" customFormat="1" x14ac:dyDescent="0.2">
      <c r="A678" s="67"/>
      <c r="B678" s="67"/>
      <c r="DS678" s="69"/>
      <c r="DT678" s="69"/>
    </row>
    <row r="679" spans="1:124" s="68" customFormat="1" x14ac:dyDescent="0.2">
      <c r="A679" s="67"/>
      <c r="B679" s="67"/>
      <c r="DS679" s="69"/>
      <c r="DT679" s="69"/>
    </row>
    <row r="680" spans="1:124" s="68" customFormat="1" x14ac:dyDescent="0.2">
      <c r="A680" s="67"/>
      <c r="B680" s="67"/>
      <c r="DS680" s="69"/>
      <c r="DT680" s="69"/>
    </row>
    <row r="681" spans="1:124" s="68" customFormat="1" x14ac:dyDescent="0.2">
      <c r="A681" s="67"/>
      <c r="B681" s="67"/>
      <c r="DS681" s="69"/>
      <c r="DT681" s="69"/>
    </row>
    <row r="682" spans="1:124" s="68" customFormat="1" x14ac:dyDescent="0.2">
      <c r="A682" s="67"/>
      <c r="B682" s="67"/>
      <c r="DS682" s="69"/>
      <c r="DT682" s="69"/>
    </row>
    <row r="683" spans="1:124" s="68" customFormat="1" x14ac:dyDescent="0.2">
      <c r="A683" s="67"/>
      <c r="B683" s="67"/>
      <c r="DS683" s="69"/>
      <c r="DT683" s="69"/>
    </row>
    <row r="684" spans="1:124" s="68" customFormat="1" x14ac:dyDescent="0.2">
      <c r="A684" s="67"/>
      <c r="B684" s="67"/>
      <c r="DS684" s="69"/>
      <c r="DT684" s="69"/>
    </row>
    <row r="685" spans="1:124" s="68" customFormat="1" x14ac:dyDescent="0.2">
      <c r="A685" s="67"/>
      <c r="B685" s="67"/>
      <c r="DS685" s="69"/>
      <c r="DT685" s="69"/>
    </row>
    <row r="686" spans="1:124" s="68" customFormat="1" x14ac:dyDescent="0.2">
      <c r="A686" s="67"/>
      <c r="B686" s="67"/>
      <c r="DS686" s="69"/>
      <c r="DT686" s="69"/>
    </row>
    <row r="687" spans="1:124" s="68" customFormat="1" x14ac:dyDescent="0.2">
      <c r="A687" s="67"/>
      <c r="B687" s="67"/>
      <c r="DS687" s="69"/>
      <c r="DT687" s="69"/>
    </row>
    <row r="688" spans="1:124" s="68" customFormat="1" x14ac:dyDescent="0.2">
      <c r="A688" s="67"/>
      <c r="B688" s="67"/>
      <c r="DS688" s="69"/>
      <c r="DT688" s="69"/>
    </row>
    <row r="689" spans="1:124" s="68" customFormat="1" x14ac:dyDescent="0.2">
      <c r="A689" s="67"/>
      <c r="B689" s="67"/>
      <c r="DS689" s="69"/>
      <c r="DT689" s="69"/>
    </row>
    <row r="690" spans="1:124" s="68" customFormat="1" x14ac:dyDescent="0.2">
      <c r="A690" s="67"/>
      <c r="B690" s="67"/>
      <c r="DS690" s="69"/>
      <c r="DT690" s="69"/>
    </row>
    <row r="691" spans="1:124" s="68" customFormat="1" x14ac:dyDescent="0.2">
      <c r="A691" s="67"/>
      <c r="B691" s="67"/>
      <c r="DS691" s="69"/>
      <c r="DT691" s="69"/>
    </row>
    <row r="692" spans="1:124" s="68" customFormat="1" x14ac:dyDescent="0.2">
      <c r="A692" s="67"/>
      <c r="B692" s="67"/>
      <c r="DS692" s="69"/>
      <c r="DT692" s="69"/>
    </row>
    <row r="693" spans="1:124" s="68" customFormat="1" x14ac:dyDescent="0.2">
      <c r="A693" s="67"/>
      <c r="B693" s="67"/>
      <c r="DS693" s="69"/>
      <c r="DT693" s="69"/>
    </row>
    <row r="694" spans="1:124" s="68" customFormat="1" x14ac:dyDescent="0.2">
      <c r="A694" s="67"/>
      <c r="B694" s="67"/>
      <c r="DS694" s="69"/>
      <c r="DT694" s="69"/>
    </row>
    <row r="695" spans="1:124" s="68" customFormat="1" x14ac:dyDescent="0.2">
      <c r="A695" s="67"/>
      <c r="B695" s="67"/>
      <c r="DS695" s="69"/>
      <c r="DT695" s="69"/>
    </row>
    <row r="696" spans="1:124" s="68" customFormat="1" x14ac:dyDescent="0.2">
      <c r="A696" s="67"/>
      <c r="B696" s="67"/>
      <c r="DS696" s="69"/>
      <c r="DT696" s="69"/>
    </row>
    <row r="697" spans="1:124" s="68" customFormat="1" x14ac:dyDescent="0.2">
      <c r="A697" s="67"/>
      <c r="B697" s="67"/>
      <c r="DS697" s="69"/>
      <c r="DT697" s="69"/>
    </row>
    <row r="698" spans="1:124" s="68" customFormat="1" x14ac:dyDescent="0.2">
      <c r="A698" s="67"/>
      <c r="B698" s="67"/>
      <c r="DS698" s="69"/>
      <c r="DT698" s="69"/>
    </row>
    <row r="699" spans="1:124" s="68" customFormat="1" x14ac:dyDescent="0.2">
      <c r="A699" s="67"/>
      <c r="B699" s="67"/>
      <c r="DS699" s="69"/>
      <c r="DT699" s="69"/>
    </row>
    <row r="700" spans="1:124" s="68" customFormat="1" x14ac:dyDescent="0.2">
      <c r="A700" s="67"/>
      <c r="B700" s="67"/>
      <c r="DS700" s="69"/>
      <c r="DT700" s="69"/>
    </row>
    <row r="701" spans="1:124" s="68" customFormat="1" x14ac:dyDescent="0.2">
      <c r="A701" s="67"/>
      <c r="B701" s="67"/>
      <c r="DS701" s="69"/>
      <c r="DT701" s="69"/>
    </row>
    <row r="702" spans="1:124" s="68" customFormat="1" x14ac:dyDescent="0.2">
      <c r="A702" s="67"/>
      <c r="B702" s="67"/>
      <c r="DS702" s="69"/>
      <c r="DT702" s="69"/>
    </row>
    <row r="703" spans="1:124" s="68" customFormat="1" x14ac:dyDescent="0.2">
      <c r="A703" s="67"/>
      <c r="B703" s="67"/>
      <c r="DS703" s="69"/>
      <c r="DT703" s="69"/>
    </row>
    <row r="704" spans="1:124" s="68" customFormat="1" x14ac:dyDescent="0.2">
      <c r="A704" s="67"/>
      <c r="B704" s="67"/>
      <c r="DS704" s="69"/>
      <c r="DT704" s="69"/>
    </row>
    <row r="705" spans="1:124" s="68" customFormat="1" x14ac:dyDescent="0.2">
      <c r="A705" s="67"/>
      <c r="B705" s="67"/>
      <c r="DS705" s="69"/>
      <c r="DT705" s="69"/>
    </row>
    <row r="706" spans="1:124" s="68" customFormat="1" x14ac:dyDescent="0.2">
      <c r="A706" s="67"/>
      <c r="B706" s="67"/>
      <c r="DS706" s="69"/>
      <c r="DT706" s="69"/>
    </row>
    <row r="707" spans="1:124" s="68" customFormat="1" x14ac:dyDescent="0.2">
      <c r="A707" s="67"/>
      <c r="B707" s="67"/>
      <c r="DS707" s="69"/>
      <c r="DT707" s="69"/>
    </row>
    <row r="708" spans="1:124" s="68" customFormat="1" x14ac:dyDescent="0.2">
      <c r="A708" s="67"/>
      <c r="B708" s="67"/>
      <c r="DS708" s="69"/>
      <c r="DT708" s="69"/>
    </row>
    <row r="709" spans="1:124" s="68" customFormat="1" x14ac:dyDescent="0.2">
      <c r="A709" s="67"/>
      <c r="B709" s="67"/>
      <c r="DS709" s="69"/>
      <c r="DT709" s="69"/>
    </row>
    <row r="710" spans="1:124" s="68" customFormat="1" x14ac:dyDescent="0.2">
      <c r="A710" s="67"/>
      <c r="B710" s="67"/>
      <c r="DS710" s="69"/>
      <c r="DT710" s="69"/>
    </row>
    <row r="711" spans="1:124" s="68" customFormat="1" x14ac:dyDescent="0.2">
      <c r="A711" s="67"/>
      <c r="B711" s="67"/>
      <c r="DS711" s="69"/>
      <c r="DT711" s="69"/>
    </row>
    <row r="712" spans="1:124" s="68" customFormat="1" x14ac:dyDescent="0.2">
      <c r="A712" s="67"/>
      <c r="B712" s="67"/>
      <c r="DS712" s="69"/>
      <c r="DT712" s="69"/>
    </row>
    <row r="713" spans="1:124" s="68" customFormat="1" x14ac:dyDescent="0.2">
      <c r="A713" s="67"/>
      <c r="B713" s="67"/>
      <c r="DS713" s="69"/>
      <c r="DT713" s="69"/>
    </row>
    <row r="714" spans="1:124" s="68" customFormat="1" x14ac:dyDescent="0.2">
      <c r="A714" s="67"/>
      <c r="B714" s="67"/>
      <c r="DS714" s="69"/>
      <c r="DT714" s="69"/>
    </row>
    <row r="715" spans="1:124" s="68" customFormat="1" x14ac:dyDescent="0.2">
      <c r="A715" s="67"/>
      <c r="B715" s="67"/>
      <c r="DS715" s="69"/>
      <c r="DT715" s="69"/>
    </row>
    <row r="716" spans="1:124" s="68" customFormat="1" x14ac:dyDescent="0.2">
      <c r="A716" s="67"/>
      <c r="B716" s="67"/>
      <c r="DS716" s="69"/>
      <c r="DT716" s="69"/>
    </row>
    <row r="717" spans="1:124" s="68" customFormat="1" x14ac:dyDescent="0.2">
      <c r="A717" s="67"/>
      <c r="B717" s="67"/>
      <c r="DS717" s="69"/>
      <c r="DT717" s="69"/>
    </row>
    <row r="718" spans="1:124" s="68" customFormat="1" x14ac:dyDescent="0.2">
      <c r="A718" s="67"/>
      <c r="B718" s="67"/>
      <c r="DS718" s="69"/>
      <c r="DT718" s="69"/>
    </row>
    <row r="719" spans="1:124" s="68" customFormat="1" x14ac:dyDescent="0.2">
      <c r="A719" s="67"/>
      <c r="B719" s="67"/>
      <c r="DS719" s="69"/>
      <c r="DT719" s="69"/>
    </row>
    <row r="720" spans="1:124" s="68" customFormat="1" x14ac:dyDescent="0.2">
      <c r="A720" s="67"/>
      <c r="B720" s="67"/>
      <c r="DS720" s="69"/>
      <c r="DT720" s="69"/>
    </row>
    <row r="721" spans="1:124" s="68" customFormat="1" x14ac:dyDescent="0.2">
      <c r="A721" s="67"/>
      <c r="B721" s="67"/>
      <c r="DS721" s="69"/>
      <c r="DT721" s="69"/>
    </row>
    <row r="722" spans="1:124" s="68" customFormat="1" x14ac:dyDescent="0.2">
      <c r="A722" s="67"/>
      <c r="B722" s="67"/>
      <c r="DS722" s="69"/>
      <c r="DT722" s="69"/>
    </row>
    <row r="723" spans="1:124" s="68" customFormat="1" x14ac:dyDescent="0.2">
      <c r="A723" s="67"/>
      <c r="B723" s="67"/>
      <c r="DS723" s="69"/>
      <c r="DT723" s="69"/>
    </row>
    <row r="724" spans="1:124" s="68" customFormat="1" x14ac:dyDescent="0.2">
      <c r="A724" s="67"/>
      <c r="B724" s="67"/>
      <c r="DS724" s="69"/>
      <c r="DT724" s="69"/>
    </row>
    <row r="725" spans="1:124" s="68" customFormat="1" x14ac:dyDescent="0.2">
      <c r="A725" s="67"/>
      <c r="B725" s="67"/>
      <c r="DS725" s="69"/>
      <c r="DT725" s="69"/>
    </row>
    <row r="726" spans="1:124" s="68" customFormat="1" x14ac:dyDescent="0.2">
      <c r="A726" s="67"/>
      <c r="B726" s="67"/>
      <c r="DS726" s="69"/>
      <c r="DT726" s="69"/>
    </row>
    <row r="727" spans="1:124" s="68" customFormat="1" x14ac:dyDescent="0.2">
      <c r="A727" s="67"/>
      <c r="B727" s="67"/>
      <c r="DS727" s="69"/>
      <c r="DT727" s="69"/>
    </row>
    <row r="728" spans="1:124" s="68" customFormat="1" x14ac:dyDescent="0.2">
      <c r="A728" s="67"/>
      <c r="B728" s="67"/>
      <c r="DS728" s="69"/>
      <c r="DT728" s="69"/>
    </row>
    <row r="729" spans="1:124" s="68" customFormat="1" x14ac:dyDescent="0.2">
      <c r="A729" s="67"/>
      <c r="B729" s="67"/>
      <c r="DS729" s="69"/>
      <c r="DT729" s="69"/>
    </row>
    <row r="730" spans="1:124" s="68" customFormat="1" x14ac:dyDescent="0.2">
      <c r="A730" s="67"/>
      <c r="B730" s="67"/>
      <c r="DS730" s="69"/>
      <c r="DT730" s="69"/>
    </row>
    <row r="731" spans="1:124" s="68" customFormat="1" x14ac:dyDescent="0.2">
      <c r="A731" s="67"/>
      <c r="B731" s="67"/>
      <c r="DS731" s="69"/>
      <c r="DT731" s="69"/>
    </row>
    <row r="732" spans="1:124" s="68" customFormat="1" x14ac:dyDescent="0.2">
      <c r="A732" s="67"/>
      <c r="B732" s="67"/>
      <c r="DS732" s="69"/>
      <c r="DT732" s="69"/>
    </row>
    <row r="733" spans="1:124" s="68" customFormat="1" x14ac:dyDescent="0.2">
      <c r="A733" s="67"/>
      <c r="B733" s="67"/>
      <c r="DS733" s="69"/>
      <c r="DT733" s="69"/>
    </row>
    <row r="734" spans="1:124" s="68" customFormat="1" x14ac:dyDescent="0.2">
      <c r="A734" s="67"/>
      <c r="B734" s="67"/>
      <c r="DS734" s="69"/>
      <c r="DT734" s="69"/>
    </row>
    <row r="735" spans="1:124" s="68" customFormat="1" x14ac:dyDescent="0.2">
      <c r="A735" s="67"/>
      <c r="B735" s="67"/>
      <c r="DS735" s="69"/>
      <c r="DT735" s="69"/>
    </row>
    <row r="736" spans="1:124" s="68" customFormat="1" x14ac:dyDescent="0.2">
      <c r="A736" s="67"/>
      <c r="B736" s="67"/>
      <c r="DS736" s="69"/>
      <c r="DT736" s="69"/>
    </row>
    <row r="737" spans="1:124" s="68" customFormat="1" x14ac:dyDescent="0.2">
      <c r="A737" s="67"/>
      <c r="B737" s="67"/>
      <c r="DS737" s="69"/>
      <c r="DT737" s="69"/>
    </row>
    <row r="738" spans="1:124" s="68" customFormat="1" x14ac:dyDescent="0.2">
      <c r="A738" s="67"/>
      <c r="B738" s="67"/>
      <c r="DS738" s="69"/>
      <c r="DT738" s="69"/>
    </row>
    <row r="739" spans="1:124" s="68" customFormat="1" x14ac:dyDescent="0.2">
      <c r="A739" s="67"/>
      <c r="B739" s="67"/>
      <c r="DS739" s="69"/>
      <c r="DT739" s="69"/>
    </row>
    <row r="740" spans="1:124" s="68" customFormat="1" x14ac:dyDescent="0.2">
      <c r="A740" s="67"/>
      <c r="B740" s="67"/>
      <c r="DS740" s="69"/>
      <c r="DT740" s="69"/>
    </row>
    <row r="741" spans="1:124" s="68" customFormat="1" x14ac:dyDescent="0.2">
      <c r="A741" s="67"/>
      <c r="B741" s="67"/>
      <c r="DS741" s="69"/>
      <c r="DT741" s="69"/>
    </row>
    <row r="742" spans="1:124" s="68" customFormat="1" x14ac:dyDescent="0.2">
      <c r="A742" s="67"/>
      <c r="B742" s="67"/>
      <c r="DS742" s="69"/>
      <c r="DT742" s="69"/>
    </row>
    <row r="743" spans="1:124" s="68" customFormat="1" x14ac:dyDescent="0.2">
      <c r="A743" s="67"/>
      <c r="B743" s="67"/>
      <c r="DS743" s="69"/>
      <c r="DT743" s="69"/>
    </row>
    <row r="744" spans="1:124" s="68" customFormat="1" x14ac:dyDescent="0.2">
      <c r="A744" s="67"/>
      <c r="B744" s="67"/>
      <c r="DS744" s="69"/>
      <c r="DT744" s="69"/>
    </row>
    <row r="745" spans="1:124" s="68" customFormat="1" x14ac:dyDescent="0.2">
      <c r="A745" s="67"/>
      <c r="B745" s="67"/>
      <c r="DS745" s="69"/>
      <c r="DT745" s="69"/>
    </row>
    <row r="746" spans="1:124" s="68" customFormat="1" x14ac:dyDescent="0.2">
      <c r="A746" s="67"/>
      <c r="B746" s="67"/>
      <c r="DS746" s="69"/>
      <c r="DT746" s="69"/>
    </row>
    <row r="747" spans="1:124" s="68" customFormat="1" x14ac:dyDescent="0.2">
      <c r="A747" s="67"/>
      <c r="B747" s="67"/>
      <c r="DS747" s="69"/>
      <c r="DT747" s="69"/>
    </row>
    <row r="748" spans="1:124" s="68" customFormat="1" x14ac:dyDescent="0.2">
      <c r="A748" s="67"/>
      <c r="B748" s="67"/>
      <c r="DS748" s="69"/>
      <c r="DT748" s="69"/>
    </row>
    <row r="749" spans="1:124" s="68" customFormat="1" x14ac:dyDescent="0.2">
      <c r="A749" s="67"/>
      <c r="B749" s="67"/>
      <c r="DS749" s="69"/>
      <c r="DT749" s="69"/>
    </row>
    <row r="750" spans="1:124" s="68" customFormat="1" x14ac:dyDescent="0.2">
      <c r="A750" s="67"/>
      <c r="B750" s="67"/>
      <c r="DS750" s="69"/>
      <c r="DT750" s="69"/>
    </row>
    <row r="751" spans="1:124" s="68" customFormat="1" x14ac:dyDescent="0.2">
      <c r="A751" s="67"/>
      <c r="B751" s="67"/>
      <c r="DS751" s="69"/>
      <c r="DT751" s="69"/>
    </row>
    <row r="752" spans="1:124" s="68" customFormat="1" x14ac:dyDescent="0.2">
      <c r="A752" s="67"/>
      <c r="B752" s="67"/>
      <c r="DS752" s="69"/>
      <c r="DT752" s="69"/>
    </row>
    <row r="753" spans="1:124" s="68" customFormat="1" x14ac:dyDescent="0.2">
      <c r="A753" s="67"/>
      <c r="B753" s="67"/>
      <c r="DS753" s="69"/>
      <c r="DT753" s="69"/>
    </row>
    <row r="754" spans="1:124" s="68" customFormat="1" x14ac:dyDescent="0.2">
      <c r="A754" s="67"/>
      <c r="B754" s="67"/>
      <c r="DS754" s="69"/>
      <c r="DT754" s="69"/>
    </row>
    <row r="755" spans="1:124" s="68" customFormat="1" x14ac:dyDescent="0.2">
      <c r="A755" s="67"/>
      <c r="B755" s="67"/>
      <c r="DS755" s="69"/>
      <c r="DT755" s="69"/>
    </row>
    <row r="756" spans="1:124" s="68" customFormat="1" x14ac:dyDescent="0.2">
      <c r="A756" s="67"/>
      <c r="B756" s="67"/>
      <c r="DS756" s="69"/>
      <c r="DT756" s="69"/>
    </row>
    <row r="757" spans="1:124" s="68" customFormat="1" x14ac:dyDescent="0.2">
      <c r="A757" s="67"/>
      <c r="B757" s="67"/>
      <c r="DS757" s="69"/>
      <c r="DT757" s="69"/>
    </row>
    <row r="758" spans="1:124" s="68" customFormat="1" x14ac:dyDescent="0.2">
      <c r="A758" s="67"/>
      <c r="B758" s="67"/>
      <c r="DS758" s="69"/>
      <c r="DT758" s="69"/>
    </row>
    <row r="759" spans="1:124" s="68" customFormat="1" x14ac:dyDescent="0.2">
      <c r="A759" s="67"/>
      <c r="B759" s="67"/>
      <c r="DS759" s="69"/>
      <c r="DT759" s="69"/>
    </row>
    <row r="760" spans="1:124" s="68" customFormat="1" x14ac:dyDescent="0.2">
      <c r="A760" s="67"/>
      <c r="B760" s="67"/>
      <c r="DS760" s="69"/>
      <c r="DT760" s="69"/>
    </row>
    <row r="761" spans="1:124" s="68" customFormat="1" x14ac:dyDescent="0.2">
      <c r="A761" s="67"/>
      <c r="B761" s="67"/>
      <c r="DS761" s="69"/>
      <c r="DT761" s="69"/>
    </row>
    <row r="762" spans="1:124" s="68" customFormat="1" x14ac:dyDescent="0.2">
      <c r="A762" s="67"/>
      <c r="B762" s="67"/>
      <c r="DS762" s="69"/>
      <c r="DT762" s="69"/>
    </row>
    <row r="763" spans="1:124" s="68" customFormat="1" x14ac:dyDescent="0.2">
      <c r="A763" s="67"/>
      <c r="B763" s="67"/>
      <c r="DS763" s="69"/>
      <c r="DT763" s="69"/>
    </row>
    <row r="764" spans="1:124" s="68" customFormat="1" x14ac:dyDescent="0.2">
      <c r="A764" s="67"/>
      <c r="B764" s="67"/>
      <c r="DS764" s="69"/>
      <c r="DT764" s="69"/>
    </row>
    <row r="765" spans="1:124" s="68" customFormat="1" x14ac:dyDescent="0.2">
      <c r="A765" s="67"/>
      <c r="B765" s="67"/>
      <c r="DS765" s="69"/>
      <c r="DT765" s="69"/>
    </row>
    <row r="766" spans="1:124" s="68" customFormat="1" x14ac:dyDescent="0.2">
      <c r="A766" s="67"/>
      <c r="B766" s="67"/>
      <c r="DS766" s="69"/>
      <c r="DT766" s="69"/>
    </row>
    <row r="767" spans="1:124" s="68" customFormat="1" x14ac:dyDescent="0.2">
      <c r="A767" s="67"/>
      <c r="B767" s="67"/>
      <c r="DS767" s="69"/>
      <c r="DT767" s="69"/>
    </row>
    <row r="768" spans="1:124" s="68" customFormat="1" x14ac:dyDescent="0.2">
      <c r="A768" s="67"/>
      <c r="B768" s="67"/>
      <c r="DS768" s="69"/>
      <c r="DT768" s="69"/>
    </row>
    <row r="769" spans="1:124" s="68" customFormat="1" x14ac:dyDescent="0.2">
      <c r="A769" s="67"/>
      <c r="B769" s="67"/>
      <c r="DS769" s="69"/>
      <c r="DT769" s="69"/>
    </row>
    <row r="770" spans="1:124" s="68" customFormat="1" x14ac:dyDescent="0.2">
      <c r="A770" s="67"/>
      <c r="B770" s="67"/>
      <c r="DS770" s="69"/>
      <c r="DT770" s="69"/>
    </row>
    <row r="771" spans="1:124" s="68" customFormat="1" x14ac:dyDescent="0.2">
      <c r="A771" s="67"/>
      <c r="B771" s="67"/>
      <c r="DS771" s="69"/>
      <c r="DT771" s="69"/>
    </row>
    <row r="772" spans="1:124" s="68" customFormat="1" x14ac:dyDescent="0.2">
      <c r="A772" s="67"/>
      <c r="B772" s="67"/>
      <c r="DS772" s="69"/>
      <c r="DT772" s="69"/>
    </row>
    <row r="773" spans="1:124" s="68" customFormat="1" x14ac:dyDescent="0.2">
      <c r="A773" s="67"/>
      <c r="B773" s="67"/>
      <c r="DS773" s="69"/>
      <c r="DT773" s="69"/>
    </row>
    <row r="774" spans="1:124" s="68" customFormat="1" x14ac:dyDescent="0.2">
      <c r="A774" s="67"/>
      <c r="B774" s="67"/>
      <c r="DS774" s="69"/>
      <c r="DT774" s="69"/>
    </row>
    <row r="775" spans="1:124" s="68" customFormat="1" x14ac:dyDescent="0.2">
      <c r="A775" s="67"/>
      <c r="B775" s="67"/>
      <c r="DS775" s="69"/>
      <c r="DT775" s="69"/>
    </row>
    <row r="776" spans="1:124" s="68" customFormat="1" x14ac:dyDescent="0.2">
      <c r="A776" s="67"/>
      <c r="B776" s="67"/>
      <c r="DS776" s="69"/>
      <c r="DT776" s="69"/>
    </row>
    <row r="777" spans="1:124" s="68" customFormat="1" x14ac:dyDescent="0.2">
      <c r="A777" s="67"/>
      <c r="B777" s="67"/>
      <c r="DS777" s="69"/>
      <c r="DT777" s="69"/>
    </row>
    <row r="778" spans="1:124" s="68" customFormat="1" x14ac:dyDescent="0.2">
      <c r="A778" s="67"/>
      <c r="B778" s="67"/>
      <c r="DS778" s="69"/>
      <c r="DT778" s="69"/>
    </row>
    <row r="779" spans="1:124" s="68" customFormat="1" x14ac:dyDescent="0.2">
      <c r="A779" s="67"/>
      <c r="B779" s="67"/>
      <c r="DS779" s="69"/>
      <c r="DT779" s="69"/>
    </row>
    <row r="780" spans="1:124" s="68" customFormat="1" x14ac:dyDescent="0.2">
      <c r="A780" s="67"/>
      <c r="B780" s="67"/>
      <c r="DS780" s="69"/>
      <c r="DT780" s="69"/>
    </row>
    <row r="781" spans="1:124" s="68" customFormat="1" x14ac:dyDescent="0.2">
      <c r="A781" s="67"/>
      <c r="B781" s="67"/>
      <c r="DS781" s="69"/>
      <c r="DT781" s="69"/>
    </row>
    <row r="782" spans="1:124" s="68" customFormat="1" x14ac:dyDescent="0.2">
      <c r="A782" s="67"/>
      <c r="B782" s="67"/>
      <c r="DS782" s="69"/>
      <c r="DT782" s="69"/>
    </row>
    <row r="783" spans="1:124" s="68" customFormat="1" x14ac:dyDescent="0.2">
      <c r="A783" s="67"/>
      <c r="B783" s="67"/>
      <c r="DS783" s="69"/>
      <c r="DT783" s="69"/>
    </row>
    <row r="784" spans="1:124" s="68" customFormat="1" x14ac:dyDescent="0.2">
      <c r="A784" s="67"/>
      <c r="B784" s="67"/>
      <c r="DS784" s="69"/>
      <c r="DT784" s="69"/>
    </row>
    <row r="785" spans="1:124" s="68" customFormat="1" x14ac:dyDescent="0.2">
      <c r="A785" s="67"/>
      <c r="B785" s="67"/>
      <c r="DS785" s="69"/>
      <c r="DT785" s="69"/>
    </row>
    <row r="786" spans="1:124" s="68" customFormat="1" x14ac:dyDescent="0.2">
      <c r="A786" s="67"/>
      <c r="B786" s="67"/>
      <c r="DS786" s="69"/>
      <c r="DT786" s="69"/>
    </row>
    <row r="787" spans="1:124" s="68" customFormat="1" x14ac:dyDescent="0.2">
      <c r="A787" s="67"/>
      <c r="B787" s="67"/>
      <c r="DS787" s="69"/>
      <c r="DT787" s="69"/>
    </row>
    <row r="788" spans="1:124" s="68" customFormat="1" x14ac:dyDescent="0.2">
      <c r="A788" s="67"/>
      <c r="B788" s="67"/>
      <c r="DS788" s="69"/>
      <c r="DT788" s="69"/>
    </row>
    <row r="789" spans="1:124" s="68" customFormat="1" x14ac:dyDescent="0.2">
      <c r="A789" s="67"/>
      <c r="B789" s="67"/>
      <c r="DS789" s="69"/>
      <c r="DT789" s="69"/>
    </row>
    <row r="790" spans="1:124" s="68" customFormat="1" x14ac:dyDescent="0.2">
      <c r="A790" s="67"/>
      <c r="B790" s="67"/>
      <c r="DS790" s="69"/>
      <c r="DT790" s="69"/>
    </row>
    <row r="791" spans="1:124" s="68" customFormat="1" x14ac:dyDescent="0.2">
      <c r="A791" s="67"/>
      <c r="B791" s="67"/>
      <c r="DS791" s="69"/>
      <c r="DT791" s="69"/>
    </row>
    <row r="792" spans="1:124" s="68" customFormat="1" x14ac:dyDescent="0.2">
      <c r="A792" s="67"/>
      <c r="B792" s="67"/>
      <c r="DS792" s="69"/>
      <c r="DT792" s="69"/>
    </row>
    <row r="793" spans="1:124" s="68" customFormat="1" x14ac:dyDescent="0.2">
      <c r="A793" s="67"/>
      <c r="B793" s="67"/>
      <c r="DS793" s="69"/>
      <c r="DT793" s="69"/>
    </row>
    <row r="794" spans="1:124" s="68" customFormat="1" x14ac:dyDescent="0.2">
      <c r="A794" s="67"/>
      <c r="B794" s="67"/>
      <c r="DS794" s="69"/>
      <c r="DT794" s="69"/>
    </row>
    <row r="795" spans="1:124" s="68" customFormat="1" x14ac:dyDescent="0.2">
      <c r="A795" s="67"/>
      <c r="B795" s="67"/>
      <c r="DS795" s="69"/>
      <c r="DT795" s="69"/>
    </row>
    <row r="796" spans="1:124" s="68" customFormat="1" x14ac:dyDescent="0.2">
      <c r="A796" s="67"/>
      <c r="B796" s="67"/>
      <c r="DS796" s="69"/>
      <c r="DT796" s="69"/>
    </row>
    <row r="797" spans="1:124" s="68" customFormat="1" x14ac:dyDescent="0.2">
      <c r="A797" s="67"/>
      <c r="B797" s="67"/>
      <c r="DS797" s="69"/>
      <c r="DT797" s="69"/>
    </row>
    <row r="798" spans="1:124" s="68" customFormat="1" x14ac:dyDescent="0.2">
      <c r="A798" s="67"/>
      <c r="B798" s="67"/>
      <c r="DS798" s="69"/>
      <c r="DT798" s="69"/>
    </row>
    <row r="799" spans="1:124" s="68" customFormat="1" x14ac:dyDescent="0.2">
      <c r="A799" s="67"/>
      <c r="B799" s="67"/>
      <c r="DS799" s="69"/>
      <c r="DT799" s="69"/>
    </row>
    <row r="800" spans="1:124" s="68" customFormat="1" x14ac:dyDescent="0.2">
      <c r="A800" s="67"/>
      <c r="B800" s="67"/>
      <c r="DS800" s="69"/>
      <c r="DT800" s="69"/>
    </row>
    <row r="801" spans="1:124" s="68" customFormat="1" x14ac:dyDescent="0.2">
      <c r="A801" s="67"/>
      <c r="B801" s="67"/>
      <c r="DS801" s="69"/>
      <c r="DT801" s="69"/>
    </row>
    <row r="802" spans="1:124" s="68" customFormat="1" x14ac:dyDescent="0.2">
      <c r="A802" s="67"/>
      <c r="B802" s="67"/>
      <c r="DS802" s="69"/>
      <c r="DT802" s="69"/>
    </row>
    <row r="803" spans="1:124" s="68" customFormat="1" x14ac:dyDescent="0.2">
      <c r="A803" s="67"/>
      <c r="B803" s="67"/>
      <c r="DS803" s="69"/>
      <c r="DT803" s="69"/>
    </row>
    <row r="804" spans="1:124" s="68" customFormat="1" x14ac:dyDescent="0.2">
      <c r="A804" s="67"/>
      <c r="B804" s="67"/>
      <c r="DS804" s="69"/>
      <c r="DT804" s="69"/>
    </row>
    <row r="805" spans="1:124" s="68" customFormat="1" x14ac:dyDescent="0.2">
      <c r="A805" s="67"/>
      <c r="B805" s="67"/>
      <c r="DS805" s="69"/>
      <c r="DT805" s="69"/>
    </row>
    <row r="806" spans="1:124" s="68" customFormat="1" x14ac:dyDescent="0.2">
      <c r="A806" s="67"/>
      <c r="B806" s="67"/>
      <c r="DS806" s="69"/>
      <c r="DT806" s="69"/>
    </row>
    <row r="807" spans="1:124" s="68" customFormat="1" x14ac:dyDescent="0.2">
      <c r="A807" s="67"/>
      <c r="B807" s="67"/>
      <c r="DS807" s="69"/>
      <c r="DT807" s="69"/>
    </row>
    <row r="808" spans="1:124" s="68" customFormat="1" x14ac:dyDescent="0.2">
      <c r="A808" s="67"/>
      <c r="B808" s="67"/>
      <c r="DS808" s="69"/>
      <c r="DT808" s="69"/>
    </row>
    <row r="809" spans="1:124" s="68" customFormat="1" x14ac:dyDescent="0.2">
      <c r="A809" s="67"/>
      <c r="B809" s="67"/>
      <c r="DS809" s="69"/>
      <c r="DT809" s="69"/>
    </row>
    <row r="810" spans="1:124" s="68" customFormat="1" x14ac:dyDescent="0.2">
      <c r="A810" s="67"/>
      <c r="B810" s="67"/>
      <c r="DS810" s="69"/>
      <c r="DT810" s="69"/>
    </row>
    <row r="811" spans="1:124" s="68" customFormat="1" x14ac:dyDescent="0.2">
      <c r="A811" s="67"/>
      <c r="B811" s="67"/>
      <c r="DS811" s="69"/>
      <c r="DT811" s="69"/>
    </row>
    <row r="812" spans="1:124" s="68" customFormat="1" x14ac:dyDescent="0.2">
      <c r="A812" s="67"/>
      <c r="B812" s="67"/>
      <c r="DS812" s="69"/>
      <c r="DT812" s="69"/>
    </row>
    <row r="813" spans="1:124" s="68" customFormat="1" x14ac:dyDescent="0.2">
      <c r="A813" s="67"/>
      <c r="B813" s="67"/>
      <c r="DS813" s="69"/>
      <c r="DT813" s="69"/>
    </row>
    <row r="814" spans="1:124" s="68" customFormat="1" x14ac:dyDescent="0.2">
      <c r="A814" s="67"/>
      <c r="B814" s="67"/>
      <c r="DS814" s="69"/>
      <c r="DT814" s="69"/>
    </row>
    <row r="815" spans="1:124" s="68" customFormat="1" x14ac:dyDescent="0.2">
      <c r="A815" s="67"/>
      <c r="B815" s="67"/>
      <c r="DS815" s="69"/>
      <c r="DT815" s="69"/>
    </row>
    <row r="816" spans="1:124" s="68" customFormat="1" x14ac:dyDescent="0.2">
      <c r="A816" s="67"/>
      <c r="B816" s="67"/>
      <c r="DS816" s="69"/>
      <c r="DT816" s="69"/>
    </row>
    <row r="817" spans="1:124" s="68" customFormat="1" x14ac:dyDescent="0.2">
      <c r="A817" s="67"/>
      <c r="B817" s="67"/>
      <c r="DS817" s="69"/>
      <c r="DT817" s="69"/>
    </row>
    <row r="818" spans="1:124" s="68" customFormat="1" x14ac:dyDescent="0.2">
      <c r="A818" s="67"/>
      <c r="B818" s="67"/>
      <c r="DS818" s="69"/>
      <c r="DT818" s="69"/>
    </row>
    <row r="819" spans="1:124" s="68" customFormat="1" x14ac:dyDescent="0.2">
      <c r="A819" s="67"/>
      <c r="B819" s="67"/>
      <c r="DS819" s="69"/>
      <c r="DT819" s="69"/>
    </row>
    <row r="820" spans="1:124" s="68" customFormat="1" x14ac:dyDescent="0.2">
      <c r="A820" s="67"/>
      <c r="B820" s="67"/>
      <c r="DS820" s="69"/>
      <c r="DT820" s="69"/>
    </row>
    <row r="821" spans="1:124" s="68" customFormat="1" x14ac:dyDescent="0.2">
      <c r="A821" s="67"/>
      <c r="B821" s="67"/>
      <c r="DS821" s="69"/>
      <c r="DT821" s="69"/>
    </row>
    <row r="822" spans="1:124" s="68" customFormat="1" x14ac:dyDescent="0.2">
      <c r="A822" s="67"/>
      <c r="B822" s="67"/>
      <c r="DS822" s="69"/>
      <c r="DT822" s="69"/>
    </row>
    <row r="823" spans="1:124" s="68" customFormat="1" x14ac:dyDescent="0.2">
      <c r="A823" s="67"/>
      <c r="B823" s="67"/>
      <c r="DS823" s="69"/>
      <c r="DT823" s="69"/>
    </row>
    <row r="824" spans="1:124" s="68" customFormat="1" x14ac:dyDescent="0.2">
      <c r="A824" s="67"/>
      <c r="B824" s="67"/>
      <c r="DS824" s="69"/>
      <c r="DT824" s="69"/>
    </row>
    <row r="825" spans="1:124" s="68" customFormat="1" x14ac:dyDescent="0.2">
      <c r="A825" s="67"/>
      <c r="B825" s="67"/>
      <c r="DS825" s="69"/>
      <c r="DT825" s="69"/>
    </row>
    <row r="826" spans="1:124" s="68" customFormat="1" x14ac:dyDescent="0.2">
      <c r="A826" s="67"/>
      <c r="B826" s="67"/>
      <c r="DS826" s="69"/>
      <c r="DT826" s="69"/>
    </row>
    <row r="827" spans="1:124" s="68" customFormat="1" x14ac:dyDescent="0.2">
      <c r="A827" s="67"/>
      <c r="B827" s="67"/>
      <c r="DS827" s="69"/>
      <c r="DT827" s="69"/>
    </row>
    <row r="828" spans="1:124" s="68" customFormat="1" x14ac:dyDescent="0.2">
      <c r="A828" s="67"/>
      <c r="B828" s="67"/>
      <c r="DS828" s="69"/>
      <c r="DT828" s="69"/>
    </row>
    <row r="829" spans="1:124" s="68" customFormat="1" x14ac:dyDescent="0.2">
      <c r="A829" s="67"/>
      <c r="B829" s="67"/>
      <c r="DS829" s="69"/>
      <c r="DT829" s="69"/>
    </row>
    <row r="830" spans="1:124" s="68" customFormat="1" x14ac:dyDescent="0.2">
      <c r="A830" s="67"/>
      <c r="B830" s="67"/>
      <c r="DS830" s="69"/>
      <c r="DT830" s="69"/>
    </row>
    <row r="831" spans="1:124" s="68" customFormat="1" x14ac:dyDescent="0.2">
      <c r="A831" s="67"/>
      <c r="B831" s="67"/>
      <c r="DS831" s="69"/>
      <c r="DT831" s="69"/>
    </row>
    <row r="832" spans="1:124" s="68" customFormat="1" x14ac:dyDescent="0.2">
      <c r="A832" s="67"/>
      <c r="B832" s="67"/>
      <c r="DS832" s="69"/>
      <c r="DT832" s="69"/>
    </row>
    <row r="833" spans="1:124" s="68" customFormat="1" x14ac:dyDescent="0.2">
      <c r="A833" s="67"/>
      <c r="B833" s="67"/>
      <c r="DS833" s="69"/>
      <c r="DT833" s="69"/>
    </row>
    <row r="834" spans="1:124" s="68" customFormat="1" x14ac:dyDescent="0.2">
      <c r="A834" s="67"/>
      <c r="B834" s="67"/>
      <c r="DS834" s="69"/>
      <c r="DT834" s="69"/>
    </row>
    <row r="835" spans="1:124" s="68" customFormat="1" x14ac:dyDescent="0.2">
      <c r="A835" s="67"/>
      <c r="B835" s="67"/>
      <c r="DS835" s="69"/>
      <c r="DT835" s="69"/>
    </row>
    <row r="836" spans="1:124" s="68" customFormat="1" x14ac:dyDescent="0.2">
      <c r="A836" s="67"/>
      <c r="B836" s="67"/>
      <c r="DS836" s="69"/>
      <c r="DT836" s="69"/>
    </row>
    <row r="837" spans="1:124" s="68" customFormat="1" x14ac:dyDescent="0.2">
      <c r="A837" s="67"/>
      <c r="B837" s="67"/>
      <c r="DS837" s="69"/>
      <c r="DT837" s="69"/>
    </row>
    <row r="838" spans="1:124" s="68" customFormat="1" x14ac:dyDescent="0.2">
      <c r="A838" s="67"/>
      <c r="B838" s="67"/>
      <c r="DS838" s="69"/>
      <c r="DT838" s="69"/>
    </row>
    <row r="839" spans="1:124" s="68" customFormat="1" x14ac:dyDescent="0.2">
      <c r="A839" s="67"/>
      <c r="B839" s="67"/>
      <c r="DS839" s="69"/>
      <c r="DT839" s="69"/>
    </row>
    <row r="840" spans="1:124" s="68" customFormat="1" x14ac:dyDescent="0.2">
      <c r="A840" s="67"/>
      <c r="B840" s="67"/>
      <c r="DS840" s="69"/>
      <c r="DT840" s="69"/>
    </row>
    <row r="841" spans="1:124" s="68" customFormat="1" x14ac:dyDescent="0.2">
      <c r="A841" s="67"/>
      <c r="B841" s="67"/>
      <c r="DS841" s="69"/>
      <c r="DT841" s="69"/>
    </row>
    <row r="842" spans="1:124" s="68" customFormat="1" x14ac:dyDescent="0.2">
      <c r="A842" s="67"/>
      <c r="B842" s="67"/>
      <c r="DS842" s="69"/>
      <c r="DT842" s="69"/>
    </row>
    <row r="843" spans="1:124" s="68" customFormat="1" x14ac:dyDescent="0.2">
      <c r="A843" s="67"/>
      <c r="B843" s="67"/>
      <c r="DS843" s="69"/>
      <c r="DT843" s="69"/>
    </row>
    <row r="844" spans="1:124" s="68" customFormat="1" x14ac:dyDescent="0.2">
      <c r="A844" s="67"/>
      <c r="B844" s="67"/>
      <c r="DS844" s="69"/>
      <c r="DT844" s="69"/>
    </row>
    <row r="845" spans="1:124" s="68" customFormat="1" x14ac:dyDescent="0.2">
      <c r="A845" s="67"/>
      <c r="B845" s="67"/>
      <c r="DS845" s="69"/>
      <c r="DT845" s="69"/>
    </row>
    <row r="846" spans="1:124" s="68" customFormat="1" x14ac:dyDescent="0.2">
      <c r="A846" s="67"/>
      <c r="B846" s="67"/>
      <c r="DS846" s="69"/>
      <c r="DT846" s="69"/>
    </row>
    <row r="847" spans="1:124" s="68" customFormat="1" x14ac:dyDescent="0.2">
      <c r="A847" s="67"/>
      <c r="B847" s="67"/>
      <c r="DS847" s="69"/>
      <c r="DT847" s="69"/>
    </row>
    <row r="848" spans="1:124" s="68" customFormat="1" x14ac:dyDescent="0.2">
      <c r="A848" s="67"/>
      <c r="B848" s="67"/>
      <c r="DS848" s="69"/>
      <c r="DT848" s="69"/>
    </row>
    <row r="849" spans="1:124" s="68" customFormat="1" x14ac:dyDescent="0.2">
      <c r="A849" s="67"/>
      <c r="B849" s="67"/>
      <c r="DS849" s="69"/>
      <c r="DT849" s="69"/>
    </row>
    <row r="850" spans="1:124" s="68" customFormat="1" x14ac:dyDescent="0.2">
      <c r="A850" s="67"/>
      <c r="B850" s="67"/>
      <c r="DS850" s="69"/>
      <c r="DT850" s="69"/>
    </row>
    <row r="851" spans="1:124" s="68" customFormat="1" x14ac:dyDescent="0.2">
      <c r="A851" s="67"/>
      <c r="B851" s="67"/>
      <c r="DS851" s="69"/>
      <c r="DT851" s="69"/>
    </row>
    <row r="852" spans="1:124" s="68" customFormat="1" x14ac:dyDescent="0.2">
      <c r="A852" s="67"/>
      <c r="B852" s="67"/>
      <c r="DS852" s="69"/>
      <c r="DT852" s="69"/>
    </row>
    <row r="853" spans="1:124" s="68" customFormat="1" x14ac:dyDescent="0.2">
      <c r="A853" s="67"/>
      <c r="B853" s="67"/>
      <c r="DS853" s="69"/>
      <c r="DT853" s="69"/>
    </row>
    <row r="854" spans="1:124" s="68" customFormat="1" x14ac:dyDescent="0.2">
      <c r="A854" s="67"/>
      <c r="B854" s="67"/>
      <c r="DS854" s="69"/>
      <c r="DT854" s="69"/>
    </row>
    <row r="855" spans="1:124" s="68" customFormat="1" x14ac:dyDescent="0.2">
      <c r="A855" s="67"/>
      <c r="B855" s="67"/>
      <c r="DS855" s="69"/>
      <c r="DT855" s="69"/>
    </row>
    <row r="856" spans="1:124" s="68" customFormat="1" x14ac:dyDescent="0.2">
      <c r="A856" s="67"/>
      <c r="B856" s="67"/>
      <c r="DS856" s="69"/>
      <c r="DT856" s="69"/>
    </row>
    <row r="857" spans="1:124" s="68" customFormat="1" x14ac:dyDescent="0.2">
      <c r="A857" s="67"/>
      <c r="B857" s="67"/>
      <c r="DS857" s="69"/>
      <c r="DT857" s="69"/>
    </row>
    <row r="858" spans="1:124" s="68" customFormat="1" x14ac:dyDescent="0.2">
      <c r="A858" s="67"/>
      <c r="B858" s="67"/>
      <c r="DS858" s="69"/>
      <c r="DT858" s="69"/>
    </row>
    <row r="859" spans="1:124" s="68" customFormat="1" x14ac:dyDescent="0.2">
      <c r="A859" s="67"/>
      <c r="B859" s="67"/>
      <c r="DS859" s="69"/>
      <c r="DT859" s="69"/>
    </row>
    <row r="860" spans="1:124" s="68" customFormat="1" x14ac:dyDescent="0.2">
      <c r="A860" s="67"/>
      <c r="B860" s="67"/>
      <c r="DS860" s="69"/>
      <c r="DT860" s="69"/>
    </row>
    <row r="861" spans="1:124" s="68" customFormat="1" x14ac:dyDescent="0.2">
      <c r="A861" s="67"/>
      <c r="B861" s="67"/>
      <c r="DS861" s="69"/>
      <c r="DT861" s="69"/>
    </row>
    <row r="862" spans="1:124" s="68" customFormat="1" x14ac:dyDescent="0.2">
      <c r="A862" s="67"/>
      <c r="B862" s="67"/>
      <c r="DS862" s="69"/>
      <c r="DT862" s="69"/>
    </row>
    <row r="863" spans="1:124" s="68" customFormat="1" x14ac:dyDescent="0.2">
      <c r="A863" s="67"/>
      <c r="B863" s="67"/>
      <c r="DS863" s="69"/>
      <c r="DT863" s="69"/>
    </row>
    <row r="864" spans="1:124" s="68" customFormat="1" x14ac:dyDescent="0.2">
      <c r="A864" s="67"/>
      <c r="B864" s="67"/>
      <c r="DS864" s="69"/>
      <c r="DT864" s="69"/>
    </row>
    <row r="865" spans="1:124" s="68" customFormat="1" x14ac:dyDescent="0.2">
      <c r="A865" s="67"/>
      <c r="B865" s="67"/>
      <c r="DS865" s="69"/>
      <c r="DT865" s="69"/>
    </row>
    <row r="866" spans="1:124" s="68" customFormat="1" x14ac:dyDescent="0.2">
      <c r="A866" s="67"/>
      <c r="B866" s="67"/>
      <c r="DS866" s="69"/>
      <c r="DT866" s="69"/>
    </row>
    <row r="867" spans="1:124" s="68" customFormat="1" x14ac:dyDescent="0.2">
      <c r="A867" s="67"/>
      <c r="B867" s="67"/>
      <c r="DS867" s="69"/>
      <c r="DT867" s="69"/>
    </row>
    <row r="868" spans="1:124" s="68" customFormat="1" x14ac:dyDescent="0.2">
      <c r="A868" s="67"/>
      <c r="B868" s="67"/>
      <c r="DS868" s="69"/>
      <c r="DT868" s="69"/>
    </row>
    <row r="869" spans="1:124" s="68" customFormat="1" x14ac:dyDescent="0.2">
      <c r="A869" s="67"/>
      <c r="B869" s="67"/>
      <c r="DS869" s="69"/>
      <c r="DT869" s="69"/>
    </row>
    <row r="870" spans="1:124" s="68" customFormat="1" x14ac:dyDescent="0.2">
      <c r="A870" s="67"/>
      <c r="B870" s="67"/>
      <c r="DS870" s="69"/>
      <c r="DT870" s="69"/>
    </row>
    <row r="871" spans="1:124" s="68" customFormat="1" x14ac:dyDescent="0.2">
      <c r="A871" s="67"/>
      <c r="B871" s="67"/>
      <c r="DS871" s="69"/>
      <c r="DT871" s="69"/>
    </row>
    <row r="872" spans="1:124" s="68" customFormat="1" x14ac:dyDescent="0.2">
      <c r="A872" s="67"/>
      <c r="B872" s="67"/>
      <c r="DS872" s="69"/>
      <c r="DT872" s="69"/>
    </row>
    <row r="873" spans="1:124" s="68" customFormat="1" x14ac:dyDescent="0.2">
      <c r="A873" s="67"/>
      <c r="B873" s="67"/>
      <c r="DS873" s="69"/>
      <c r="DT873" s="69"/>
    </row>
    <row r="874" spans="1:124" s="68" customFormat="1" x14ac:dyDescent="0.2">
      <c r="A874" s="67"/>
      <c r="B874" s="67"/>
      <c r="DS874" s="69"/>
      <c r="DT874" s="69"/>
    </row>
    <row r="875" spans="1:124" s="68" customFormat="1" x14ac:dyDescent="0.2">
      <c r="A875" s="67"/>
      <c r="B875" s="67"/>
      <c r="DS875" s="69"/>
      <c r="DT875" s="69"/>
    </row>
    <row r="876" spans="1:124" s="68" customFormat="1" x14ac:dyDescent="0.2">
      <c r="A876" s="67"/>
      <c r="B876" s="67"/>
      <c r="DS876" s="69"/>
      <c r="DT876" s="69"/>
    </row>
    <row r="877" spans="1:124" s="68" customFormat="1" x14ac:dyDescent="0.2">
      <c r="A877" s="67"/>
      <c r="B877" s="67"/>
      <c r="DS877" s="69"/>
      <c r="DT877" s="69"/>
    </row>
    <row r="878" spans="1:124" s="68" customFormat="1" x14ac:dyDescent="0.2">
      <c r="A878" s="67"/>
      <c r="B878" s="67"/>
      <c r="DS878" s="69"/>
      <c r="DT878" s="69"/>
    </row>
    <row r="879" spans="1:124" s="68" customFormat="1" x14ac:dyDescent="0.2">
      <c r="A879" s="67"/>
      <c r="B879" s="67"/>
      <c r="DS879" s="69"/>
      <c r="DT879" s="69"/>
    </row>
    <row r="880" spans="1:124" s="68" customFormat="1" x14ac:dyDescent="0.2">
      <c r="A880" s="67"/>
      <c r="B880" s="67"/>
      <c r="DS880" s="69"/>
      <c r="DT880" s="69"/>
    </row>
    <row r="881" spans="1:124" s="68" customFormat="1" x14ac:dyDescent="0.2">
      <c r="A881" s="67"/>
      <c r="B881" s="67"/>
      <c r="DS881" s="69"/>
      <c r="DT881" s="69"/>
    </row>
    <row r="882" spans="1:124" s="68" customFormat="1" x14ac:dyDescent="0.2">
      <c r="A882" s="67"/>
      <c r="B882" s="67"/>
      <c r="DS882" s="69"/>
      <c r="DT882" s="69"/>
    </row>
    <row r="883" spans="1:124" s="68" customFormat="1" x14ac:dyDescent="0.2">
      <c r="A883" s="67"/>
      <c r="B883" s="67"/>
      <c r="DS883" s="69"/>
      <c r="DT883" s="69"/>
    </row>
    <row r="884" spans="1:124" s="68" customFormat="1" x14ac:dyDescent="0.2">
      <c r="A884" s="67"/>
      <c r="B884" s="67"/>
      <c r="DS884" s="69"/>
      <c r="DT884" s="69"/>
    </row>
    <row r="885" spans="1:124" s="68" customFormat="1" x14ac:dyDescent="0.2">
      <c r="A885" s="67"/>
      <c r="B885" s="67"/>
      <c r="DS885" s="69"/>
      <c r="DT885" s="69"/>
    </row>
    <row r="886" spans="1:124" s="68" customFormat="1" x14ac:dyDescent="0.2">
      <c r="A886" s="67"/>
      <c r="B886" s="67"/>
      <c r="DS886" s="69"/>
      <c r="DT886" s="69"/>
    </row>
    <row r="887" spans="1:124" s="68" customFormat="1" x14ac:dyDescent="0.2">
      <c r="A887" s="67"/>
      <c r="B887" s="67"/>
      <c r="DS887" s="69"/>
      <c r="DT887" s="69"/>
    </row>
    <row r="888" spans="1:124" s="68" customFormat="1" x14ac:dyDescent="0.2">
      <c r="A888" s="67"/>
      <c r="B888" s="67"/>
      <c r="DS888" s="69"/>
      <c r="DT888" s="69"/>
    </row>
    <row r="889" spans="1:124" s="68" customFormat="1" x14ac:dyDescent="0.2">
      <c r="A889" s="67"/>
      <c r="B889" s="67"/>
      <c r="DS889" s="69"/>
      <c r="DT889" s="69"/>
    </row>
    <row r="890" spans="1:124" s="68" customFormat="1" x14ac:dyDescent="0.2">
      <c r="A890" s="67"/>
      <c r="B890" s="67"/>
      <c r="DS890" s="69"/>
      <c r="DT890" s="69"/>
    </row>
    <row r="891" spans="1:124" s="68" customFormat="1" x14ac:dyDescent="0.2">
      <c r="A891" s="67"/>
      <c r="B891" s="67"/>
      <c r="DS891" s="69"/>
      <c r="DT891" s="69"/>
    </row>
    <row r="892" spans="1:124" s="68" customFormat="1" x14ac:dyDescent="0.2">
      <c r="A892" s="67"/>
      <c r="B892" s="67"/>
      <c r="DS892" s="69"/>
      <c r="DT892" s="69"/>
    </row>
    <row r="893" spans="1:124" s="68" customFormat="1" x14ac:dyDescent="0.2">
      <c r="A893" s="67"/>
      <c r="B893" s="67"/>
      <c r="DS893" s="69"/>
      <c r="DT893" s="69"/>
    </row>
    <row r="894" spans="1:124" s="68" customFormat="1" x14ac:dyDescent="0.2">
      <c r="A894" s="67"/>
      <c r="B894" s="67"/>
      <c r="DS894" s="69"/>
      <c r="DT894" s="69"/>
    </row>
    <row r="895" spans="1:124" s="68" customFormat="1" x14ac:dyDescent="0.2">
      <c r="A895" s="67"/>
      <c r="B895" s="67"/>
      <c r="DS895" s="69"/>
      <c r="DT895" s="69"/>
    </row>
    <row r="896" spans="1:124" s="68" customFormat="1" x14ac:dyDescent="0.2">
      <c r="A896" s="67"/>
      <c r="B896" s="67"/>
      <c r="DS896" s="69"/>
      <c r="DT896" s="69"/>
    </row>
    <row r="897" spans="1:124" s="68" customFormat="1" x14ac:dyDescent="0.2">
      <c r="A897" s="67"/>
      <c r="B897" s="67"/>
      <c r="DS897" s="69"/>
      <c r="DT897" s="69"/>
    </row>
    <row r="898" spans="1:124" s="68" customFormat="1" x14ac:dyDescent="0.2">
      <c r="A898" s="67"/>
      <c r="B898" s="67"/>
      <c r="DS898" s="69"/>
      <c r="DT898" s="69"/>
    </row>
    <row r="899" spans="1:124" s="68" customFormat="1" x14ac:dyDescent="0.2">
      <c r="A899" s="67"/>
      <c r="B899" s="67"/>
      <c r="DS899" s="69"/>
      <c r="DT899" s="69"/>
    </row>
    <row r="900" spans="1:124" s="68" customFormat="1" x14ac:dyDescent="0.2">
      <c r="A900" s="67"/>
      <c r="B900" s="67"/>
      <c r="DS900" s="69"/>
      <c r="DT900" s="69"/>
    </row>
    <row r="901" spans="1:124" s="68" customFormat="1" x14ac:dyDescent="0.2">
      <c r="A901" s="67"/>
      <c r="B901" s="67"/>
      <c r="DS901" s="69"/>
      <c r="DT901" s="69"/>
    </row>
    <row r="902" spans="1:124" s="68" customFormat="1" x14ac:dyDescent="0.2">
      <c r="A902" s="67"/>
      <c r="B902" s="67"/>
      <c r="DS902" s="69"/>
      <c r="DT902" s="69"/>
    </row>
    <row r="903" spans="1:124" s="68" customFormat="1" x14ac:dyDescent="0.2">
      <c r="A903" s="67"/>
      <c r="B903" s="67"/>
      <c r="DS903" s="69"/>
      <c r="DT903" s="69"/>
    </row>
    <row r="904" spans="1:124" s="68" customFormat="1" x14ac:dyDescent="0.2">
      <c r="A904" s="67"/>
      <c r="B904" s="67"/>
      <c r="DS904" s="69"/>
      <c r="DT904" s="69"/>
    </row>
    <row r="905" spans="1:124" s="68" customFormat="1" x14ac:dyDescent="0.2">
      <c r="A905" s="67"/>
      <c r="B905" s="67"/>
      <c r="DS905" s="69"/>
      <c r="DT905" s="69"/>
    </row>
    <row r="906" spans="1:124" s="68" customFormat="1" x14ac:dyDescent="0.2">
      <c r="A906" s="67"/>
      <c r="B906" s="67"/>
      <c r="DS906" s="69"/>
      <c r="DT906" s="69"/>
    </row>
    <row r="907" spans="1:124" s="68" customFormat="1" x14ac:dyDescent="0.2">
      <c r="A907" s="67"/>
      <c r="B907" s="67"/>
      <c r="DS907" s="69"/>
      <c r="DT907" s="69"/>
    </row>
    <row r="908" spans="1:124" s="68" customFormat="1" x14ac:dyDescent="0.2">
      <c r="A908" s="67"/>
      <c r="B908" s="67"/>
      <c r="DS908" s="69"/>
      <c r="DT908" s="69"/>
    </row>
    <row r="909" spans="1:124" s="68" customFormat="1" x14ac:dyDescent="0.2">
      <c r="A909" s="67"/>
      <c r="B909" s="67"/>
      <c r="DS909" s="69"/>
      <c r="DT909" s="69"/>
    </row>
    <row r="910" spans="1:124" s="68" customFormat="1" x14ac:dyDescent="0.2">
      <c r="A910" s="67"/>
      <c r="B910" s="67"/>
      <c r="DS910" s="69"/>
      <c r="DT910" s="69"/>
    </row>
    <row r="911" spans="1:124" s="68" customFormat="1" x14ac:dyDescent="0.2">
      <c r="A911" s="67"/>
      <c r="B911" s="67"/>
      <c r="DS911" s="69"/>
      <c r="DT911" s="69"/>
    </row>
    <row r="912" spans="1:124" s="68" customFormat="1" x14ac:dyDescent="0.2">
      <c r="A912" s="67"/>
      <c r="B912" s="67"/>
      <c r="DS912" s="69"/>
      <c r="DT912" s="69"/>
    </row>
    <row r="913" spans="1:124" s="68" customFormat="1" x14ac:dyDescent="0.2">
      <c r="A913" s="67"/>
      <c r="B913" s="67"/>
      <c r="DS913" s="69"/>
      <c r="DT913" s="69"/>
    </row>
    <row r="914" spans="1:124" s="68" customFormat="1" x14ac:dyDescent="0.2">
      <c r="A914" s="67"/>
      <c r="B914" s="67"/>
      <c r="DS914" s="69"/>
      <c r="DT914" s="69"/>
    </row>
    <row r="915" spans="1:124" s="68" customFormat="1" x14ac:dyDescent="0.2">
      <c r="A915" s="67"/>
      <c r="B915" s="67"/>
      <c r="DS915" s="69"/>
      <c r="DT915" s="69"/>
    </row>
    <row r="916" spans="1:124" s="68" customFormat="1" x14ac:dyDescent="0.2">
      <c r="A916" s="67"/>
      <c r="B916" s="67"/>
      <c r="DS916" s="69"/>
      <c r="DT916" s="69"/>
    </row>
    <row r="917" spans="1:124" s="68" customFormat="1" x14ac:dyDescent="0.2">
      <c r="A917" s="67"/>
      <c r="B917" s="67"/>
      <c r="DS917" s="69"/>
      <c r="DT917" s="69"/>
    </row>
    <row r="918" spans="1:124" s="68" customFormat="1" x14ac:dyDescent="0.2">
      <c r="A918" s="67"/>
      <c r="B918" s="67"/>
      <c r="DS918" s="69"/>
      <c r="DT918" s="69"/>
    </row>
    <row r="919" spans="1:124" s="68" customFormat="1" x14ac:dyDescent="0.2">
      <c r="A919" s="67"/>
      <c r="B919" s="67"/>
      <c r="DS919" s="69"/>
      <c r="DT919" s="69"/>
    </row>
    <row r="920" spans="1:124" s="68" customFormat="1" x14ac:dyDescent="0.2">
      <c r="A920" s="67"/>
      <c r="B920" s="67"/>
      <c r="DS920" s="69"/>
      <c r="DT920" s="69"/>
    </row>
    <row r="921" spans="1:124" s="68" customFormat="1" x14ac:dyDescent="0.2">
      <c r="A921" s="67"/>
      <c r="B921" s="67"/>
      <c r="DS921" s="69"/>
      <c r="DT921" s="69"/>
    </row>
    <row r="922" spans="1:124" s="68" customFormat="1" x14ac:dyDescent="0.2">
      <c r="A922" s="67"/>
      <c r="B922" s="67"/>
      <c r="DS922" s="69"/>
      <c r="DT922" s="69"/>
    </row>
    <row r="923" spans="1:124" s="68" customFormat="1" x14ac:dyDescent="0.2">
      <c r="A923" s="67"/>
      <c r="B923" s="67"/>
      <c r="DS923" s="69"/>
      <c r="DT923" s="69"/>
    </row>
    <row r="924" spans="1:124" s="68" customFormat="1" x14ac:dyDescent="0.2">
      <c r="A924" s="67"/>
      <c r="B924" s="67"/>
      <c r="DS924" s="69"/>
      <c r="DT924" s="69"/>
    </row>
    <row r="925" spans="1:124" s="68" customFormat="1" x14ac:dyDescent="0.2">
      <c r="A925" s="67"/>
      <c r="B925" s="67"/>
      <c r="DS925" s="69"/>
      <c r="DT925" s="69"/>
    </row>
    <row r="926" spans="1:124" s="68" customFormat="1" x14ac:dyDescent="0.2">
      <c r="A926" s="67"/>
      <c r="B926" s="67"/>
      <c r="DS926" s="69"/>
      <c r="DT926" s="69"/>
    </row>
    <row r="927" spans="1:124" s="68" customFormat="1" x14ac:dyDescent="0.2">
      <c r="A927" s="67"/>
      <c r="B927" s="67"/>
      <c r="DS927" s="69"/>
      <c r="DT927" s="69"/>
    </row>
    <row r="928" spans="1:124" s="68" customFormat="1" x14ac:dyDescent="0.2">
      <c r="A928" s="67"/>
      <c r="B928" s="67"/>
      <c r="DS928" s="69"/>
      <c r="DT928" s="69"/>
    </row>
    <row r="929" spans="1:124" s="68" customFormat="1" x14ac:dyDescent="0.2">
      <c r="A929" s="67"/>
      <c r="B929" s="67"/>
      <c r="DS929" s="69"/>
      <c r="DT929" s="69"/>
    </row>
    <row r="930" spans="1:124" s="68" customFormat="1" x14ac:dyDescent="0.2">
      <c r="A930" s="67"/>
      <c r="B930" s="67"/>
      <c r="DS930" s="69"/>
      <c r="DT930" s="69"/>
    </row>
    <row r="931" spans="1:124" s="68" customFormat="1" x14ac:dyDescent="0.2">
      <c r="A931" s="67"/>
      <c r="B931" s="67"/>
      <c r="DS931" s="69"/>
      <c r="DT931" s="69"/>
    </row>
    <row r="932" spans="1:124" s="68" customFormat="1" x14ac:dyDescent="0.2">
      <c r="A932" s="67"/>
      <c r="B932" s="67"/>
      <c r="DS932" s="69"/>
      <c r="DT932" s="69"/>
    </row>
    <row r="933" spans="1:124" s="68" customFormat="1" x14ac:dyDescent="0.2">
      <c r="A933" s="67"/>
      <c r="B933" s="67"/>
      <c r="DS933" s="69"/>
      <c r="DT933" s="69"/>
    </row>
    <row r="934" spans="1:124" s="68" customFormat="1" x14ac:dyDescent="0.2">
      <c r="A934" s="67"/>
      <c r="B934" s="67"/>
      <c r="DS934" s="69"/>
      <c r="DT934" s="69"/>
    </row>
    <row r="935" spans="1:124" s="68" customFormat="1" x14ac:dyDescent="0.2">
      <c r="A935" s="67"/>
      <c r="B935" s="67"/>
      <c r="DS935" s="69"/>
      <c r="DT935" s="69"/>
    </row>
    <row r="936" spans="1:124" s="68" customFormat="1" x14ac:dyDescent="0.2">
      <c r="A936" s="67"/>
      <c r="B936" s="67"/>
      <c r="DS936" s="69"/>
      <c r="DT936" s="69"/>
    </row>
    <row r="937" spans="1:124" s="68" customFormat="1" x14ac:dyDescent="0.2">
      <c r="A937" s="67"/>
      <c r="B937" s="67"/>
      <c r="DS937" s="69"/>
      <c r="DT937" s="69"/>
    </row>
    <row r="938" spans="1:124" s="68" customFormat="1" x14ac:dyDescent="0.2">
      <c r="A938" s="67"/>
      <c r="B938" s="67"/>
      <c r="DS938" s="69"/>
      <c r="DT938" s="69"/>
    </row>
    <row r="939" spans="1:124" s="68" customFormat="1" x14ac:dyDescent="0.2">
      <c r="A939" s="67"/>
      <c r="B939" s="67"/>
      <c r="DS939" s="69"/>
      <c r="DT939" s="69"/>
    </row>
    <row r="940" spans="1:124" s="68" customFormat="1" x14ac:dyDescent="0.2">
      <c r="A940" s="67"/>
      <c r="B940" s="67"/>
      <c r="DS940" s="69"/>
      <c r="DT940" s="69"/>
    </row>
    <row r="941" spans="1:124" s="68" customFormat="1" x14ac:dyDescent="0.2">
      <c r="A941" s="67"/>
      <c r="B941" s="67"/>
      <c r="DS941" s="69"/>
      <c r="DT941" s="69"/>
    </row>
    <row r="942" spans="1:124" s="68" customFormat="1" x14ac:dyDescent="0.2">
      <c r="A942" s="67"/>
      <c r="B942" s="67"/>
      <c r="DS942" s="69"/>
      <c r="DT942" s="69"/>
    </row>
    <row r="943" spans="1:124" s="68" customFormat="1" x14ac:dyDescent="0.2">
      <c r="A943" s="67"/>
      <c r="B943" s="67"/>
      <c r="DS943" s="69"/>
      <c r="DT943" s="69"/>
    </row>
    <row r="944" spans="1:124" s="68" customFormat="1" x14ac:dyDescent="0.2">
      <c r="A944" s="67"/>
      <c r="B944" s="67"/>
      <c r="DS944" s="69"/>
      <c r="DT944" s="69"/>
    </row>
    <row r="945" spans="1:124" s="68" customFormat="1" x14ac:dyDescent="0.2">
      <c r="A945" s="67"/>
      <c r="B945" s="67"/>
      <c r="DS945" s="69"/>
      <c r="DT945" s="69"/>
    </row>
    <row r="946" spans="1:124" s="68" customFormat="1" x14ac:dyDescent="0.2">
      <c r="A946" s="67"/>
      <c r="B946" s="67"/>
      <c r="DS946" s="69"/>
      <c r="DT946" s="69"/>
    </row>
    <row r="947" spans="1:124" s="68" customFormat="1" x14ac:dyDescent="0.2">
      <c r="A947" s="67"/>
      <c r="B947" s="67"/>
      <c r="DS947" s="69"/>
      <c r="DT947" s="69"/>
    </row>
    <row r="948" spans="1:124" s="68" customFormat="1" x14ac:dyDescent="0.2">
      <c r="A948" s="67"/>
      <c r="B948" s="67"/>
      <c r="DS948" s="69"/>
      <c r="DT948" s="69"/>
    </row>
    <row r="949" spans="1:124" s="68" customFormat="1" x14ac:dyDescent="0.2">
      <c r="A949" s="67"/>
      <c r="B949" s="67"/>
      <c r="DS949" s="69"/>
      <c r="DT949" s="69"/>
    </row>
    <row r="950" spans="1:124" s="68" customFormat="1" x14ac:dyDescent="0.2">
      <c r="A950" s="67"/>
      <c r="B950" s="67"/>
      <c r="DS950" s="69"/>
      <c r="DT950" s="69"/>
    </row>
    <row r="951" spans="1:124" s="68" customFormat="1" x14ac:dyDescent="0.2">
      <c r="A951" s="67"/>
      <c r="B951" s="67"/>
      <c r="DS951" s="69"/>
      <c r="DT951" s="69"/>
    </row>
    <row r="952" spans="1:124" s="68" customFormat="1" x14ac:dyDescent="0.2">
      <c r="A952" s="67"/>
      <c r="B952" s="67"/>
      <c r="DS952" s="69"/>
      <c r="DT952" s="69"/>
    </row>
    <row r="953" spans="1:124" s="68" customFormat="1" x14ac:dyDescent="0.2">
      <c r="A953" s="67"/>
      <c r="B953" s="67"/>
      <c r="DS953" s="69"/>
      <c r="DT953" s="69"/>
    </row>
    <row r="954" spans="1:124" s="68" customFormat="1" x14ac:dyDescent="0.2">
      <c r="A954" s="67"/>
      <c r="B954" s="67"/>
      <c r="DS954" s="69"/>
      <c r="DT954" s="69"/>
    </row>
    <row r="955" spans="1:124" s="68" customFormat="1" x14ac:dyDescent="0.2">
      <c r="A955" s="67"/>
      <c r="B955" s="67"/>
      <c r="DS955" s="69"/>
      <c r="DT955" s="69"/>
    </row>
    <row r="956" spans="1:124" s="68" customFormat="1" x14ac:dyDescent="0.2">
      <c r="A956" s="67"/>
      <c r="B956" s="67"/>
      <c r="DS956" s="69"/>
      <c r="DT956" s="69"/>
    </row>
    <row r="957" spans="1:124" s="68" customFormat="1" x14ac:dyDescent="0.2">
      <c r="A957" s="67"/>
      <c r="B957" s="67"/>
      <c r="DS957" s="69"/>
      <c r="DT957" s="69"/>
    </row>
    <row r="958" spans="1:124" s="68" customFormat="1" x14ac:dyDescent="0.2">
      <c r="A958" s="67"/>
      <c r="B958" s="67"/>
      <c r="DS958" s="69"/>
      <c r="DT958" s="69"/>
    </row>
    <row r="959" spans="1:124" s="68" customFormat="1" x14ac:dyDescent="0.2">
      <c r="A959" s="67"/>
      <c r="B959" s="67"/>
      <c r="DS959" s="69"/>
      <c r="DT959" s="69"/>
    </row>
    <row r="960" spans="1:124" s="68" customFormat="1" x14ac:dyDescent="0.2">
      <c r="A960" s="67"/>
      <c r="B960" s="67"/>
      <c r="DS960" s="69"/>
      <c r="DT960" s="69"/>
    </row>
    <row r="961" spans="1:124" s="68" customFormat="1" x14ac:dyDescent="0.2">
      <c r="A961" s="67"/>
      <c r="B961" s="67"/>
      <c r="DS961" s="69"/>
      <c r="DT961" s="69"/>
    </row>
    <row r="962" spans="1:124" s="68" customFormat="1" x14ac:dyDescent="0.2">
      <c r="A962" s="67"/>
      <c r="B962" s="67"/>
      <c r="DS962" s="69"/>
      <c r="DT962" s="69"/>
    </row>
    <row r="963" spans="1:124" s="68" customFormat="1" x14ac:dyDescent="0.2">
      <c r="A963" s="67"/>
      <c r="B963" s="67"/>
      <c r="DS963" s="69"/>
      <c r="DT963" s="69"/>
    </row>
    <row r="964" spans="1:124" s="68" customFormat="1" x14ac:dyDescent="0.2">
      <c r="A964" s="67"/>
      <c r="B964" s="67"/>
      <c r="DS964" s="69"/>
      <c r="DT964" s="69"/>
    </row>
    <row r="965" spans="1:124" s="68" customFormat="1" x14ac:dyDescent="0.2">
      <c r="A965" s="67"/>
      <c r="B965" s="67"/>
      <c r="DS965" s="69"/>
      <c r="DT965" s="69"/>
    </row>
    <row r="966" spans="1:124" s="68" customFormat="1" x14ac:dyDescent="0.2">
      <c r="A966" s="67"/>
      <c r="B966" s="67"/>
      <c r="DS966" s="69"/>
      <c r="DT966" s="69"/>
    </row>
    <row r="967" spans="1:124" s="68" customFormat="1" x14ac:dyDescent="0.2">
      <c r="A967" s="67"/>
      <c r="B967" s="67"/>
      <c r="DS967" s="69"/>
      <c r="DT967" s="69"/>
    </row>
    <row r="968" spans="1:124" s="68" customFormat="1" x14ac:dyDescent="0.2">
      <c r="A968" s="67"/>
      <c r="B968" s="67"/>
      <c r="DS968" s="69"/>
      <c r="DT968" s="69"/>
    </row>
    <row r="969" spans="1:124" s="68" customFormat="1" x14ac:dyDescent="0.2">
      <c r="A969" s="67"/>
      <c r="B969" s="67"/>
      <c r="DS969" s="69"/>
      <c r="DT969" s="69"/>
    </row>
    <row r="970" spans="1:124" s="68" customFormat="1" x14ac:dyDescent="0.2">
      <c r="A970" s="67"/>
      <c r="B970" s="67"/>
      <c r="DS970" s="69"/>
      <c r="DT970" s="69"/>
    </row>
    <row r="971" spans="1:124" s="68" customFormat="1" x14ac:dyDescent="0.2">
      <c r="A971" s="67"/>
      <c r="B971" s="67"/>
      <c r="DS971" s="69"/>
      <c r="DT971" s="69"/>
    </row>
    <row r="972" spans="1:124" s="68" customFormat="1" x14ac:dyDescent="0.2">
      <c r="A972" s="67"/>
      <c r="B972" s="67"/>
      <c r="DS972" s="69"/>
      <c r="DT972" s="69"/>
    </row>
    <row r="973" spans="1:124" s="68" customFormat="1" x14ac:dyDescent="0.2">
      <c r="A973" s="67"/>
      <c r="B973" s="67"/>
      <c r="DS973" s="69"/>
      <c r="DT973" s="69"/>
    </row>
    <row r="974" spans="1:124" s="68" customFormat="1" x14ac:dyDescent="0.2">
      <c r="A974" s="67"/>
      <c r="B974" s="67"/>
      <c r="DS974" s="69"/>
      <c r="DT974" s="69"/>
    </row>
    <row r="975" spans="1:124" s="68" customFormat="1" x14ac:dyDescent="0.2">
      <c r="A975" s="67"/>
      <c r="B975" s="67"/>
      <c r="DS975" s="69"/>
      <c r="DT975" s="69"/>
    </row>
    <row r="976" spans="1:124" s="68" customFormat="1" x14ac:dyDescent="0.2">
      <c r="A976" s="67"/>
      <c r="B976" s="67"/>
      <c r="DS976" s="69"/>
      <c r="DT976" s="69"/>
    </row>
    <row r="977" spans="1:124" s="68" customFormat="1" x14ac:dyDescent="0.2">
      <c r="A977" s="67"/>
      <c r="B977" s="67"/>
      <c r="DS977" s="69"/>
      <c r="DT977" s="69"/>
    </row>
    <row r="978" spans="1:124" s="68" customFormat="1" x14ac:dyDescent="0.2">
      <c r="A978" s="67"/>
      <c r="B978" s="67"/>
      <c r="DS978" s="69"/>
      <c r="DT978" s="69"/>
    </row>
    <row r="979" spans="1:124" s="68" customFormat="1" x14ac:dyDescent="0.2">
      <c r="A979" s="67"/>
      <c r="B979" s="67"/>
      <c r="DS979" s="69"/>
      <c r="DT979" s="69"/>
    </row>
    <row r="980" spans="1:124" s="68" customFormat="1" x14ac:dyDescent="0.2">
      <c r="A980" s="67"/>
      <c r="B980" s="67"/>
      <c r="DS980" s="69"/>
      <c r="DT980" s="69"/>
    </row>
    <row r="981" spans="1:124" s="68" customFormat="1" x14ac:dyDescent="0.2">
      <c r="A981" s="67"/>
      <c r="B981" s="67"/>
      <c r="DS981" s="69"/>
      <c r="DT981" s="69"/>
    </row>
    <row r="982" spans="1:124" s="68" customFormat="1" x14ac:dyDescent="0.2">
      <c r="A982" s="67"/>
      <c r="B982" s="67"/>
      <c r="DS982" s="69"/>
      <c r="DT982" s="69"/>
    </row>
    <row r="983" spans="1:124" s="68" customFormat="1" x14ac:dyDescent="0.2">
      <c r="A983" s="67"/>
      <c r="B983" s="67"/>
      <c r="DS983" s="69"/>
      <c r="DT983" s="69"/>
    </row>
    <row r="984" spans="1:124" s="68" customFormat="1" x14ac:dyDescent="0.2">
      <c r="A984" s="67"/>
      <c r="B984" s="67"/>
      <c r="DS984" s="69"/>
      <c r="DT984" s="69"/>
    </row>
    <row r="985" spans="1:124" s="68" customFormat="1" x14ac:dyDescent="0.2">
      <c r="A985" s="67"/>
      <c r="B985" s="67"/>
      <c r="DS985" s="69"/>
      <c r="DT985" s="69"/>
    </row>
    <row r="986" spans="1:124" s="68" customFormat="1" x14ac:dyDescent="0.2">
      <c r="A986" s="67"/>
      <c r="B986" s="67"/>
      <c r="DS986" s="69"/>
      <c r="DT986" s="69"/>
    </row>
    <row r="987" spans="1:124" s="68" customFormat="1" x14ac:dyDescent="0.2">
      <c r="A987" s="67"/>
      <c r="B987" s="67"/>
      <c r="DS987" s="69"/>
      <c r="DT987" s="69"/>
    </row>
    <row r="988" spans="1:124" s="68" customFormat="1" x14ac:dyDescent="0.2">
      <c r="A988" s="67"/>
      <c r="B988" s="67"/>
      <c r="DS988" s="69"/>
      <c r="DT988" s="69"/>
    </row>
    <row r="989" spans="1:124" s="68" customFormat="1" x14ac:dyDescent="0.2">
      <c r="A989" s="67"/>
      <c r="B989" s="67"/>
      <c r="DS989" s="69"/>
      <c r="DT989" s="69"/>
    </row>
    <row r="990" spans="1:124" s="68" customFormat="1" x14ac:dyDescent="0.2">
      <c r="A990" s="67"/>
      <c r="B990" s="67"/>
      <c r="DS990" s="69"/>
      <c r="DT990" s="69"/>
    </row>
    <row r="991" spans="1:124" s="68" customFormat="1" x14ac:dyDescent="0.2">
      <c r="A991" s="67"/>
      <c r="B991" s="67"/>
      <c r="DS991" s="69"/>
      <c r="DT991" s="69"/>
    </row>
    <row r="992" spans="1:124" s="68" customFormat="1" x14ac:dyDescent="0.2">
      <c r="A992" s="67"/>
      <c r="B992" s="67"/>
      <c r="DS992" s="69"/>
      <c r="DT992" s="69"/>
    </row>
    <row r="993" spans="1:124" s="68" customFormat="1" x14ac:dyDescent="0.2">
      <c r="A993" s="67"/>
      <c r="B993" s="67"/>
      <c r="DS993" s="69"/>
      <c r="DT993" s="69"/>
    </row>
    <row r="994" spans="1:124" s="68" customFormat="1" x14ac:dyDescent="0.2">
      <c r="A994" s="67"/>
      <c r="B994" s="67"/>
      <c r="DS994" s="69"/>
      <c r="DT994" s="69"/>
    </row>
    <row r="995" spans="1:124" s="68" customFormat="1" x14ac:dyDescent="0.2">
      <c r="A995" s="67"/>
      <c r="B995" s="67"/>
      <c r="DS995" s="69"/>
      <c r="DT995" s="69"/>
    </row>
    <row r="996" spans="1:124" s="68" customFormat="1" x14ac:dyDescent="0.2">
      <c r="A996" s="67"/>
      <c r="B996" s="67"/>
      <c r="DS996" s="69"/>
      <c r="DT996" s="69"/>
    </row>
    <row r="997" spans="1:124" s="68" customFormat="1" x14ac:dyDescent="0.2">
      <c r="A997" s="67"/>
      <c r="B997" s="67"/>
      <c r="DS997" s="69"/>
      <c r="DT997" s="69"/>
    </row>
    <row r="998" spans="1:124" s="68" customFormat="1" x14ac:dyDescent="0.2">
      <c r="A998" s="67"/>
      <c r="B998" s="67"/>
      <c r="DS998" s="69"/>
      <c r="DT998" s="69"/>
    </row>
    <row r="999" spans="1:124" s="68" customFormat="1" x14ac:dyDescent="0.2">
      <c r="A999" s="67"/>
      <c r="B999" s="67"/>
      <c r="DS999" s="69"/>
      <c r="DT999" s="69"/>
    </row>
    <row r="1000" spans="1:124" s="68" customFormat="1" x14ac:dyDescent="0.2">
      <c r="A1000" s="67"/>
      <c r="B1000" s="67"/>
      <c r="DS1000" s="69"/>
      <c r="DT1000" s="69"/>
    </row>
    <row r="1001" spans="1:124" s="68" customFormat="1" x14ac:dyDescent="0.2">
      <c r="A1001" s="67"/>
      <c r="B1001" s="67"/>
      <c r="DS1001" s="69"/>
      <c r="DT1001" s="69"/>
    </row>
    <row r="1002" spans="1:124" s="68" customFormat="1" x14ac:dyDescent="0.2">
      <c r="A1002" s="67"/>
      <c r="B1002" s="67"/>
      <c r="DS1002" s="69"/>
      <c r="DT1002" s="69"/>
    </row>
    <row r="1003" spans="1:124" s="68" customFormat="1" x14ac:dyDescent="0.2">
      <c r="A1003" s="67"/>
      <c r="B1003" s="67"/>
      <c r="DS1003" s="69"/>
      <c r="DT1003" s="69"/>
    </row>
    <row r="1004" spans="1:124" s="68" customFormat="1" x14ac:dyDescent="0.2">
      <c r="A1004" s="67"/>
      <c r="B1004" s="67"/>
      <c r="DS1004" s="69"/>
      <c r="DT1004" s="69"/>
    </row>
    <row r="1005" spans="1:124" s="68" customFormat="1" x14ac:dyDescent="0.2">
      <c r="A1005" s="67"/>
      <c r="B1005" s="67"/>
      <c r="DS1005" s="69"/>
      <c r="DT1005" s="69"/>
    </row>
    <row r="1006" spans="1:124" s="68" customFormat="1" x14ac:dyDescent="0.2">
      <c r="A1006" s="67"/>
      <c r="B1006" s="67"/>
      <c r="DS1006" s="69"/>
      <c r="DT1006" s="69"/>
    </row>
    <row r="1007" spans="1:124" s="68" customFormat="1" x14ac:dyDescent="0.2">
      <c r="A1007" s="67"/>
      <c r="B1007" s="67"/>
      <c r="DS1007" s="69"/>
      <c r="DT1007" s="69"/>
    </row>
    <row r="1008" spans="1:124" s="68" customFormat="1" x14ac:dyDescent="0.2">
      <c r="A1008" s="67"/>
      <c r="B1008" s="67"/>
      <c r="DS1008" s="69"/>
      <c r="DT1008" s="69"/>
    </row>
    <row r="1009" spans="1:124" s="68" customFormat="1" x14ac:dyDescent="0.2">
      <c r="A1009" s="67"/>
      <c r="B1009" s="67"/>
      <c r="DS1009" s="69"/>
      <c r="DT1009" s="69"/>
    </row>
    <row r="1010" spans="1:124" s="68" customFormat="1" x14ac:dyDescent="0.2">
      <c r="A1010" s="67"/>
      <c r="B1010" s="67"/>
      <c r="DS1010" s="69"/>
      <c r="DT1010" s="69"/>
    </row>
    <row r="1011" spans="1:124" s="68" customFormat="1" x14ac:dyDescent="0.2">
      <c r="A1011" s="67"/>
      <c r="B1011" s="67"/>
      <c r="DS1011" s="69"/>
      <c r="DT1011" s="69"/>
    </row>
    <row r="1012" spans="1:124" s="68" customFormat="1" x14ac:dyDescent="0.2">
      <c r="A1012" s="67"/>
      <c r="B1012" s="67"/>
      <c r="DS1012" s="69"/>
      <c r="DT1012" s="69"/>
    </row>
    <row r="1013" spans="1:124" s="68" customFormat="1" x14ac:dyDescent="0.2">
      <c r="A1013" s="67"/>
      <c r="B1013" s="67"/>
      <c r="DS1013" s="69"/>
      <c r="DT1013" s="69"/>
    </row>
    <row r="1014" spans="1:124" s="68" customFormat="1" x14ac:dyDescent="0.2">
      <c r="A1014" s="67"/>
      <c r="B1014" s="67"/>
      <c r="DS1014" s="69"/>
      <c r="DT1014" s="69"/>
    </row>
    <row r="1015" spans="1:124" s="68" customFormat="1" x14ac:dyDescent="0.2">
      <c r="A1015" s="67"/>
      <c r="B1015" s="67"/>
      <c r="DS1015" s="69"/>
      <c r="DT1015" s="69"/>
    </row>
    <row r="1016" spans="1:124" s="68" customFormat="1" x14ac:dyDescent="0.2">
      <c r="A1016" s="67"/>
      <c r="B1016" s="67"/>
      <c r="DS1016" s="69"/>
      <c r="DT1016" s="69"/>
    </row>
    <row r="1017" spans="1:124" s="68" customFormat="1" x14ac:dyDescent="0.2">
      <c r="A1017" s="67"/>
      <c r="B1017" s="67"/>
      <c r="DS1017" s="69"/>
      <c r="DT1017" s="69"/>
    </row>
    <row r="1018" spans="1:124" s="68" customFormat="1" x14ac:dyDescent="0.2">
      <c r="A1018" s="67"/>
      <c r="B1018" s="67"/>
      <c r="DS1018" s="69"/>
      <c r="DT1018" s="69"/>
    </row>
    <row r="1019" spans="1:124" s="68" customFormat="1" x14ac:dyDescent="0.2">
      <c r="A1019" s="67"/>
      <c r="B1019" s="67"/>
      <c r="DS1019" s="69"/>
      <c r="DT1019" s="69"/>
    </row>
    <row r="1020" spans="1:124" s="68" customFormat="1" x14ac:dyDescent="0.2">
      <c r="A1020" s="67"/>
      <c r="B1020" s="67"/>
      <c r="DS1020" s="69"/>
      <c r="DT1020" s="69"/>
    </row>
    <row r="1021" spans="1:124" s="68" customFormat="1" x14ac:dyDescent="0.2">
      <c r="A1021" s="67"/>
      <c r="B1021" s="67"/>
      <c r="DS1021" s="69"/>
      <c r="DT1021" s="69"/>
    </row>
    <row r="1022" spans="1:124" s="68" customFormat="1" x14ac:dyDescent="0.2">
      <c r="A1022" s="67"/>
      <c r="B1022" s="67"/>
      <c r="DS1022" s="69"/>
      <c r="DT1022" s="69"/>
    </row>
    <row r="1023" spans="1:124" s="68" customFormat="1" x14ac:dyDescent="0.2">
      <c r="A1023" s="67"/>
      <c r="B1023" s="67"/>
      <c r="DS1023" s="69"/>
      <c r="DT1023" s="69"/>
    </row>
    <row r="1024" spans="1:124" s="68" customFormat="1" x14ac:dyDescent="0.2">
      <c r="A1024" s="67"/>
      <c r="B1024" s="67"/>
      <c r="DS1024" s="69"/>
      <c r="DT1024" s="69"/>
    </row>
    <row r="1025" spans="1:124" s="68" customFormat="1" x14ac:dyDescent="0.2">
      <c r="A1025" s="67"/>
      <c r="B1025" s="67"/>
      <c r="DS1025" s="69"/>
      <c r="DT1025" s="69"/>
    </row>
    <row r="1026" spans="1:124" s="68" customFormat="1" x14ac:dyDescent="0.2">
      <c r="A1026" s="67"/>
      <c r="B1026" s="67"/>
      <c r="DS1026" s="69"/>
      <c r="DT1026" s="69"/>
    </row>
    <row r="1027" spans="1:124" s="68" customFormat="1" x14ac:dyDescent="0.2">
      <c r="A1027" s="67"/>
      <c r="B1027" s="67"/>
      <c r="DS1027" s="69"/>
      <c r="DT1027" s="69"/>
    </row>
    <row r="1028" spans="1:124" s="68" customFormat="1" x14ac:dyDescent="0.2">
      <c r="A1028" s="67"/>
      <c r="B1028" s="67"/>
      <c r="DS1028" s="69"/>
      <c r="DT1028" s="69"/>
    </row>
    <row r="1029" spans="1:124" s="68" customFormat="1" x14ac:dyDescent="0.2">
      <c r="A1029" s="67"/>
      <c r="B1029" s="67"/>
      <c r="DS1029" s="69"/>
      <c r="DT1029" s="69"/>
    </row>
    <row r="1030" spans="1:124" s="68" customFormat="1" x14ac:dyDescent="0.2">
      <c r="A1030" s="67"/>
      <c r="B1030" s="67"/>
      <c r="DS1030" s="69"/>
      <c r="DT1030" s="69"/>
    </row>
    <row r="1031" spans="1:124" s="68" customFormat="1" x14ac:dyDescent="0.2">
      <c r="A1031" s="67"/>
      <c r="B1031" s="67"/>
      <c r="DS1031" s="69"/>
      <c r="DT1031" s="69"/>
    </row>
    <row r="1032" spans="1:124" s="68" customFormat="1" x14ac:dyDescent="0.2">
      <c r="A1032" s="67"/>
      <c r="B1032" s="67"/>
      <c r="DS1032" s="69"/>
      <c r="DT1032" s="69"/>
    </row>
    <row r="1033" spans="1:124" s="68" customFormat="1" x14ac:dyDescent="0.2">
      <c r="A1033" s="67"/>
      <c r="B1033" s="67"/>
      <c r="DS1033" s="69"/>
      <c r="DT1033" s="69"/>
    </row>
    <row r="1034" spans="1:124" s="68" customFormat="1" x14ac:dyDescent="0.2">
      <c r="A1034" s="67"/>
      <c r="B1034" s="67"/>
      <c r="DS1034" s="69"/>
      <c r="DT1034" s="69"/>
    </row>
    <row r="1035" spans="1:124" s="68" customFormat="1" x14ac:dyDescent="0.2">
      <c r="A1035" s="67"/>
      <c r="B1035" s="67"/>
      <c r="DS1035" s="69"/>
      <c r="DT1035" s="69"/>
    </row>
    <row r="1036" spans="1:124" s="68" customFormat="1" x14ac:dyDescent="0.2">
      <c r="A1036" s="67"/>
      <c r="B1036" s="67"/>
      <c r="DS1036" s="69"/>
      <c r="DT1036" s="69"/>
    </row>
    <row r="1037" spans="1:124" s="68" customFormat="1" x14ac:dyDescent="0.2">
      <c r="A1037" s="67"/>
      <c r="B1037" s="67"/>
      <c r="DS1037" s="69"/>
      <c r="DT1037" s="69"/>
    </row>
    <row r="1038" spans="1:124" s="68" customFormat="1" x14ac:dyDescent="0.2">
      <c r="A1038" s="67"/>
      <c r="B1038" s="67"/>
      <c r="DS1038" s="69"/>
      <c r="DT1038" s="69"/>
    </row>
    <row r="1039" spans="1:124" s="68" customFormat="1" x14ac:dyDescent="0.2">
      <c r="A1039" s="67"/>
      <c r="B1039" s="67"/>
      <c r="DS1039" s="69"/>
      <c r="DT1039" s="69"/>
    </row>
    <row r="1040" spans="1:124" s="68" customFormat="1" x14ac:dyDescent="0.2">
      <c r="A1040" s="67"/>
      <c r="B1040" s="67"/>
      <c r="DS1040" s="69"/>
      <c r="DT1040" s="69"/>
    </row>
    <row r="1041" spans="1:124" s="68" customFormat="1" x14ac:dyDescent="0.2">
      <c r="A1041" s="67"/>
      <c r="B1041" s="67"/>
      <c r="DS1041" s="69"/>
      <c r="DT1041" s="69"/>
    </row>
    <row r="1042" spans="1:124" s="68" customFormat="1" x14ac:dyDescent="0.2">
      <c r="A1042" s="67"/>
      <c r="B1042" s="67"/>
      <c r="DS1042" s="69"/>
      <c r="DT1042" s="69"/>
    </row>
    <row r="1043" spans="1:124" s="68" customFormat="1" x14ac:dyDescent="0.2">
      <c r="A1043" s="67"/>
      <c r="B1043" s="67"/>
      <c r="DS1043" s="69"/>
      <c r="DT1043" s="69"/>
    </row>
    <row r="1044" spans="1:124" s="68" customFormat="1" x14ac:dyDescent="0.2">
      <c r="A1044" s="67"/>
      <c r="B1044" s="67"/>
      <c r="DS1044" s="69"/>
      <c r="DT1044" s="69"/>
    </row>
    <row r="1045" spans="1:124" s="68" customFormat="1" x14ac:dyDescent="0.2">
      <c r="A1045" s="67"/>
      <c r="B1045" s="67"/>
      <c r="DS1045" s="69"/>
      <c r="DT1045" s="69"/>
    </row>
    <row r="1046" spans="1:124" s="68" customFormat="1" x14ac:dyDescent="0.2">
      <c r="A1046" s="67"/>
      <c r="B1046" s="67"/>
      <c r="DS1046" s="69"/>
      <c r="DT1046" s="69"/>
    </row>
    <row r="1047" spans="1:124" s="68" customFormat="1" x14ac:dyDescent="0.2">
      <c r="A1047" s="67"/>
      <c r="B1047" s="67"/>
      <c r="DS1047" s="69"/>
      <c r="DT1047" s="69"/>
    </row>
    <row r="1048" spans="1:124" s="68" customFormat="1" x14ac:dyDescent="0.2">
      <c r="A1048" s="67"/>
      <c r="B1048" s="67"/>
      <c r="DS1048" s="69"/>
      <c r="DT1048" s="69"/>
    </row>
    <row r="1049" spans="1:124" s="68" customFormat="1" x14ac:dyDescent="0.2">
      <c r="A1049" s="67"/>
      <c r="B1049" s="67"/>
      <c r="DS1049" s="69"/>
      <c r="DT1049" s="69"/>
    </row>
    <row r="1050" spans="1:124" s="68" customFormat="1" x14ac:dyDescent="0.2">
      <c r="A1050" s="67"/>
      <c r="B1050" s="67"/>
      <c r="DS1050" s="69"/>
      <c r="DT1050" s="69"/>
    </row>
    <row r="1051" spans="1:124" s="68" customFormat="1" x14ac:dyDescent="0.2">
      <c r="A1051" s="67"/>
      <c r="B1051" s="67"/>
      <c r="DS1051" s="69"/>
      <c r="DT1051" s="69"/>
    </row>
    <row r="1052" spans="1:124" s="68" customFormat="1" x14ac:dyDescent="0.2">
      <c r="A1052" s="67"/>
      <c r="B1052" s="67"/>
      <c r="DS1052" s="69"/>
      <c r="DT1052" s="69"/>
    </row>
    <row r="1053" spans="1:124" s="68" customFormat="1" x14ac:dyDescent="0.2">
      <c r="A1053" s="67"/>
      <c r="B1053" s="67"/>
      <c r="DS1053" s="69"/>
      <c r="DT1053" s="69"/>
    </row>
    <row r="1054" spans="1:124" s="68" customFormat="1" x14ac:dyDescent="0.2">
      <c r="A1054" s="67"/>
      <c r="B1054" s="67"/>
      <c r="DS1054" s="69"/>
      <c r="DT1054" s="69"/>
    </row>
    <row r="1055" spans="1:124" s="68" customFormat="1" x14ac:dyDescent="0.2">
      <c r="A1055" s="67"/>
      <c r="B1055" s="67"/>
      <c r="DS1055" s="69"/>
      <c r="DT1055" s="69"/>
    </row>
    <row r="1056" spans="1:124" s="68" customFormat="1" x14ac:dyDescent="0.2">
      <c r="A1056" s="67"/>
      <c r="B1056" s="67"/>
      <c r="DS1056" s="69"/>
      <c r="DT1056" s="69"/>
    </row>
    <row r="1057" spans="1:124" s="68" customFormat="1" x14ac:dyDescent="0.2">
      <c r="A1057" s="67"/>
      <c r="B1057" s="67"/>
      <c r="DS1057" s="69"/>
      <c r="DT1057" s="69"/>
    </row>
    <row r="1058" spans="1:124" s="68" customFormat="1" x14ac:dyDescent="0.2">
      <c r="A1058" s="67"/>
      <c r="B1058" s="67"/>
      <c r="DS1058" s="69"/>
      <c r="DT1058" s="69"/>
    </row>
    <row r="1059" spans="1:124" s="68" customFormat="1" x14ac:dyDescent="0.2">
      <c r="A1059" s="67"/>
      <c r="B1059" s="67"/>
      <c r="DS1059" s="69"/>
      <c r="DT1059" s="69"/>
    </row>
    <row r="1060" spans="1:124" s="68" customFormat="1" x14ac:dyDescent="0.2">
      <c r="A1060" s="67"/>
      <c r="B1060" s="67"/>
      <c r="DS1060" s="69"/>
      <c r="DT1060" s="69"/>
    </row>
    <row r="1061" spans="1:124" s="68" customFormat="1" x14ac:dyDescent="0.2">
      <c r="A1061" s="67"/>
      <c r="B1061" s="67"/>
      <c r="DS1061" s="69"/>
      <c r="DT1061" s="69"/>
    </row>
    <row r="1062" spans="1:124" s="68" customFormat="1" x14ac:dyDescent="0.2">
      <c r="A1062" s="67"/>
      <c r="B1062" s="67"/>
      <c r="DS1062" s="69"/>
      <c r="DT1062" s="69"/>
    </row>
    <row r="1063" spans="1:124" s="68" customFormat="1" x14ac:dyDescent="0.2">
      <c r="A1063" s="67"/>
      <c r="B1063" s="67"/>
      <c r="DS1063" s="69"/>
      <c r="DT1063" s="69"/>
    </row>
    <row r="1064" spans="1:124" s="68" customFormat="1" x14ac:dyDescent="0.2">
      <c r="A1064" s="67"/>
      <c r="B1064" s="67"/>
      <c r="DS1064" s="69"/>
      <c r="DT1064" s="69"/>
    </row>
    <row r="1065" spans="1:124" s="68" customFormat="1" x14ac:dyDescent="0.2">
      <c r="A1065" s="67"/>
      <c r="B1065" s="67"/>
      <c r="DS1065" s="69"/>
      <c r="DT1065" s="69"/>
    </row>
    <row r="1066" spans="1:124" s="68" customFormat="1" x14ac:dyDescent="0.2">
      <c r="A1066" s="67"/>
      <c r="B1066" s="67"/>
      <c r="DS1066" s="69"/>
      <c r="DT1066" s="69"/>
    </row>
    <row r="1067" spans="1:124" s="68" customFormat="1" x14ac:dyDescent="0.2">
      <c r="A1067" s="67"/>
      <c r="B1067" s="67"/>
      <c r="DS1067" s="69"/>
      <c r="DT1067" s="69"/>
    </row>
    <row r="1068" spans="1:124" s="68" customFormat="1" x14ac:dyDescent="0.2">
      <c r="A1068" s="67"/>
      <c r="B1068" s="67"/>
      <c r="DS1068" s="69"/>
      <c r="DT1068" s="69"/>
    </row>
    <row r="1069" spans="1:124" s="68" customFormat="1" x14ac:dyDescent="0.2">
      <c r="A1069" s="67"/>
      <c r="B1069" s="67"/>
      <c r="DS1069" s="69"/>
      <c r="DT1069" s="69"/>
    </row>
    <row r="1070" spans="1:124" s="68" customFormat="1" x14ac:dyDescent="0.2">
      <c r="A1070" s="67"/>
      <c r="B1070" s="67"/>
      <c r="DS1070" s="69"/>
      <c r="DT1070" s="69"/>
    </row>
    <row r="1071" spans="1:124" s="68" customFormat="1" x14ac:dyDescent="0.2">
      <c r="A1071" s="67"/>
      <c r="B1071" s="67"/>
      <c r="DS1071" s="69"/>
      <c r="DT1071" s="69"/>
    </row>
    <row r="1072" spans="1:124" s="68" customFormat="1" x14ac:dyDescent="0.2">
      <c r="A1072" s="67"/>
      <c r="B1072" s="67"/>
      <c r="DS1072" s="69"/>
      <c r="DT1072" s="69"/>
    </row>
    <row r="1073" spans="1:124" s="68" customFormat="1" x14ac:dyDescent="0.2">
      <c r="A1073" s="67"/>
      <c r="B1073" s="67"/>
      <c r="DS1073" s="69"/>
      <c r="DT1073" s="69"/>
    </row>
    <row r="1074" spans="1:124" s="68" customFormat="1" x14ac:dyDescent="0.2">
      <c r="A1074" s="67"/>
      <c r="B1074" s="67"/>
      <c r="DS1074" s="69"/>
      <c r="DT1074" s="69"/>
    </row>
    <row r="1075" spans="1:124" s="68" customFormat="1" x14ac:dyDescent="0.2">
      <c r="A1075" s="67"/>
      <c r="B1075" s="67"/>
      <c r="DS1075" s="69"/>
      <c r="DT1075" s="69"/>
    </row>
    <row r="1076" spans="1:124" s="68" customFormat="1" x14ac:dyDescent="0.2">
      <c r="A1076" s="67"/>
      <c r="B1076" s="67"/>
      <c r="DS1076" s="69"/>
      <c r="DT1076" s="69"/>
    </row>
    <row r="1077" spans="1:124" s="68" customFormat="1" x14ac:dyDescent="0.2">
      <c r="A1077" s="67"/>
      <c r="B1077" s="67"/>
      <c r="DS1077" s="69"/>
      <c r="DT1077" s="69"/>
    </row>
    <row r="1078" spans="1:124" s="68" customFormat="1" x14ac:dyDescent="0.2">
      <c r="A1078" s="67"/>
      <c r="B1078" s="67"/>
      <c r="DS1078" s="69"/>
      <c r="DT1078" s="69"/>
    </row>
    <row r="1079" spans="1:124" s="68" customFormat="1" x14ac:dyDescent="0.2">
      <c r="A1079" s="67"/>
      <c r="B1079" s="67"/>
      <c r="DS1079" s="69"/>
      <c r="DT1079" s="69"/>
    </row>
    <row r="1080" spans="1:124" s="68" customFormat="1" x14ac:dyDescent="0.2">
      <c r="A1080" s="67"/>
      <c r="B1080" s="67"/>
      <c r="DS1080" s="69"/>
      <c r="DT1080" s="69"/>
    </row>
    <row r="1081" spans="1:124" s="68" customFormat="1" x14ac:dyDescent="0.2">
      <c r="A1081" s="67"/>
      <c r="B1081" s="67"/>
      <c r="DS1081" s="69"/>
      <c r="DT1081" s="69"/>
    </row>
    <row r="1082" spans="1:124" s="68" customFormat="1" x14ac:dyDescent="0.2">
      <c r="A1082" s="67"/>
      <c r="B1082" s="67"/>
      <c r="DS1082" s="69"/>
      <c r="DT1082" s="69"/>
    </row>
    <row r="1083" spans="1:124" s="68" customFormat="1" x14ac:dyDescent="0.2">
      <c r="A1083" s="67"/>
      <c r="B1083" s="67"/>
      <c r="DS1083" s="69"/>
      <c r="DT1083" s="69"/>
    </row>
    <row r="1084" spans="1:124" s="68" customFormat="1" x14ac:dyDescent="0.2">
      <c r="A1084" s="67"/>
      <c r="B1084" s="67"/>
      <c r="DS1084" s="69"/>
      <c r="DT1084" s="69"/>
    </row>
    <row r="1085" spans="1:124" s="68" customFormat="1" x14ac:dyDescent="0.2">
      <c r="A1085" s="67"/>
      <c r="B1085" s="67"/>
      <c r="DS1085" s="69"/>
      <c r="DT1085" s="69"/>
    </row>
    <row r="1086" spans="1:124" s="68" customFormat="1" x14ac:dyDescent="0.2">
      <c r="A1086" s="67"/>
      <c r="B1086" s="67"/>
      <c r="DS1086" s="69"/>
      <c r="DT1086" s="69"/>
    </row>
    <row r="1087" spans="1:124" s="68" customFormat="1" x14ac:dyDescent="0.2">
      <c r="A1087" s="67"/>
      <c r="B1087" s="67"/>
      <c r="DS1087" s="69"/>
      <c r="DT1087" s="69"/>
    </row>
    <row r="1088" spans="1:124" s="68" customFormat="1" x14ac:dyDescent="0.2">
      <c r="A1088" s="67"/>
      <c r="B1088" s="67"/>
      <c r="DS1088" s="69"/>
      <c r="DT1088" s="69"/>
    </row>
    <row r="1089" spans="1:124" s="68" customFormat="1" x14ac:dyDescent="0.2">
      <c r="A1089" s="67"/>
      <c r="B1089" s="67"/>
      <c r="DS1089" s="69"/>
      <c r="DT1089" s="69"/>
    </row>
    <row r="1090" spans="1:124" s="68" customFormat="1" x14ac:dyDescent="0.2">
      <c r="A1090" s="67"/>
      <c r="B1090" s="67"/>
      <c r="DS1090" s="69"/>
      <c r="DT1090" s="69"/>
    </row>
    <row r="1091" spans="1:124" s="68" customFormat="1" x14ac:dyDescent="0.2">
      <c r="A1091" s="67"/>
      <c r="B1091" s="67"/>
      <c r="DS1091" s="69"/>
      <c r="DT1091" s="69"/>
    </row>
    <row r="1092" spans="1:124" s="68" customFormat="1" x14ac:dyDescent="0.2">
      <c r="A1092" s="67"/>
      <c r="B1092" s="67"/>
      <c r="DS1092" s="69"/>
      <c r="DT1092" s="69"/>
    </row>
    <row r="1093" spans="1:124" s="68" customFormat="1" x14ac:dyDescent="0.2">
      <c r="A1093" s="67"/>
      <c r="B1093" s="67"/>
      <c r="DS1093" s="69"/>
      <c r="DT1093" s="69"/>
    </row>
    <row r="1094" spans="1:124" s="68" customFormat="1" x14ac:dyDescent="0.2">
      <c r="A1094" s="67"/>
      <c r="B1094" s="67"/>
      <c r="DS1094" s="69"/>
      <c r="DT1094" s="69"/>
    </row>
    <row r="1095" spans="1:124" s="68" customFormat="1" x14ac:dyDescent="0.2">
      <c r="A1095" s="67"/>
      <c r="B1095" s="67"/>
      <c r="DS1095" s="69"/>
      <c r="DT1095" s="69"/>
    </row>
    <row r="1096" spans="1:124" s="68" customFormat="1" x14ac:dyDescent="0.2">
      <c r="A1096" s="67"/>
      <c r="B1096" s="67"/>
      <c r="DS1096" s="69"/>
      <c r="DT1096" s="69"/>
    </row>
    <row r="1097" spans="1:124" s="68" customFormat="1" x14ac:dyDescent="0.2">
      <c r="A1097" s="67"/>
      <c r="B1097" s="67"/>
      <c r="DS1097" s="69"/>
      <c r="DT1097" s="69"/>
    </row>
    <row r="1098" spans="1:124" s="68" customFormat="1" x14ac:dyDescent="0.2">
      <c r="A1098" s="67"/>
      <c r="B1098" s="67"/>
      <c r="DS1098" s="69"/>
      <c r="DT1098" s="69"/>
    </row>
    <row r="1099" spans="1:124" s="68" customFormat="1" x14ac:dyDescent="0.2">
      <c r="A1099" s="67"/>
      <c r="B1099" s="67"/>
      <c r="DS1099" s="69"/>
      <c r="DT1099" s="69"/>
    </row>
    <row r="1100" spans="1:124" s="68" customFormat="1" x14ac:dyDescent="0.2">
      <c r="A1100" s="67"/>
      <c r="B1100" s="67"/>
      <c r="DS1100" s="69"/>
      <c r="DT1100" s="69"/>
    </row>
    <row r="1101" spans="1:124" s="68" customFormat="1" x14ac:dyDescent="0.2">
      <c r="A1101" s="67"/>
      <c r="B1101" s="67"/>
      <c r="DS1101" s="69"/>
      <c r="DT1101" s="69"/>
    </row>
    <row r="1102" spans="1:124" s="68" customFormat="1" x14ac:dyDescent="0.2">
      <c r="A1102" s="67"/>
      <c r="B1102" s="67"/>
      <c r="DS1102" s="69"/>
      <c r="DT1102" s="69"/>
    </row>
    <row r="1103" spans="1:124" s="68" customFormat="1" x14ac:dyDescent="0.2">
      <c r="A1103" s="67"/>
      <c r="B1103" s="67"/>
      <c r="DS1103" s="69"/>
      <c r="DT1103" s="69"/>
    </row>
    <row r="1104" spans="1:124" s="68" customFormat="1" x14ac:dyDescent="0.2">
      <c r="A1104" s="67"/>
      <c r="B1104" s="67"/>
      <c r="DS1104" s="69"/>
      <c r="DT1104" s="69"/>
    </row>
    <row r="1105" spans="1:124" s="68" customFormat="1" x14ac:dyDescent="0.2">
      <c r="A1105" s="67"/>
      <c r="B1105" s="67"/>
      <c r="DS1105" s="69"/>
      <c r="DT1105" s="69"/>
    </row>
    <row r="1106" spans="1:124" s="68" customFormat="1" x14ac:dyDescent="0.2">
      <c r="A1106" s="67"/>
      <c r="B1106" s="67"/>
      <c r="DS1106" s="69"/>
      <c r="DT1106" s="69"/>
    </row>
    <row r="1107" spans="1:124" s="68" customFormat="1" x14ac:dyDescent="0.2">
      <c r="A1107" s="67"/>
      <c r="B1107" s="67"/>
      <c r="DS1107" s="69"/>
      <c r="DT1107" s="69"/>
    </row>
    <row r="1108" spans="1:124" s="68" customFormat="1" x14ac:dyDescent="0.2">
      <c r="A1108" s="67"/>
      <c r="B1108" s="67"/>
      <c r="DS1108" s="69"/>
      <c r="DT1108" s="69"/>
    </row>
    <row r="1109" spans="1:124" s="68" customFormat="1" x14ac:dyDescent="0.2">
      <c r="A1109" s="67"/>
      <c r="B1109" s="67"/>
      <c r="DS1109" s="69"/>
      <c r="DT1109" s="69"/>
    </row>
    <row r="1110" spans="1:124" s="68" customFormat="1" x14ac:dyDescent="0.2">
      <c r="A1110" s="67"/>
      <c r="B1110" s="67"/>
      <c r="DS1110" s="69"/>
      <c r="DT1110" s="69"/>
    </row>
    <row r="1111" spans="1:124" s="68" customFormat="1" x14ac:dyDescent="0.2">
      <c r="A1111" s="67"/>
      <c r="B1111" s="67"/>
      <c r="DS1111" s="69"/>
      <c r="DT1111" s="69"/>
    </row>
    <row r="1112" spans="1:124" s="68" customFormat="1" x14ac:dyDescent="0.2">
      <c r="A1112" s="67"/>
      <c r="B1112" s="67"/>
      <c r="DS1112" s="69"/>
      <c r="DT1112" s="69"/>
    </row>
    <row r="1113" spans="1:124" s="68" customFormat="1" x14ac:dyDescent="0.2">
      <c r="A1113" s="67"/>
      <c r="B1113" s="67"/>
      <c r="DS1113" s="69"/>
      <c r="DT1113" s="69"/>
    </row>
    <row r="1114" spans="1:124" s="68" customFormat="1" x14ac:dyDescent="0.2">
      <c r="A1114" s="67"/>
      <c r="B1114" s="67"/>
      <c r="DS1114" s="69"/>
      <c r="DT1114" s="69"/>
    </row>
    <row r="1115" spans="1:124" s="68" customFormat="1" x14ac:dyDescent="0.2">
      <c r="A1115" s="67"/>
      <c r="B1115" s="67"/>
      <c r="DS1115" s="69"/>
      <c r="DT1115" s="69"/>
    </row>
    <row r="1116" spans="1:124" s="68" customFormat="1" x14ac:dyDescent="0.2">
      <c r="A1116" s="67"/>
      <c r="B1116" s="67"/>
      <c r="DS1116" s="69"/>
      <c r="DT1116" s="69"/>
    </row>
    <row r="1117" spans="1:124" s="68" customFormat="1" x14ac:dyDescent="0.2">
      <c r="A1117" s="67"/>
      <c r="B1117" s="67"/>
      <c r="DS1117" s="69"/>
      <c r="DT1117" s="69"/>
    </row>
    <row r="1118" spans="1:124" s="68" customFormat="1" x14ac:dyDescent="0.2">
      <c r="A1118" s="67"/>
      <c r="B1118" s="67"/>
      <c r="DS1118" s="69"/>
      <c r="DT1118" s="69"/>
    </row>
    <row r="1119" spans="1:124" s="68" customFormat="1" x14ac:dyDescent="0.2">
      <c r="A1119" s="67"/>
      <c r="B1119" s="67"/>
      <c r="DS1119" s="69"/>
      <c r="DT1119" s="69"/>
    </row>
    <row r="1120" spans="1:124" s="68" customFormat="1" x14ac:dyDescent="0.2">
      <c r="A1120" s="67"/>
      <c r="B1120" s="67"/>
      <c r="DS1120" s="69"/>
      <c r="DT1120" s="69"/>
    </row>
    <row r="1121" spans="1:124" s="68" customFormat="1" x14ac:dyDescent="0.2">
      <c r="A1121" s="67"/>
      <c r="B1121" s="67"/>
      <c r="DS1121" s="69"/>
      <c r="DT1121" s="69"/>
    </row>
    <row r="1122" spans="1:124" s="68" customFormat="1" x14ac:dyDescent="0.2">
      <c r="A1122" s="67"/>
      <c r="B1122" s="67"/>
      <c r="DS1122" s="69"/>
      <c r="DT1122" s="69"/>
    </row>
    <row r="1123" spans="1:124" s="68" customFormat="1" x14ac:dyDescent="0.2">
      <c r="A1123" s="67"/>
      <c r="B1123" s="67"/>
      <c r="DS1123" s="69"/>
      <c r="DT1123" s="69"/>
    </row>
    <row r="1124" spans="1:124" s="68" customFormat="1" x14ac:dyDescent="0.2">
      <c r="A1124" s="67"/>
      <c r="B1124" s="67"/>
      <c r="DS1124" s="69"/>
      <c r="DT1124" s="69"/>
    </row>
    <row r="1125" spans="1:124" s="68" customFormat="1" x14ac:dyDescent="0.2">
      <c r="A1125" s="67"/>
      <c r="B1125" s="67"/>
      <c r="DS1125" s="69"/>
      <c r="DT1125" s="69"/>
    </row>
    <row r="1126" spans="1:124" s="68" customFormat="1" x14ac:dyDescent="0.2">
      <c r="A1126" s="67"/>
      <c r="B1126" s="67"/>
      <c r="DS1126" s="69"/>
      <c r="DT1126" s="69"/>
    </row>
    <row r="1127" spans="1:124" s="68" customFormat="1" x14ac:dyDescent="0.2">
      <c r="A1127" s="67"/>
      <c r="B1127" s="67"/>
      <c r="DS1127" s="69"/>
      <c r="DT1127" s="69"/>
    </row>
    <row r="1128" spans="1:124" s="68" customFormat="1" x14ac:dyDescent="0.2">
      <c r="A1128" s="67"/>
      <c r="B1128" s="67"/>
      <c r="DS1128" s="69"/>
      <c r="DT1128" s="69"/>
    </row>
    <row r="1129" spans="1:124" s="68" customFormat="1" x14ac:dyDescent="0.2">
      <c r="A1129" s="67"/>
      <c r="B1129" s="67"/>
      <c r="DS1129" s="69"/>
      <c r="DT1129" s="69"/>
    </row>
    <row r="1130" spans="1:124" s="68" customFormat="1" x14ac:dyDescent="0.2">
      <c r="A1130" s="67"/>
      <c r="B1130" s="67"/>
      <c r="DS1130" s="69"/>
      <c r="DT1130" s="69"/>
    </row>
    <row r="1131" spans="1:124" s="68" customFormat="1" x14ac:dyDescent="0.2">
      <c r="A1131" s="67"/>
      <c r="B1131" s="67"/>
      <c r="DS1131" s="69"/>
      <c r="DT1131" s="69"/>
    </row>
    <row r="1132" spans="1:124" s="68" customFormat="1" x14ac:dyDescent="0.2">
      <c r="A1132" s="67"/>
      <c r="B1132" s="67"/>
      <c r="DS1132" s="69"/>
      <c r="DT1132" s="69"/>
    </row>
    <row r="1133" spans="1:124" s="68" customFormat="1" x14ac:dyDescent="0.2">
      <c r="A1133" s="67"/>
      <c r="B1133" s="67"/>
      <c r="DS1133" s="69"/>
      <c r="DT1133" s="69"/>
    </row>
    <row r="1134" spans="1:124" s="68" customFormat="1" x14ac:dyDescent="0.2">
      <c r="A1134" s="67"/>
      <c r="B1134" s="67"/>
      <c r="DS1134" s="69"/>
      <c r="DT1134" s="69"/>
    </row>
    <row r="1135" spans="1:124" s="68" customFormat="1" x14ac:dyDescent="0.2">
      <c r="A1135" s="67"/>
      <c r="B1135" s="67"/>
      <c r="DS1135" s="69"/>
      <c r="DT1135" s="69"/>
    </row>
    <row r="1136" spans="1:124" s="68" customFormat="1" x14ac:dyDescent="0.2">
      <c r="A1136" s="67"/>
      <c r="B1136" s="67"/>
      <c r="DS1136" s="69"/>
      <c r="DT1136" s="69"/>
    </row>
    <row r="1137" spans="1:124" s="68" customFormat="1" x14ac:dyDescent="0.2">
      <c r="A1137" s="67"/>
      <c r="B1137" s="67"/>
      <c r="DS1137" s="69"/>
      <c r="DT1137" s="69"/>
    </row>
    <row r="1138" spans="1:124" s="68" customFormat="1" x14ac:dyDescent="0.2">
      <c r="A1138" s="67"/>
      <c r="B1138" s="67"/>
      <c r="DS1138" s="69"/>
      <c r="DT1138" s="69"/>
    </row>
    <row r="1139" spans="1:124" s="68" customFormat="1" x14ac:dyDescent="0.2">
      <c r="A1139" s="67"/>
      <c r="B1139" s="67"/>
      <c r="DS1139" s="69"/>
      <c r="DT1139" s="69"/>
    </row>
    <row r="1140" spans="1:124" s="68" customFormat="1" x14ac:dyDescent="0.2">
      <c r="A1140" s="67"/>
      <c r="B1140" s="67"/>
      <c r="DS1140" s="69"/>
      <c r="DT1140" s="69"/>
    </row>
    <row r="1141" spans="1:124" s="68" customFormat="1" x14ac:dyDescent="0.2">
      <c r="A1141" s="67"/>
      <c r="B1141" s="67"/>
      <c r="DS1141" s="69"/>
      <c r="DT1141" s="69"/>
    </row>
    <row r="1142" spans="1:124" s="68" customFormat="1" x14ac:dyDescent="0.2">
      <c r="A1142" s="67"/>
      <c r="B1142" s="67"/>
      <c r="DS1142" s="69"/>
      <c r="DT1142" s="69"/>
    </row>
    <row r="1143" spans="1:124" s="68" customFormat="1" x14ac:dyDescent="0.2">
      <c r="A1143" s="67"/>
      <c r="B1143" s="67"/>
      <c r="DS1143" s="69"/>
      <c r="DT1143" s="69"/>
    </row>
    <row r="1144" spans="1:124" s="68" customFormat="1" x14ac:dyDescent="0.2">
      <c r="A1144" s="67"/>
      <c r="B1144" s="67"/>
      <c r="DS1144" s="69"/>
      <c r="DT1144" s="69"/>
    </row>
    <row r="1145" spans="1:124" s="68" customFormat="1" x14ac:dyDescent="0.2">
      <c r="A1145" s="67"/>
      <c r="B1145" s="67"/>
      <c r="DS1145" s="69"/>
      <c r="DT1145" s="69"/>
    </row>
    <row r="1146" spans="1:124" s="68" customFormat="1" x14ac:dyDescent="0.2">
      <c r="A1146" s="67"/>
      <c r="B1146" s="67"/>
      <c r="DS1146" s="69"/>
      <c r="DT1146" s="69"/>
    </row>
    <row r="1147" spans="1:124" s="68" customFormat="1" x14ac:dyDescent="0.2">
      <c r="A1147" s="67"/>
      <c r="B1147" s="67"/>
      <c r="DS1147" s="69"/>
      <c r="DT1147" s="69"/>
    </row>
    <row r="1148" spans="1:124" s="68" customFormat="1" x14ac:dyDescent="0.2">
      <c r="A1148" s="67"/>
      <c r="B1148" s="67"/>
      <c r="DS1148" s="69"/>
      <c r="DT1148" s="69"/>
    </row>
    <row r="1149" spans="1:124" s="68" customFormat="1" x14ac:dyDescent="0.2">
      <c r="A1149" s="67"/>
      <c r="B1149" s="67"/>
      <c r="DS1149" s="69"/>
      <c r="DT1149" s="69"/>
    </row>
    <row r="1150" spans="1:124" s="68" customFormat="1" x14ac:dyDescent="0.2">
      <c r="A1150" s="67"/>
      <c r="B1150" s="67"/>
      <c r="DS1150" s="69"/>
      <c r="DT1150" s="69"/>
    </row>
    <row r="1151" spans="1:124" s="68" customFormat="1" x14ac:dyDescent="0.2">
      <c r="A1151" s="67"/>
      <c r="B1151" s="67"/>
      <c r="DS1151" s="69"/>
      <c r="DT1151" s="69"/>
    </row>
    <row r="1152" spans="1:124" s="68" customFormat="1" x14ac:dyDescent="0.2">
      <c r="A1152" s="67"/>
      <c r="B1152" s="67"/>
      <c r="DS1152" s="69"/>
      <c r="DT1152" s="69"/>
    </row>
    <row r="1153" spans="1:124" s="68" customFormat="1" x14ac:dyDescent="0.2">
      <c r="A1153" s="67"/>
      <c r="B1153" s="67"/>
      <c r="DS1153" s="69"/>
      <c r="DT1153" s="69"/>
    </row>
    <row r="1154" spans="1:124" s="68" customFormat="1" x14ac:dyDescent="0.2">
      <c r="A1154" s="67"/>
      <c r="B1154" s="67"/>
      <c r="DS1154" s="69"/>
      <c r="DT1154" s="69"/>
    </row>
    <row r="1155" spans="1:124" s="68" customFormat="1" x14ac:dyDescent="0.2">
      <c r="A1155" s="67"/>
      <c r="B1155" s="67"/>
      <c r="DS1155" s="69"/>
      <c r="DT1155" s="69"/>
    </row>
    <row r="1156" spans="1:124" s="68" customFormat="1" x14ac:dyDescent="0.2">
      <c r="A1156" s="67"/>
      <c r="B1156" s="67"/>
      <c r="DS1156" s="69"/>
      <c r="DT1156" s="69"/>
    </row>
    <row r="1157" spans="1:124" s="68" customFormat="1" x14ac:dyDescent="0.2">
      <c r="A1157" s="67"/>
      <c r="B1157" s="67"/>
      <c r="DS1157" s="69"/>
      <c r="DT1157" s="69"/>
    </row>
    <row r="1158" spans="1:124" s="68" customFormat="1" x14ac:dyDescent="0.2">
      <c r="A1158" s="67"/>
      <c r="B1158" s="67"/>
      <c r="DS1158" s="69"/>
      <c r="DT1158" s="69"/>
    </row>
    <row r="1159" spans="1:124" s="68" customFormat="1" x14ac:dyDescent="0.2">
      <c r="A1159" s="67"/>
      <c r="B1159" s="67"/>
      <c r="DS1159" s="69"/>
      <c r="DT1159" s="69"/>
    </row>
    <row r="1160" spans="1:124" s="68" customFormat="1" x14ac:dyDescent="0.2">
      <c r="A1160" s="67"/>
      <c r="B1160" s="67"/>
      <c r="DS1160" s="69"/>
      <c r="DT1160" s="69"/>
    </row>
    <row r="1161" spans="1:124" s="68" customFormat="1" x14ac:dyDescent="0.2">
      <c r="A1161" s="67"/>
      <c r="B1161" s="67"/>
      <c r="DS1161" s="69"/>
      <c r="DT1161" s="69"/>
    </row>
    <row r="1162" spans="1:124" s="68" customFormat="1" x14ac:dyDescent="0.2">
      <c r="A1162" s="67"/>
      <c r="B1162" s="67"/>
      <c r="DS1162" s="69"/>
      <c r="DT1162" s="69"/>
    </row>
    <row r="1163" spans="1:124" s="68" customFormat="1" x14ac:dyDescent="0.2">
      <c r="A1163" s="67"/>
      <c r="B1163" s="67"/>
      <c r="DS1163" s="69"/>
      <c r="DT1163" s="69"/>
    </row>
    <row r="1164" spans="1:124" s="68" customFormat="1" x14ac:dyDescent="0.2">
      <c r="A1164" s="67"/>
      <c r="B1164" s="67"/>
      <c r="DS1164" s="69"/>
      <c r="DT1164" s="69"/>
    </row>
    <row r="1165" spans="1:124" s="68" customFormat="1" x14ac:dyDescent="0.2">
      <c r="A1165" s="67"/>
      <c r="B1165" s="67"/>
      <c r="DS1165" s="69"/>
      <c r="DT1165" s="69"/>
    </row>
    <row r="1166" spans="1:124" s="68" customFormat="1" x14ac:dyDescent="0.2">
      <c r="A1166" s="67"/>
      <c r="B1166" s="67"/>
      <c r="DS1166" s="69"/>
      <c r="DT1166" s="69"/>
    </row>
    <row r="1167" spans="1:124" s="68" customFormat="1" x14ac:dyDescent="0.2">
      <c r="A1167" s="67"/>
      <c r="B1167" s="67"/>
      <c r="DS1167" s="69"/>
      <c r="DT1167" s="69"/>
    </row>
    <row r="1168" spans="1:124" s="68" customFormat="1" x14ac:dyDescent="0.2">
      <c r="A1168" s="67"/>
      <c r="B1168" s="67"/>
      <c r="DS1168" s="69"/>
      <c r="DT1168" s="69"/>
    </row>
    <row r="1169" spans="1:124" s="68" customFormat="1" x14ac:dyDescent="0.2">
      <c r="A1169" s="67"/>
      <c r="B1169" s="67"/>
      <c r="DS1169" s="69"/>
      <c r="DT1169" s="69"/>
    </row>
    <row r="1170" spans="1:124" s="68" customFormat="1" x14ac:dyDescent="0.2">
      <c r="A1170" s="67"/>
      <c r="B1170" s="67"/>
      <c r="DS1170" s="69"/>
      <c r="DT1170" s="69"/>
    </row>
    <row r="1171" spans="1:124" s="68" customFormat="1" x14ac:dyDescent="0.2">
      <c r="A1171" s="67"/>
      <c r="B1171" s="67"/>
      <c r="DS1171" s="69"/>
      <c r="DT1171" s="69"/>
    </row>
    <row r="1172" spans="1:124" s="68" customFormat="1" x14ac:dyDescent="0.2">
      <c r="A1172" s="67"/>
      <c r="B1172" s="67"/>
      <c r="DS1172" s="69"/>
      <c r="DT1172" s="69"/>
    </row>
    <row r="1173" spans="1:124" s="68" customFormat="1" x14ac:dyDescent="0.2">
      <c r="A1173" s="67"/>
      <c r="B1173" s="67"/>
      <c r="DS1173" s="69"/>
      <c r="DT1173" s="69"/>
    </row>
    <row r="1174" spans="1:124" s="68" customFormat="1" x14ac:dyDescent="0.2">
      <c r="A1174" s="67"/>
      <c r="B1174" s="67"/>
      <c r="DS1174" s="69"/>
      <c r="DT1174" s="69"/>
    </row>
    <row r="1175" spans="1:124" s="68" customFormat="1" x14ac:dyDescent="0.2">
      <c r="A1175" s="67"/>
      <c r="B1175" s="67"/>
      <c r="DS1175" s="69"/>
      <c r="DT1175" s="69"/>
    </row>
    <row r="1176" spans="1:124" s="68" customFormat="1" x14ac:dyDescent="0.2">
      <c r="A1176" s="67"/>
      <c r="B1176" s="67"/>
      <c r="DS1176" s="69"/>
      <c r="DT1176" s="69"/>
    </row>
    <row r="1177" spans="1:124" s="68" customFormat="1" x14ac:dyDescent="0.2">
      <c r="A1177" s="67"/>
      <c r="B1177" s="67"/>
      <c r="DS1177" s="69"/>
      <c r="DT1177" s="69"/>
    </row>
    <row r="1178" spans="1:124" s="68" customFormat="1" x14ac:dyDescent="0.2">
      <c r="A1178" s="67"/>
      <c r="B1178" s="67"/>
      <c r="DS1178" s="69"/>
      <c r="DT1178" s="69"/>
    </row>
    <row r="1179" spans="1:124" s="68" customFormat="1" x14ac:dyDescent="0.2">
      <c r="A1179" s="67"/>
      <c r="B1179" s="67"/>
      <c r="DS1179" s="69"/>
      <c r="DT1179" s="69"/>
    </row>
    <row r="1180" spans="1:124" s="68" customFormat="1" x14ac:dyDescent="0.2">
      <c r="A1180" s="67"/>
      <c r="B1180" s="67"/>
      <c r="DS1180" s="69"/>
      <c r="DT1180" s="69"/>
    </row>
    <row r="1181" spans="1:124" s="68" customFormat="1" x14ac:dyDescent="0.2">
      <c r="A1181" s="67"/>
      <c r="B1181" s="67"/>
      <c r="DS1181" s="69"/>
      <c r="DT1181" s="69"/>
    </row>
    <row r="1182" spans="1:124" s="68" customFormat="1" x14ac:dyDescent="0.2">
      <c r="A1182" s="67"/>
      <c r="B1182" s="67"/>
      <c r="DS1182" s="69"/>
      <c r="DT1182" s="69"/>
    </row>
    <row r="1183" spans="1:124" s="68" customFormat="1" x14ac:dyDescent="0.2">
      <c r="A1183" s="67"/>
      <c r="B1183" s="67"/>
      <c r="DS1183" s="69"/>
      <c r="DT1183" s="69"/>
    </row>
    <row r="1184" spans="1:124" s="68" customFormat="1" x14ac:dyDescent="0.2">
      <c r="A1184" s="67"/>
      <c r="B1184" s="67"/>
      <c r="DS1184" s="69"/>
      <c r="DT1184" s="69"/>
    </row>
    <row r="1185" spans="1:124" s="68" customFormat="1" x14ac:dyDescent="0.2">
      <c r="A1185" s="67"/>
      <c r="B1185" s="67"/>
      <c r="DS1185" s="69"/>
      <c r="DT1185" s="69"/>
    </row>
    <row r="1186" spans="1:124" s="68" customFormat="1" x14ac:dyDescent="0.2">
      <c r="A1186" s="67"/>
      <c r="B1186" s="67"/>
      <c r="DS1186" s="69"/>
      <c r="DT1186" s="69"/>
    </row>
    <row r="1187" spans="1:124" s="68" customFormat="1" x14ac:dyDescent="0.2">
      <c r="A1187" s="67"/>
      <c r="B1187" s="67"/>
      <c r="DS1187" s="69"/>
      <c r="DT1187" s="69"/>
    </row>
    <row r="1188" spans="1:124" s="68" customFormat="1" x14ac:dyDescent="0.2">
      <c r="A1188" s="67"/>
      <c r="B1188" s="67"/>
      <c r="DS1188" s="69"/>
      <c r="DT1188" s="69"/>
    </row>
    <row r="1189" spans="1:124" s="68" customFormat="1" x14ac:dyDescent="0.2">
      <c r="A1189" s="67"/>
      <c r="B1189" s="67"/>
      <c r="DS1189" s="69"/>
      <c r="DT1189" s="69"/>
    </row>
    <row r="1190" spans="1:124" s="68" customFormat="1" x14ac:dyDescent="0.2">
      <c r="A1190" s="67"/>
      <c r="B1190" s="67"/>
      <c r="DS1190" s="69"/>
      <c r="DT1190" s="69"/>
    </row>
    <row r="1191" spans="1:124" s="68" customFormat="1" x14ac:dyDescent="0.2">
      <c r="A1191" s="67"/>
      <c r="B1191" s="67"/>
      <c r="DS1191" s="69"/>
      <c r="DT1191" s="69"/>
    </row>
    <row r="1192" spans="1:124" s="68" customFormat="1" x14ac:dyDescent="0.2">
      <c r="A1192" s="67"/>
      <c r="B1192" s="67"/>
      <c r="DS1192" s="69"/>
      <c r="DT1192" s="69"/>
    </row>
    <row r="1193" spans="1:124" s="68" customFormat="1" x14ac:dyDescent="0.2">
      <c r="A1193" s="67"/>
      <c r="B1193" s="67"/>
      <c r="DS1193" s="69"/>
      <c r="DT1193" s="69"/>
    </row>
    <row r="1194" spans="1:124" s="68" customFormat="1" x14ac:dyDescent="0.2">
      <c r="A1194" s="67"/>
      <c r="B1194" s="67"/>
      <c r="DS1194" s="69"/>
      <c r="DT1194" s="69"/>
    </row>
    <row r="1195" spans="1:124" s="68" customFormat="1" x14ac:dyDescent="0.2">
      <c r="A1195" s="67"/>
      <c r="B1195" s="67"/>
      <c r="DS1195" s="69"/>
      <c r="DT1195" s="69"/>
    </row>
    <row r="1196" spans="1:124" s="68" customFormat="1" x14ac:dyDescent="0.2">
      <c r="A1196" s="67"/>
      <c r="B1196" s="67"/>
      <c r="DS1196" s="69"/>
      <c r="DT1196" s="69"/>
    </row>
    <row r="1197" spans="1:124" s="68" customFormat="1" x14ac:dyDescent="0.2">
      <c r="A1197" s="67"/>
      <c r="B1197" s="67"/>
      <c r="DS1197" s="69"/>
      <c r="DT1197" s="69"/>
    </row>
    <row r="1198" spans="1:124" s="68" customFormat="1" x14ac:dyDescent="0.2">
      <c r="A1198" s="67"/>
      <c r="B1198" s="67"/>
      <c r="DS1198" s="69"/>
      <c r="DT1198" s="69"/>
    </row>
    <row r="1199" spans="1:124" s="68" customFormat="1" x14ac:dyDescent="0.2">
      <c r="A1199" s="67"/>
      <c r="B1199" s="67"/>
      <c r="DS1199" s="69"/>
      <c r="DT1199" s="69"/>
    </row>
    <row r="1200" spans="1:124" s="68" customFormat="1" x14ac:dyDescent="0.2">
      <c r="A1200" s="67"/>
      <c r="B1200" s="67"/>
      <c r="DS1200" s="69"/>
      <c r="DT1200" s="69"/>
    </row>
    <row r="1201" spans="1:124" s="68" customFormat="1" x14ac:dyDescent="0.2">
      <c r="A1201" s="67"/>
      <c r="B1201" s="67"/>
      <c r="DS1201" s="69"/>
      <c r="DT1201" s="69"/>
    </row>
    <row r="1202" spans="1:124" s="68" customFormat="1" x14ac:dyDescent="0.2">
      <c r="A1202" s="67"/>
      <c r="B1202" s="67"/>
      <c r="DS1202" s="69"/>
      <c r="DT1202" s="69"/>
    </row>
    <row r="1203" spans="1:124" s="68" customFormat="1" x14ac:dyDescent="0.2">
      <c r="A1203" s="67"/>
      <c r="B1203" s="67"/>
      <c r="DS1203" s="69"/>
      <c r="DT1203" s="69"/>
    </row>
    <row r="1204" spans="1:124" s="68" customFormat="1" x14ac:dyDescent="0.2">
      <c r="A1204" s="67"/>
      <c r="B1204" s="67"/>
      <c r="DS1204" s="69"/>
      <c r="DT1204" s="69"/>
    </row>
    <row r="1205" spans="1:124" s="68" customFormat="1" x14ac:dyDescent="0.2">
      <c r="A1205" s="67"/>
      <c r="B1205" s="67"/>
      <c r="DS1205" s="69"/>
      <c r="DT1205" s="69"/>
    </row>
    <row r="1206" spans="1:124" s="68" customFormat="1" x14ac:dyDescent="0.2">
      <c r="A1206" s="67"/>
      <c r="B1206" s="67"/>
      <c r="DS1206" s="69"/>
      <c r="DT1206" s="69"/>
    </row>
    <row r="1207" spans="1:124" s="68" customFormat="1" x14ac:dyDescent="0.2">
      <c r="A1207" s="67"/>
      <c r="B1207" s="67"/>
      <c r="DS1207" s="69"/>
      <c r="DT1207" s="69"/>
    </row>
    <row r="1208" spans="1:124" s="68" customFormat="1" x14ac:dyDescent="0.2">
      <c r="A1208" s="67"/>
      <c r="B1208" s="67"/>
      <c r="DS1208" s="69"/>
      <c r="DT1208" s="69"/>
    </row>
    <row r="1209" spans="1:124" s="68" customFormat="1" x14ac:dyDescent="0.2">
      <c r="A1209" s="67"/>
      <c r="B1209" s="67"/>
      <c r="DS1209" s="69"/>
      <c r="DT1209" s="69"/>
    </row>
    <row r="1210" spans="1:124" s="68" customFormat="1" x14ac:dyDescent="0.2">
      <c r="A1210" s="67"/>
      <c r="B1210" s="67"/>
      <c r="DS1210" s="69"/>
      <c r="DT1210" s="69"/>
    </row>
    <row r="1211" spans="1:124" s="68" customFormat="1" x14ac:dyDescent="0.2">
      <c r="A1211" s="67"/>
      <c r="B1211" s="67"/>
      <c r="DS1211" s="69"/>
      <c r="DT1211" s="69"/>
    </row>
    <row r="1212" spans="1:124" s="68" customFormat="1" x14ac:dyDescent="0.2">
      <c r="A1212" s="67"/>
      <c r="B1212" s="67"/>
      <c r="DS1212" s="69"/>
      <c r="DT1212" s="69"/>
    </row>
    <row r="1213" spans="1:124" s="68" customFormat="1" x14ac:dyDescent="0.2">
      <c r="A1213" s="67"/>
      <c r="B1213" s="67"/>
      <c r="DS1213" s="69"/>
      <c r="DT1213" s="69"/>
    </row>
    <row r="1214" spans="1:124" s="68" customFormat="1" x14ac:dyDescent="0.2">
      <c r="A1214" s="67"/>
      <c r="B1214" s="67"/>
      <c r="DS1214" s="69"/>
      <c r="DT1214" s="69"/>
    </row>
    <row r="1215" spans="1:124" s="68" customFormat="1" x14ac:dyDescent="0.2">
      <c r="A1215" s="67"/>
      <c r="B1215" s="67"/>
      <c r="DS1215" s="69"/>
      <c r="DT1215" s="69"/>
    </row>
    <row r="1216" spans="1:124" s="68" customFormat="1" x14ac:dyDescent="0.2">
      <c r="A1216" s="67"/>
      <c r="B1216" s="67"/>
      <c r="DS1216" s="69"/>
      <c r="DT1216" s="69"/>
    </row>
    <row r="1217" spans="1:124" s="68" customFormat="1" x14ac:dyDescent="0.2">
      <c r="A1217" s="67"/>
      <c r="B1217" s="67"/>
      <c r="DS1217" s="69"/>
      <c r="DT1217" s="69"/>
    </row>
    <row r="1218" spans="1:124" s="68" customFormat="1" x14ac:dyDescent="0.2">
      <c r="A1218" s="67"/>
      <c r="B1218" s="67"/>
      <c r="DS1218" s="69"/>
      <c r="DT1218" s="69"/>
    </row>
    <row r="1219" spans="1:124" s="68" customFormat="1" x14ac:dyDescent="0.2">
      <c r="A1219" s="67"/>
      <c r="B1219" s="67"/>
      <c r="DS1219" s="69"/>
      <c r="DT1219" s="69"/>
    </row>
    <row r="1220" spans="1:124" s="68" customFormat="1" x14ac:dyDescent="0.2">
      <c r="A1220" s="67"/>
      <c r="B1220" s="67"/>
      <c r="DS1220" s="69"/>
      <c r="DT1220" s="69"/>
    </row>
    <row r="1221" spans="1:124" s="68" customFormat="1" x14ac:dyDescent="0.2">
      <c r="A1221" s="67"/>
      <c r="B1221" s="67"/>
      <c r="DS1221" s="69"/>
      <c r="DT1221" s="69"/>
    </row>
    <row r="1222" spans="1:124" s="68" customFormat="1" x14ac:dyDescent="0.2">
      <c r="A1222" s="67"/>
      <c r="B1222" s="67"/>
      <c r="DS1222" s="69"/>
      <c r="DT1222" s="69"/>
    </row>
    <row r="1223" spans="1:124" s="68" customFormat="1" x14ac:dyDescent="0.2">
      <c r="A1223" s="67"/>
      <c r="B1223" s="67"/>
      <c r="DS1223" s="69"/>
      <c r="DT1223" s="69"/>
    </row>
    <row r="1224" spans="1:124" s="68" customFormat="1" x14ac:dyDescent="0.2">
      <c r="A1224" s="67"/>
      <c r="B1224" s="67"/>
      <c r="DS1224" s="69"/>
      <c r="DT1224" s="69"/>
    </row>
    <row r="1225" spans="1:124" s="68" customFormat="1" x14ac:dyDescent="0.2">
      <c r="A1225" s="67"/>
      <c r="B1225" s="67"/>
      <c r="DS1225" s="69"/>
      <c r="DT1225" s="69"/>
    </row>
    <row r="1226" spans="1:124" s="68" customFormat="1" x14ac:dyDescent="0.2">
      <c r="A1226" s="67"/>
      <c r="B1226" s="67"/>
      <c r="DS1226" s="69"/>
      <c r="DT1226" s="69"/>
    </row>
    <row r="1227" spans="1:124" s="68" customFormat="1" x14ac:dyDescent="0.2">
      <c r="A1227" s="67"/>
      <c r="B1227" s="67"/>
      <c r="DS1227" s="69"/>
      <c r="DT1227" s="69"/>
    </row>
    <row r="1228" spans="1:124" s="68" customFormat="1" x14ac:dyDescent="0.2">
      <c r="A1228" s="67"/>
      <c r="B1228" s="67"/>
      <c r="DS1228" s="69"/>
      <c r="DT1228" s="69"/>
    </row>
    <row r="1229" spans="1:124" s="68" customFormat="1" x14ac:dyDescent="0.2">
      <c r="A1229" s="67"/>
      <c r="B1229" s="67"/>
      <c r="DS1229" s="69"/>
      <c r="DT1229" s="69"/>
    </row>
    <row r="1230" spans="1:124" s="68" customFormat="1" x14ac:dyDescent="0.2">
      <c r="A1230" s="67"/>
      <c r="B1230" s="67"/>
      <c r="DS1230" s="69"/>
      <c r="DT1230" s="69"/>
    </row>
    <row r="1231" spans="1:124" s="68" customFormat="1" x14ac:dyDescent="0.2">
      <c r="A1231" s="67"/>
      <c r="B1231" s="67"/>
      <c r="DS1231" s="69"/>
      <c r="DT1231" s="69"/>
    </row>
    <row r="1232" spans="1:124" s="68" customFormat="1" x14ac:dyDescent="0.2">
      <c r="A1232" s="67"/>
      <c r="B1232" s="67"/>
      <c r="DS1232" s="69"/>
      <c r="DT1232" s="69"/>
    </row>
    <row r="1233" spans="1:124" s="68" customFormat="1" x14ac:dyDescent="0.2">
      <c r="A1233" s="67"/>
      <c r="B1233" s="67"/>
      <c r="DS1233" s="69"/>
      <c r="DT1233" s="69"/>
    </row>
    <row r="1234" spans="1:124" s="68" customFormat="1" x14ac:dyDescent="0.2">
      <c r="A1234" s="67"/>
      <c r="B1234" s="67"/>
      <c r="DS1234" s="69"/>
      <c r="DT1234" s="69"/>
    </row>
    <row r="1235" spans="1:124" s="68" customFormat="1" x14ac:dyDescent="0.2">
      <c r="A1235" s="67"/>
      <c r="B1235" s="67"/>
      <c r="DS1235" s="69"/>
      <c r="DT1235" s="69"/>
    </row>
    <row r="1236" spans="1:124" s="68" customFormat="1" x14ac:dyDescent="0.2">
      <c r="A1236" s="67"/>
      <c r="B1236" s="67"/>
      <c r="DS1236" s="69"/>
      <c r="DT1236" s="69"/>
    </row>
    <row r="1237" spans="1:124" s="68" customFormat="1" x14ac:dyDescent="0.2">
      <c r="A1237" s="67"/>
      <c r="B1237" s="67"/>
      <c r="DS1237" s="69"/>
      <c r="DT1237" s="69"/>
    </row>
    <row r="1238" spans="1:124" s="68" customFormat="1" x14ac:dyDescent="0.2">
      <c r="A1238" s="67"/>
      <c r="B1238" s="67"/>
      <c r="DS1238" s="69"/>
      <c r="DT1238" s="69"/>
    </row>
    <row r="1239" spans="1:124" s="68" customFormat="1" x14ac:dyDescent="0.2">
      <c r="A1239" s="67"/>
      <c r="B1239" s="67"/>
      <c r="DS1239" s="69"/>
      <c r="DT1239" s="69"/>
    </row>
    <row r="1240" spans="1:124" s="68" customFormat="1" x14ac:dyDescent="0.2">
      <c r="A1240" s="67"/>
      <c r="B1240" s="67"/>
      <c r="DS1240" s="69"/>
      <c r="DT1240" s="69"/>
    </row>
    <row r="1241" spans="1:124" s="68" customFormat="1" x14ac:dyDescent="0.2">
      <c r="A1241" s="67"/>
      <c r="B1241" s="67"/>
      <c r="DS1241" s="69"/>
      <c r="DT1241" s="69"/>
    </row>
    <row r="1242" spans="1:124" s="68" customFormat="1" x14ac:dyDescent="0.2">
      <c r="A1242" s="67"/>
      <c r="B1242" s="67"/>
      <c r="DS1242" s="69"/>
      <c r="DT1242" s="69"/>
    </row>
    <row r="1243" spans="1:124" s="68" customFormat="1" x14ac:dyDescent="0.2">
      <c r="A1243" s="67"/>
      <c r="B1243" s="67"/>
      <c r="DS1243" s="69"/>
      <c r="DT1243" s="69"/>
    </row>
    <row r="1244" spans="1:124" s="68" customFormat="1" x14ac:dyDescent="0.2">
      <c r="A1244" s="67"/>
      <c r="B1244" s="67"/>
      <c r="DS1244" s="69"/>
      <c r="DT1244" s="69"/>
    </row>
    <row r="1245" spans="1:124" s="68" customFormat="1" x14ac:dyDescent="0.2">
      <c r="A1245" s="67"/>
      <c r="B1245" s="67"/>
      <c r="DS1245" s="69"/>
      <c r="DT1245" s="69"/>
    </row>
    <row r="1246" spans="1:124" s="68" customFormat="1" x14ac:dyDescent="0.2">
      <c r="A1246" s="67"/>
      <c r="B1246" s="67"/>
      <c r="DS1246" s="69"/>
      <c r="DT1246" s="69"/>
    </row>
    <row r="1247" spans="1:124" s="68" customFormat="1" x14ac:dyDescent="0.2">
      <c r="A1247" s="67"/>
      <c r="B1247" s="67"/>
      <c r="DS1247" s="69"/>
      <c r="DT1247" s="69"/>
    </row>
    <row r="1248" spans="1:124" s="68" customFormat="1" x14ac:dyDescent="0.2">
      <c r="A1248" s="67"/>
      <c r="B1248" s="67"/>
      <c r="DS1248" s="69"/>
      <c r="DT1248" s="69"/>
    </row>
    <row r="1249" spans="1:124" s="68" customFormat="1" x14ac:dyDescent="0.2">
      <c r="A1249" s="67"/>
      <c r="B1249" s="67"/>
      <c r="DS1249" s="69"/>
      <c r="DT1249" s="69"/>
    </row>
    <row r="1250" spans="1:124" s="68" customFormat="1" x14ac:dyDescent="0.2">
      <c r="A1250" s="67"/>
      <c r="B1250" s="67"/>
      <c r="DS1250" s="69"/>
      <c r="DT1250" s="69"/>
    </row>
    <row r="1251" spans="1:124" s="68" customFormat="1" x14ac:dyDescent="0.2">
      <c r="A1251" s="67"/>
      <c r="B1251" s="67"/>
      <c r="DS1251" s="69"/>
      <c r="DT1251" s="69"/>
    </row>
    <row r="1252" spans="1:124" s="68" customFormat="1" x14ac:dyDescent="0.2">
      <c r="A1252" s="67"/>
      <c r="B1252" s="67"/>
      <c r="DS1252" s="69"/>
      <c r="DT1252" s="69"/>
    </row>
    <row r="1253" spans="1:124" s="68" customFormat="1" x14ac:dyDescent="0.2">
      <c r="A1253" s="67"/>
      <c r="B1253" s="67"/>
      <c r="DS1253" s="69"/>
      <c r="DT1253" s="69"/>
    </row>
    <row r="1254" spans="1:124" s="68" customFormat="1" x14ac:dyDescent="0.2">
      <c r="A1254" s="67"/>
      <c r="B1254" s="67"/>
      <c r="DS1254" s="69"/>
      <c r="DT1254" s="69"/>
    </row>
    <row r="1255" spans="1:124" s="68" customFormat="1" x14ac:dyDescent="0.2">
      <c r="A1255" s="67"/>
      <c r="B1255" s="67"/>
      <c r="DS1255" s="69"/>
      <c r="DT1255" s="69"/>
    </row>
    <row r="1256" spans="1:124" s="68" customFormat="1" x14ac:dyDescent="0.2">
      <c r="A1256" s="67"/>
      <c r="B1256" s="67"/>
      <c r="DS1256" s="69"/>
      <c r="DT1256" s="69"/>
    </row>
    <row r="1257" spans="1:124" s="68" customFormat="1" x14ac:dyDescent="0.2">
      <c r="A1257" s="67"/>
      <c r="B1257" s="67"/>
      <c r="DS1257" s="69"/>
      <c r="DT1257" s="69"/>
    </row>
    <row r="1258" spans="1:124" s="68" customFormat="1" x14ac:dyDescent="0.2">
      <c r="A1258" s="67"/>
      <c r="B1258" s="67"/>
      <c r="DS1258" s="69"/>
      <c r="DT1258" s="69"/>
    </row>
    <row r="1259" spans="1:124" s="68" customFormat="1" x14ac:dyDescent="0.2">
      <c r="A1259" s="67"/>
      <c r="B1259" s="67"/>
      <c r="DS1259" s="69"/>
      <c r="DT1259" s="69"/>
    </row>
    <row r="1260" spans="1:124" s="68" customFormat="1" x14ac:dyDescent="0.2">
      <c r="A1260" s="67"/>
      <c r="B1260" s="67"/>
      <c r="DS1260" s="69"/>
      <c r="DT1260" s="69"/>
    </row>
    <row r="1261" spans="1:124" s="68" customFormat="1" x14ac:dyDescent="0.2">
      <c r="A1261" s="67"/>
      <c r="B1261" s="67"/>
      <c r="DS1261" s="69"/>
      <c r="DT1261" s="69"/>
    </row>
    <row r="1262" spans="1:124" s="68" customFormat="1" x14ac:dyDescent="0.2">
      <c r="A1262" s="67"/>
      <c r="B1262" s="67"/>
      <c r="DS1262" s="69"/>
      <c r="DT1262" s="69"/>
    </row>
    <row r="1263" spans="1:124" s="68" customFormat="1" x14ac:dyDescent="0.2">
      <c r="A1263" s="67"/>
      <c r="B1263" s="67"/>
      <c r="DS1263" s="69"/>
      <c r="DT1263" s="69"/>
    </row>
    <row r="1264" spans="1:124" s="68" customFormat="1" x14ac:dyDescent="0.2">
      <c r="A1264" s="67"/>
      <c r="B1264" s="67"/>
      <c r="DS1264" s="69"/>
      <c r="DT1264" s="69"/>
    </row>
    <row r="1265" spans="1:124" s="68" customFormat="1" x14ac:dyDescent="0.2">
      <c r="A1265" s="67"/>
      <c r="B1265" s="67"/>
      <c r="DS1265" s="69"/>
      <c r="DT1265" s="69"/>
    </row>
    <row r="1266" spans="1:124" s="68" customFormat="1" x14ac:dyDescent="0.2">
      <c r="A1266" s="67"/>
      <c r="B1266" s="67"/>
      <c r="DS1266" s="69"/>
      <c r="DT1266" s="69"/>
    </row>
    <row r="1267" spans="1:124" s="68" customFormat="1" x14ac:dyDescent="0.2">
      <c r="A1267" s="67"/>
      <c r="B1267" s="67"/>
      <c r="DS1267" s="69"/>
      <c r="DT1267" s="69"/>
    </row>
    <row r="1268" spans="1:124" s="68" customFormat="1" x14ac:dyDescent="0.2">
      <c r="A1268" s="67"/>
      <c r="B1268" s="67"/>
      <c r="DS1268" s="69"/>
      <c r="DT1268" s="69"/>
    </row>
    <row r="1269" spans="1:124" s="68" customFormat="1" x14ac:dyDescent="0.2">
      <c r="A1269" s="67"/>
      <c r="B1269" s="67"/>
      <c r="DS1269" s="69"/>
      <c r="DT1269" s="69"/>
    </row>
    <row r="1270" spans="1:124" s="68" customFormat="1" x14ac:dyDescent="0.2">
      <c r="A1270" s="67"/>
      <c r="B1270" s="67"/>
      <c r="DS1270" s="69"/>
      <c r="DT1270" s="69"/>
    </row>
    <row r="1271" spans="1:124" s="68" customFormat="1" x14ac:dyDescent="0.2">
      <c r="A1271" s="67"/>
      <c r="B1271" s="67"/>
      <c r="DS1271" s="69"/>
      <c r="DT1271" s="69"/>
    </row>
    <row r="1272" spans="1:124" s="68" customFormat="1" x14ac:dyDescent="0.2">
      <c r="A1272" s="67"/>
      <c r="B1272" s="67"/>
      <c r="DS1272" s="69"/>
      <c r="DT1272" s="69"/>
    </row>
    <row r="1273" spans="1:124" s="68" customFormat="1" x14ac:dyDescent="0.2">
      <c r="A1273" s="67"/>
      <c r="B1273" s="67"/>
      <c r="DS1273" s="69"/>
      <c r="DT1273" s="69"/>
    </row>
    <row r="1274" spans="1:124" s="68" customFormat="1" x14ac:dyDescent="0.2">
      <c r="A1274" s="67"/>
      <c r="B1274" s="67"/>
      <c r="DS1274" s="69"/>
      <c r="DT1274" s="69"/>
    </row>
    <row r="1275" spans="1:124" s="68" customFormat="1" x14ac:dyDescent="0.2">
      <c r="A1275" s="67"/>
      <c r="B1275" s="67"/>
      <c r="DS1275" s="69"/>
      <c r="DT1275" s="69"/>
    </row>
    <row r="1276" spans="1:124" s="68" customFormat="1" x14ac:dyDescent="0.2">
      <c r="A1276" s="67"/>
      <c r="B1276" s="67"/>
      <c r="DS1276" s="69"/>
      <c r="DT1276" s="69"/>
    </row>
    <row r="1277" spans="1:124" s="68" customFormat="1" x14ac:dyDescent="0.2">
      <c r="A1277" s="67"/>
      <c r="B1277" s="67"/>
      <c r="DS1277" s="69"/>
      <c r="DT1277" s="69"/>
    </row>
    <row r="1278" spans="1:124" s="68" customFormat="1" x14ac:dyDescent="0.2">
      <c r="A1278" s="67"/>
      <c r="B1278" s="67"/>
      <c r="DS1278" s="69"/>
      <c r="DT1278" s="69"/>
    </row>
    <row r="1279" spans="1:124" s="68" customFormat="1" x14ac:dyDescent="0.2">
      <c r="A1279" s="67"/>
      <c r="B1279" s="67"/>
      <c r="DS1279" s="69"/>
      <c r="DT1279" s="69"/>
    </row>
    <row r="1280" spans="1:124" s="68" customFormat="1" x14ac:dyDescent="0.2">
      <c r="A1280" s="67"/>
      <c r="B1280" s="67"/>
      <c r="DS1280" s="69"/>
      <c r="DT1280" s="69"/>
    </row>
    <row r="1281" spans="1:124" s="68" customFormat="1" x14ac:dyDescent="0.2">
      <c r="A1281" s="67"/>
      <c r="B1281" s="67"/>
      <c r="DS1281" s="69"/>
      <c r="DT1281" s="69"/>
    </row>
    <row r="1282" spans="1:124" s="68" customFormat="1" x14ac:dyDescent="0.2">
      <c r="A1282" s="67"/>
      <c r="B1282" s="67"/>
      <c r="DS1282" s="69"/>
      <c r="DT1282" s="69"/>
    </row>
    <row r="1283" spans="1:124" s="68" customFormat="1" x14ac:dyDescent="0.2">
      <c r="A1283" s="67"/>
      <c r="B1283" s="67"/>
      <c r="DS1283" s="69"/>
      <c r="DT1283" s="69"/>
    </row>
    <row r="1284" spans="1:124" s="68" customFormat="1" x14ac:dyDescent="0.2">
      <c r="A1284" s="67"/>
      <c r="B1284" s="67"/>
      <c r="DS1284" s="69"/>
      <c r="DT1284" s="69"/>
    </row>
    <row r="1285" spans="1:124" s="68" customFormat="1" x14ac:dyDescent="0.2">
      <c r="A1285" s="67"/>
      <c r="B1285" s="67"/>
      <c r="DS1285" s="69"/>
      <c r="DT1285" s="69"/>
    </row>
    <row r="1286" spans="1:124" s="68" customFormat="1" x14ac:dyDescent="0.2">
      <c r="A1286" s="67"/>
      <c r="B1286" s="67"/>
      <c r="DS1286" s="69"/>
      <c r="DT1286" s="69"/>
    </row>
    <row r="1287" spans="1:124" s="68" customFormat="1" x14ac:dyDescent="0.2">
      <c r="A1287" s="67"/>
      <c r="B1287" s="67"/>
      <c r="DS1287" s="69"/>
      <c r="DT1287" s="69"/>
    </row>
    <row r="1288" spans="1:124" s="68" customFormat="1" x14ac:dyDescent="0.2">
      <c r="A1288" s="67"/>
      <c r="B1288" s="67"/>
      <c r="DS1288" s="69"/>
      <c r="DT1288" s="69"/>
    </row>
    <row r="1289" spans="1:124" s="68" customFormat="1" x14ac:dyDescent="0.2">
      <c r="A1289" s="67"/>
      <c r="B1289" s="67"/>
      <c r="DS1289" s="69"/>
      <c r="DT1289" s="69"/>
    </row>
    <row r="1290" spans="1:124" s="68" customFormat="1" x14ac:dyDescent="0.2">
      <c r="A1290" s="67"/>
      <c r="B1290" s="67"/>
      <c r="DS1290" s="69"/>
      <c r="DT1290" s="69"/>
    </row>
    <row r="1291" spans="1:124" s="68" customFormat="1" x14ac:dyDescent="0.2">
      <c r="A1291" s="67"/>
      <c r="B1291" s="67"/>
      <c r="DS1291" s="69"/>
      <c r="DT1291" s="69"/>
    </row>
    <row r="1292" spans="1:124" s="68" customFormat="1" x14ac:dyDescent="0.2">
      <c r="A1292" s="67"/>
      <c r="B1292" s="67"/>
      <c r="DS1292" s="69"/>
      <c r="DT1292" s="69"/>
    </row>
    <row r="1293" spans="1:124" s="68" customFormat="1" x14ac:dyDescent="0.2">
      <c r="A1293" s="67"/>
      <c r="B1293" s="67"/>
      <c r="DS1293" s="69"/>
      <c r="DT1293" s="69"/>
    </row>
    <row r="1294" spans="1:124" s="68" customFormat="1" x14ac:dyDescent="0.2">
      <c r="A1294" s="67"/>
      <c r="B1294" s="67"/>
      <c r="DS1294" s="69"/>
      <c r="DT1294" s="69"/>
    </row>
    <row r="1295" spans="1:124" s="68" customFormat="1" x14ac:dyDescent="0.2">
      <c r="A1295" s="67"/>
      <c r="B1295" s="67"/>
      <c r="DS1295" s="69"/>
      <c r="DT1295" s="69"/>
    </row>
    <row r="1296" spans="1:124" s="68" customFormat="1" x14ac:dyDescent="0.2">
      <c r="A1296" s="67"/>
      <c r="B1296" s="67"/>
      <c r="DS1296" s="69"/>
      <c r="DT1296" s="69"/>
    </row>
    <row r="1297" spans="1:124" s="68" customFormat="1" x14ac:dyDescent="0.2">
      <c r="A1297" s="67"/>
      <c r="B1297" s="67"/>
      <c r="DS1297" s="69"/>
      <c r="DT1297" s="69"/>
    </row>
    <row r="1298" spans="1:124" s="68" customFormat="1" x14ac:dyDescent="0.2">
      <c r="A1298" s="67"/>
      <c r="B1298" s="67"/>
      <c r="DS1298" s="69"/>
      <c r="DT1298" s="69"/>
    </row>
    <row r="1299" spans="1:124" s="68" customFormat="1" x14ac:dyDescent="0.2">
      <c r="A1299" s="67"/>
      <c r="B1299" s="67"/>
      <c r="DS1299" s="69"/>
      <c r="DT1299" s="69"/>
    </row>
    <row r="1300" spans="1:124" s="68" customFormat="1" x14ac:dyDescent="0.2">
      <c r="A1300" s="67"/>
      <c r="B1300" s="67"/>
      <c r="DS1300" s="69"/>
      <c r="DT1300" s="69"/>
    </row>
    <row r="1301" spans="1:124" s="68" customFormat="1" x14ac:dyDescent="0.2">
      <c r="A1301" s="67"/>
      <c r="B1301" s="67"/>
      <c r="DS1301" s="69"/>
      <c r="DT1301" s="69"/>
    </row>
    <row r="1302" spans="1:124" s="68" customFormat="1" x14ac:dyDescent="0.2">
      <c r="A1302" s="67"/>
      <c r="B1302" s="67"/>
      <c r="DS1302" s="69"/>
      <c r="DT1302" s="69"/>
    </row>
    <row r="1303" spans="1:124" s="68" customFormat="1" x14ac:dyDescent="0.2">
      <c r="A1303" s="67"/>
      <c r="B1303" s="67"/>
      <c r="DS1303" s="69"/>
      <c r="DT1303" s="69"/>
    </row>
    <row r="1304" spans="1:124" s="68" customFormat="1" x14ac:dyDescent="0.2">
      <c r="A1304" s="67"/>
      <c r="B1304" s="67"/>
      <c r="DS1304" s="69"/>
      <c r="DT1304" s="69"/>
    </row>
    <row r="1305" spans="1:124" s="68" customFormat="1" x14ac:dyDescent="0.2">
      <c r="A1305" s="67"/>
      <c r="B1305" s="67"/>
      <c r="DS1305" s="69"/>
      <c r="DT1305" s="69"/>
    </row>
    <row r="1306" spans="1:124" s="68" customFormat="1" x14ac:dyDescent="0.2">
      <c r="A1306" s="67"/>
      <c r="B1306" s="67"/>
      <c r="DS1306" s="69"/>
      <c r="DT1306" s="69"/>
    </row>
    <row r="1307" spans="1:124" s="68" customFormat="1" x14ac:dyDescent="0.2">
      <c r="A1307" s="67"/>
      <c r="B1307" s="67"/>
      <c r="DS1307" s="69"/>
      <c r="DT1307" s="69"/>
    </row>
    <row r="1308" spans="1:124" s="68" customFormat="1" x14ac:dyDescent="0.2">
      <c r="A1308" s="67"/>
      <c r="B1308" s="67"/>
      <c r="DS1308" s="69"/>
      <c r="DT1308" s="69"/>
    </row>
    <row r="1309" spans="1:124" s="68" customFormat="1" x14ac:dyDescent="0.2">
      <c r="A1309" s="67"/>
      <c r="B1309" s="67"/>
      <c r="DS1309" s="69"/>
      <c r="DT1309" s="69"/>
    </row>
    <row r="1310" spans="1:124" s="68" customFormat="1" x14ac:dyDescent="0.2">
      <c r="A1310" s="67"/>
      <c r="B1310" s="67"/>
      <c r="DS1310" s="69"/>
      <c r="DT1310" s="69"/>
    </row>
    <row r="1311" spans="1:124" s="68" customFormat="1" x14ac:dyDescent="0.2">
      <c r="A1311" s="67"/>
      <c r="B1311" s="67"/>
      <c r="DS1311" s="69"/>
      <c r="DT1311" s="69"/>
    </row>
    <row r="1312" spans="1:124" s="68" customFormat="1" x14ac:dyDescent="0.2">
      <c r="A1312" s="67"/>
      <c r="B1312" s="67"/>
      <c r="DS1312" s="69"/>
      <c r="DT1312" s="69"/>
    </row>
    <row r="1313" spans="1:124" s="68" customFormat="1" x14ac:dyDescent="0.2">
      <c r="A1313" s="67"/>
      <c r="B1313" s="67"/>
      <c r="DS1313" s="69"/>
      <c r="DT1313" s="69"/>
    </row>
    <row r="1314" spans="1:124" s="68" customFormat="1" x14ac:dyDescent="0.2">
      <c r="A1314" s="67"/>
      <c r="B1314" s="67"/>
      <c r="DS1314" s="69"/>
      <c r="DT1314" s="69"/>
    </row>
    <row r="1315" spans="1:124" s="68" customFormat="1" x14ac:dyDescent="0.2">
      <c r="A1315" s="67"/>
      <c r="B1315" s="67"/>
      <c r="DS1315" s="69"/>
      <c r="DT1315" s="69"/>
    </row>
    <row r="1316" spans="1:124" s="68" customFormat="1" x14ac:dyDescent="0.2">
      <c r="A1316" s="67"/>
      <c r="B1316" s="67"/>
      <c r="DS1316" s="69"/>
      <c r="DT1316" s="69"/>
    </row>
    <row r="1317" spans="1:124" s="68" customFormat="1" x14ac:dyDescent="0.2">
      <c r="A1317" s="67"/>
      <c r="B1317" s="67"/>
      <c r="DS1317" s="69"/>
      <c r="DT1317" s="69"/>
    </row>
    <row r="1318" spans="1:124" s="68" customFormat="1" x14ac:dyDescent="0.2">
      <c r="A1318" s="67"/>
      <c r="B1318" s="67"/>
      <c r="DS1318" s="69"/>
      <c r="DT1318" s="69"/>
    </row>
    <row r="1319" spans="1:124" s="68" customFormat="1" x14ac:dyDescent="0.2">
      <c r="A1319" s="67"/>
      <c r="B1319" s="67"/>
      <c r="DS1319" s="69"/>
      <c r="DT1319" s="69"/>
    </row>
    <row r="1320" spans="1:124" s="68" customFormat="1" x14ac:dyDescent="0.2">
      <c r="A1320" s="67"/>
      <c r="B1320" s="67"/>
      <c r="DS1320" s="69"/>
      <c r="DT1320" s="69"/>
    </row>
    <row r="1321" spans="1:124" s="68" customFormat="1" x14ac:dyDescent="0.2">
      <c r="A1321" s="67"/>
      <c r="B1321" s="67"/>
      <c r="DS1321" s="69"/>
      <c r="DT1321" s="69"/>
    </row>
    <row r="1322" spans="1:124" s="68" customFormat="1" x14ac:dyDescent="0.2">
      <c r="A1322" s="67"/>
      <c r="B1322" s="67"/>
      <c r="DS1322" s="69"/>
      <c r="DT1322" s="69"/>
    </row>
    <row r="1323" spans="1:124" s="68" customFormat="1" x14ac:dyDescent="0.2">
      <c r="A1323" s="67"/>
      <c r="B1323" s="67"/>
      <c r="DS1323" s="69"/>
      <c r="DT1323" s="69"/>
    </row>
    <row r="1324" spans="1:124" s="68" customFormat="1" x14ac:dyDescent="0.2">
      <c r="A1324" s="67"/>
      <c r="B1324" s="67"/>
      <c r="DS1324" s="69"/>
      <c r="DT1324" s="69"/>
    </row>
    <row r="1325" spans="1:124" s="68" customFormat="1" x14ac:dyDescent="0.2">
      <c r="A1325" s="67"/>
      <c r="B1325" s="67"/>
      <c r="DS1325" s="69"/>
      <c r="DT1325" s="69"/>
    </row>
    <row r="1326" spans="1:124" s="68" customFormat="1" x14ac:dyDescent="0.2">
      <c r="A1326" s="67"/>
      <c r="B1326" s="67"/>
      <c r="DS1326" s="69"/>
      <c r="DT1326" s="69"/>
    </row>
    <row r="1327" spans="1:124" s="68" customFormat="1" x14ac:dyDescent="0.2">
      <c r="A1327" s="67"/>
      <c r="B1327" s="67"/>
      <c r="DS1327" s="69"/>
      <c r="DT1327" s="69"/>
    </row>
    <row r="1328" spans="1:124" s="68" customFormat="1" x14ac:dyDescent="0.2">
      <c r="A1328" s="67"/>
      <c r="B1328" s="67"/>
      <c r="DS1328" s="69"/>
      <c r="DT1328" s="69"/>
    </row>
    <row r="1329" spans="1:124" s="68" customFormat="1" x14ac:dyDescent="0.2">
      <c r="A1329" s="67"/>
      <c r="B1329" s="67"/>
      <c r="DS1329" s="69"/>
      <c r="DT1329" s="69"/>
    </row>
    <row r="1330" spans="1:124" s="68" customFormat="1" x14ac:dyDescent="0.2">
      <c r="A1330" s="67"/>
      <c r="B1330" s="67"/>
      <c r="DS1330" s="69"/>
      <c r="DT1330" s="69"/>
    </row>
    <row r="1331" spans="1:124" s="68" customFormat="1" x14ac:dyDescent="0.2">
      <c r="A1331" s="67"/>
      <c r="B1331" s="67"/>
      <c r="DS1331" s="69"/>
      <c r="DT1331" s="69"/>
    </row>
    <row r="1332" spans="1:124" s="68" customFormat="1" x14ac:dyDescent="0.2">
      <c r="A1332" s="67"/>
      <c r="B1332" s="67"/>
      <c r="DS1332" s="69"/>
      <c r="DT1332" s="69"/>
    </row>
    <row r="1333" spans="1:124" s="68" customFormat="1" x14ac:dyDescent="0.2">
      <c r="A1333" s="67"/>
      <c r="B1333" s="67"/>
      <c r="DS1333" s="69"/>
      <c r="DT1333" s="69"/>
    </row>
    <row r="1334" spans="1:124" s="68" customFormat="1" x14ac:dyDescent="0.2">
      <c r="A1334" s="67"/>
      <c r="B1334" s="67"/>
      <c r="DS1334" s="69"/>
      <c r="DT1334" s="69"/>
    </row>
    <row r="1335" spans="1:124" s="68" customFormat="1" x14ac:dyDescent="0.2">
      <c r="A1335" s="67"/>
      <c r="B1335" s="67"/>
      <c r="DS1335" s="69"/>
      <c r="DT1335" s="69"/>
    </row>
    <row r="1336" spans="1:124" s="68" customFormat="1" x14ac:dyDescent="0.2">
      <c r="A1336" s="67"/>
      <c r="B1336" s="67"/>
      <c r="DS1336" s="69"/>
      <c r="DT1336" s="69"/>
    </row>
    <row r="1337" spans="1:124" s="68" customFormat="1" x14ac:dyDescent="0.2">
      <c r="A1337" s="67"/>
      <c r="B1337" s="67"/>
      <c r="DS1337" s="69"/>
      <c r="DT1337" s="69"/>
    </row>
    <row r="1338" spans="1:124" s="68" customFormat="1" x14ac:dyDescent="0.2">
      <c r="A1338" s="67"/>
      <c r="B1338" s="67"/>
      <c r="DS1338" s="69"/>
      <c r="DT1338" s="69"/>
    </row>
    <row r="1339" spans="1:124" s="68" customFormat="1" x14ac:dyDescent="0.2">
      <c r="A1339" s="67"/>
      <c r="B1339" s="67"/>
      <c r="DS1339" s="69"/>
      <c r="DT1339" s="69"/>
    </row>
    <row r="1340" spans="1:124" s="68" customFormat="1" x14ac:dyDescent="0.2">
      <c r="A1340" s="67"/>
      <c r="B1340" s="67"/>
      <c r="DS1340" s="69"/>
      <c r="DT1340" s="69"/>
    </row>
    <row r="1341" spans="1:124" s="68" customFormat="1" x14ac:dyDescent="0.2">
      <c r="A1341" s="67"/>
      <c r="B1341" s="67"/>
      <c r="DS1341" s="69"/>
      <c r="DT1341" s="69"/>
    </row>
    <row r="1342" spans="1:124" s="68" customFormat="1" x14ac:dyDescent="0.2">
      <c r="A1342" s="67"/>
      <c r="B1342" s="67"/>
      <c r="DS1342" s="69"/>
      <c r="DT1342" s="69"/>
    </row>
    <row r="1343" spans="1:124" s="68" customFormat="1" x14ac:dyDescent="0.2">
      <c r="A1343" s="67"/>
      <c r="B1343" s="67"/>
      <c r="DS1343" s="69"/>
      <c r="DT1343" s="69"/>
    </row>
    <row r="1344" spans="1:124" s="68" customFormat="1" x14ac:dyDescent="0.2">
      <c r="A1344" s="67"/>
      <c r="B1344" s="67"/>
      <c r="DS1344" s="69"/>
      <c r="DT1344" s="69"/>
    </row>
    <row r="1345" spans="1:124" s="68" customFormat="1" x14ac:dyDescent="0.2">
      <c r="A1345" s="67"/>
      <c r="B1345" s="67"/>
      <c r="DS1345" s="69"/>
      <c r="DT1345" s="69"/>
    </row>
    <row r="1346" spans="1:124" s="68" customFormat="1" x14ac:dyDescent="0.2">
      <c r="A1346" s="67"/>
      <c r="B1346" s="67"/>
      <c r="DS1346" s="69"/>
      <c r="DT1346" s="69"/>
    </row>
    <row r="1347" spans="1:124" s="68" customFormat="1" x14ac:dyDescent="0.2">
      <c r="A1347" s="67"/>
      <c r="B1347" s="67"/>
      <c r="DS1347" s="69"/>
      <c r="DT1347" s="69"/>
    </row>
    <row r="1348" spans="1:124" s="68" customFormat="1" x14ac:dyDescent="0.2">
      <c r="A1348" s="67"/>
      <c r="B1348" s="67"/>
      <c r="DS1348" s="69"/>
      <c r="DT1348" s="69"/>
    </row>
    <row r="1349" spans="1:124" s="68" customFormat="1" x14ac:dyDescent="0.2">
      <c r="A1349" s="67"/>
      <c r="B1349" s="67"/>
      <c r="DS1349" s="69"/>
      <c r="DT1349" s="69"/>
    </row>
    <row r="1350" spans="1:124" s="68" customFormat="1" x14ac:dyDescent="0.2">
      <c r="A1350" s="67"/>
      <c r="B1350" s="67"/>
      <c r="DS1350" s="69"/>
      <c r="DT1350" s="69"/>
    </row>
    <row r="1351" spans="1:124" s="68" customFormat="1" x14ac:dyDescent="0.2">
      <c r="A1351" s="67"/>
      <c r="B1351" s="67"/>
      <c r="DS1351" s="69"/>
      <c r="DT1351" s="69"/>
    </row>
    <row r="1352" spans="1:124" s="68" customFormat="1" x14ac:dyDescent="0.2">
      <c r="A1352" s="67"/>
      <c r="B1352" s="67"/>
      <c r="DS1352" s="69"/>
      <c r="DT1352" s="69"/>
    </row>
    <row r="1353" spans="1:124" s="68" customFormat="1" x14ac:dyDescent="0.2">
      <c r="A1353" s="67"/>
      <c r="B1353" s="67"/>
      <c r="DS1353" s="69"/>
      <c r="DT1353" s="69"/>
    </row>
    <row r="1354" spans="1:124" s="68" customFormat="1" x14ac:dyDescent="0.2">
      <c r="A1354" s="67"/>
      <c r="B1354" s="67"/>
      <c r="DS1354" s="69"/>
      <c r="DT1354" s="69"/>
    </row>
    <row r="1355" spans="1:124" s="68" customFormat="1" x14ac:dyDescent="0.2">
      <c r="A1355" s="67"/>
      <c r="B1355" s="67"/>
      <c r="DS1355" s="69"/>
      <c r="DT1355" s="69"/>
    </row>
    <row r="1356" spans="1:124" s="68" customFormat="1" x14ac:dyDescent="0.2">
      <c r="A1356" s="67"/>
      <c r="B1356" s="67"/>
      <c r="DS1356" s="69"/>
      <c r="DT1356" s="69"/>
    </row>
    <row r="1357" spans="1:124" s="68" customFormat="1" x14ac:dyDescent="0.2">
      <c r="A1357" s="67"/>
      <c r="B1357" s="67"/>
      <c r="DS1357" s="69"/>
      <c r="DT1357" s="69"/>
    </row>
    <row r="1358" spans="1:124" s="68" customFormat="1" x14ac:dyDescent="0.2">
      <c r="A1358" s="67"/>
      <c r="B1358" s="67"/>
      <c r="DS1358" s="69"/>
      <c r="DT1358" s="69"/>
    </row>
    <row r="1359" spans="1:124" s="68" customFormat="1" x14ac:dyDescent="0.2">
      <c r="A1359" s="67"/>
      <c r="B1359" s="67"/>
      <c r="DS1359" s="69"/>
      <c r="DT1359" s="69"/>
    </row>
    <row r="1360" spans="1:124" s="68" customFormat="1" x14ac:dyDescent="0.2">
      <c r="A1360" s="67"/>
      <c r="B1360" s="67"/>
      <c r="DS1360" s="69"/>
      <c r="DT1360" s="69"/>
    </row>
    <row r="1361" spans="1:124" s="68" customFormat="1" x14ac:dyDescent="0.2">
      <c r="A1361" s="67"/>
      <c r="B1361" s="67"/>
      <c r="DS1361" s="69"/>
      <c r="DT1361" s="69"/>
    </row>
    <row r="1362" spans="1:124" s="68" customFormat="1" x14ac:dyDescent="0.2">
      <c r="A1362" s="67"/>
      <c r="B1362" s="67"/>
      <c r="DS1362" s="69"/>
      <c r="DT1362" s="69"/>
    </row>
    <row r="1363" spans="1:124" s="68" customFormat="1" x14ac:dyDescent="0.2">
      <c r="A1363" s="67"/>
      <c r="B1363" s="67"/>
      <c r="DS1363" s="69"/>
      <c r="DT1363" s="69"/>
    </row>
    <row r="1364" spans="1:124" s="68" customFormat="1" x14ac:dyDescent="0.2">
      <c r="A1364" s="67"/>
      <c r="B1364" s="67"/>
      <c r="DS1364" s="69"/>
      <c r="DT1364" s="69"/>
    </row>
    <row r="1365" spans="1:124" s="68" customFormat="1" x14ac:dyDescent="0.2">
      <c r="A1365" s="67"/>
      <c r="B1365" s="67"/>
      <c r="DS1365" s="69"/>
      <c r="DT1365" s="69"/>
    </row>
    <row r="1366" spans="1:124" s="68" customFormat="1" x14ac:dyDescent="0.2">
      <c r="A1366" s="67"/>
      <c r="B1366" s="67"/>
      <c r="DS1366" s="69"/>
      <c r="DT1366" s="69"/>
    </row>
    <row r="1367" spans="1:124" s="68" customFormat="1" x14ac:dyDescent="0.2">
      <c r="A1367" s="67"/>
      <c r="B1367" s="67"/>
      <c r="DS1367" s="69"/>
      <c r="DT1367" s="69"/>
    </row>
    <row r="1368" spans="1:124" s="68" customFormat="1" x14ac:dyDescent="0.2">
      <c r="A1368" s="67"/>
      <c r="B1368" s="67"/>
      <c r="DS1368" s="69"/>
      <c r="DT1368" s="69"/>
    </row>
    <row r="1369" spans="1:124" s="68" customFormat="1" x14ac:dyDescent="0.2">
      <c r="A1369" s="67"/>
      <c r="B1369" s="67"/>
      <c r="DS1369" s="69"/>
      <c r="DT1369" s="69"/>
    </row>
    <row r="1370" spans="1:124" s="68" customFormat="1" x14ac:dyDescent="0.2">
      <c r="A1370" s="67"/>
      <c r="B1370" s="67"/>
      <c r="DS1370" s="69"/>
      <c r="DT1370" s="69"/>
    </row>
    <row r="1371" spans="1:124" s="68" customFormat="1" x14ac:dyDescent="0.2">
      <c r="A1371" s="67"/>
      <c r="B1371" s="67"/>
      <c r="DS1371" s="69"/>
      <c r="DT1371" s="69"/>
    </row>
    <row r="1372" spans="1:124" s="68" customFormat="1" x14ac:dyDescent="0.2">
      <c r="A1372" s="67"/>
      <c r="B1372" s="67"/>
      <c r="DS1372" s="69"/>
      <c r="DT1372" s="69"/>
    </row>
    <row r="1373" spans="1:124" s="68" customFormat="1" x14ac:dyDescent="0.2">
      <c r="A1373" s="67"/>
      <c r="B1373" s="67"/>
      <c r="DS1373" s="69"/>
      <c r="DT1373" s="69"/>
    </row>
    <row r="1374" spans="1:124" s="68" customFormat="1" x14ac:dyDescent="0.2">
      <c r="A1374" s="67"/>
      <c r="B1374" s="67"/>
      <c r="DS1374" s="69"/>
      <c r="DT1374" s="69"/>
    </row>
    <row r="1375" spans="1:124" s="68" customFormat="1" x14ac:dyDescent="0.2">
      <c r="A1375" s="67"/>
      <c r="B1375" s="67"/>
      <c r="DS1375" s="69"/>
      <c r="DT1375" s="69"/>
    </row>
    <row r="1376" spans="1:124" s="68" customFormat="1" x14ac:dyDescent="0.2">
      <c r="A1376" s="67"/>
      <c r="B1376" s="67"/>
      <c r="DS1376" s="69"/>
      <c r="DT1376" s="69"/>
    </row>
    <row r="1377" spans="1:124" s="68" customFormat="1" x14ac:dyDescent="0.2">
      <c r="A1377" s="67"/>
      <c r="B1377" s="67"/>
      <c r="DS1377" s="69"/>
      <c r="DT1377" s="69"/>
    </row>
    <row r="1378" spans="1:124" s="68" customFormat="1" x14ac:dyDescent="0.2">
      <c r="A1378" s="67"/>
      <c r="B1378" s="67"/>
      <c r="DS1378" s="69"/>
      <c r="DT1378" s="69"/>
    </row>
    <row r="1379" spans="1:124" s="68" customFormat="1" x14ac:dyDescent="0.2">
      <c r="A1379" s="67"/>
      <c r="B1379" s="67"/>
      <c r="DS1379" s="69"/>
      <c r="DT1379" s="69"/>
    </row>
    <row r="1380" spans="1:124" s="68" customFormat="1" x14ac:dyDescent="0.2">
      <c r="A1380" s="67"/>
      <c r="B1380" s="67"/>
      <c r="DS1380" s="69"/>
      <c r="DT1380" s="69"/>
    </row>
    <row r="1381" spans="1:124" s="68" customFormat="1" x14ac:dyDescent="0.2">
      <c r="A1381" s="67"/>
      <c r="B1381" s="67"/>
      <c r="DS1381" s="69"/>
      <c r="DT1381" s="69"/>
    </row>
    <row r="1382" spans="1:124" s="68" customFormat="1" x14ac:dyDescent="0.2">
      <c r="A1382" s="67"/>
      <c r="B1382" s="67"/>
      <c r="DS1382" s="69"/>
      <c r="DT1382" s="69"/>
    </row>
    <row r="1383" spans="1:124" s="68" customFormat="1" x14ac:dyDescent="0.2">
      <c r="A1383" s="67"/>
      <c r="B1383" s="67"/>
      <c r="DS1383" s="69"/>
      <c r="DT1383" s="69"/>
    </row>
    <row r="1384" spans="1:124" s="68" customFormat="1" x14ac:dyDescent="0.2">
      <c r="A1384" s="67"/>
      <c r="B1384" s="67"/>
      <c r="DS1384" s="69"/>
      <c r="DT1384" s="69"/>
    </row>
    <row r="1385" spans="1:124" s="68" customFormat="1" x14ac:dyDescent="0.2">
      <c r="A1385" s="67"/>
      <c r="B1385" s="67"/>
      <c r="DS1385" s="69"/>
      <c r="DT1385" s="69"/>
    </row>
    <row r="1386" spans="1:124" s="68" customFormat="1" x14ac:dyDescent="0.2">
      <c r="A1386" s="67"/>
      <c r="B1386" s="67"/>
      <c r="DS1386" s="69"/>
      <c r="DT1386" s="69"/>
    </row>
    <row r="1387" spans="1:124" s="68" customFormat="1" x14ac:dyDescent="0.2">
      <c r="A1387" s="67"/>
      <c r="B1387" s="67"/>
      <c r="DS1387" s="69"/>
      <c r="DT1387" s="69"/>
    </row>
    <row r="1388" spans="1:124" s="68" customFormat="1" x14ac:dyDescent="0.2">
      <c r="A1388" s="67"/>
      <c r="B1388" s="67"/>
      <c r="DS1388" s="69"/>
      <c r="DT1388" s="69"/>
    </row>
    <row r="1389" spans="1:124" s="68" customFormat="1" x14ac:dyDescent="0.2">
      <c r="A1389" s="67"/>
      <c r="B1389" s="67"/>
      <c r="DS1389" s="69"/>
      <c r="DT1389" s="69"/>
    </row>
    <row r="1390" spans="1:124" s="68" customFormat="1" x14ac:dyDescent="0.2">
      <c r="A1390" s="67"/>
      <c r="B1390" s="67"/>
      <c r="DS1390" s="69"/>
      <c r="DT1390" s="69"/>
    </row>
    <row r="1391" spans="1:124" s="68" customFormat="1" x14ac:dyDescent="0.2">
      <c r="A1391" s="67"/>
      <c r="B1391" s="67"/>
      <c r="DS1391" s="69"/>
      <c r="DT1391" s="69"/>
    </row>
    <row r="1392" spans="1:124" s="68" customFormat="1" x14ac:dyDescent="0.2">
      <c r="A1392" s="67"/>
      <c r="B1392" s="67"/>
      <c r="DS1392" s="69"/>
      <c r="DT1392" s="69"/>
    </row>
    <row r="1393" spans="1:124" s="68" customFormat="1" x14ac:dyDescent="0.2">
      <c r="A1393" s="67"/>
      <c r="B1393" s="67"/>
      <c r="DS1393" s="69"/>
      <c r="DT1393" s="69"/>
    </row>
    <row r="1394" spans="1:124" s="68" customFormat="1" x14ac:dyDescent="0.2">
      <c r="A1394" s="67"/>
      <c r="B1394" s="67"/>
      <c r="DS1394" s="69"/>
      <c r="DT1394" s="69"/>
    </row>
    <row r="1395" spans="1:124" s="68" customFormat="1" x14ac:dyDescent="0.2">
      <c r="A1395" s="67"/>
      <c r="B1395" s="67"/>
      <c r="DS1395" s="69"/>
      <c r="DT1395" s="69"/>
    </row>
    <row r="1396" spans="1:124" s="68" customFormat="1" x14ac:dyDescent="0.2">
      <c r="A1396" s="67"/>
      <c r="B1396" s="67"/>
      <c r="DS1396" s="69"/>
      <c r="DT1396" s="69"/>
    </row>
    <row r="1397" spans="1:124" s="68" customFormat="1" x14ac:dyDescent="0.2">
      <c r="A1397" s="67"/>
      <c r="B1397" s="67"/>
      <c r="DS1397" s="69"/>
      <c r="DT1397" s="69"/>
    </row>
    <row r="1398" spans="1:124" s="68" customFormat="1" x14ac:dyDescent="0.2">
      <c r="A1398" s="67"/>
      <c r="B1398" s="67"/>
      <c r="DS1398" s="69"/>
      <c r="DT1398" s="69"/>
    </row>
    <row r="1399" spans="1:124" s="68" customFormat="1" x14ac:dyDescent="0.2">
      <c r="A1399" s="67"/>
      <c r="B1399" s="67"/>
      <c r="DS1399" s="69"/>
      <c r="DT1399" s="69"/>
    </row>
    <row r="1400" spans="1:124" s="68" customFormat="1" x14ac:dyDescent="0.2">
      <c r="A1400" s="67"/>
      <c r="B1400" s="67"/>
      <c r="DS1400" s="69"/>
      <c r="DT1400" s="69"/>
    </row>
    <row r="1401" spans="1:124" s="68" customFormat="1" x14ac:dyDescent="0.2">
      <c r="A1401" s="67"/>
      <c r="B1401" s="67"/>
      <c r="DS1401" s="69"/>
      <c r="DT1401" s="69"/>
    </row>
    <row r="1402" spans="1:124" s="68" customFormat="1" x14ac:dyDescent="0.2">
      <c r="A1402" s="67"/>
      <c r="B1402" s="67"/>
      <c r="DS1402" s="69"/>
      <c r="DT1402" s="69"/>
    </row>
    <row r="1403" spans="1:124" s="68" customFormat="1" x14ac:dyDescent="0.2">
      <c r="A1403" s="67"/>
      <c r="B1403" s="67"/>
      <c r="DS1403" s="69"/>
      <c r="DT1403" s="69"/>
    </row>
    <row r="1404" spans="1:124" s="68" customFormat="1" x14ac:dyDescent="0.2">
      <c r="A1404" s="67"/>
      <c r="B1404" s="67"/>
      <c r="DS1404" s="69"/>
      <c r="DT1404" s="69"/>
    </row>
    <row r="1405" spans="1:124" s="68" customFormat="1" x14ac:dyDescent="0.2">
      <c r="A1405" s="67"/>
      <c r="B1405" s="67"/>
      <c r="DS1405" s="69"/>
      <c r="DT1405" s="69"/>
    </row>
    <row r="1406" spans="1:124" s="68" customFormat="1" x14ac:dyDescent="0.2">
      <c r="A1406" s="67"/>
      <c r="B1406" s="67"/>
      <c r="DS1406" s="69"/>
      <c r="DT1406" s="69"/>
    </row>
    <row r="1407" spans="1:124" s="68" customFormat="1" x14ac:dyDescent="0.2">
      <c r="A1407" s="67"/>
      <c r="B1407" s="67"/>
      <c r="DS1407" s="69"/>
      <c r="DT1407" s="69"/>
    </row>
    <row r="1408" spans="1:124" s="68" customFormat="1" x14ac:dyDescent="0.2">
      <c r="A1408" s="67"/>
      <c r="B1408" s="67"/>
      <c r="DS1408" s="69"/>
      <c r="DT1408" s="69"/>
    </row>
    <row r="1409" spans="1:124" s="68" customFormat="1" x14ac:dyDescent="0.2">
      <c r="A1409" s="67"/>
      <c r="B1409" s="67"/>
      <c r="DS1409" s="69"/>
      <c r="DT1409" s="69"/>
    </row>
    <row r="1410" spans="1:124" s="68" customFormat="1" x14ac:dyDescent="0.2">
      <c r="A1410" s="67"/>
      <c r="B1410" s="67"/>
      <c r="DS1410" s="69"/>
      <c r="DT1410" s="69"/>
    </row>
    <row r="1411" spans="1:124" s="68" customFormat="1" x14ac:dyDescent="0.2">
      <c r="A1411" s="67"/>
      <c r="B1411" s="67"/>
      <c r="DS1411" s="69"/>
      <c r="DT1411" s="69"/>
    </row>
    <row r="1412" spans="1:124" s="68" customFormat="1" x14ac:dyDescent="0.2">
      <c r="A1412" s="67"/>
      <c r="B1412" s="67"/>
      <c r="DS1412" s="69"/>
      <c r="DT1412" s="69"/>
    </row>
    <row r="1413" spans="1:124" s="68" customFormat="1" x14ac:dyDescent="0.2">
      <c r="A1413" s="67"/>
      <c r="B1413" s="67"/>
      <c r="DS1413" s="69"/>
      <c r="DT1413" s="69"/>
    </row>
    <row r="1414" spans="1:124" s="68" customFormat="1" x14ac:dyDescent="0.2">
      <c r="A1414" s="67"/>
      <c r="B1414" s="67"/>
      <c r="DS1414" s="69"/>
      <c r="DT1414" s="69"/>
    </row>
    <row r="1415" spans="1:124" s="68" customFormat="1" x14ac:dyDescent="0.2">
      <c r="A1415" s="67"/>
      <c r="B1415" s="67"/>
      <c r="DS1415" s="69"/>
      <c r="DT1415" s="69"/>
    </row>
    <row r="1416" spans="1:124" s="68" customFormat="1" x14ac:dyDescent="0.2">
      <c r="A1416" s="67"/>
      <c r="B1416" s="67"/>
      <c r="DS1416" s="69"/>
      <c r="DT1416" s="69"/>
    </row>
    <row r="1417" spans="1:124" s="68" customFormat="1" x14ac:dyDescent="0.2">
      <c r="A1417" s="67"/>
      <c r="B1417" s="67"/>
      <c r="DS1417" s="69"/>
      <c r="DT1417" s="69"/>
    </row>
    <row r="1418" spans="1:124" s="68" customFormat="1" x14ac:dyDescent="0.2">
      <c r="A1418" s="67"/>
      <c r="B1418" s="67"/>
      <c r="DS1418" s="69"/>
      <c r="DT1418" s="69"/>
    </row>
    <row r="1419" spans="1:124" s="68" customFormat="1" x14ac:dyDescent="0.2">
      <c r="A1419" s="67"/>
      <c r="B1419" s="67"/>
      <c r="DS1419" s="69"/>
      <c r="DT1419" s="69"/>
    </row>
    <row r="1420" spans="1:124" s="68" customFormat="1" x14ac:dyDescent="0.2">
      <c r="A1420" s="67"/>
      <c r="B1420" s="67"/>
      <c r="DS1420" s="69"/>
      <c r="DT1420" s="69"/>
    </row>
    <row r="1421" spans="1:124" s="68" customFormat="1" x14ac:dyDescent="0.2">
      <c r="A1421" s="67"/>
      <c r="B1421" s="67"/>
      <c r="DS1421" s="69"/>
      <c r="DT1421" s="69"/>
    </row>
    <row r="1422" spans="1:124" s="68" customFormat="1" x14ac:dyDescent="0.2">
      <c r="A1422" s="67"/>
      <c r="B1422" s="67"/>
      <c r="DS1422" s="69"/>
      <c r="DT1422" s="69"/>
    </row>
    <row r="1423" spans="1:124" s="68" customFormat="1" x14ac:dyDescent="0.2">
      <c r="A1423" s="67"/>
      <c r="B1423" s="67"/>
      <c r="DS1423" s="69"/>
      <c r="DT1423" s="69"/>
    </row>
    <row r="1424" spans="1:124" s="68" customFormat="1" x14ac:dyDescent="0.2">
      <c r="A1424" s="67"/>
      <c r="B1424" s="67"/>
      <c r="DS1424" s="69"/>
      <c r="DT1424" s="69"/>
    </row>
    <row r="1425" spans="1:124" s="68" customFormat="1" x14ac:dyDescent="0.2">
      <c r="A1425" s="67"/>
      <c r="B1425" s="67"/>
      <c r="DS1425" s="69"/>
      <c r="DT1425" s="69"/>
    </row>
    <row r="1426" spans="1:124" s="68" customFormat="1" x14ac:dyDescent="0.2">
      <c r="A1426" s="67"/>
      <c r="B1426" s="67"/>
      <c r="DS1426" s="69"/>
      <c r="DT1426" s="69"/>
    </row>
    <row r="1427" spans="1:124" s="68" customFormat="1" x14ac:dyDescent="0.2">
      <c r="A1427" s="67"/>
      <c r="B1427" s="67"/>
      <c r="DS1427" s="69"/>
      <c r="DT1427" s="69"/>
    </row>
    <row r="1428" spans="1:124" s="68" customFormat="1" x14ac:dyDescent="0.2">
      <c r="A1428" s="67"/>
      <c r="B1428" s="67"/>
      <c r="DS1428" s="69"/>
      <c r="DT1428" s="69"/>
    </row>
    <row r="1429" spans="1:124" s="68" customFormat="1" x14ac:dyDescent="0.2">
      <c r="A1429" s="67"/>
      <c r="B1429" s="67"/>
      <c r="DS1429" s="69"/>
      <c r="DT1429" s="69"/>
    </row>
    <row r="1430" spans="1:124" s="68" customFormat="1" x14ac:dyDescent="0.2">
      <c r="A1430" s="67"/>
      <c r="B1430" s="67"/>
      <c r="DS1430" s="69"/>
      <c r="DT1430" s="69"/>
    </row>
    <row r="1431" spans="1:124" s="68" customFormat="1" x14ac:dyDescent="0.2">
      <c r="A1431" s="67"/>
      <c r="B1431" s="67"/>
      <c r="DS1431" s="69"/>
      <c r="DT1431" s="69"/>
    </row>
    <row r="1432" spans="1:124" s="68" customFormat="1" x14ac:dyDescent="0.2">
      <c r="A1432" s="67"/>
      <c r="B1432" s="67"/>
      <c r="DS1432" s="69"/>
      <c r="DT1432" s="69"/>
    </row>
    <row r="1433" spans="1:124" s="68" customFormat="1" x14ac:dyDescent="0.2">
      <c r="A1433" s="67"/>
      <c r="B1433" s="67"/>
      <c r="DS1433" s="69"/>
      <c r="DT1433" s="69"/>
    </row>
    <row r="1434" spans="1:124" s="68" customFormat="1" x14ac:dyDescent="0.2">
      <c r="A1434" s="67"/>
      <c r="B1434" s="67"/>
      <c r="DS1434" s="69"/>
      <c r="DT1434" s="69"/>
    </row>
    <row r="1435" spans="1:124" s="68" customFormat="1" x14ac:dyDescent="0.2">
      <c r="A1435" s="67"/>
      <c r="B1435" s="67"/>
      <c r="DS1435" s="69"/>
      <c r="DT1435" s="69"/>
    </row>
    <row r="1436" spans="1:124" s="68" customFormat="1" x14ac:dyDescent="0.2">
      <c r="A1436" s="67"/>
      <c r="B1436" s="67"/>
      <c r="DS1436" s="69"/>
      <c r="DT1436" s="69"/>
    </row>
    <row r="1437" spans="1:124" s="68" customFormat="1" x14ac:dyDescent="0.2">
      <c r="A1437" s="67"/>
      <c r="B1437" s="67"/>
      <c r="DS1437" s="69"/>
      <c r="DT1437" s="69"/>
    </row>
    <row r="1438" spans="1:124" s="68" customFormat="1" x14ac:dyDescent="0.2">
      <c r="A1438" s="67"/>
      <c r="B1438" s="67"/>
      <c r="DS1438" s="69"/>
      <c r="DT1438" s="69"/>
    </row>
    <row r="1439" spans="1:124" s="68" customFormat="1" x14ac:dyDescent="0.2">
      <c r="A1439" s="67"/>
      <c r="B1439" s="67"/>
      <c r="DS1439" s="69"/>
      <c r="DT1439" s="69"/>
    </row>
    <row r="1440" spans="1:124" s="68" customFormat="1" x14ac:dyDescent="0.2">
      <c r="A1440" s="67"/>
      <c r="B1440" s="67"/>
      <c r="DS1440" s="69"/>
      <c r="DT1440" s="69"/>
    </row>
    <row r="1441" spans="1:124" s="68" customFormat="1" x14ac:dyDescent="0.2">
      <c r="A1441" s="67"/>
      <c r="B1441" s="67"/>
      <c r="DS1441" s="69"/>
      <c r="DT1441" s="69"/>
    </row>
    <row r="1442" spans="1:124" s="68" customFormat="1" x14ac:dyDescent="0.2">
      <c r="A1442" s="67"/>
      <c r="B1442" s="67"/>
      <c r="DS1442" s="69"/>
      <c r="DT1442" s="69"/>
    </row>
    <row r="1443" spans="1:124" s="68" customFormat="1" x14ac:dyDescent="0.2">
      <c r="A1443" s="67"/>
      <c r="B1443" s="67"/>
      <c r="DS1443" s="69"/>
      <c r="DT1443" s="69"/>
    </row>
    <row r="1444" spans="1:124" s="68" customFormat="1" x14ac:dyDescent="0.2">
      <c r="A1444" s="67"/>
      <c r="B1444" s="67"/>
      <c r="DS1444" s="69"/>
      <c r="DT1444" s="69"/>
    </row>
    <row r="1445" spans="1:124" s="68" customFormat="1" x14ac:dyDescent="0.2">
      <c r="A1445" s="67"/>
      <c r="B1445" s="67"/>
      <c r="DS1445" s="69"/>
      <c r="DT1445" s="69"/>
    </row>
    <row r="1446" spans="1:124" s="68" customFormat="1" x14ac:dyDescent="0.2">
      <c r="A1446" s="67"/>
      <c r="B1446" s="67"/>
      <c r="DS1446" s="69"/>
      <c r="DT1446" s="69"/>
    </row>
    <row r="1447" spans="1:124" s="68" customFormat="1" x14ac:dyDescent="0.2">
      <c r="A1447" s="67"/>
      <c r="B1447" s="67"/>
      <c r="DS1447" s="69"/>
      <c r="DT1447" s="69"/>
    </row>
    <row r="1448" spans="1:124" s="68" customFormat="1" x14ac:dyDescent="0.2">
      <c r="A1448" s="67"/>
      <c r="B1448" s="67"/>
      <c r="DS1448" s="69"/>
      <c r="DT1448" s="69"/>
    </row>
    <row r="1449" spans="1:124" s="68" customFormat="1" x14ac:dyDescent="0.2">
      <c r="A1449" s="67"/>
      <c r="B1449" s="67"/>
      <c r="DS1449" s="69"/>
      <c r="DT1449" s="69"/>
    </row>
    <row r="1450" spans="1:124" s="68" customFormat="1" x14ac:dyDescent="0.2">
      <c r="A1450" s="67"/>
      <c r="B1450" s="67"/>
      <c r="DS1450" s="69"/>
      <c r="DT1450" s="69"/>
    </row>
    <row r="1451" spans="1:124" s="68" customFormat="1" x14ac:dyDescent="0.2">
      <c r="A1451" s="67"/>
      <c r="B1451" s="67"/>
      <c r="DS1451" s="69"/>
      <c r="DT1451" s="69"/>
    </row>
    <row r="1452" spans="1:124" s="68" customFormat="1" x14ac:dyDescent="0.2">
      <c r="A1452" s="67"/>
      <c r="B1452" s="67"/>
      <c r="DS1452" s="69"/>
      <c r="DT1452" s="69"/>
    </row>
    <row r="1453" spans="1:124" s="68" customFormat="1" x14ac:dyDescent="0.2">
      <c r="A1453" s="67"/>
      <c r="B1453" s="67"/>
      <c r="DS1453" s="69"/>
      <c r="DT1453" s="69"/>
    </row>
    <row r="1454" spans="1:124" s="68" customFormat="1" x14ac:dyDescent="0.2">
      <c r="A1454" s="67"/>
      <c r="B1454" s="67"/>
      <c r="DS1454" s="69"/>
      <c r="DT1454" s="69"/>
    </row>
    <row r="1455" spans="1:124" s="68" customFormat="1" x14ac:dyDescent="0.2">
      <c r="A1455" s="67"/>
      <c r="B1455" s="67"/>
      <c r="DS1455" s="69"/>
      <c r="DT1455" s="69"/>
    </row>
    <row r="1456" spans="1:124" s="68" customFormat="1" x14ac:dyDescent="0.2">
      <c r="A1456" s="67"/>
      <c r="B1456" s="67"/>
      <c r="DS1456" s="69"/>
      <c r="DT1456" s="69"/>
    </row>
    <row r="1457" spans="1:124" s="68" customFormat="1" x14ac:dyDescent="0.2">
      <c r="A1457" s="67"/>
      <c r="B1457" s="67"/>
      <c r="DS1457" s="69"/>
      <c r="DT1457" s="69"/>
    </row>
    <row r="1458" spans="1:124" s="68" customFormat="1" x14ac:dyDescent="0.2">
      <c r="A1458" s="67"/>
      <c r="B1458" s="67"/>
      <c r="DS1458" s="69"/>
      <c r="DT1458" s="69"/>
    </row>
    <row r="1459" spans="1:124" s="68" customFormat="1" x14ac:dyDescent="0.2">
      <c r="A1459" s="67"/>
      <c r="B1459" s="67"/>
      <c r="DS1459" s="69"/>
      <c r="DT1459" s="69"/>
    </row>
    <row r="1460" spans="1:124" s="68" customFormat="1" x14ac:dyDescent="0.2">
      <c r="A1460" s="67"/>
      <c r="B1460" s="67"/>
      <c r="DS1460" s="69"/>
      <c r="DT1460" s="69"/>
    </row>
    <row r="1461" spans="1:124" s="68" customFormat="1" x14ac:dyDescent="0.2">
      <c r="A1461" s="67"/>
      <c r="B1461" s="67"/>
      <c r="DS1461" s="69"/>
      <c r="DT1461" s="69"/>
    </row>
    <row r="1462" spans="1:124" s="68" customFormat="1" x14ac:dyDescent="0.2">
      <c r="A1462" s="67"/>
      <c r="B1462" s="67"/>
      <c r="DS1462" s="69"/>
      <c r="DT1462" s="69"/>
    </row>
    <row r="1463" spans="1:124" s="68" customFormat="1" x14ac:dyDescent="0.2">
      <c r="A1463" s="67"/>
      <c r="B1463" s="67"/>
      <c r="DS1463" s="69"/>
      <c r="DT1463" s="69"/>
    </row>
    <row r="1464" spans="1:124" s="68" customFormat="1" x14ac:dyDescent="0.2">
      <c r="A1464" s="67"/>
      <c r="B1464" s="67"/>
      <c r="DS1464" s="69"/>
      <c r="DT1464" s="69"/>
    </row>
    <row r="1465" spans="1:124" s="68" customFormat="1" x14ac:dyDescent="0.2">
      <c r="A1465" s="67"/>
      <c r="B1465" s="67"/>
      <c r="DS1465" s="69"/>
      <c r="DT1465" s="69"/>
    </row>
    <row r="1466" spans="1:124" s="68" customFormat="1" x14ac:dyDescent="0.2">
      <c r="A1466" s="67"/>
      <c r="B1466" s="67"/>
      <c r="DS1466" s="69"/>
      <c r="DT1466" s="69"/>
    </row>
    <row r="1467" spans="1:124" s="68" customFormat="1" x14ac:dyDescent="0.2">
      <c r="A1467" s="67"/>
      <c r="B1467" s="67"/>
      <c r="DS1467" s="69"/>
      <c r="DT1467" s="69"/>
    </row>
    <row r="1468" spans="1:124" s="68" customFormat="1" x14ac:dyDescent="0.2">
      <c r="A1468" s="67"/>
      <c r="B1468" s="67"/>
      <c r="DS1468" s="69"/>
      <c r="DT1468" s="69"/>
    </row>
    <row r="1469" spans="1:124" s="68" customFormat="1" x14ac:dyDescent="0.2">
      <c r="A1469" s="67"/>
      <c r="B1469" s="67"/>
      <c r="DS1469" s="69"/>
      <c r="DT1469" s="69"/>
    </row>
    <row r="1470" spans="1:124" s="68" customFormat="1" x14ac:dyDescent="0.2">
      <c r="A1470" s="67"/>
      <c r="B1470" s="67"/>
      <c r="DS1470" s="69"/>
      <c r="DT1470" s="69"/>
    </row>
    <row r="1471" spans="1:124" s="68" customFormat="1" x14ac:dyDescent="0.2">
      <c r="A1471" s="67"/>
      <c r="B1471" s="67"/>
      <c r="DS1471" s="69"/>
      <c r="DT1471" s="69"/>
    </row>
    <row r="1472" spans="1:124" s="68" customFormat="1" x14ac:dyDescent="0.2">
      <c r="A1472" s="67"/>
      <c r="B1472" s="67"/>
      <c r="DS1472" s="69"/>
      <c r="DT1472" s="69"/>
    </row>
    <row r="1473" spans="1:124" s="68" customFormat="1" x14ac:dyDescent="0.2">
      <c r="A1473" s="67"/>
      <c r="B1473" s="67"/>
      <c r="DS1473" s="69"/>
      <c r="DT1473" s="69"/>
    </row>
    <row r="1474" spans="1:124" s="68" customFormat="1" x14ac:dyDescent="0.2">
      <c r="A1474" s="67"/>
      <c r="B1474" s="67"/>
      <c r="DS1474" s="69"/>
      <c r="DT1474" s="69"/>
    </row>
    <row r="1475" spans="1:124" s="68" customFormat="1" x14ac:dyDescent="0.2">
      <c r="A1475" s="67"/>
      <c r="B1475" s="67"/>
      <c r="DS1475" s="69"/>
      <c r="DT1475" s="69"/>
    </row>
    <row r="1476" spans="1:124" s="68" customFormat="1" x14ac:dyDescent="0.2">
      <c r="A1476" s="67"/>
      <c r="B1476" s="67"/>
      <c r="DS1476" s="69"/>
      <c r="DT1476" s="69"/>
    </row>
    <row r="1477" spans="1:124" s="68" customFormat="1" x14ac:dyDescent="0.2">
      <c r="A1477" s="67"/>
      <c r="B1477" s="67"/>
      <c r="DS1477" s="69"/>
      <c r="DT1477" s="69"/>
    </row>
    <row r="1478" spans="1:124" s="68" customFormat="1" x14ac:dyDescent="0.2">
      <c r="A1478" s="67"/>
      <c r="B1478" s="67"/>
      <c r="DS1478" s="69"/>
      <c r="DT1478" s="69"/>
    </row>
    <row r="1479" spans="1:124" s="68" customFormat="1" x14ac:dyDescent="0.2">
      <c r="A1479" s="67"/>
      <c r="B1479" s="67"/>
      <c r="DS1479" s="69"/>
      <c r="DT1479" s="69"/>
    </row>
    <row r="1480" spans="1:124" s="68" customFormat="1" x14ac:dyDescent="0.2">
      <c r="A1480" s="67"/>
      <c r="B1480" s="67"/>
      <c r="DS1480" s="69"/>
      <c r="DT1480" s="69"/>
    </row>
    <row r="1481" spans="1:124" s="68" customFormat="1" x14ac:dyDescent="0.2">
      <c r="A1481" s="67"/>
      <c r="B1481" s="67"/>
      <c r="DS1481" s="69"/>
      <c r="DT1481" s="69"/>
    </row>
    <row r="1482" spans="1:124" s="68" customFormat="1" x14ac:dyDescent="0.2">
      <c r="A1482" s="67"/>
      <c r="B1482" s="67"/>
      <c r="DS1482" s="69"/>
      <c r="DT1482" s="69"/>
    </row>
    <row r="1483" spans="1:124" s="68" customFormat="1" x14ac:dyDescent="0.2">
      <c r="A1483" s="67"/>
      <c r="B1483" s="67"/>
      <c r="DS1483" s="69"/>
      <c r="DT1483" s="69"/>
    </row>
    <row r="1484" spans="1:124" s="68" customFormat="1" x14ac:dyDescent="0.2">
      <c r="A1484" s="67"/>
      <c r="B1484" s="67"/>
      <c r="DS1484" s="69"/>
      <c r="DT1484" s="69"/>
    </row>
    <row r="1485" spans="1:124" s="68" customFormat="1" x14ac:dyDescent="0.2">
      <c r="A1485" s="67"/>
      <c r="B1485" s="67"/>
      <c r="DS1485" s="69"/>
      <c r="DT1485" s="69"/>
    </row>
    <row r="1486" spans="1:124" s="68" customFormat="1" x14ac:dyDescent="0.2">
      <c r="A1486" s="67"/>
      <c r="B1486" s="67"/>
      <c r="DS1486" s="69"/>
      <c r="DT1486" s="69"/>
    </row>
    <row r="1487" spans="1:124" s="68" customFormat="1" x14ac:dyDescent="0.2">
      <c r="A1487" s="67"/>
      <c r="B1487" s="67"/>
      <c r="DS1487" s="69"/>
      <c r="DT1487" s="69"/>
    </row>
    <row r="1488" spans="1:124" s="68" customFormat="1" x14ac:dyDescent="0.2">
      <c r="A1488" s="67"/>
      <c r="B1488" s="67"/>
      <c r="DS1488" s="69"/>
      <c r="DT1488" s="69"/>
    </row>
    <row r="1489" spans="1:124" s="68" customFormat="1" x14ac:dyDescent="0.2">
      <c r="A1489" s="67"/>
      <c r="B1489" s="67"/>
      <c r="DS1489" s="69"/>
      <c r="DT1489" s="69"/>
    </row>
    <row r="1490" spans="1:124" s="68" customFormat="1" x14ac:dyDescent="0.2">
      <c r="A1490" s="67"/>
      <c r="B1490" s="67"/>
      <c r="DS1490" s="69"/>
      <c r="DT1490" s="69"/>
    </row>
    <row r="1491" spans="1:124" s="68" customFormat="1" x14ac:dyDescent="0.2">
      <c r="A1491" s="67"/>
      <c r="B1491" s="67"/>
      <c r="DS1491" s="69"/>
      <c r="DT1491" s="69"/>
    </row>
    <row r="1492" spans="1:124" s="68" customFormat="1" x14ac:dyDescent="0.2">
      <c r="A1492" s="67"/>
      <c r="B1492" s="67"/>
      <c r="DS1492" s="69"/>
      <c r="DT1492" s="69"/>
    </row>
    <row r="1493" spans="1:124" s="68" customFormat="1" x14ac:dyDescent="0.2">
      <c r="A1493" s="67"/>
      <c r="B1493" s="67"/>
      <c r="DS1493" s="69"/>
      <c r="DT1493" s="69"/>
    </row>
    <row r="1494" spans="1:124" s="68" customFormat="1" x14ac:dyDescent="0.2">
      <c r="A1494" s="67"/>
      <c r="B1494" s="67"/>
      <c r="DS1494" s="69"/>
      <c r="DT1494" s="69"/>
    </row>
    <row r="1495" spans="1:124" s="68" customFormat="1" x14ac:dyDescent="0.2">
      <c r="A1495" s="67"/>
      <c r="B1495" s="67"/>
      <c r="DS1495" s="69"/>
      <c r="DT1495" s="69"/>
    </row>
    <row r="1496" spans="1:124" s="68" customFormat="1" x14ac:dyDescent="0.2">
      <c r="A1496" s="67"/>
      <c r="B1496" s="67"/>
      <c r="DS1496" s="69"/>
      <c r="DT1496" s="69"/>
    </row>
    <row r="1497" spans="1:124" s="68" customFormat="1" x14ac:dyDescent="0.2">
      <c r="A1497" s="67"/>
      <c r="B1497" s="67"/>
      <c r="DS1497" s="69"/>
      <c r="DT1497" s="69"/>
    </row>
    <row r="1498" spans="1:124" s="68" customFormat="1" x14ac:dyDescent="0.2">
      <c r="A1498" s="67"/>
      <c r="B1498" s="67"/>
      <c r="DS1498" s="69"/>
      <c r="DT1498" s="69"/>
    </row>
    <row r="1499" spans="1:124" s="68" customFormat="1" x14ac:dyDescent="0.2">
      <c r="A1499" s="67"/>
      <c r="B1499" s="67"/>
      <c r="DS1499" s="69"/>
      <c r="DT1499" s="69"/>
    </row>
    <row r="1500" spans="1:124" s="68" customFormat="1" x14ac:dyDescent="0.2">
      <c r="A1500" s="67"/>
      <c r="B1500" s="67"/>
      <c r="DS1500" s="69"/>
      <c r="DT1500" s="69"/>
    </row>
    <row r="1501" spans="1:124" s="68" customFormat="1" x14ac:dyDescent="0.2">
      <c r="A1501" s="67"/>
      <c r="B1501" s="67"/>
      <c r="DS1501" s="69"/>
      <c r="DT1501" s="69"/>
    </row>
    <row r="1502" spans="1:124" s="68" customFormat="1" x14ac:dyDescent="0.2">
      <c r="A1502" s="67"/>
      <c r="B1502" s="67"/>
      <c r="DS1502" s="69"/>
      <c r="DT1502" s="69"/>
    </row>
    <row r="1503" spans="1:124" s="68" customFormat="1" x14ac:dyDescent="0.2">
      <c r="A1503" s="67"/>
      <c r="B1503" s="67"/>
      <c r="DS1503" s="69"/>
      <c r="DT1503" s="69"/>
    </row>
    <row r="1504" spans="1:124" s="68" customFormat="1" x14ac:dyDescent="0.2">
      <c r="A1504" s="67"/>
      <c r="B1504" s="67"/>
      <c r="DS1504" s="69"/>
      <c r="DT1504" s="69"/>
    </row>
    <row r="1505" spans="1:124" s="68" customFormat="1" x14ac:dyDescent="0.2">
      <c r="A1505" s="67"/>
      <c r="B1505" s="67"/>
      <c r="DS1505" s="69"/>
      <c r="DT1505" s="69"/>
    </row>
    <row r="1506" spans="1:124" s="68" customFormat="1" x14ac:dyDescent="0.2">
      <c r="A1506" s="67"/>
      <c r="B1506" s="67"/>
      <c r="DS1506" s="69"/>
      <c r="DT1506" s="69"/>
    </row>
    <row r="1507" spans="1:124" s="68" customFormat="1" x14ac:dyDescent="0.2">
      <c r="A1507" s="67"/>
      <c r="B1507" s="67"/>
      <c r="DS1507" s="69"/>
      <c r="DT1507" s="69"/>
    </row>
    <row r="1508" spans="1:124" s="68" customFormat="1" x14ac:dyDescent="0.2">
      <c r="A1508" s="67"/>
      <c r="B1508" s="67"/>
      <c r="DS1508" s="69"/>
      <c r="DT1508" s="69"/>
    </row>
    <row r="1509" spans="1:124" s="68" customFormat="1" x14ac:dyDescent="0.2">
      <c r="A1509" s="67"/>
      <c r="B1509" s="67"/>
      <c r="DS1509" s="69"/>
      <c r="DT1509" s="69"/>
    </row>
    <row r="1510" spans="1:124" s="68" customFormat="1" x14ac:dyDescent="0.2">
      <c r="A1510" s="67"/>
      <c r="B1510" s="67"/>
      <c r="DS1510" s="69"/>
      <c r="DT1510" s="69"/>
    </row>
    <row r="1511" spans="1:124" s="68" customFormat="1" x14ac:dyDescent="0.2">
      <c r="A1511" s="67"/>
      <c r="B1511" s="67"/>
      <c r="DS1511" s="69"/>
      <c r="DT1511" s="69"/>
    </row>
    <row r="1512" spans="1:124" s="68" customFormat="1" x14ac:dyDescent="0.2">
      <c r="A1512" s="67"/>
      <c r="B1512" s="67"/>
      <c r="DS1512" s="69"/>
      <c r="DT1512" s="69"/>
    </row>
    <row r="1513" spans="1:124" s="68" customFormat="1" x14ac:dyDescent="0.2">
      <c r="A1513" s="67"/>
      <c r="B1513" s="67"/>
      <c r="DS1513" s="69"/>
      <c r="DT1513" s="69"/>
    </row>
    <row r="1514" spans="1:124" s="68" customFormat="1" x14ac:dyDescent="0.2">
      <c r="A1514" s="67"/>
      <c r="B1514" s="67"/>
      <c r="DS1514" s="69"/>
      <c r="DT1514" s="69"/>
    </row>
    <row r="1515" spans="1:124" s="68" customFormat="1" x14ac:dyDescent="0.2">
      <c r="A1515" s="67"/>
      <c r="B1515" s="67"/>
      <c r="DS1515" s="69"/>
      <c r="DT1515" s="69"/>
    </row>
    <row r="1516" spans="1:124" s="68" customFormat="1" x14ac:dyDescent="0.2">
      <c r="A1516" s="67"/>
      <c r="B1516" s="67"/>
      <c r="DS1516" s="69"/>
      <c r="DT1516" s="69"/>
    </row>
    <row r="1517" spans="1:124" s="68" customFormat="1" x14ac:dyDescent="0.2">
      <c r="A1517" s="67"/>
      <c r="B1517" s="67"/>
      <c r="DS1517" s="69"/>
      <c r="DT1517" s="69"/>
    </row>
    <row r="1518" spans="1:124" s="68" customFormat="1" x14ac:dyDescent="0.2">
      <c r="A1518" s="67"/>
      <c r="B1518" s="67"/>
      <c r="DS1518" s="69"/>
      <c r="DT1518" s="69"/>
    </row>
    <row r="1519" spans="1:124" s="68" customFormat="1" x14ac:dyDescent="0.2">
      <c r="A1519" s="67"/>
      <c r="B1519" s="67"/>
      <c r="DS1519" s="69"/>
      <c r="DT1519" s="69"/>
    </row>
    <row r="1520" spans="1:124" s="68" customFormat="1" x14ac:dyDescent="0.2">
      <c r="A1520" s="67"/>
      <c r="B1520" s="67"/>
      <c r="DS1520" s="69"/>
      <c r="DT1520" s="69"/>
    </row>
    <row r="1521" spans="1:124" s="68" customFormat="1" x14ac:dyDescent="0.2">
      <c r="A1521" s="67"/>
      <c r="B1521" s="67"/>
      <c r="DS1521" s="69"/>
      <c r="DT1521" s="69"/>
    </row>
    <row r="1522" spans="1:124" s="68" customFormat="1" x14ac:dyDescent="0.2">
      <c r="A1522" s="67"/>
      <c r="B1522" s="67"/>
      <c r="DS1522" s="69"/>
      <c r="DT1522" s="69"/>
    </row>
    <row r="1523" spans="1:124" s="68" customFormat="1" x14ac:dyDescent="0.2">
      <c r="A1523" s="67"/>
      <c r="B1523" s="67"/>
      <c r="DS1523" s="69"/>
      <c r="DT1523" s="69"/>
    </row>
    <row r="1524" spans="1:124" s="68" customFormat="1" x14ac:dyDescent="0.2">
      <c r="A1524" s="67"/>
      <c r="B1524" s="67"/>
      <c r="DS1524" s="69"/>
      <c r="DT1524" s="69"/>
    </row>
    <row r="1525" spans="1:124" s="68" customFormat="1" x14ac:dyDescent="0.2">
      <c r="A1525" s="67"/>
      <c r="B1525" s="67"/>
      <c r="DS1525" s="69"/>
      <c r="DT1525" s="69"/>
    </row>
    <row r="1526" spans="1:124" s="68" customFormat="1" x14ac:dyDescent="0.2">
      <c r="A1526" s="67"/>
      <c r="B1526" s="67"/>
      <c r="DS1526" s="69"/>
      <c r="DT1526" s="69"/>
    </row>
    <row r="1527" spans="1:124" s="68" customFormat="1" x14ac:dyDescent="0.2">
      <c r="A1527" s="67"/>
      <c r="B1527" s="67"/>
      <c r="DS1527" s="69"/>
      <c r="DT1527" s="69"/>
    </row>
    <row r="1528" spans="1:124" s="68" customFormat="1" x14ac:dyDescent="0.2">
      <c r="A1528" s="67"/>
      <c r="B1528" s="67"/>
      <c r="DS1528" s="69"/>
      <c r="DT1528" s="69"/>
    </row>
    <row r="1529" spans="1:124" s="68" customFormat="1" x14ac:dyDescent="0.2">
      <c r="A1529" s="67"/>
      <c r="B1529" s="67"/>
      <c r="DS1529" s="69"/>
      <c r="DT1529" s="69"/>
    </row>
    <row r="1530" spans="1:124" s="68" customFormat="1" x14ac:dyDescent="0.2">
      <c r="A1530" s="67"/>
      <c r="B1530" s="67"/>
      <c r="DS1530" s="69"/>
      <c r="DT1530" s="69"/>
    </row>
    <row r="1531" spans="1:124" s="68" customFormat="1" x14ac:dyDescent="0.2">
      <c r="A1531" s="67"/>
      <c r="B1531" s="67"/>
      <c r="DS1531" s="69"/>
      <c r="DT1531" s="69"/>
    </row>
    <row r="1532" spans="1:124" s="68" customFormat="1" x14ac:dyDescent="0.2">
      <c r="A1532" s="67"/>
      <c r="B1532" s="67"/>
      <c r="DS1532" s="69"/>
      <c r="DT1532" s="69"/>
    </row>
    <row r="1533" spans="1:124" s="68" customFormat="1" x14ac:dyDescent="0.2">
      <c r="A1533" s="67"/>
      <c r="B1533" s="67"/>
      <c r="DS1533" s="69"/>
      <c r="DT1533" s="69"/>
    </row>
    <row r="1534" spans="1:124" s="68" customFormat="1" x14ac:dyDescent="0.2">
      <c r="A1534" s="67"/>
      <c r="B1534" s="67"/>
      <c r="DS1534" s="69"/>
      <c r="DT1534" s="69"/>
    </row>
    <row r="1535" spans="1:124" s="68" customFormat="1" x14ac:dyDescent="0.2">
      <c r="A1535" s="67"/>
      <c r="B1535" s="67"/>
      <c r="DS1535" s="69"/>
      <c r="DT1535" s="69"/>
    </row>
    <row r="1536" spans="1:124" s="68" customFormat="1" x14ac:dyDescent="0.2">
      <c r="A1536" s="67"/>
      <c r="B1536" s="67"/>
      <c r="DS1536" s="69"/>
      <c r="DT1536" s="69"/>
    </row>
    <row r="1537" spans="1:124" s="68" customFormat="1" x14ac:dyDescent="0.2">
      <c r="A1537" s="67"/>
      <c r="B1537" s="67"/>
      <c r="DS1537" s="69"/>
      <c r="DT1537" s="69"/>
    </row>
    <row r="1538" spans="1:124" s="68" customFormat="1" x14ac:dyDescent="0.2">
      <c r="A1538" s="67"/>
      <c r="B1538" s="67"/>
      <c r="DS1538" s="69"/>
      <c r="DT1538" s="69"/>
    </row>
    <row r="1539" spans="1:124" s="68" customFormat="1" x14ac:dyDescent="0.2">
      <c r="A1539" s="67"/>
      <c r="B1539" s="67"/>
      <c r="DS1539" s="69"/>
      <c r="DT1539" s="69"/>
    </row>
    <row r="1540" spans="1:124" s="68" customFormat="1" x14ac:dyDescent="0.2">
      <c r="A1540" s="67"/>
      <c r="B1540" s="67"/>
      <c r="DS1540" s="69"/>
      <c r="DT1540" s="69"/>
    </row>
    <row r="1541" spans="1:124" s="68" customFormat="1" x14ac:dyDescent="0.2">
      <c r="A1541" s="67"/>
      <c r="B1541" s="67"/>
      <c r="DS1541" s="69"/>
      <c r="DT1541" s="69"/>
    </row>
    <row r="1542" spans="1:124" s="68" customFormat="1" x14ac:dyDescent="0.2">
      <c r="A1542" s="67"/>
      <c r="B1542" s="67"/>
      <c r="DS1542" s="69"/>
      <c r="DT1542" s="69"/>
    </row>
    <row r="1543" spans="1:124" s="68" customFormat="1" x14ac:dyDescent="0.2">
      <c r="A1543" s="67"/>
      <c r="B1543" s="67"/>
      <c r="DS1543" s="69"/>
      <c r="DT1543" s="69"/>
    </row>
    <row r="1544" spans="1:124" s="68" customFormat="1" x14ac:dyDescent="0.2">
      <c r="A1544" s="67"/>
      <c r="B1544" s="67"/>
      <c r="DS1544" s="69"/>
      <c r="DT1544" s="69"/>
    </row>
    <row r="1545" spans="1:124" s="68" customFormat="1" x14ac:dyDescent="0.2">
      <c r="A1545" s="67"/>
      <c r="B1545" s="67"/>
      <c r="DS1545" s="69"/>
      <c r="DT1545" s="69"/>
    </row>
    <row r="1546" spans="1:124" s="68" customFormat="1" x14ac:dyDescent="0.2">
      <c r="A1546" s="67"/>
      <c r="B1546" s="67"/>
      <c r="DS1546" s="69"/>
      <c r="DT1546" s="69"/>
    </row>
    <row r="1547" spans="1:124" s="68" customFormat="1" x14ac:dyDescent="0.2">
      <c r="A1547" s="67"/>
      <c r="B1547" s="67"/>
      <c r="DS1547" s="69"/>
      <c r="DT1547" s="69"/>
    </row>
    <row r="1548" spans="1:124" s="68" customFormat="1" x14ac:dyDescent="0.2">
      <c r="A1548" s="67"/>
      <c r="B1548" s="67"/>
      <c r="DS1548" s="69"/>
      <c r="DT1548" s="69"/>
    </row>
    <row r="1549" spans="1:124" s="68" customFormat="1" x14ac:dyDescent="0.2">
      <c r="A1549" s="67"/>
      <c r="B1549" s="67"/>
      <c r="DS1549" s="69"/>
      <c r="DT1549" s="69"/>
    </row>
    <row r="1550" spans="1:124" s="68" customFormat="1" x14ac:dyDescent="0.2">
      <c r="A1550" s="67"/>
      <c r="B1550" s="67"/>
      <c r="DS1550" s="69"/>
      <c r="DT1550" s="69"/>
    </row>
    <row r="1551" spans="1:124" s="68" customFormat="1" x14ac:dyDescent="0.2">
      <c r="A1551" s="67"/>
      <c r="B1551" s="67"/>
      <c r="DS1551" s="69"/>
      <c r="DT1551" s="69"/>
    </row>
    <row r="1552" spans="1:124" s="68" customFormat="1" x14ac:dyDescent="0.2">
      <c r="A1552" s="67"/>
      <c r="B1552" s="67"/>
      <c r="DS1552" s="69"/>
      <c r="DT1552" s="69"/>
    </row>
    <row r="1553" spans="1:124" s="68" customFormat="1" x14ac:dyDescent="0.2">
      <c r="A1553" s="67"/>
      <c r="B1553" s="67"/>
      <c r="DS1553" s="69"/>
      <c r="DT1553" s="69"/>
    </row>
    <row r="1554" spans="1:124" s="68" customFormat="1" x14ac:dyDescent="0.2">
      <c r="A1554" s="67"/>
      <c r="B1554" s="67"/>
      <c r="DS1554" s="69"/>
      <c r="DT1554" s="69"/>
    </row>
    <row r="1555" spans="1:124" s="68" customFormat="1" x14ac:dyDescent="0.2">
      <c r="A1555" s="67"/>
      <c r="B1555" s="67"/>
      <c r="DS1555" s="69"/>
      <c r="DT1555" s="69"/>
    </row>
    <row r="1556" spans="1:124" s="68" customFormat="1" x14ac:dyDescent="0.2">
      <c r="A1556" s="67"/>
      <c r="B1556" s="67"/>
      <c r="DS1556" s="69"/>
      <c r="DT1556" s="69"/>
    </row>
    <row r="1557" spans="1:124" s="68" customFormat="1" x14ac:dyDescent="0.2">
      <c r="A1557" s="67"/>
      <c r="B1557" s="67"/>
      <c r="DS1557" s="69"/>
      <c r="DT1557" s="69"/>
    </row>
    <row r="1558" spans="1:124" s="68" customFormat="1" x14ac:dyDescent="0.2">
      <c r="A1558" s="67"/>
      <c r="B1558" s="67"/>
      <c r="DS1558" s="69"/>
      <c r="DT1558" s="69"/>
    </row>
    <row r="1559" spans="1:124" s="68" customFormat="1" x14ac:dyDescent="0.2">
      <c r="A1559" s="67"/>
      <c r="B1559" s="67"/>
      <c r="DS1559" s="69"/>
      <c r="DT1559" s="69"/>
    </row>
    <row r="1560" spans="1:124" s="68" customFormat="1" x14ac:dyDescent="0.2">
      <c r="A1560" s="67"/>
      <c r="B1560" s="67"/>
      <c r="DS1560" s="69"/>
      <c r="DT1560" s="69"/>
    </row>
    <row r="1561" spans="1:124" s="68" customFormat="1" x14ac:dyDescent="0.2">
      <c r="A1561" s="67"/>
      <c r="B1561" s="67"/>
      <c r="DS1561" s="69"/>
      <c r="DT1561" s="69"/>
    </row>
    <row r="1562" spans="1:124" s="68" customFormat="1" x14ac:dyDescent="0.2">
      <c r="A1562" s="67"/>
      <c r="B1562" s="67"/>
      <c r="DS1562" s="69"/>
      <c r="DT1562" s="69"/>
    </row>
    <row r="1563" spans="1:124" s="68" customFormat="1" x14ac:dyDescent="0.2">
      <c r="A1563" s="67"/>
      <c r="B1563" s="67"/>
      <c r="DS1563" s="69"/>
      <c r="DT1563" s="69"/>
    </row>
    <row r="1564" spans="1:124" s="68" customFormat="1" x14ac:dyDescent="0.2">
      <c r="A1564" s="67"/>
      <c r="B1564" s="67"/>
      <c r="DS1564" s="69"/>
      <c r="DT1564" s="69"/>
    </row>
    <row r="1565" spans="1:124" s="68" customFormat="1" x14ac:dyDescent="0.2">
      <c r="A1565" s="67"/>
      <c r="B1565" s="67"/>
      <c r="DS1565" s="69"/>
      <c r="DT1565" s="69"/>
    </row>
    <row r="1566" spans="1:124" s="68" customFormat="1" x14ac:dyDescent="0.2">
      <c r="A1566" s="67"/>
      <c r="B1566" s="67"/>
      <c r="DS1566" s="69"/>
      <c r="DT1566" s="69"/>
    </row>
    <row r="1567" spans="1:124" s="68" customFormat="1" x14ac:dyDescent="0.2">
      <c r="A1567" s="67"/>
      <c r="B1567" s="67"/>
      <c r="DS1567" s="69"/>
      <c r="DT1567" s="69"/>
    </row>
    <row r="1568" spans="1:124" s="68" customFormat="1" x14ac:dyDescent="0.2">
      <c r="A1568" s="67"/>
      <c r="B1568" s="67"/>
      <c r="DS1568" s="69"/>
      <c r="DT1568" s="69"/>
    </row>
    <row r="1569" spans="1:124" s="68" customFormat="1" x14ac:dyDescent="0.2">
      <c r="A1569" s="67"/>
      <c r="B1569" s="67"/>
      <c r="DS1569" s="69"/>
      <c r="DT1569" s="69"/>
    </row>
    <row r="1570" spans="1:124" s="68" customFormat="1" x14ac:dyDescent="0.2">
      <c r="A1570" s="67"/>
      <c r="B1570" s="67"/>
      <c r="DS1570" s="69"/>
      <c r="DT1570" s="69"/>
    </row>
    <row r="1571" spans="1:124" s="68" customFormat="1" x14ac:dyDescent="0.2">
      <c r="A1571" s="67"/>
      <c r="B1571" s="67"/>
      <c r="DS1571" s="69"/>
      <c r="DT1571" s="69"/>
    </row>
    <row r="1572" spans="1:124" s="68" customFormat="1" x14ac:dyDescent="0.2">
      <c r="A1572" s="67"/>
      <c r="B1572" s="67"/>
      <c r="DS1572" s="69"/>
      <c r="DT1572" s="69"/>
    </row>
    <row r="1573" spans="1:124" s="68" customFormat="1" x14ac:dyDescent="0.2">
      <c r="A1573" s="67"/>
      <c r="B1573" s="67"/>
      <c r="DS1573" s="69"/>
      <c r="DT1573" s="69"/>
    </row>
    <row r="1574" spans="1:124" s="68" customFormat="1" x14ac:dyDescent="0.2">
      <c r="A1574" s="67"/>
      <c r="B1574" s="67"/>
      <c r="DS1574" s="69"/>
      <c r="DT1574" s="69"/>
    </row>
    <row r="1575" spans="1:124" s="68" customFormat="1" x14ac:dyDescent="0.2">
      <c r="A1575" s="67"/>
      <c r="B1575" s="67"/>
      <c r="DS1575" s="69"/>
      <c r="DT1575" s="69"/>
    </row>
    <row r="1576" spans="1:124" s="68" customFormat="1" x14ac:dyDescent="0.2">
      <c r="A1576" s="67"/>
      <c r="B1576" s="67"/>
      <c r="DS1576" s="69"/>
      <c r="DT1576" s="69"/>
    </row>
    <row r="1577" spans="1:124" s="68" customFormat="1" x14ac:dyDescent="0.2">
      <c r="A1577" s="67"/>
      <c r="B1577" s="67"/>
      <c r="DS1577" s="69"/>
      <c r="DT1577" s="69"/>
    </row>
    <row r="1578" spans="1:124" s="68" customFormat="1" x14ac:dyDescent="0.2">
      <c r="A1578" s="67"/>
      <c r="B1578" s="67"/>
      <c r="DS1578" s="69"/>
      <c r="DT1578" s="69"/>
    </row>
    <row r="1579" spans="1:124" s="68" customFormat="1" x14ac:dyDescent="0.2">
      <c r="A1579" s="67"/>
      <c r="B1579" s="67"/>
      <c r="DS1579" s="69"/>
      <c r="DT1579" s="69"/>
    </row>
    <row r="1580" spans="1:124" s="68" customFormat="1" x14ac:dyDescent="0.2">
      <c r="A1580" s="67"/>
      <c r="B1580" s="67"/>
      <c r="DS1580" s="69"/>
      <c r="DT1580" s="69"/>
    </row>
    <row r="1581" spans="1:124" s="68" customFormat="1" x14ac:dyDescent="0.2">
      <c r="A1581" s="67"/>
      <c r="B1581" s="67"/>
      <c r="DS1581" s="69"/>
      <c r="DT1581" s="69"/>
    </row>
    <row r="1582" spans="1:124" s="68" customFormat="1" x14ac:dyDescent="0.2">
      <c r="A1582" s="67"/>
      <c r="B1582" s="67"/>
      <c r="DS1582" s="69"/>
      <c r="DT1582" s="69"/>
    </row>
    <row r="1583" spans="1:124" s="68" customFormat="1" x14ac:dyDescent="0.2">
      <c r="A1583" s="67"/>
      <c r="B1583" s="67"/>
      <c r="DS1583" s="69"/>
      <c r="DT1583" s="69"/>
    </row>
    <row r="1584" spans="1:124" s="68" customFormat="1" x14ac:dyDescent="0.2">
      <c r="A1584" s="67"/>
      <c r="B1584" s="67"/>
      <c r="DS1584" s="69"/>
      <c r="DT1584" s="69"/>
    </row>
    <row r="1585" spans="1:124" s="68" customFormat="1" x14ac:dyDescent="0.2">
      <c r="A1585" s="67"/>
      <c r="B1585" s="67"/>
      <c r="DS1585" s="69"/>
      <c r="DT1585" s="69"/>
    </row>
    <row r="1586" spans="1:124" s="68" customFormat="1" x14ac:dyDescent="0.2">
      <c r="A1586" s="67"/>
      <c r="B1586" s="67"/>
      <c r="DS1586" s="69"/>
      <c r="DT1586" s="69"/>
    </row>
    <row r="1587" spans="1:124" s="68" customFormat="1" x14ac:dyDescent="0.2">
      <c r="A1587" s="67"/>
      <c r="B1587" s="67"/>
      <c r="DS1587" s="69"/>
      <c r="DT1587" s="69"/>
    </row>
    <row r="1588" spans="1:124" s="68" customFormat="1" x14ac:dyDescent="0.2">
      <c r="A1588" s="67"/>
      <c r="B1588" s="67"/>
      <c r="DS1588" s="69"/>
      <c r="DT1588" s="69"/>
    </row>
    <row r="1589" spans="1:124" s="68" customFormat="1" x14ac:dyDescent="0.2">
      <c r="A1589" s="67"/>
      <c r="B1589" s="67"/>
      <c r="DS1589" s="69"/>
      <c r="DT1589" s="69"/>
    </row>
    <row r="1590" spans="1:124" s="68" customFormat="1" x14ac:dyDescent="0.2">
      <c r="A1590" s="67"/>
      <c r="B1590" s="67"/>
      <c r="DS1590" s="69"/>
      <c r="DT1590" s="69"/>
    </row>
    <row r="1591" spans="1:124" s="68" customFormat="1" x14ac:dyDescent="0.2">
      <c r="A1591" s="67"/>
      <c r="B1591" s="67"/>
      <c r="DS1591" s="69"/>
      <c r="DT1591" s="69"/>
    </row>
    <row r="1592" spans="1:124" s="68" customFormat="1" x14ac:dyDescent="0.2">
      <c r="A1592" s="67"/>
      <c r="B1592" s="67"/>
      <c r="DS1592" s="69"/>
      <c r="DT1592" s="69"/>
    </row>
    <row r="1593" spans="1:124" s="68" customFormat="1" x14ac:dyDescent="0.2">
      <c r="A1593" s="67"/>
      <c r="B1593" s="67"/>
      <c r="DS1593" s="69"/>
      <c r="DT1593" s="69"/>
    </row>
    <row r="1594" spans="1:124" s="68" customFormat="1" x14ac:dyDescent="0.2">
      <c r="A1594" s="67"/>
      <c r="B1594" s="67"/>
      <c r="DS1594" s="69"/>
      <c r="DT1594" s="69"/>
    </row>
    <row r="1595" spans="1:124" s="68" customFormat="1" x14ac:dyDescent="0.2">
      <c r="A1595" s="67"/>
      <c r="B1595" s="67"/>
      <c r="DS1595" s="69"/>
      <c r="DT1595" s="69"/>
    </row>
    <row r="1596" spans="1:124" s="68" customFormat="1" x14ac:dyDescent="0.2">
      <c r="A1596" s="67"/>
      <c r="B1596" s="67"/>
      <c r="DS1596" s="69"/>
      <c r="DT1596" s="69"/>
    </row>
    <row r="1597" spans="1:124" s="68" customFormat="1" x14ac:dyDescent="0.2">
      <c r="A1597" s="67"/>
      <c r="B1597" s="67"/>
      <c r="DS1597" s="69"/>
      <c r="DT1597" s="69"/>
    </row>
    <row r="1598" spans="1:124" s="68" customFormat="1" x14ac:dyDescent="0.2">
      <c r="A1598" s="67"/>
      <c r="B1598" s="67"/>
      <c r="DS1598" s="69"/>
      <c r="DT1598" s="69"/>
    </row>
    <row r="1599" spans="1:124" s="68" customFormat="1" x14ac:dyDescent="0.2">
      <c r="A1599" s="67"/>
      <c r="B1599" s="67"/>
      <c r="DS1599" s="69"/>
      <c r="DT1599" s="69"/>
    </row>
    <row r="1600" spans="1:124" s="68" customFormat="1" x14ac:dyDescent="0.2">
      <c r="A1600" s="67"/>
      <c r="B1600" s="67"/>
      <c r="DS1600" s="69"/>
      <c r="DT1600" s="69"/>
    </row>
    <row r="1601" spans="1:124" s="68" customFormat="1" x14ac:dyDescent="0.2">
      <c r="A1601" s="67"/>
      <c r="B1601" s="67"/>
      <c r="DS1601" s="69"/>
      <c r="DT1601" s="69"/>
    </row>
    <row r="1602" spans="1:124" s="68" customFormat="1" x14ac:dyDescent="0.2">
      <c r="A1602" s="67"/>
      <c r="B1602" s="67"/>
      <c r="DS1602" s="69"/>
      <c r="DT1602" s="69"/>
    </row>
    <row r="1603" spans="1:124" s="68" customFormat="1" x14ac:dyDescent="0.2">
      <c r="A1603" s="67"/>
      <c r="B1603" s="67"/>
      <c r="DS1603" s="69"/>
      <c r="DT1603" s="69"/>
    </row>
    <row r="1604" spans="1:124" s="68" customFormat="1" x14ac:dyDescent="0.2">
      <c r="A1604" s="67"/>
      <c r="B1604" s="67"/>
      <c r="DS1604" s="69"/>
      <c r="DT1604" s="69"/>
    </row>
    <row r="1605" spans="1:124" s="68" customFormat="1" x14ac:dyDescent="0.2">
      <c r="A1605" s="67"/>
      <c r="B1605" s="67"/>
      <c r="DS1605" s="69"/>
      <c r="DT1605" s="69"/>
    </row>
    <row r="1606" spans="1:124" s="68" customFormat="1" x14ac:dyDescent="0.2">
      <c r="A1606" s="67"/>
      <c r="B1606" s="67"/>
      <c r="DS1606" s="69"/>
      <c r="DT1606" s="69"/>
    </row>
    <row r="1607" spans="1:124" s="68" customFormat="1" x14ac:dyDescent="0.2">
      <c r="A1607" s="67"/>
      <c r="B1607" s="67"/>
      <c r="DS1607" s="69"/>
      <c r="DT1607" s="69"/>
    </row>
    <row r="1608" spans="1:124" s="68" customFormat="1" x14ac:dyDescent="0.2">
      <c r="A1608" s="67"/>
      <c r="B1608" s="67"/>
      <c r="DS1608" s="69"/>
      <c r="DT1608" s="69"/>
    </row>
    <row r="1609" spans="1:124" s="68" customFormat="1" x14ac:dyDescent="0.2">
      <c r="A1609" s="67"/>
      <c r="B1609" s="67"/>
      <c r="DS1609" s="69"/>
      <c r="DT1609" s="69"/>
    </row>
    <row r="1610" spans="1:124" s="68" customFormat="1" x14ac:dyDescent="0.2">
      <c r="A1610" s="67"/>
      <c r="B1610" s="67"/>
      <c r="DS1610" s="69"/>
      <c r="DT1610" s="69"/>
    </row>
    <row r="1611" spans="1:124" s="68" customFormat="1" x14ac:dyDescent="0.2">
      <c r="A1611" s="67"/>
      <c r="B1611" s="67"/>
      <c r="DS1611" s="69"/>
      <c r="DT1611" s="69"/>
    </row>
    <row r="1612" spans="1:124" s="68" customFormat="1" x14ac:dyDescent="0.2">
      <c r="A1612" s="67"/>
      <c r="B1612" s="67"/>
      <c r="DS1612" s="69"/>
      <c r="DT1612" s="69"/>
    </row>
    <row r="1613" spans="1:124" s="68" customFormat="1" x14ac:dyDescent="0.2">
      <c r="A1613" s="67"/>
      <c r="B1613" s="67"/>
      <c r="DS1613" s="69"/>
      <c r="DT1613" s="69"/>
    </row>
    <row r="1614" spans="1:124" s="68" customFormat="1" x14ac:dyDescent="0.2">
      <c r="A1614" s="67"/>
      <c r="B1614" s="67"/>
      <c r="DS1614" s="69"/>
      <c r="DT1614" s="69"/>
    </row>
    <row r="1615" spans="1:124" s="68" customFormat="1" x14ac:dyDescent="0.2">
      <c r="A1615" s="67"/>
      <c r="B1615" s="67"/>
      <c r="DS1615" s="69"/>
      <c r="DT1615" s="69"/>
    </row>
    <row r="1616" spans="1:124" s="68" customFormat="1" x14ac:dyDescent="0.2">
      <c r="A1616" s="67"/>
      <c r="B1616" s="67"/>
      <c r="DS1616" s="69"/>
      <c r="DT1616" s="69"/>
    </row>
    <row r="1617" spans="1:124" s="68" customFormat="1" x14ac:dyDescent="0.2">
      <c r="A1617" s="67"/>
      <c r="B1617" s="67"/>
      <c r="DS1617" s="69"/>
      <c r="DT1617" s="69"/>
    </row>
    <row r="1618" spans="1:124" s="68" customFormat="1" x14ac:dyDescent="0.2">
      <c r="A1618" s="67"/>
      <c r="B1618" s="67"/>
      <c r="DS1618" s="69"/>
      <c r="DT1618" s="69"/>
    </row>
    <row r="1619" spans="1:124" s="68" customFormat="1" x14ac:dyDescent="0.2">
      <c r="A1619" s="67"/>
      <c r="B1619" s="67"/>
      <c r="DS1619" s="69"/>
      <c r="DT1619" s="69"/>
    </row>
    <row r="1620" spans="1:124" s="68" customFormat="1" x14ac:dyDescent="0.2">
      <c r="A1620" s="67"/>
      <c r="B1620" s="67"/>
      <c r="DS1620" s="69"/>
      <c r="DT1620" s="69"/>
    </row>
    <row r="1621" spans="1:124" s="68" customFormat="1" x14ac:dyDescent="0.2">
      <c r="A1621" s="67"/>
      <c r="B1621" s="67"/>
      <c r="DS1621" s="69"/>
      <c r="DT1621" s="69"/>
    </row>
    <row r="1622" spans="1:124" s="68" customFormat="1" x14ac:dyDescent="0.2">
      <c r="A1622" s="67"/>
      <c r="B1622" s="67"/>
      <c r="DS1622" s="69"/>
      <c r="DT1622" s="69"/>
    </row>
    <row r="1623" spans="1:124" s="68" customFormat="1" x14ac:dyDescent="0.2">
      <c r="A1623" s="67"/>
      <c r="B1623" s="67"/>
      <c r="DS1623" s="69"/>
      <c r="DT1623" s="69"/>
    </row>
    <row r="1624" spans="1:124" s="68" customFormat="1" x14ac:dyDescent="0.2">
      <c r="A1624" s="67"/>
      <c r="B1624" s="67"/>
      <c r="DS1624" s="69"/>
      <c r="DT1624" s="69"/>
    </row>
    <row r="1625" spans="1:124" s="68" customFormat="1" x14ac:dyDescent="0.2">
      <c r="A1625" s="67"/>
      <c r="B1625" s="67"/>
      <c r="DS1625" s="69"/>
      <c r="DT1625" s="69"/>
    </row>
    <row r="1626" spans="1:124" s="68" customFormat="1" x14ac:dyDescent="0.2">
      <c r="A1626" s="67"/>
      <c r="B1626" s="67"/>
      <c r="DS1626" s="69"/>
      <c r="DT1626" s="69"/>
    </row>
    <row r="1627" spans="1:124" s="68" customFormat="1" x14ac:dyDescent="0.2">
      <c r="A1627" s="67"/>
      <c r="B1627" s="67"/>
      <c r="DS1627" s="69"/>
      <c r="DT1627" s="69"/>
    </row>
    <row r="1628" spans="1:124" s="68" customFormat="1" x14ac:dyDescent="0.2">
      <c r="A1628" s="67"/>
      <c r="B1628" s="67"/>
      <c r="DS1628" s="69"/>
      <c r="DT1628" s="69"/>
    </row>
    <row r="1629" spans="1:124" s="68" customFormat="1" x14ac:dyDescent="0.2">
      <c r="A1629" s="67"/>
      <c r="B1629" s="67"/>
      <c r="DS1629" s="69"/>
      <c r="DT1629" s="69"/>
    </row>
    <row r="1630" spans="1:124" s="68" customFormat="1" x14ac:dyDescent="0.2">
      <c r="A1630" s="67"/>
      <c r="B1630" s="67"/>
      <c r="DS1630" s="69"/>
      <c r="DT1630" s="69"/>
    </row>
    <row r="1631" spans="1:124" s="68" customFormat="1" x14ac:dyDescent="0.2">
      <c r="A1631" s="67"/>
      <c r="B1631" s="67"/>
      <c r="DS1631" s="69"/>
      <c r="DT1631" s="69"/>
    </row>
    <row r="1632" spans="1:124" s="68" customFormat="1" x14ac:dyDescent="0.2">
      <c r="A1632" s="67"/>
      <c r="B1632" s="67"/>
      <c r="DS1632" s="69"/>
      <c r="DT1632" s="69"/>
    </row>
    <row r="1633" spans="1:124" s="68" customFormat="1" x14ac:dyDescent="0.2">
      <c r="A1633" s="67"/>
      <c r="B1633" s="67"/>
      <c r="DS1633" s="69"/>
      <c r="DT1633" s="69"/>
    </row>
    <row r="1634" spans="1:124" s="68" customFormat="1" x14ac:dyDescent="0.2">
      <c r="A1634" s="67"/>
      <c r="B1634" s="67"/>
      <c r="DS1634" s="69"/>
      <c r="DT1634" s="69"/>
    </row>
    <row r="1635" spans="1:124" s="68" customFormat="1" x14ac:dyDescent="0.2">
      <c r="A1635" s="67"/>
      <c r="B1635" s="67"/>
      <c r="DS1635" s="69"/>
      <c r="DT1635" s="69"/>
    </row>
    <row r="1636" spans="1:124" s="68" customFormat="1" x14ac:dyDescent="0.2">
      <c r="A1636" s="67"/>
      <c r="B1636" s="67"/>
      <c r="DS1636" s="69"/>
      <c r="DT1636" s="69"/>
    </row>
    <row r="1637" spans="1:124" s="68" customFormat="1" x14ac:dyDescent="0.2">
      <c r="A1637" s="67"/>
      <c r="B1637" s="67"/>
      <c r="DS1637" s="69"/>
      <c r="DT1637" s="69"/>
    </row>
    <row r="1638" spans="1:124" s="68" customFormat="1" x14ac:dyDescent="0.2">
      <c r="A1638" s="67"/>
      <c r="B1638" s="67"/>
      <c r="DS1638" s="69"/>
      <c r="DT1638" s="69"/>
    </row>
    <row r="1639" spans="1:124" s="68" customFormat="1" x14ac:dyDescent="0.2">
      <c r="A1639" s="67"/>
      <c r="B1639" s="67"/>
      <c r="DS1639" s="69"/>
      <c r="DT1639" s="69"/>
    </row>
    <row r="1640" spans="1:124" s="68" customFormat="1" x14ac:dyDescent="0.2">
      <c r="A1640" s="67"/>
      <c r="B1640" s="67"/>
      <c r="DS1640" s="69"/>
      <c r="DT1640" s="69"/>
    </row>
    <row r="1641" spans="1:124" s="68" customFormat="1" x14ac:dyDescent="0.2">
      <c r="A1641" s="67"/>
      <c r="B1641" s="67"/>
      <c r="DS1641" s="69"/>
      <c r="DT1641" s="69"/>
    </row>
    <row r="1642" spans="1:124" s="68" customFormat="1" x14ac:dyDescent="0.2">
      <c r="A1642" s="67"/>
      <c r="B1642" s="67"/>
      <c r="DS1642" s="69"/>
      <c r="DT1642" s="69"/>
    </row>
    <row r="1643" spans="1:124" s="68" customFormat="1" x14ac:dyDescent="0.2">
      <c r="A1643" s="67"/>
      <c r="B1643" s="67"/>
      <c r="DS1643" s="69"/>
      <c r="DT1643" s="69"/>
    </row>
    <row r="1644" spans="1:124" s="68" customFormat="1" x14ac:dyDescent="0.2">
      <c r="A1644" s="67"/>
      <c r="B1644" s="67"/>
      <c r="DS1644" s="69"/>
      <c r="DT1644" s="69"/>
    </row>
    <row r="1645" spans="1:124" s="68" customFormat="1" x14ac:dyDescent="0.2">
      <c r="A1645" s="67"/>
      <c r="B1645" s="67"/>
      <c r="DS1645" s="69"/>
      <c r="DT1645" s="69"/>
    </row>
    <row r="1646" spans="1:124" s="68" customFormat="1" x14ac:dyDescent="0.2">
      <c r="A1646" s="67"/>
      <c r="B1646" s="67"/>
      <c r="DS1646" s="69"/>
      <c r="DT1646" s="69"/>
    </row>
    <row r="1647" spans="1:124" s="68" customFormat="1" x14ac:dyDescent="0.2">
      <c r="A1647" s="67"/>
      <c r="B1647" s="67"/>
      <c r="DS1647" s="69"/>
      <c r="DT1647" s="69"/>
    </row>
    <row r="1648" spans="1:124" s="68" customFormat="1" x14ac:dyDescent="0.2">
      <c r="A1648" s="67"/>
      <c r="B1648" s="67"/>
      <c r="DS1648" s="69"/>
      <c r="DT1648" s="69"/>
    </row>
    <row r="1649" spans="1:124" s="68" customFormat="1" x14ac:dyDescent="0.2">
      <c r="A1649" s="67"/>
      <c r="B1649" s="67"/>
      <c r="DS1649" s="69"/>
      <c r="DT1649" s="69"/>
    </row>
    <row r="1650" spans="1:124" s="68" customFormat="1" x14ac:dyDescent="0.2">
      <c r="A1650" s="67"/>
      <c r="B1650" s="67"/>
      <c r="DS1650" s="69"/>
      <c r="DT1650" s="69"/>
    </row>
    <row r="1651" spans="1:124" s="68" customFormat="1" x14ac:dyDescent="0.2">
      <c r="A1651" s="67"/>
      <c r="B1651" s="67"/>
      <c r="DS1651" s="69"/>
      <c r="DT1651" s="69"/>
    </row>
    <row r="1652" spans="1:124" s="68" customFormat="1" x14ac:dyDescent="0.2">
      <c r="A1652" s="67"/>
      <c r="B1652" s="67"/>
      <c r="DS1652" s="69"/>
      <c r="DT1652" s="69"/>
    </row>
    <row r="1653" spans="1:124" s="68" customFormat="1" x14ac:dyDescent="0.2">
      <c r="A1653" s="67"/>
      <c r="B1653" s="67"/>
      <c r="DS1653" s="69"/>
      <c r="DT1653" s="69"/>
    </row>
    <row r="1654" spans="1:124" s="68" customFormat="1" x14ac:dyDescent="0.2">
      <c r="A1654" s="67"/>
      <c r="B1654" s="67"/>
      <c r="DS1654" s="69"/>
      <c r="DT1654" s="69"/>
    </row>
    <row r="1655" spans="1:124" s="68" customFormat="1" x14ac:dyDescent="0.2">
      <c r="A1655" s="67"/>
      <c r="B1655" s="67"/>
      <c r="DS1655" s="69"/>
      <c r="DT1655" s="69"/>
    </row>
    <row r="1656" spans="1:124" s="68" customFormat="1" x14ac:dyDescent="0.2">
      <c r="A1656" s="67"/>
      <c r="B1656" s="67"/>
      <c r="DS1656" s="69"/>
      <c r="DT1656" s="69"/>
    </row>
    <row r="1657" spans="1:124" s="68" customFormat="1" x14ac:dyDescent="0.2">
      <c r="A1657" s="67"/>
      <c r="B1657" s="67"/>
      <c r="DS1657" s="69"/>
      <c r="DT1657" s="69"/>
    </row>
    <row r="1658" spans="1:124" s="68" customFormat="1" x14ac:dyDescent="0.2">
      <c r="A1658" s="67"/>
      <c r="B1658" s="67"/>
      <c r="DS1658" s="69"/>
      <c r="DT1658" s="69"/>
    </row>
    <row r="1659" spans="1:124" s="68" customFormat="1" x14ac:dyDescent="0.2">
      <c r="A1659" s="67"/>
      <c r="B1659" s="67"/>
      <c r="DS1659" s="69"/>
      <c r="DT1659" s="69"/>
    </row>
    <row r="1660" spans="1:124" s="68" customFormat="1" x14ac:dyDescent="0.2">
      <c r="A1660" s="67"/>
      <c r="B1660" s="67"/>
      <c r="DS1660" s="69"/>
      <c r="DT1660" s="69"/>
    </row>
    <row r="1661" spans="1:124" s="68" customFormat="1" x14ac:dyDescent="0.2">
      <c r="A1661" s="67"/>
      <c r="B1661" s="67"/>
      <c r="DS1661" s="69"/>
      <c r="DT1661" s="69"/>
    </row>
    <row r="1662" spans="1:124" s="68" customFormat="1" x14ac:dyDescent="0.2">
      <c r="A1662" s="67"/>
      <c r="B1662" s="67"/>
      <c r="DS1662" s="69"/>
      <c r="DT1662" s="69"/>
    </row>
    <row r="1663" spans="1:124" s="68" customFormat="1" x14ac:dyDescent="0.2">
      <c r="A1663" s="67"/>
      <c r="B1663" s="67"/>
      <c r="DS1663" s="69"/>
      <c r="DT1663" s="69"/>
    </row>
    <row r="1664" spans="1:124" s="68" customFormat="1" x14ac:dyDescent="0.2">
      <c r="A1664" s="67"/>
      <c r="B1664" s="67"/>
      <c r="DS1664" s="69"/>
      <c r="DT1664" s="69"/>
    </row>
    <row r="1665" spans="1:124" s="68" customFormat="1" x14ac:dyDescent="0.2">
      <c r="A1665" s="67"/>
      <c r="B1665" s="67"/>
      <c r="DS1665" s="69"/>
      <c r="DT1665" s="69"/>
    </row>
    <row r="1666" spans="1:124" s="68" customFormat="1" x14ac:dyDescent="0.2">
      <c r="A1666" s="67"/>
      <c r="B1666" s="67"/>
      <c r="DS1666" s="69"/>
      <c r="DT1666" s="69"/>
    </row>
    <row r="1667" spans="1:124" s="68" customFormat="1" x14ac:dyDescent="0.2">
      <c r="A1667" s="67"/>
      <c r="B1667" s="67"/>
      <c r="DS1667" s="69"/>
      <c r="DT1667" s="69"/>
    </row>
    <row r="1668" spans="1:124" s="68" customFormat="1" x14ac:dyDescent="0.2">
      <c r="A1668" s="67"/>
      <c r="B1668" s="67"/>
      <c r="DS1668" s="69"/>
      <c r="DT1668" s="69"/>
    </row>
    <row r="1669" spans="1:124" s="68" customFormat="1" x14ac:dyDescent="0.2">
      <c r="A1669" s="67"/>
      <c r="B1669" s="67"/>
      <c r="DS1669" s="69"/>
      <c r="DT1669" s="69"/>
    </row>
    <row r="1670" spans="1:124" s="68" customFormat="1" x14ac:dyDescent="0.2">
      <c r="A1670" s="67"/>
      <c r="B1670" s="67"/>
      <c r="DS1670" s="69"/>
      <c r="DT1670" s="69"/>
    </row>
    <row r="1671" spans="1:124" s="68" customFormat="1" x14ac:dyDescent="0.2">
      <c r="A1671" s="67"/>
      <c r="B1671" s="67"/>
      <c r="DS1671" s="69"/>
      <c r="DT1671" s="69"/>
    </row>
    <row r="1672" spans="1:124" s="68" customFormat="1" x14ac:dyDescent="0.2">
      <c r="A1672" s="67"/>
      <c r="B1672" s="67"/>
      <c r="DS1672" s="69"/>
      <c r="DT1672" s="69"/>
    </row>
    <row r="1673" spans="1:124" s="68" customFormat="1" x14ac:dyDescent="0.2">
      <c r="A1673" s="67"/>
      <c r="B1673" s="67"/>
      <c r="DS1673" s="69"/>
      <c r="DT1673" s="69"/>
    </row>
    <row r="1674" spans="1:124" s="68" customFormat="1" x14ac:dyDescent="0.2">
      <c r="A1674" s="67"/>
      <c r="B1674" s="67"/>
      <c r="DS1674" s="69"/>
      <c r="DT1674" s="69"/>
    </row>
    <row r="1675" spans="1:124" s="68" customFormat="1" x14ac:dyDescent="0.2">
      <c r="A1675" s="67"/>
      <c r="B1675" s="67"/>
      <c r="DS1675" s="69"/>
      <c r="DT1675" s="69"/>
    </row>
    <row r="1676" spans="1:124" s="68" customFormat="1" x14ac:dyDescent="0.2">
      <c r="A1676" s="67"/>
      <c r="B1676" s="67"/>
      <c r="DS1676" s="69"/>
      <c r="DT1676" s="69"/>
    </row>
    <row r="1677" spans="1:124" s="68" customFormat="1" x14ac:dyDescent="0.2">
      <c r="A1677" s="67"/>
      <c r="B1677" s="67"/>
      <c r="DS1677" s="69"/>
      <c r="DT1677" s="69"/>
    </row>
    <row r="1678" spans="1:124" s="68" customFormat="1" x14ac:dyDescent="0.2">
      <c r="A1678" s="67"/>
      <c r="B1678" s="67"/>
      <c r="DS1678" s="69"/>
      <c r="DT1678" s="69"/>
    </row>
    <row r="1679" spans="1:124" s="68" customFormat="1" x14ac:dyDescent="0.2">
      <c r="A1679" s="67"/>
      <c r="B1679" s="67"/>
      <c r="DS1679" s="69"/>
      <c r="DT1679" s="69"/>
    </row>
    <row r="1680" spans="1:124" s="68" customFormat="1" x14ac:dyDescent="0.2">
      <c r="A1680" s="67"/>
      <c r="B1680" s="67"/>
      <c r="DS1680" s="69"/>
      <c r="DT1680" s="69"/>
    </row>
    <row r="1681" spans="1:124" s="68" customFormat="1" x14ac:dyDescent="0.2">
      <c r="A1681" s="67"/>
      <c r="B1681" s="67"/>
      <c r="DS1681" s="69"/>
      <c r="DT1681" s="69"/>
    </row>
    <row r="1682" spans="1:124" s="68" customFormat="1" x14ac:dyDescent="0.2">
      <c r="A1682" s="67"/>
      <c r="B1682" s="67"/>
      <c r="DS1682" s="69"/>
      <c r="DT1682" s="69"/>
    </row>
    <row r="1683" spans="1:124" s="68" customFormat="1" x14ac:dyDescent="0.2">
      <c r="A1683" s="67"/>
      <c r="B1683" s="67"/>
      <c r="DS1683" s="69"/>
      <c r="DT1683" s="69"/>
    </row>
    <row r="1684" spans="1:124" s="68" customFormat="1" x14ac:dyDescent="0.2">
      <c r="A1684" s="67"/>
      <c r="B1684" s="67"/>
      <c r="DS1684" s="69"/>
      <c r="DT1684" s="69"/>
    </row>
    <row r="1685" spans="1:124" s="68" customFormat="1" x14ac:dyDescent="0.2">
      <c r="A1685" s="67"/>
      <c r="B1685" s="67"/>
      <c r="DS1685" s="69"/>
      <c r="DT1685" s="69"/>
    </row>
    <row r="1686" spans="1:124" s="68" customFormat="1" x14ac:dyDescent="0.2">
      <c r="A1686" s="67"/>
      <c r="B1686" s="67"/>
      <c r="DS1686" s="69"/>
      <c r="DT1686" s="69"/>
    </row>
    <row r="1687" spans="1:124" s="68" customFormat="1" x14ac:dyDescent="0.2">
      <c r="A1687" s="67"/>
      <c r="B1687" s="67"/>
      <c r="DS1687" s="69"/>
      <c r="DT1687" s="69"/>
    </row>
    <row r="1688" spans="1:124" s="68" customFormat="1" x14ac:dyDescent="0.2">
      <c r="A1688" s="67"/>
      <c r="B1688" s="67"/>
      <c r="DS1688" s="69"/>
      <c r="DT1688" s="69"/>
    </row>
    <row r="1689" spans="1:124" s="68" customFormat="1" x14ac:dyDescent="0.2">
      <c r="A1689" s="67"/>
      <c r="B1689" s="67"/>
      <c r="DS1689" s="69"/>
      <c r="DT1689" s="69"/>
    </row>
    <row r="1690" spans="1:124" s="68" customFormat="1" x14ac:dyDescent="0.2">
      <c r="A1690" s="67"/>
      <c r="B1690" s="67"/>
      <c r="DS1690" s="69"/>
      <c r="DT1690" s="69"/>
    </row>
    <row r="1691" spans="1:124" s="68" customFormat="1" x14ac:dyDescent="0.2">
      <c r="A1691" s="67"/>
      <c r="B1691" s="67"/>
      <c r="DS1691" s="69"/>
      <c r="DT1691" s="69"/>
    </row>
    <row r="1692" spans="1:124" s="68" customFormat="1" x14ac:dyDescent="0.2">
      <c r="A1692" s="67"/>
      <c r="B1692" s="67"/>
      <c r="DS1692" s="69"/>
      <c r="DT1692" s="69"/>
    </row>
    <row r="1693" spans="1:124" s="68" customFormat="1" x14ac:dyDescent="0.2">
      <c r="A1693" s="67"/>
      <c r="B1693" s="67"/>
      <c r="DS1693" s="69"/>
      <c r="DT1693" s="69"/>
    </row>
    <row r="1694" spans="1:124" s="68" customFormat="1" x14ac:dyDescent="0.2">
      <c r="A1694" s="67"/>
      <c r="B1694" s="67"/>
      <c r="DS1694" s="69"/>
      <c r="DT1694" s="69"/>
    </row>
    <row r="1695" spans="1:124" s="68" customFormat="1" x14ac:dyDescent="0.2">
      <c r="A1695" s="67"/>
      <c r="B1695" s="67"/>
      <c r="DS1695" s="69"/>
      <c r="DT1695" s="69"/>
    </row>
    <row r="1696" spans="1:124" s="68" customFormat="1" x14ac:dyDescent="0.2">
      <c r="A1696" s="67"/>
      <c r="B1696" s="67"/>
      <c r="DS1696" s="69"/>
      <c r="DT1696" s="69"/>
    </row>
    <row r="1697" spans="1:124" s="68" customFormat="1" x14ac:dyDescent="0.2">
      <c r="A1697" s="67"/>
      <c r="B1697" s="67"/>
      <c r="DS1697" s="69"/>
      <c r="DT1697" s="69"/>
    </row>
    <row r="1698" spans="1:124" s="68" customFormat="1" x14ac:dyDescent="0.2">
      <c r="A1698" s="67"/>
      <c r="B1698" s="67"/>
      <c r="DS1698" s="69"/>
      <c r="DT1698" s="69"/>
    </row>
    <row r="1699" spans="1:124" s="68" customFormat="1" x14ac:dyDescent="0.2">
      <c r="A1699" s="67"/>
      <c r="B1699" s="67"/>
      <c r="DS1699" s="69"/>
      <c r="DT1699" s="69"/>
    </row>
    <row r="1700" spans="1:124" s="68" customFormat="1" x14ac:dyDescent="0.2">
      <c r="A1700" s="67"/>
      <c r="B1700" s="67"/>
      <c r="DS1700" s="69"/>
      <c r="DT1700" s="69"/>
    </row>
    <row r="1701" spans="1:124" s="68" customFormat="1" x14ac:dyDescent="0.2">
      <c r="A1701" s="67"/>
      <c r="B1701" s="67"/>
      <c r="DS1701" s="69"/>
      <c r="DT1701" s="69"/>
    </row>
    <row r="1702" spans="1:124" s="68" customFormat="1" x14ac:dyDescent="0.2">
      <c r="A1702" s="67"/>
      <c r="B1702" s="67"/>
      <c r="DS1702" s="69"/>
      <c r="DT1702" s="69"/>
    </row>
    <row r="1703" spans="1:124" s="68" customFormat="1" x14ac:dyDescent="0.2">
      <c r="A1703" s="67"/>
      <c r="B1703" s="67"/>
      <c r="DS1703" s="69"/>
      <c r="DT1703" s="69"/>
    </row>
    <row r="1704" spans="1:124" s="68" customFormat="1" x14ac:dyDescent="0.2">
      <c r="A1704" s="67"/>
      <c r="B1704" s="67"/>
      <c r="DS1704" s="69"/>
      <c r="DT1704" s="69"/>
    </row>
    <row r="1705" spans="1:124" s="68" customFormat="1" x14ac:dyDescent="0.2">
      <c r="A1705" s="67"/>
      <c r="B1705" s="67"/>
      <c r="DS1705" s="69"/>
      <c r="DT1705" s="69"/>
    </row>
    <row r="1706" spans="1:124" s="68" customFormat="1" x14ac:dyDescent="0.2">
      <c r="A1706" s="67"/>
      <c r="B1706" s="67"/>
      <c r="DS1706" s="69"/>
      <c r="DT1706" s="69"/>
    </row>
    <row r="1707" spans="1:124" s="68" customFormat="1" x14ac:dyDescent="0.2">
      <c r="A1707" s="67"/>
      <c r="B1707" s="67"/>
      <c r="DS1707" s="69"/>
      <c r="DT1707" s="69"/>
    </row>
    <row r="1708" spans="1:124" s="68" customFormat="1" x14ac:dyDescent="0.2">
      <c r="A1708" s="67"/>
      <c r="B1708" s="67"/>
      <c r="DS1708" s="69"/>
      <c r="DT1708" s="69"/>
    </row>
    <row r="1709" spans="1:124" s="68" customFormat="1" x14ac:dyDescent="0.2">
      <c r="A1709" s="67"/>
      <c r="B1709" s="67"/>
      <c r="DS1709" s="69"/>
      <c r="DT1709" s="69"/>
    </row>
    <row r="1710" spans="1:124" s="68" customFormat="1" x14ac:dyDescent="0.2">
      <c r="A1710" s="67"/>
      <c r="B1710" s="67"/>
      <c r="DS1710" s="69"/>
      <c r="DT1710" s="69"/>
    </row>
    <row r="1711" spans="1:124" s="68" customFormat="1" x14ac:dyDescent="0.2">
      <c r="A1711" s="67"/>
      <c r="B1711" s="67"/>
      <c r="DS1711" s="69"/>
      <c r="DT1711" s="69"/>
    </row>
    <row r="1712" spans="1:124" s="68" customFormat="1" x14ac:dyDescent="0.2">
      <c r="A1712" s="67"/>
      <c r="B1712" s="67"/>
      <c r="DS1712" s="69"/>
      <c r="DT1712" s="69"/>
    </row>
    <row r="1713" spans="1:124" s="68" customFormat="1" x14ac:dyDescent="0.2">
      <c r="A1713" s="67"/>
      <c r="B1713" s="67"/>
      <c r="DS1713" s="69"/>
      <c r="DT1713" s="69"/>
    </row>
    <row r="1714" spans="1:124" s="68" customFormat="1" x14ac:dyDescent="0.2">
      <c r="A1714" s="67"/>
      <c r="B1714" s="67"/>
      <c r="DS1714" s="69"/>
      <c r="DT1714" s="69"/>
    </row>
    <row r="1715" spans="1:124" s="68" customFormat="1" x14ac:dyDescent="0.2">
      <c r="A1715" s="67"/>
      <c r="B1715" s="67"/>
      <c r="DS1715" s="69"/>
      <c r="DT1715" s="69"/>
    </row>
    <row r="1716" spans="1:124" s="68" customFormat="1" x14ac:dyDescent="0.2">
      <c r="A1716" s="67"/>
      <c r="B1716" s="67"/>
      <c r="DS1716" s="69"/>
      <c r="DT1716" s="69"/>
    </row>
    <row r="1717" spans="1:124" s="68" customFormat="1" x14ac:dyDescent="0.2">
      <c r="A1717" s="67"/>
      <c r="B1717" s="67"/>
      <c r="DS1717" s="69"/>
      <c r="DT1717" s="69"/>
    </row>
    <row r="1718" spans="1:124" s="68" customFormat="1" x14ac:dyDescent="0.2">
      <c r="A1718" s="67"/>
      <c r="B1718" s="67"/>
      <c r="DS1718" s="69"/>
      <c r="DT1718" s="69"/>
    </row>
    <row r="1719" spans="1:124" s="68" customFormat="1" x14ac:dyDescent="0.2">
      <c r="A1719" s="67"/>
      <c r="B1719" s="67"/>
      <c r="DS1719" s="69"/>
      <c r="DT1719" s="69"/>
    </row>
    <row r="1720" spans="1:124" s="68" customFormat="1" x14ac:dyDescent="0.2">
      <c r="A1720" s="67"/>
      <c r="B1720" s="67"/>
      <c r="DS1720" s="69"/>
      <c r="DT1720" s="69"/>
    </row>
    <row r="1721" spans="1:124" s="68" customFormat="1" x14ac:dyDescent="0.2">
      <c r="A1721" s="67"/>
      <c r="B1721" s="67"/>
      <c r="DS1721" s="69"/>
      <c r="DT1721" s="69"/>
    </row>
    <row r="1722" spans="1:124" s="68" customFormat="1" x14ac:dyDescent="0.2">
      <c r="A1722" s="67"/>
      <c r="B1722" s="67"/>
      <c r="DS1722" s="69"/>
      <c r="DT1722" s="69"/>
    </row>
    <row r="1723" spans="1:124" s="68" customFormat="1" x14ac:dyDescent="0.2">
      <c r="A1723" s="67"/>
      <c r="B1723" s="67"/>
      <c r="DS1723" s="69"/>
      <c r="DT1723" s="69"/>
    </row>
    <row r="1724" spans="1:124" s="68" customFormat="1" x14ac:dyDescent="0.2">
      <c r="A1724" s="67"/>
      <c r="B1724" s="67"/>
      <c r="DS1724" s="69"/>
      <c r="DT1724" s="69"/>
    </row>
    <row r="1725" spans="1:124" s="68" customFormat="1" x14ac:dyDescent="0.2">
      <c r="A1725" s="67"/>
      <c r="B1725" s="67"/>
      <c r="DS1725" s="69"/>
      <c r="DT1725" s="69"/>
    </row>
    <row r="1726" spans="1:124" s="68" customFormat="1" x14ac:dyDescent="0.2">
      <c r="A1726" s="67"/>
      <c r="B1726" s="67"/>
      <c r="DS1726" s="69"/>
      <c r="DT1726" s="69"/>
    </row>
    <row r="1727" spans="1:124" s="68" customFormat="1" x14ac:dyDescent="0.2">
      <c r="A1727" s="67"/>
      <c r="B1727" s="67"/>
      <c r="DS1727" s="69"/>
      <c r="DT1727" s="69"/>
    </row>
    <row r="1728" spans="1:124" s="68" customFormat="1" x14ac:dyDescent="0.2">
      <c r="A1728" s="67"/>
      <c r="B1728" s="67"/>
      <c r="DS1728" s="69"/>
      <c r="DT1728" s="69"/>
    </row>
    <row r="1729" spans="1:124" s="68" customFormat="1" x14ac:dyDescent="0.2">
      <c r="A1729" s="67"/>
      <c r="B1729" s="67"/>
      <c r="DS1729" s="69"/>
      <c r="DT1729" s="69"/>
    </row>
    <row r="1730" spans="1:124" s="68" customFormat="1" x14ac:dyDescent="0.2">
      <c r="A1730" s="67"/>
      <c r="B1730" s="67"/>
      <c r="DS1730" s="69"/>
      <c r="DT1730" s="69"/>
    </row>
    <row r="1731" spans="1:124" s="68" customFormat="1" x14ac:dyDescent="0.2">
      <c r="A1731" s="67"/>
      <c r="B1731" s="67"/>
      <c r="DS1731" s="69"/>
      <c r="DT1731" s="69"/>
    </row>
    <row r="1732" spans="1:124" s="68" customFormat="1" x14ac:dyDescent="0.2">
      <c r="A1732" s="67"/>
      <c r="B1732" s="67"/>
      <c r="DS1732" s="69"/>
      <c r="DT1732" s="69"/>
    </row>
    <row r="1733" spans="1:124" s="68" customFormat="1" x14ac:dyDescent="0.2">
      <c r="A1733" s="67"/>
      <c r="B1733" s="67"/>
      <c r="DS1733" s="69"/>
      <c r="DT1733" s="69"/>
    </row>
    <row r="1734" spans="1:124" s="68" customFormat="1" x14ac:dyDescent="0.2">
      <c r="A1734" s="67"/>
      <c r="B1734" s="67"/>
      <c r="DS1734" s="69"/>
      <c r="DT1734" s="69"/>
    </row>
    <row r="1735" spans="1:124" s="68" customFormat="1" x14ac:dyDescent="0.2">
      <c r="A1735" s="67"/>
      <c r="B1735" s="67"/>
      <c r="DS1735" s="69"/>
      <c r="DT1735" s="69"/>
    </row>
    <row r="1736" spans="1:124" s="68" customFormat="1" x14ac:dyDescent="0.2">
      <c r="A1736" s="67"/>
      <c r="B1736" s="67"/>
      <c r="DS1736" s="69"/>
      <c r="DT1736" s="69"/>
    </row>
    <row r="1737" spans="1:124" s="68" customFormat="1" x14ac:dyDescent="0.2">
      <c r="A1737" s="67"/>
      <c r="B1737" s="67"/>
      <c r="DS1737" s="69"/>
      <c r="DT1737" s="69"/>
    </row>
    <row r="1738" spans="1:124" s="68" customFormat="1" x14ac:dyDescent="0.2">
      <c r="A1738" s="67"/>
      <c r="B1738" s="67"/>
      <c r="DS1738" s="69"/>
      <c r="DT1738" s="69"/>
    </row>
    <row r="1739" spans="1:124" s="68" customFormat="1" x14ac:dyDescent="0.2">
      <c r="A1739" s="67"/>
      <c r="B1739" s="67"/>
      <c r="DS1739" s="69"/>
      <c r="DT1739" s="69"/>
    </row>
    <row r="1740" spans="1:124" s="68" customFormat="1" x14ac:dyDescent="0.2">
      <c r="A1740" s="67"/>
      <c r="B1740" s="67"/>
      <c r="DS1740" s="69"/>
      <c r="DT1740" s="69"/>
    </row>
    <row r="1741" spans="1:124" s="68" customFormat="1" x14ac:dyDescent="0.2">
      <c r="A1741" s="67"/>
      <c r="B1741" s="67"/>
      <c r="DS1741" s="69"/>
      <c r="DT1741" s="69"/>
    </row>
    <row r="1742" spans="1:124" s="68" customFormat="1" x14ac:dyDescent="0.2">
      <c r="A1742" s="67"/>
      <c r="B1742" s="67"/>
      <c r="DS1742" s="69"/>
      <c r="DT1742" s="69"/>
    </row>
    <row r="1743" spans="1:124" s="68" customFormat="1" x14ac:dyDescent="0.2">
      <c r="A1743" s="67"/>
      <c r="B1743" s="67"/>
      <c r="DS1743" s="69"/>
      <c r="DT1743" s="69"/>
    </row>
    <row r="1744" spans="1:124" s="68" customFormat="1" x14ac:dyDescent="0.2">
      <c r="A1744" s="67"/>
      <c r="B1744" s="67"/>
      <c r="DS1744" s="69"/>
      <c r="DT1744" s="69"/>
    </row>
    <row r="1745" spans="1:124" s="68" customFormat="1" x14ac:dyDescent="0.2">
      <c r="A1745" s="67"/>
      <c r="B1745" s="67"/>
      <c r="DS1745" s="69"/>
      <c r="DT1745" s="69"/>
    </row>
    <row r="1746" spans="1:124" s="68" customFormat="1" x14ac:dyDescent="0.2">
      <c r="A1746" s="67"/>
      <c r="B1746" s="67"/>
      <c r="DS1746" s="69"/>
      <c r="DT1746" s="69"/>
    </row>
    <row r="1747" spans="1:124" s="68" customFormat="1" x14ac:dyDescent="0.2">
      <c r="A1747" s="67"/>
      <c r="B1747" s="67"/>
      <c r="DS1747" s="69"/>
      <c r="DT1747" s="69"/>
    </row>
    <row r="1748" spans="1:124" s="68" customFormat="1" x14ac:dyDescent="0.2">
      <c r="A1748" s="67"/>
      <c r="B1748" s="67"/>
      <c r="DS1748" s="69"/>
      <c r="DT1748" s="69"/>
    </row>
    <row r="1749" spans="1:124" s="68" customFormat="1" x14ac:dyDescent="0.2">
      <c r="A1749" s="67"/>
      <c r="B1749" s="67"/>
      <c r="DS1749" s="69"/>
      <c r="DT1749" s="69"/>
    </row>
    <row r="1750" spans="1:124" s="68" customFormat="1" x14ac:dyDescent="0.2">
      <c r="A1750" s="67"/>
      <c r="B1750" s="67"/>
      <c r="DS1750" s="69"/>
      <c r="DT1750" s="69"/>
    </row>
    <row r="1751" spans="1:124" s="68" customFormat="1" x14ac:dyDescent="0.2">
      <c r="A1751" s="67"/>
      <c r="B1751" s="67"/>
      <c r="DS1751" s="69"/>
      <c r="DT1751" s="69"/>
    </row>
    <row r="1752" spans="1:124" s="68" customFormat="1" x14ac:dyDescent="0.2">
      <c r="A1752" s="67"/>
      <c r="B1752" s="67"/>
      <c r="DS1752" s="69"/>
      <c r="DT1752" s="69"/>
    </row>
    <row r="1753" spans="1:124" s="68" customFormat="1" x14ac:dyDescent="0.2">
      <c r="A1753" s="67"/>
      <c r="B1753" s="67"/>
      <c r="DS1753" s="69"/>
      <c r="DT1753" s="69"/>
    </row>
    <row r="1754" spans="1:124" s="68" customFormat="1" x14ac:dyDescent="0.2">
      <c r="A1754" s="67"/>
      <c r="B1754" s="67"/>
      <c r="DS1754" s="69"/>
      <c r="DT1754" s="69"/>
    </row>
    <row r="1755" spans="1:124" s="68" customFormat="1" x14ac:dyDescent="0.2">
      <c r="A1755" s="67"/>
      <c r="B1755" s="67"/>
      <c r="DS1755" s="69"/>
      <c r="DT1755" s="69"/>
    </row>
    <row r="1756" spans="1:124" s="68" customFormat="1" x14ac:dyDescent="0.2">
      <c r="A1756" s="67"/>
      <c r="B1756" s="67"/>
      <c r="DS1756" s="69"/>
      <c r="DT1756" s="69"/>
    </row>
    <row r="1757" spans="1:124" s="68" customFormat="1" x14ac:dyDescent="0.2">
      <c r="A1757" s="67"/>
      <c r="B1757" s="67"/>
      <c r="DS1757" s="69"/>
      <c r="DT1757" s="69"/>
    </row>
    <row r="1758" spans="1:124" s="68" customFormat="1" x14ac:dyDescent="0.2">
      <c r="A1758" s="67"/>
      <c r="B1758" s="67"/>
      <c r="DS1758" s="69"/>
      <c r="DT1758" s="69"/>
    </row>
    <row r="1759" spans="1:124" s="68" customFormat="1" x14ac:dyDescent="0.2">
      <c r="A1759" s="67"/>
      <c r="B1759" s="67"/>
      <c r="DS1759" s="69"/>
      <c r="DT1759" s="69"/>
    </row>
    <row r="1760" spans="1:124" s="68" customFormat="1" x14ac:dyDescent="0.2">
      <c r="A1760" s="67"/>
      <c r="B1760" s="67"/>
      <c r="DS1760" s="69"/>
      <c r="DT1760" s="69"/>
    </row>
    <row r="1761" spans="1:124" s="68" customFormat="1" x14ac:dyDescent="0.2">
      <c r="A1761" s="67"/>
      <c r="B1761" s="67"/>
      <c r="DS1761" s="69"/>
      <c r="DT1761" s="69"/>
    </row>
    <row r="1762" spans="1:124" s="68" customFormat="1" x14ac:dyDescent="0.2">
      <c r="A1762" s="67"/>
      <c r="B1762" s="67"/>
      <c r="DS1762" s="69"/>
      <c r="DT1762" s="69"/>
    </row>
    <row r="1763" spans="1:124" s="68" customFormat="1" x14ac:dyDescent="0.2">
      <c r="A1763" s="67"/>
      <c r="B1763" s="67"/>
      <c r="DS1763" s="69"/>
      <c r="DT1763" s="69"/>
    </row>
    <row r="1764" spans="1:124" s="68" customFormat="1" x14ac:dyDescent="0.2">
      <c r="A1764" s="67"/>
      <c r="B1764" s="67"/>
      <c r="DS1764" s="69"/>
      <c r="DT1764" s="69"/>
    </row>
    <row r="1765" spans="1:124" s="68" customFormat="1" x14ac:dyDescent="0.2">
      <c r="A1765" s="67"/>
      <c r="B1765" s="67"/>
      <c r="DS1765" s="69"/>
      <c r="DT1765" s="69"/>
    </row>
    <row r="1766" spans="1:124" s="68" customFormat="1" x14ac:dyDescent="0.2">
      <c r="A1766" s="67"/>
      <c r="B1766" s="67"/>
      <c r="DS1766" s="69"/>
      <c r="DT1766" s="69"/>
    </row>
    <row r="1767" spans="1:124" s="68" customFormat="1" x14ac:dyDescent="0.2">
      <c r="A1767" s="67"/>
      <c r="B1767" s="67"/>
      <c r="DS1767" s="69"/>
      <c r="DT1767" s="69"/>
    </row>
    <row r="1768" spans="1:124" s="68" customFormat="1" x14ac:dyDescent="0.2">
      <c r="A1768" s="67"/>
      <c r="B1768" s="67"/>
      <c r="DS1768" s="69"/>
      <c r="DT1768" s="69"/>
    </row>
    <row r="1769" spans="1:124" s="68" customFormat="1" x14ac:dyDescent="0.2">
      <c r="A1769" s="67"/>
      <c r="B1769" s="67"/>
      <c r="DS1769" s="69"/>
      <c r="DT1769" s="69"/>
    </row>
    <row r="1770" spans="1:124" s="68" customFormat="1" x14ac:dyDescent="0.2">
      <c r="A1770" s="67"/>
      <c r="B1770" s="67"/>
      <c r="DS1770" s="69"/>
      <c r="DT1770" s="69"/>
    </row>
    <row r="1771" spans="1:124" s="68" customFormat="1" x14ac:dyDescent="0.2">
      <c r="A1771" s="67"/>
      <c r="B1771" s="67"/>
      <c r="DS1771" s="69"/>
      <c r="DT1771" s="69"/>
    </row>
    <row r="1772" spans="1:124" s="68" customFormat="1" x14ac:dyDescent="0.2">
      <c r="A1772" s="67"/>
      <c r="B1772" s="67"/>
      <c r="DS1772" s="69"/>
      <c r="DT1772" s="69"/>
    </row>
    <row r="1773" spans="1:124" s="68" customFormat="1" x14ac:dyDescent="0.2">
      <c r="A1773" s="67"/>
      <c r="B1773" s="67"/>
      <c r="DS1773" s="69"/>
      <c r="DT1773" s="69"/>
    </row>
    <row r="1774" spans="1:124" s="68" customFormat="1" x14ac:dyDescent="0.2">
      <c r="A1774" s="67"/>
      <c r="B1774" s="67"/>
      <c r="DS1774" s="69"/>
      <c r="DT1774" s="69"/>
    </row>
    <row r="1775" spans="1:124" s="68" customFormat="1" x14ac:dyDescent="0.2">
      <c r="A1775" s="67"/>
      <c r="B1775" s="67"/>
      <c r="DS1775" s="69"/>
      <c r="DT1775" s="69"/>
    </row>
    <row r="1776" spans="1:124" s="68" customFormat="1" x14ac:dyDescent="0.2">
      <c r="A1776" s="67"/>
      <c r="B1776" s="67"/>
      <c r="DS1776" s="69"/>
      <c r="DT1776" s="69"/>
    </row>
    <row r="1777" spans="1:124" s="68" customFormat="1" x14ac:dyDescent="0.2">
      <c r="A1777" s="67"/>
      <c r="B1777" s="67"/>
      <c r="DS1777" s="69"/>
      <c r="DT1777" s="69"/>
    </row>
    <row r="1778" spans="1:124" s="68" customFormat="1" x14ac:dyDescent="0.2">
      <c r="A1778" s="67"/>
      <c r="B1778" s="67"/>
      <c r="DS1778" s="69"/>
      <c r="DT1778" s="69"/>
    </row>
    <row r="1779" spans="1:124" s="68" customFormat="1" x14ac:dyDescent="0.2">
      <c r="A1779" s="67"/>
      <c r="B1779" s="67"/>
      <c r="DS1779" s="69"/>
      <c r="DT1779" s="69"/>
    </row>
    <row r="1780" spans="1:124" s="68" customFormat="1" x14ac:dyDescent="0.2">
      <c r="A1780" s="67"/>
      <c r="B1780" s="67"/>
      <c r="DS1780" s="69"/>
      <c r="DT1780" s="69"/>
    </row>
    <row r="1781" spans="1:124" s="68" customFormat="1" x14ac:dyDescent="0.2">
      <c r="A1781" s="67"/>
      <c r="B1781" s="67"/>
      <c r="DS1781" s="69"/>
      <c r="DT1781" s="69"/>
    </row>
    <row r="1782" spans="1:124" s="68" customFormat="1" x14ac:dyDescent="0.2">
      <c r="A1782" s="67"/>
      <c r="B1782" s="67"/>
      <c r="DS1782" s="69"/>
      <c r="DT1782" s="69"/>
    </row>
    <row r="1783" spans="1:124" s="68" customFormat="1" x14ac:dyDescent="0.2">
      <c r="A1783" s="67"/>
      <c r="B1783" s="67"/>
      <c r="DS1783" s="69"/>
      <c r="DT1783" s="69"/>
    </row>
    <row r="1784" spans="1:124" s="68" customFormat="1" x14ac:dyDescent="0.2">
      <c r="A1784" s="67"/>
      <c r="B1784" s="67"/>
      <c r="DS1784" s="69"/>
      <c r="DT1784" s="69"/>
    </row>
    <row r="1785" spans="1:124" s="68" customFormat="1" x14ac:dyDescent="0.2">
      <c r="A1785" s="67"/>
      <c r="B1785" s="67"/>
      <c r="DS1785" s="69"/>
      <c r="DT1785" s="69"/>
    </row>
    <row r="1786" spans="1:124" s="68" customFormat="1" x14ac:dyDescent="0.2">
      <c r="A1786" s="67"/>
      <c r="B1786" s="67"/>
      <c r="DS1786" s="69"/>
      <c r="DT1786" s="69"/>
    </row>
    <row r="1787" spans="1:124" s="68" customFormat="1" x14ac:dyDescent="0.2">
      <c r="A1787" s="67"/>
      <c r="B1787" s="67"/>
      <c r="DS1787" s="69"/>
      <c r="DT1787" s="69"/>
    </row>
    <row r="1788" spans="1:124" s="68" customFormat="1" x14ac:dyDescent="0.2">
      <c r="A1788" s="67"/>
      <c r="B1788" s="67"/>
      <c r="DS1788" s="69"/>
      <c r="DT1788" s="69"/>
    </row>
    <row r="1789" spans="1:124" s="68" customFormat="1" x14ac:dyDescent="0.2">
      <c r="A1789" s="67"/>
      <c r="B1789" s="67"/>
      <c r="DS1789" s="69"/>
      <c r="DT1789" s="69"/>
    </row>
    <row r="1790" spans="1:124" s="68" customFormat="1" x14ac:dyDescent="0.2">
      <c r="A1790" s="67"/>
      <c r="B1790" s="67"/>
      <c r="DS1790" s="69"/>
      <c r="DT1790" s="69"/>
    </row>
    <row r="1791" spans="1:124" s="68" customFormat="1" x14ac:dyDescent="0.2">
      <c r="A1791" s="67"/>
      <c r="B1791" s="67"/>
      <c r="DS1791" s="69"/>
      <c r="DT1791" s="69"/>
    </row>
    <row r="1792" spans="1:124" s="68" customFormat="1" x14ac:dyDescent="0.2">
      <c r="A1792" s="67"/>
      <c r="B1792" s="67"/>
      <c r="DS1792" s="69"/>
      <c r="DT1792" s="69"/>
    </row>
    <row r="1793" spans="1:124" s="68" customFormat="1" x14ac:dyDescent="0.2">
      <c r="A1793" s="67"/>
      <c r="B1793" s="67"/>
      <c r="DS1793" s="69"/>
      <c r="DT1793" s="69"/>
    </row>
    <row r="1794" spans="1:124" s="68" customFormat="1" x14ac:dyDescent="0.2">
      <c r="A1794" s="67"/>
      <c r="B1794" s="67"/>
      <c r="DS1794" s="69"/>
      <c r="DT1794" s="69"/>
    </row>
    <row r="1795" spans="1:124" s="68" customFormat="1" x14ac:dyDescent="0.2">
      <c r="A1795" s="67"/>
      <c r="B1795" s="67"/>
      <c r="DS1795" s="69"/>
      <c r="DT1795" s="69"/>
    </row>
    <row r="1796" spans="1:124" s="68" customFormat="1" x14ac:dyDescent="0.2">
      <c r="A1796" s="67"/>
      <c r="B1796" s="67"/>
      <c r="DS1796" s="69"/>
      <c r="DT1796" s="69"/>
    </row>
    <row r="1797" spans="1:124" s="68" customFormat="1" x14ac:dyDescent="0.2">
      <c r="A1797" s="67"/>
      <c r="B1797" s="67"/>
      <c r="DS1797" s="69"/>
      <c r="DT1797" s="69"/>
    </row>
    <row r="1798" spans="1:124" s="68" customFormat="1" x14ac:dyDescent="0.2">
      <c r="A1798" s="67"/>
      <c r="B1798" s="67"/>
      <c r="DS1798" s="69"/>
      <c r="DT1798" s="69"/>
    </row>
    <row r="1799" spans="1:124" s="68" customFormat="1" x14ac:dyDescent="0.2">
      <c r="A1799" s="67"/>
      <c r="B1799" s="67"/>
      <c r="DS1799" s="69"/>
      <c r="DT1799" s="69"/>
    </row>
    <row r="1800" spans="1:124" s="68" customFormat="1" x14ac:dyDescent="0.2">
      <c r="A1800" s="67"/>
      <c r="B1800" s="67"/>
      <c r="DS1800" s="69"/>
      <c r="DT1800" s="69"/>
    </row>
    <row r="1801" spans="1:124" s="68" customFormat="1" x14ac:dyDescent="0.2">
      <c r="A1801" s="67"/>
      <c r="B1801" s="67"/>
      <c r="DS1801" s="69"/>
      <c r="DT1801" s="69"/>
    </row>
    <row r="1802" spans="1:124" s="68" customFormat="1" x14ac:dyDescent="0.2">
      <c r="A1802" s="67"/>
      <c r="B1802" s="67"/>
      <c r="DS1802" s="69"/>
      <c r="DT1802" s="69"/>
    </row>
    <row r="1803" spans="1:124" s="68" customFormat="1" x14ac:dyDescent="0.2">
      <c r="A1803" s="67"/>
      <c r="B1803" s="67"/>
      <c r="DS1803" s="69"/>
      <c r="DT1803" s="69"/>
    </row>
    <row r="1804" spans="1:124" s="68" customFormat="1" x14ac:dyDescent="0.2">
      <c r="A1804" s="67"/>
      <c r="B1804" s="67"/>
      <c r="DS1804" s="69"/>
      <c r="DT1804" s="69"/>
    </row>
    <row r="1805" spans="1:124" s="68" customFormat="1" x14ac:dyDescent="0.2">
      <c r="A1805" s="67"/>
      <c r="B1805" s="67"/>
      <c r="DS1805" s="69"/>
      <c r="DT1805" s="69"/>
    </row>
    <row r="1806" spans="1:124" s="68" customFormat="1" x14ac:dyDescent="0.2">
      <c r="A1806" s="67"/>
      <c r="B1806" s="67"/>
      <c r="DS1806" s="69"/>
      <c r="DT1806" s="69"/>
    </row>
    <row r="1807" spans="1:124" s="68" customFormat="1" x14ac:dyDescent="0.2">
      <c r="A1807" s="67"/>
      <c r="B1807" s="67"/>
      <c r="DS1807" s="69"/>
      <c r="DT1807" s="69"/>
    </row>
    <row r="1808" spans="1:124" s="68" customFormat="1" x14ac:dyDescent="0.2">
      <c r="A1808" s="67"/>
      <c r="B1808" s="67"/>
      <c r="DS1808" s="69"/>
      <c r="DT1808" s="69"/>
    </row>
    <row r="1809" spans="1:124" s="68" customFormat="1" x14ac:dyDescent="0.2">
      <c r="A1809" s="67"/>
      <c r="B1809" s="67"/>
      <c r="DS1809" s="69"/>
      <c r="DT1809" s="69"/>
    </row>
    <row r="1810" spans="1:124" s="68" customFormat="1" x14ac:dyDescent="0.2">
      <c r="A1810" s="67"/>
      <c r="B1810" s="67"/>
      <c r="DS1810" s="69"/>
      <c r="DT1810" s="69"/>
    </row>
    <row r="1811" spans="1:124" s="68" customFormat="1" x14ac:dyDescent="0.2">
      <c r="A1811" s="67"/>
      <c r="B1811" s="67"/>
      <c r="DS1811" s="69"/>
      <c r="DT1811" s="69"/>
    </row>
    <row r="1812" spans="1:124" s="68" customFormat="1" x14ac:dyDescent="0.2">
      <c r="A1812" s="67"/>
      <c r="B1812" s="67"/>
      <c r="DS1812" s="69"/>
      <c r="DT1812" s="69"/>
    </row>
    <row r="1813" spans="1:124" s="68" customFormat="1" x14ac:dyDescent="0.2">
      <c r="A1813" s="67"/>
      <c r="B1813" s="67"/>
      <c r="DS1813" s="69"/>
      <c r="DT1813" s="69"/>
    </row>
    <row r="1814" spans="1:124" s="68" customFormat="1" x14ac:dyDescent="0.2">
      <c r="A1814" s="67"/>
      <c r="B1814" s="67"/>
      <c r="DS1814" s="69"/>
      <c r="DT1814" s="69"/>
    </row>
    <row r="1815" spans="1:124" s="68" customFormat="1" x14ac:dyDescent="0.2">
      <c r="A1815" s="67"/>
      <c r="B1815" s="67"/>
      <c r="DS1815" s="69"/>
      <c r="DT1815" s="69"/>
    </row>
    <row r="1816" spans="1:124" s="68" customFormat="1" x14ac:dyDescent="0.2">
      <c r="A1816" s="67"/>
      <c r="B1816" s="67"/>
      <c r="DS1816" s="69"/>
      <c r="DT1816" s="69"/>
    </row>
    <row r="1817" spans="1:124" s="68" customFormat="1" x14ac:dyDescent="0.2">
      <c r="A1817" s="67"/>
      <c r="B1817" s="67"/>
      <c r="DS1817" s="69"/>
      <c r="DT1817" s="69"/>
    </row>
    <row r="1818" spans="1:124" s="68" customFormat="1" x14ac:dyDescent="0.2">
      <c r="A1818" s="67"/>
      <c r="B1818" s="67"/>
      <c r="DS1818" s="69"/>
      <c r="DT1818" s="69"/>
    </row>
    <row r="1819" spans="1:124" s="68" customFormat="1" x14ac:dyDescent="0.2">
      <c r="A1819" s="67"/>
      <c r="B1819" s="67"/>
      <c r="DS1819" s="69"/>
      <c r="DT1819" s="69"/>
    </row>
    <row r="1820" spans="1:124" s="68" customFormat="1" x14ac:dyDescent="0.2">
      <c r="A1820" s="67"/>
      <c r="B1820" s="67"/>
      <c r="DS1820" s="69"/>
      <c r="DT1820" s="69"/>
    </row>
    <row r="1821" spans="1:124" s="68" customFormat="1" x14ac:dyDescent="0.2">
      <c r="A1821" s="67"/>
      <c r="B1821" s="67"/>
      <c r="DS1821" s="69"/>
      <c r="DT1821" s="69"/>
    </row>
    <row r="1822" spans="1:124" s="68" customFormat="1" x14ac:dyDescent="0.2">
      <c r="A1822" s="67"/>
      <c r="B1822" s="67"/>
      <c r="DS1822" s="69"/>
      <c r="DT1822" s="69"/>
    </row>
    <row r="1823" spans="1:124" s="68" customFormat="1" x14ac:dyDescent="0.2">
      <c r="A1823" s="67"/>
      <c r="B1823" s="67"/>
      <c r="DS1823" s="69"/>
      <c r="DT1823" s="69"/>
    </row>
    <row r="1824" spans="1:124" s="68" customFormat="1" x14ac:dyDescent="0.2">
      <c r="A1824" s="67"/>
      <c r="B1824" s="67"/>
      <c r="DS1824" s="69"/>
      <c r="DT1824" s="69"/>
    </row>
    <row r="1825" spans="1:124" s="68" customFormat="1" x14ac:dyDescent="0.2">
      <c r="A1825" s="67"/>
      <c r="B1825" s="67"/>
      <c r="DS1825" s="69"/>
      <c r="DT1825" s="69"/>
    </row>
    <row r="1826" spans="1:124" s="68" customFormat="1" x14ac:dyDescent="0.2">
      <c r="A1826" s="67"/>
      <c r="B1826" s="67"/>
      <c r="DS1826" s="69"/>
      <c r="DT1826" s="69"/>
    </row>
    <row r="1827" spans="1:124" s="68" customFormat="1" x14ac:dyDescent="0.2">
      <c r="A1827" s="67"/>
      <c r="B1827" s="67"/>
      <c r="DS1827" s="69"/>
      <c r="DT1827" s="69"/>
    </row>
    <row r="1828" spans="1:124" s="68" customFormat="1" x14ac:dyDescent="0.2">
      <c r="A1828" s="67"/>
      <c r="B1828" s="67"/>
      <c r="DS1828" s="69"/>
      <c r="DT1828" s="69"/>
    </row>
    <row r="1829" spans="1:124" s="68" customFormat="1" x14ac:dyDescent="0.2">
      <c r="A1829" s="67"/>
      <c r="B1829" s="67"/>
      <c r="DS1829" s="69"/>
      <c r="DT1829" s="69"/>
    </row>
    <row r="1830" spans="1:124" s="68" customFormat="1" x14ac:dyDescent="0.2">
      <c r="A1830" s="67"/>
      <c r="B1830" s="67"/>
      <c r="DS1830" s="69"/>
      <c r="DT1830" s="69"/>
    </row>
    <row r="1831" spans="1:124" s="68" customFormat="1" x14ac:dyDescent="0.2">
      <c r="A1831" s="67"/>
      <c r="B1831" s="67"/>
      <c r="DS1831" s="69"/>
      <c r="DT1831" s="69"/>
    </row>
    <row r="1832" spans="1:124" s="68" customFormat="1" x14ac:dyDescent="0.2">
      <c r="A1832" s="67"/>
      <c r="B1832" s="67"/>
      <c r="DS1832" s="69"/>
      <c r="DT1832" s="69"/>
    </row>
    <row r="1833" spans="1:124" s="68" customFormat="1" x14ac:dyDescent="0.2">
      <c r="A1833" s="67"/>
      <c r="B1833" s="67"/>
      <c r="DS1833" s="69"/>
      <c r="DT1833" s="69"/>
    </row>
    <row r="1834" spans="1:124" s="68" customFormat="1" x14ac:dyDescent="0.2">
      <c r="A1834" s="67"/>
      <c r="B1834" s="67"/>
      <c r="DS1834" s="69"/>
      <c r="DT1834" s="69"/>
    </row>
    <row r="1835" spans="1:124" s="68" customFormat="1" x14ac:dyDescent="0.2">
      <c r="A1835" s="67"/>
      <c r="B1835" s="67"/>
      <c r="DS1835" s="69"/>
      <c r="DT1835" s="69"/>
    </row>
    <row r="1836" spans="1:124" s="68" customFormat="1" x14ac:dyDescent="0.2">
      <c r="A1836" s="67"/>
      <c r="B1836" s="67"/>
      <c r="DS1836" s="69"/>
      <c r="DT1836" s="69"/>
    </row>
    <row r="1837" spans="1:124" s="68" customFormat="1" x14ac:dyDescent="0.2">
      <c r="A1837" s="67"/>
      <c r="B1837" s="67"/>
      <c r="DS1837" s="69"/>
      <c r="DT1837" s="69"/>
    </row>
    <row r="1838" spans="1:124" s="68" customFormat="1" x14ac:dyDescent="0.2">
      <c r="A1838" s="67"/>
      <c r="B1838" s="67"/>
      <c r="DS1838" s="69"/>
      <c r="DT1838" s="69"/>
    </row>
    <row r="1839" spans="1:124" s="68" customFormat="1" x14ac:dyDescent="0.2">
      <c r="A1839" s="67"/>
      <c r="B1839" s="67"/>
      <c r="DS1839" s="69"/>
      <c r="DT1839" s="69"/>
    </row>
    <row r="1840" spans="1:124" s="68" customFormat="1" x14ac:dyDescent="0.2">
      <c r="A1840" s="67"/>
      <c r="B1840" s="67"/>
      <c r="DS1840" s="69"/>
      <c r="DT1840" s="69"/>
    </row>
    <row r="1841" spans="1:124" s="68" customFormat="1" x14ac:dyDescent="0.2">
      <c r="A1841" s="67"/>
      <c r="B1841" s="67"/>
      <c r="DS1841" s="69"/>
      <c r="DT1841" s="69"/>
    </row>
    <row r="1842" spans="1:124" s="68" customFormat="1" x14ac:dyDescent="0.2">
      <c r="A1842" s="67"/>
      <c r="B1842" s="67"/>
      <c r="DS1842" s="69"/>
      <c r="DT1842" s="69"/>
    </row>
    <row r="1843" spans="1:124" s="68" customFormat="1" x14ac:dyDescent="0.2">
      <c r="A1843" s="67"/>
      <c r="B1843" s="67"/>
      <c r="DS1843" s="69"/>
      <c r="DT1843" s="69"/>
    </row>
    <row r="1844" spans="1:124" s="68" customFormat="1" x14ac:dyDescent="0.2">
      <c r="A1844" s="67"/>
      <c r="B1844" s="67"/>
      <c r="DS1844" s="69"/>
      <c r="DT1844" s="69"/>
    </row>
    <row r="1845" spans="1:124" s="68" customFormat="1" x14ac:dyDescent="0.2">
      <c r="A1845" s="67"/>
      <c r="B1845" s="67"/>
      <c r="DS1845" s="69"/>
      <c r="DT1845" s="69"/>
    </row>
    <row r="1846" spans="1:124" s="68" customFormat="1" x14ac:dyDescent="0.2">
      <c r="A1846" s="67"/>
      <c r="B1846" s="67"/>
      <c r="DS1846" s="69"/>
      <c r="DT1846" s="69"/>
    </row>
    <row r="1847" spans="1:124" s="68" customFormat="1" x14ac:dyDescent="0.2">
      <c r="A1847" s="67"/>
      <c r="B1847" s="67"/>
      <c r="DS1847" s="69"/>
      <c r="DT1847" s="69"/>
    </row>
    <row r="1848" spans="1:124" s="68" customFormat="1" x14ac:dyDescent="0.2">
      <c r="A1848" s="67"/>
      <c r="B1848" s="67"/>
      <c r="DS1848" s="69"/>
      <c r="DT1848" s="69"/>
    </row>
    <row r="1849" spans="1:124" s="68" customFormat="1" x14ac:dyDescent="0.2">
      <c r="A1849" s="67"/>
      <c r="B1849" s="67"/>
      <c r="DS1849" s="69"/>
      <c r="DT1849" s="69"/>
    </row>
    <row r="1850" spans="1:124" s="68" customFormat="1" x14ac:dyDescent="0.2">
      <c r="A1850" s="67"/>
      <c r="B1850" s="67"/>
      <c r="DS1850" s="69"/>
      <c r="DT1850" s="69"/>
    </row>
    <row r="1851" spans="1:124" s="68" customFormat="1" x14ac:dyDescent="0.2">
      <c r="A1851" s="67"/>
      <c r="B1851" s="67"/>
      <c r="DS1851" s="69"/>
      <c r="DT1851" s="69"/>
    </row>
    <row r="1852" spans="1:124" s="68" customFormat="1" x14ac:dyDescent="0.2">
      <c r="A1852" s="67"/>
      <c r="B1852" s="67"/>
      <c r="DS1852" s="69"/>
      <c r="DT1852" s="69"/>
    </row>
    <row r="1853" spans="1:124" s="68" customFormat="1" x14ac:dyDescent="0.2">
      <c r="A1853" s="67"/>
      <c r="B1853" s="67"/>
      <c r="DS1853" s="69"/>
      <c r="DT1853" s="69"/>
    </row>
    <row r="1854" spans="1:124" s="68" customFormat="1" x14ac:dyDescent="0.2">
      <c r="A1854" s="67"/>
      <c r="B1854" s="67"/>
      <c r="DS1854" s="69"/>
      <c r="DT1854" s="69"/>
    </row>
    <row r="1855" spans="1:124" s="68" customFormat="1" x14ac:dyDescent="0.2">
      <c r="A1855" s="67"/>
      <c r="B1855" s="67"/>
      <c r="DS1855" s="69"/>
      <c r="DT1855" s="69"/>
    </row>
    <row r="1856" spans="1:124" s="68" customFormat="1" x14ac:dyDescent="0.2">
      <c r="A1856" s="67"/>
      <c r="B1856" s="67"/>
      <c r="DS1856" s="69"/>
      <c r="DT1856" s="69"/>
    </row>
    <row r="1857" spans="1:124" s="68" customFormat="1" x14ac:dyDescent="0.2">
      <c r="A1857" s="67"/>
      <c r="B1857" s="67"/>
      <c r="DS1857" s="69"/>
      <c r="DT1857" s="69"/>
    </row>
    <row r="1858" spans="1:124" s="68" customFormat="1" x14ac:dyDescent="0.2">
      <c r="A1858" s="67"/>
      <c r="B1858" s="67"/>
      <c r="DS1858" s="69"/>
      <c r="DT1858" s="69"/>
    </row>
    <row r="1859" spans="1:124" s="68" customFormat="1" x14ac:dyDescent="0.2">
      <c r="A1859" s="67"/>
      <c r="B1859" s="67"/>
      <c r="DS1859" s="69"/>
      <c r="DT1859" s="69"/>
    </row>
    <row r="1860" spans="1:124" s="68" customFormat="1" x14ac:dyDescent="0.2">
      <c r="A1860" s="67"/>
      <c r="B1860" s="67"/>
      <c r="DS1860" s="69"/>
      <c r="DT1860" s="69"/>
    </row>
    <row r="1861" spans="1:124" s="68" customFormat="1" x14ac:dyDescent="0.2">
      <c r="A1861" s="67"/>
      <c r="B1861" s="67"/>
      <c r="DS1861" s="69"/>
      <c r="DT1861" s="69"/>
    </row>
    <row r="1862" spans="1:124" s="68" customFormat="1" x14ac:dyDescent="0.2">
      <c r="A1862" s="67"/>
      <c r="B1862" s="67"/>
      <c r="DS1862" s="69"/>
      <c r="DT1862" s="69"/>
    </row>
    <row r="1863" spans="1:124" s="68" customFormat="1" x14ac:dyDescent="0.2">
      <c r="A1863" s="67"/>
      <c r="B1863" s="67"/>
      <c r="DS1863" s="69"/>
      <c r="DT1863" s="69"/>
    </row>
    <row r="1864" spans="1:124" s="68" customFormat="1" x14ac:dyDescent="0.2">
      <c r="A1864" s="67"/>
      <c r="B1864" s="67"/>
      <c r="DS1864" s="69"/>
      <c r="DT1864" s="69"/>
    </row>
    <row r="1865" spans="1:124" s="68" customFormat="1" x14ac:dyDescent="0.2">
      <c r="A1865" s="67"/>
      <c r="B1865" s="67"/>
      <c r="DS1865" s="69"/>
      <c r="DT1865" s="69"/>
    </row>
    <row r="1866" spans="1:124" s="68" customFormat="1" x14ac:dyDescent="0.2">
      <c r="A1866" s="67"/>
      <c r="B1866" s="67"/>
      <c r="DS1866" s="69"/>
      <c r="DT1866" s="69"/>
    </row>
    <row r="1867" spans="1:124" s="68" customFormat="1" x14ac:dyDescent="0.2">
      <c r="A1867" s="67"/>
      <c r="B1867" s="67"/>
      <c r="DS1867" s="69"/>
      <c r="DT1867" s="69"/>
    </row>
    <row r="1868" spans="1:124" s="68" customFormat="1" x14ac:dyDescent="0.2">
      <c r="A1868" s="67"/>
      <c r="B1868" s="67"/>
      <c r="DS1868" s="69"/>
      <c r="DT1868" s="69"/>
    </row>
    <row r="1869" spans="1:124" s="68" customFormat="1" x14ac:dyDescent="0.2">
      <c r="A1869" s="67"/>
      <c r="B1869" s="67"/>
      <c r="DS1869" s="69"/>
      <c r="DT1869" s="69"/>
    </row>
    <row r="1870" spans="1:124" s="68" customFormat="1" x14ac:dyDescent="0.2">
      <c r="A1870" s="67"/>
      <c r="B1870" s="67"/>
      <c r="DS1870" s="69"/>
      <c r="DT1870" s="69"/>
    </row>
    <row r="1871" spans="1:124" s="68" customFormat="1" x14ac:dyDescent="0.2">
      <c r="A1871" s="67"/>
      <c r="B1871" s="67"/>
      <c r="DS1871" s="69"/>
      <c r="DT1871" s="69"/>
    </row>
    <row r="1872" spans="1:124" s="68" customFormat="1" x14ac:dyDescent="0.2">
      <c r="A1872" s="67"/>
      <c r="B1872" s="67"/>
      <c r="DS1872" s="69"/>
      <c r="DT1872" s="69"/>
    </row>
    <row r="1873" spans="1:124" s="68" customFormat="1" x14ac:dyDescent="0.2">
      <c r="A1873" s="67"/>
      <c r="B1873" s="67"/>
      <c r="DS1873" s="69"/>
      <c r="DT1873" s="69"/>
    </row>
    <row r="1874" spans="1:124" s="68" customFormat="1" x14ac:dyDescent="0.2">
      <c r="A1874" s="67"/>
      <c r="B1874" s="67"/>
      <c r="DS1874" s="69"/>
      <c r="DT1874" s="69"/>
    </row>
    <row r="1875" spans="1:124" s="68" customFormat="1" x14ac:dyDescent="0.2">
      <c r="A1875" s="67"/>
      <c r="B1875" s="67"/>
      <c r="DS1875" s="69"/>
      <c r="DT1875" s="69"/>
    </row>
    <row r="1876" spans="1:124" s="68" customFormat="1" x14ac:dyDescent="0.2">
      <c r="A1876" s="67"/>
      <c r="B1876" s="67"/>
      <c r="DS1876" s="69"/>
      <c r="DT1876" s="69"/>
    </row>
    <row r="1877" spans="1:124" s="68" customFormat="1" x14ac:dyDescent="0.2">
      <c r="A1877" s="67"/>
      <c r="B1877" s="67"/>
      <c r="DS1877" s="69"/>
      <c r="DT1877" s="69"/>
    </row>
    <row r="1878" spans="1:124" s="68" customFormat="1" x14ac:dyDescent="0.2">
      <c r="A1878" s="67"/>
      <c r="B1878" s="67"/>
      <c r="DS1878" s="69"/>
      <c r="DT1878" s="69"/>
    </row>
    <row r="1879" spans="1:124" s="68" customFormat="1" x14ac:dyDescent="0.2">
      <c r="A1879" s="67"/>
      <c r="B1879" s="67"/>
      <c r="DS1879" s="69"/>
      <c r="DT1879" s="69"/>
    </row>
    <row r="1880" spans="1:124" s="68" customFormat="1" x14ac:dyDescent="0.2">
      <c r="A1880" s="67"/>
      <c r="B1880" s="67"/>
      <c r="DS1880" s="69"/>
      <c r="DT1880" s="69"/>
    </row>
    <row r="1881" spans="1:124" s="68" customFormat="1" x14ac:dyDescent="0.2">
      <c r="A1881" s="67"/>
      <c r="B1881" s="67"/>
      <c r="DS1881" s="69"/>
      <c r="DT1881" s="69"/>
    </row>
    <row r="1882" spans="1:124" s="68" customFormat="1" x14ac:dyDescent="0.2">
      <c r="A1882" s="67"/>
      <c r="B1882" s="67"/>
      <c r="DS1882" s="69"/>
      <c r="DT1882" s="69"/>
    </row>
    <row r="1883" spans="1:124" s="68" customFormat="1" x14ac:dyDescent="0.2">
      <c r="A1883" s="67"/>
      <c r="B1883" s="67"/>
      <c r="DS1883" s="69"/>
      <c r="DT1883" s="69"/>
    </row>
    <row r="1884" spans="1:124" s="68" customFormat="1" x14ac:dyDescent="0.2">
      <c r="A1884" s="67"/>
      <c r="B1884" s="67"/>
      <c r="DS1884" s="69"/>
      <c r="DT1884" s="69"/>
    </row>
    <row r="1885" spans="1:124" s="68" customFormat="1" x14ac:dyDescent="0.2">
      <c r="A1885" s="67"/>
      <c r="B1885" s="67"/>
      <c r="DS1885" s="69"/>
      <c r="DT1885" s="69"/>
    </row>
    <row r="1886" spans="1:124" s="68" customFormat="1" x14ac:dyDescent="0.2">
      <c r="A1886" s="67"/>
      <c r="B1886" s="67"/>
      <c r="DS1886" s="69"/>
      <c r="DT1886" s="69"/>
    </row>
    <row r="1887" spans="1:124" s="68" customFormat="1" x14ac:dyDescent="0.2">
      <c r="A1887" s="67"/>
      <c r="B1887" s="67"/>
      <c r="DS1887" s="69"/>
      <c r="DT1887" s="69"/>
    </row>
    <row r="1888" spans="1:124" s="68" customFormat="1" x14ac:dyDescent="0.2">
      <c r="A1888" s="67"/>
      <c r="B1888" s="67"/>
      <c r="DS1888" s="69"/>
      <c r="DT1888" s="69"/>
    </row>
    <row r="1889" spans="1:124" s="68" customFormat="1" x14ac:dyDescent="0.2">
      <c r="A1889" s="67"/>
      <c r="B1889" s="67"/>
      <c r="DS1889" s="69"/>
      <c r="DT1889" s="69"/>
    </row>
    <row r="1890" spans="1:124" s="68" customFormat="1" x14ac:dyDescent="0.2">
      <c r="A1890" s="67"/>
      <c r="B1890" s="67"/>
      <c r="DS1890" s="69"/>
      <c r="DT1890" s="69"/>
    </row>
    <row r="1891" spans="1:124" s="68" customFormat="1" x14ac:dyDescent="0.2">
      <c r="A1891" s="67"/>
      <c r="B1891" s="67"/>
      <c r="DS1891" s="69"/>
      <c r="DT1891" s="69"/>
    </row>
    <row r="1892" spans="1:124" s="68" customFormat="1" x14ac:dyDescent="0.2">
      <c r="A1892" s="67"/>
      <c r="B1892" s="67"/>
      <c r="DS1892" s="69"/>
      <c r="DT1892" s="69"/>
    </row>
    <row r="1893" spans="1:124" s="68" customFormat="1" x14ac:dyDescent="0.2">
      <c r="A1893" s="67"/>
      <c r="B1893" s="67"/>
      <c r="DS1893" s="69"/>
      <c r="DT1893" s="69"/>
    </row>
    <row r="1894" spans="1:124" s="68" customFormat="1" x14ac:dyDescent="0.2">
      <c r="A1894" s="67"/>
      <c r="B1894" s="67"/>
      <c r="DS1894" s="69"/>
      <c r="DT1894" s="69"/>
    </row>
    <row r="1895" spans="1:124" s="68" customFormat="1" x14ac:dyDescent="0.2">
      <c r="A1895" s="67"/>
      <c r="B1895" s="67"/>
      <c r="DS1895" s="69"/>
      <c r="DT1895" s="69"/>
    </row>
    <row r="1896" spans="1:124" s="68" customFormat="1" x14ac:dyDescent="0.2">
      <c r="A1896" s="67"/>
      <c r="B1896" s="67"/>
      <c r="DS1896" s="69"/>
      <c r="DT1896" s="69"/>
    </row>
    <row r="1897" spans="1:124" s="68" customFormat="1" x14ac:dyDescent="0.2">
      <c r="A1897" s="67"/>
      <c r="B1897" s="67"/>
      <c r="DS1897" s="69"/>
      <c r="DT1897" s="69"/>
    </row>
    <row r="1898" spans="1:124" s="68" customFormat="1" x14ac:dyDescent="0.2">
      <c r="A1898" s="67"/>
      <c r="B1898" s="67"/>
      <c r="DS1898" s="69"/>
      <c r="DT1898" s="69"/>
    </row>
    <row r="1899" spans="1:124" s="68" customFormat="1" x14ac:dyDescent="0.2">
      <c r="A1899" s="67"/>
      <c r="B1899" s="67"/>
      <c r="DS1899" s="69"/>
      <c r="DT1899" s="69"/>
    </row>
    <row r="1900" spans="1:124" s="68" customFormat="1" x14ac:dyDescent="0.2">
      <c r="A1900" s="67"/>
      <c r="B1900" s="67"/>
      <c r="DS1900" s="69"/>
      <c r="DT1900" s="69"/>
    </row>
    <row r="1901" spans="1:124" s="68" customFormat="1" x14ac:dyDescent="0.2">
      <c r="A1901" s="67"/>
      <c r="B1901" s="67"/>
      <c r="DS1901" s="69"/>
      <c r="DT1901" s="69"/>
    </row>
    <row r="1902" spans="1:124" s="68" customFormat="1" x14ac:dyDescent="0.2">
      <c r="A1902" s="67"/>
      <c r="B1902" s="67"/>
      <c r="DS1902" s="69"/>
      <c r="DT1902" s="69"/>
    </row>
    <row r="1903" spans="1:124" s="68" customFormat="1" x14ac:dyDescent="0.2">
      <c r="A1903" s="67"/>
      <c r="B1903" s="67"/>
      <c r="DS1903" s="69"/>
      <c r="DT1903" s="69"/>
    </row>
    <row r="1904" spans="1:124" s="68" customFormat="1" x14ac:dyDescent="0.2">
      <c r="A1904" s="67"/>
      <c r="B1904" s="67"/>
      <c r="DS1904" s="69"/>
      <c r="DT1904" s="69"/>
    </row>
    <row r="1905" spans="1:124" s="68" customFormat="1" x14ac:dyDescent="0.2">
      <c r="A1905" s="67"/>
      <c r="B1905" s="67"/>
      <c r="DS1905" s="69"/>
      <c r="DT1905" s="69"/>
    </row>
    <row r="1906" spans="1:124" s="68" customFormat="1" x14ac:dyDescent="0.2">
      <c r="A1906" s="67"/>
      <c r="B1906" s="67"/>
      <c r="DS1906" s="69"/>
      <c r="DT1906" s="69"/>
    </row>
    <row r="1907" spans="1:124" s="68" customFormat="1" x14ac:dyDescent="0.2">
      <c r="A1907" s="67"/>
      <c r="B1907" s="67"/>
      <c r="DS1907" s="69"/>
      <c r="DT1907" s="69"/>
    </row>
    <row r="1908" spans="1:124" s="68" customFormat="1" x14ac:dyDescent="0.2">
      <c r="A1908" s="67"/>
      <c r="B1908" s="67"/>
      <c r="DS1908" s="69"/>
      <c r="DT1908" s="69"/>
    </row>
    <row r="1909" spans="1:124" s="68" customFormat="1" x14ac:dyDescent="0.2">
      <c r="A1909" s="67"/>
      <c r="B1909" s="67"/>
      <c r="DS1909" s="69"/>
      <c r="DT1909" s="69"/>
    </row>
    <row r="1910" spans="1:124" s="68" customFormat="1" x14ac:dyDescent="0.2">
      <c r="A1910" s="67"/>
      <c r="B1910" s="67"/>
      <c r="DS1910" s="69"/>
      <c r="DT1910" s="69"/>
    </row>
    <row r="1911" spans="1:124" s="68" customFormat="1" x14ac:dyDescent="0.2">
      <c r="A1911" s="67"/>
      <c r="B1911" s="67"/>
      <c r="DS1911" s="69"/>
      <c r="DT1911" s="69"/>
    </row>
    <row r="1912" spans="1:124" s="68" customFormat="1" x14ac:dyDescent="0.2">
      <c r="A1912" s="67"/>
      <c r="B1912" s="67"/>
      <c r="DS1912" s="69"/>
      <c r="DT1912" s="69"/>
    </row>
    <row r="1913" spans="1:124" s="68" customFormat="1" x14ac:dyDescent="0.2">
      <c r="A1913" s="67"/>
      <c r="B1913" s="67"/>
      <c r="DS1913" s="69"/>
      <c r="DT1913" s="69"/>
    </row>
    <row r="1914" spans="1:124" s="68" customFormat="1" x14ac:dyDescent="0.2">
      <c r="A1914" s="67"/>
      <c r="B1914" s="67"/>
      <c r="DS1914" s="69"/>
      <c r="DT1914" s="69"/>
    </row>
    <row r="1915" spans="1:124" s="68" customFormat="1" x14ac:dyDescent="0.2">
      <c r="A1915" s="67"/>
      <c r="B1915" s="67"/>
      <c r="DS1915" s="69"/>
      <c r="DT1915" s="69"/>
    </row>
    <row r="1916" spans="1:124" s="68" customFormat="1" x14ac:dyDescent="0.2">
      <c r="A1916" s="67"/>
      <c r="B1916" s="67"/>
      <c r="DS1916" s="69"/>
      <c r="DT1916" s="69"/>
    </row>
    <row r="1917" spans="1:124" s="68" customFormat="1" x14ac:dyDescent="0.2">
      <c r="A1917" s="67"/>
      <c r="B1917" s="67"/>
      <c r="DS1917" s="69"/>
      <c r="DT1917" s="69"/>
    </row>
    <row r="1918" spans="1:124" s="68" customFormat="1" x14ac:dyDescent="0.2">
      <c r="A1918" s="67"/>
      <c r="B1918" s="67"/>
      <c r="DS1918" s="69"/>
      <c r="DT1918" s="69"/>
    </row>
    <row r="1919" spans="1:124" s="68" customFormat="1" x14ac:dyDescent="0.2">
      <c r="A1919" s="67"/>
      <c r="B1919" s="67"/>
      <c r="DS1919" s="69"/>
      <c r="DT1919" s="69"/>
    </row>
    <row r="1920" spans="1:124" s="68" customFormat="1" x14ac:dyDescent="0.2">
      <c r="A1920" s="67"/>
      <c r="B1920" s="67"/>
      <c r="DS1920" s="69"/>
      <c r="DT1920" s="69"/>
    </row>
    <row r="1921" spans="1:124" s="68" customFormat="1" x14ac:dyDescent="0.2">
      <c r="A1921" s="67"/>
      <c r="B1921" s="67"/>
      <c r="DS1921" s="69"/>
      <c r="DT1921" s="69"/>
    </row>
    <row r="1922" spans="1:124" s="68" customFormat="1" x14ac:dyDescent="0.2">
      <c r="A1922" s="67"/>
      <c r="B1922" s="67"/>
      <c r="DS1922" s="69"/>
      <c r="DT1922" s="69"/>
    </row>
    <row r="1923" spans="1:124" s="68" customFormat="1" x14ac:dyDescent="0.2">
      <c r="A1923" s="67"/>
      <c r="B1923" s="67"/>
      <c r="DS1923" s="69"/>
      <c r="DT1923" s="69"/>
    </row>
    <row r="1924" spans="1:124" s="68" customFormat="1" x14ac:dyDescent="0.2">
      <c r="A1924" s="67"/>
      <c r="B1924" s="67"/>
      <c r="DS1924" s="69"/>
      <c r="DT1924" s="69"/>
    </row>
    <row r="1925" spans="1:124" s="68" customFormat="1" x14ac:dyDescent="0.2">
      <c r="A1925" s="67"/>
      <c r="B1925" s="67"/>
      <c r="DS1925" s="69"/>
      <c r="DT1925" s="69"/>
    </row>
    <row r="1926" spans="1:124" s="68" customFormat="1" x14ac:dyDescent="0.2">
      <c r="A1926" s="67"/>
      <c r="B1926" s="67"/>
      <c r="DS1926" s="69"/>
      <c r="DT1926" s="69"/>
    </row>
    <row r="1927" spans="1:124" s="68" customFormat="1" x14ac:dyDescent="0.2">
      <c r="A1927" s="67"/>
      <c r="B1927" s="67"/>
      <c r="DS1927" s="69"/>
      <c r="DT1927" s="69"/>
    </row>
    <row r="1928" spans="1:124" s="68" customFormat="1" x14ac:dyDescent="0.2">
      <c r="A1928" s="67"/>
      <c r="B1928" s="67"/>
      <c r="DS1928" s="69"/>
      <c r="DT1928" s="69"/>
    </row>
    <row r="1929" spans="1:124" s="68" customFormat="1" x14ac:dyDescent="0.2">
      <c r="A1929" s="67"/>
      <c r="B1929" s="67"/>
      <c r="DS1929" s="69"/>
      <c r="DT1929" s="69"/>
    </row>
    <row r="1930" spans="1:124" s="68" customFormat="1" x14ac:dyDescent="0.2">
      <c r="A1930" s="67"/>
      <c r="B1930" s="67"/>
      <c r="DS1930" s="69"/>
      <c r="DT1930" s="69"/>
    </row>
    <row r="1931" spans="1:124" s="68" customFormat="1" x14ac:dyDescent="0.2">
      <c r="A1931" s="67"/>
      <c r="B1931" s="67"/>
      <c r="DS1931" s="69"/>
      <c r="DT1931" s="69"/>
    </row>
    <row r="1932" spans="1:124" s="68" customFormat="1" x14ac:dyDescent="0.2">
      <c r="A1932" s="67"/>
      <c r="B1932" s="67"/>
      <c r="DS1932" s="69"/>
      <c r="DT1932" s="69"/>
    </row>
    <row r="1933" spans="1:124" s="68" customFormat="1" x14ac:dyDescent="0.2">
      <c r="A1933" s="67"/>
      <c r="B1933" s="67"/>
      <c r="DS1933" s="69"/>
      <c r="DT1933" s="69"/>
    </row>
    <row r="1934" spans="1:124" s="68" customFormat="1" x14ac:dyDescent="0.2">
      <c r="A1934" s="67"/>
      <c r="B1934" s="67"/>
      <c r="DS1934" s="69"/>
      <c r="DT1934" s="69"/>
    </row>
    <row r="1935" spans="1:124" s="68" customFormat="1" x14ac:dyDescent="0.2">
      <c r="A1935" s="67"/>
      <c r="B1935" s="67"/>
      <c r="DS1935" s="69"/>
      <c r="DT1935" s="69"/>
    </row>
    <row r="1936" spans="1:124" s="68" customFormat="1" x14ac:dyDescent="0.2">
      <c r="A1936" s="67"/>
      <c r="B1936" s="67"/>
      <c r="DS1936" s="69"/>
      <c r="DT1936" s="69"/>
    </row>
    <row r="1937" spans="1:124" s="68" customFormat="1" x14ac:dyDescent="0.2">
      <c r="A1937" s="67"/>
      <c r="B1937" s="67"/>
      <c r="DS1937" s="69"/>
      <c r="DT1937" s="69"/>
    </row>
    <row r="1938" spans="1:124" s="68" customFormat="1" x14ac:dyDescent="0.2">
      <c r="A1938" s="67"/>
      <c r="B1938" s="67"/>
      <c r="DS1938" s="69"/>
      <c r="DT1938" s="69"/>
    </row>
    <row r="1939" spans="1:124" s="68" customFormat="1" x14ac:dyDescent="0.2">
      <c r="A1939" s="67"/>
      <c r="B1939" s="67"/>
      <c r="DS1939" s="69"/>
      <c r="DT1939" s="69"/>
    </row>
    <row r="1940" spans="1:124" s="68" customFormat="1" x14ac:dyDescent="0.2">
      <c r="A1940" s="67"/>
      <c r="B1940" s="67"/>
      <c r="DS1940" s="69"/>
      <c r="DT1940" s="69"/>
    </row>
    <row r="1941" spans="1:124" s="68" customFormat="1" x14ac:dyDescent="0.2">
      <c r="A1941" s="67"/>
      <c r="B1941" s="67"/>
      <c r="DS1941" s="69"/>
      <c r="DT1941" s="69"/>
    </row>
    <row r="1942" spans="1:124" s="68" customFormat="1" x14ac:dyDescent="0.2">
      <c r="A1942" s="67"/>
      <c r="B1942" s="67"/>
      <c r="DS1942" s="69"/>
      <c r="DT1942" s="69"/>
    </row>
    <row r="1943" spans="1:124" s="68" customFormat="1" x14ac:dyDescent="0.2">
      <c r="A1943" s="67"/>
      <c r="B1943" s="67"/>
      <c r="DS1943" s="69"/>
      <c r="DT1943" s="69"/>
    </row>
    <row r="1944" spans="1:124" s="68" customFormat="1" x14ac:dyDescent="0.2">
      <c r="A1944" s="67"/>
      <c r="B1944" s="67"/>
      <c r="DS1944" s="69"/>
      <c r="DT1944" s="69"/>
    </row>
    <row r="1945" spans="1:124" s="68" customFormat="1" x14ac:dyDescent="0.2">
      <c r="A1945" s="67"/>
      <c r="B1945" s="67"/>
      <c r="DS1945" s="69"/>
      <c r="DT1945" s="69"/>
    </row>
    <row r="1946" spans="1:124" s="68" customFormat="1" x14ac:dyDescent="0.2">
      <c r="A1946" s="67"/>
      <c r="B1946" s="67"/>
      <c r="DS1946" s="69"/>
      <c r="DT1946" s="69"/>
    </row>
    <row r="1947" spans="1:124" s="68" customFormat="1" x14ac:dyDescent="0.2">
      <c r="A1947" s="67"/>
      <c r="B1947" s="67"/>
      <c r="DS1947" s="69"/>
      <c r="DT1947" s="69"/>
    </row>
    <row r="1948" spans="1:124" s="68" customFormat="1" x14ac:dyDescent="0.2">
      <c r="A1948" s="67"/>
      <c r="B1948" s="67"/>
      <c r="DS1948" s="69"/>
      <c r="DT1948" s="69"/>
    </row>
    <row r="1949" spans="1:124" s="68" customFormat="1" x14ac:dyDescent="0.2">
      <c r="A1949" s="67"/>
      <c r="B1949" s="67"/>
      <c r="DS1949" s="69"/>
      <c r="DT1949" s="69"/>
    </row>
    <row r="1950" spans="1:124" s="68" customFormat="1" x14ac:dyDescent="0.2">
      <c r="A1950" s="67"/>
      <c r="B1950" s="67"/>
      <c r="DS1950" s="69"/>
      <c r="DT1950" s="69"/>
    </row>
    <row r="1951" spans="1:124" s="68" customFormat="1" x14ac:dyDescent="0.2">
      <c r="A1951" s="67"/>
      <c r="B1951" s="67"/>
      <c r="DS1951" s="69"/>
      <c r="DT1951" s="69"/>
    </row>
    <row r="1952" spans="1:124" s="68" customFormat="1" x14ac:dyDescent="0.2">
      <c r="A1952" s="67"/>
      <c r="B1952" s="67"/>
      <c r="DS1952" s="69"/>
      <c r="DT1952" s="69"/>
    </row>
    <row r="1953" spans="1:124" s="68" customFormat="1" x14ac:dyDescent="0.2">
      <c r="A1953" s="67"/>
      <c r="B1953" s="67"/>
      <c r="DS1953" s="69"/>
      <c r="DT1953" s="69"/>
    </row>
    <row r="1954" spans="1:124" s="68" customFormat="1" x14ac:dyDescent="0.2">
      <c r="A1954" s="67"/>
      <c r="B1954" s="67"/>
      <c r="DS1954" s="69"/>
      <c r="DT1954" s="69"/>
    </row>
    <row r="1955" spans="1:124" s="68" customFormat="1" x14ac:dyDescent="0.2">
      <c r="A1955" s="67"/>
      <c r="B1955" s="67"/>
      <c r="DS1955" s="69"/>
      <c r="DT1955" s="69"/>
    </row>
    <row r="1956" spans="1:124" s="68" customFormat="1" x14ac:dyDescent="0.2">
      <c r="A1956" s="67"/>
      <c r="B1956" s="67"/>
      <c r="DS1956" s="69"/>
      <c r="DT1956" s="69"/>
    </row>
    <row r="1957" spans="1:124" s="68" customFormat="1" x14ac:dyDescent="0.2">
      <c r="A1957" s="67"/>
      <c r="B1957" s="67"/>
      <c r="DS1957" s="69"/>
      <c r="DT1957" s="69"/>
    </row>
    <row r="1958" spans="1:124" s="68" customFormat="1" x14ac:dyDescent="0.2">
      <c r="A1958" s="67"/>
      <c r="B1958" s="67"/>
      <c r="DS1958" s="69"/>
      <c r="DT1958" s="69"/>
    </row>
    <row r="1959" spans="1:124" s="68" customFormat="1" x14ac:dyDescent="0.2">
      <c r="A1959" s="67"/>
      <c r="B1959" s="67"/>
      <c r="DS1959" s="69"/>
      <c r="DT1959" s="69"/>
    </row>
    <row r="1960" spans="1:124" s="68" customFormat="1" x14ac:dyDescent="0.2">
      <c r="A1960" s="67"/>
      <c r="B1960" s="67"/>
      <c r="DS1960" s="69"/>
      <c r="DT1960" s="69"/>
    </row>
    <row r="1961" spans="1:124" s="68" customFormat="1" x14ac:dyDescent="0.2">
      <c r="A1961" s="67"/>
      <c r="B1961" s="67"/>
      <c r="DS1961" s="69"/>
      <c r="DT1961" s="69"/>
    </row>
    <row r="1962" spans="1:124" s="68" customFormat="1" x14ac:dyDescent="0.2">
      <c r="A1962" s="67"/>
      <c r="B1962" s="67"/>
      <c r="DS1962" s="69"/>
      <c r="DT1962" s="69"/>
    </row>
    <row r="1963" spans="1:124" s="68" customFormat="1" x14ac:dyDescent="0.2">
      <c r="A1963" s="67"/>
      <c r="B1963" s="67"/>
      <c r="DS1963" s="69"/>
      <c r="DT1963" s="69"/>
    </row>
    <row r="1964" spans="1:124" s="68" customFormat="1" x14ac:dyDescent="0.2">
      <c r="A1964" s="67"/>
      <c r="B1964" s="67"/>
      <c r="DS1964" s="69"/>
      <c r="DT1964" s="69"/>
    </row>
    <row r="1965" spans="1:124" s="68" customFormat="1" x14ac:dyDescent="0.2">
      <c r="A1965" s="67"/>
      <c r="B1965" s="67"/>
      <c r="DS1965" s="69"/>
      <c r="DT1965" s="69"/>
    </row>
    <row r="1966" spans="1:124" s="68" customFormat="1" x14ac:dyDescent="0.2">
      <c r="A1966" s="67"/>
      <c r="B1966" s="67"/>
      <c r="DS1966" s="69"/>
      <c r="DT1966" s="69"/>
    </row>
    <row r="1967" spans="1:124" s="68" customFormat="1" x14ac:dyDescent="0.2">
      <c r="A1967" s="67"/>
      <c r="B1967" s="67"/>
      <c r="DS1967" s="69"/>
      <c r="DT1967" s="69"/>
    </row>
    <row r="1968" spans="1:124" s="68" customFormat="1" x14ac:dyDescent="0.2">
      <c r="A1968" s="67"/>
      <c r="B1968" s="67"/>
      <c r="DS1968" s="69"/>
      <c r="DT1968" s="69"/>
    </row>
    <row r="1969" spans="1:124" s="68" customFormat="1" x14ac:dyDescent="0.2">
      <c r="A1969" s="67"/>
      <c r="B1969" s="67"/>
      <c r="DS1969" s="69"/>
      <c r="DT1969" s="69"/>
    </row>
    <row r="1970" spans="1:124" s="68" customFormat="1" x14ac:dyDescent="0.2">
      <c r="A1970" s="67"/>
      <c r="B1970" s="67"/>
      <c r="DS1970" s="69"/>
      <c r="DT1970" s="69"/>
    </row>
    <row r="1971" spans="1:124" s="68" customFormat="1" x14ac:dyDescent="0.2">
      <c r="A1971" s="67"/>
      <c r="B1971" s="67"/>
      <c r="DS1971" s="69"/>
      <c r="DT1971" s="69"/>
    </row>
    <row r="1972" spans="1:124" s="68" customFormat="1" x14ac:dyDescent="0.2">
      <c r="A1972" s="67"/>
      <c r="B1972" s="67"/>
      <c r="DS1972" s="69"/>
      <c r="DT1972" s="69"/>
    </row>
    <row r="1973" spans="1:124" s="68" customFormat="1" x14ac:dyDescent="0.2">
      <c r="A1973" s="67"/>
      <c r="B1973" s="67"/>
      <c r="DS1973" s="69"/>
      <c r="DT1973" s="69"/>
    </row>
    <row r="1974" spans="1:124" s="68" customFormat="1" x14ac:dyDescent="0.2">
      <c r="A1974" s="67"/>
      <c r="B1974" s="67"/>
      <c r="DS1974" s="69"/>
      <c r="DT1974" s="69"/>
    </row>
    <row r="1975" spans="1:124" s="68" customFormat="1" x14ac:dyDescent="0.2">
      <c r="A1975" s="67"/>
      <c r="B1975" s="67"/>
      <c r="DS1975" s="69"/>
      <c r="DT1975" s="69"/>
    </row>
    <row r="1976" spans="1:124" s="68" customFormat="1" x14ac:dyDescent="0.2">
      <c r="A1976" s="67"/>
      <c r="B1976" s="67"/>
      <c r="DS1976" s="69"/>
      <c r="DT1976" s="69"/>
    </row>
    <row r="1977" spans="1:124" s="68" customFormat="1" x14ac:dyDescent="0.2">
      <c r="A1977" s="67"/>
      <c r="B1977" s="67"/>
      <c r="DS1977" s="69"/>
      <c r="DT1977" s="69"/>
    </row>
    <row r="1978" spans="1:124" s="68" customFormat="1" x14ac:dyDescent="0.2">
      <c r="A1978" s="67"/>
      <c r="B1978" s="67"/>
      <c r="DS1978" s="69"/>
      <c r="DT1978" s="69"/>
    </row>
    <row r="1979" spans="1:124" s="68" customFormat="1" x14ac:dyDescent="0.2">
      <c r="A1979" s="67"/>
      <c r="B1979" s="67"/>
      <c r="DS1979" s="69"/>
      <c r="DT1979" s="69"/>
    </row>
    <row r="1980" spans="1:124" s="68" customFormat="1" x14ac:dyDescent="0.2">
      <c r="A1980" s="67"/>
      <c r="B1980" s="67"/>
      <c r="DS1980" s="69"/>
      <c r="DT1980" s="69"/>
    </row>
    <row r="1981" spans="1:124" s="68" customFormat="1" x14ac:dyDescent="0.2">
      <c r="A1981" s="67"/>
      <c r="B1981" s="67"/>
      <c r="DS1981" s="69"/>
      <c r="DT1981" s="69"/>
    </row>
    <row r="1982" spans="1:124" s="68" customFormat="1" x14ac:dyDescent="0.2">
      <c r="A1982" s="67"/>
      <c r="B1982" s="67"/>
      <c r="DS1982" s="69"/>
      <c r="DT1982" s="69"/>
    </row>
    <row r="1983" spans="1:124" s="68" customFormat="1" x14ac:dyDescent="0.2">
      <c r="A1983" s="67"/>
      <c r="B1983" s="67"/>
      <c r="DS1983" s="69"/>
      <c r="DT1983" s="69"/>
    </row>
    <row r="1984" spans="1:124" s="68" customFormat="1" x14ac:dyDescent="0.2">
      <c r="A1984" s="67"/>
      <c r="B1984" s="67"/>
      <c r="DS1984" s="69"/>
      <c r="DT1984" s="69"/>
    </row>
    <row r="1985" spans="1:124" s="68" customFormat="1" x14ac:dyDescent="0.2">
      <c r="A1985" s="67"/>
      <c r="B1985" s="67"/>
      <c r="DS1985" s="69"/>
      <c r="DT1985" s="69"/>
    </row>
    <row r="1986" spans="1:124" s="68" customFormat="1" x14ac:dyDescent="0.2">
      <c r="A1986" s="67"/>
      <c r="B1986" s="67"/>
      <c r="DS1986" s="69"/>
      <c r="DT1986" s="69"/>
    </row>
    <row r="1987" spans="1:124" s="68" customFormat="1" x14ac:dyDescent="0.2">
      <c r="A1987" s="67"/>
      <c r="B1987" s="67"/>
      <c r="DS1987" s="69"/>
      <c r="DT1987" s="69"/>
    </row>
    <row r="1988" spans="1:124" s="68" customFormat="1" x14ac:dyDescent="0.2">
      <c r="A1988" s="67"/>
      <c r="B1988" s="67"/>
      <c r="DS1988" s="69"/>
      <c r="DT1988" s="69"/>
    </row>
    <row r="1989" spans="1:124" s="68" customFormat="1" x14ac:dyDescent="0.2">
      <c r="A1989" s="67"/>
      <c r="B1989" s="67"/>
      <c r="DS1989" s="69"/>
      <c r="DT1989" s="69"/>
    </row>
    <row r="1990" spans="1:124" s="68" customFormat="1" x14ac:dyDescent="0.2">
      <c r="A1990" s="67"/>
      <c r="B1990" s="67"/>
      <c r="DS1990" s="69"/>
      <c r="DT1990" s="69"/>
    </row>
    <row r="1991" spans="1:124" s="68" customFormat="1" x14ac:dyDescent="0.2">
      <c r="A1991" s="67"/>
      <c r="B1991" s="67"/>
      <c r="DS1991" s="69"/>
      <c r="DT1991" s="69"/>
    </row>
    <row r="1992" spans="1:124" s="68" customFormat="1" x14ac:dyDescent="0.2">
      <c r="A1992" s="67"/>
      <c r="B1992" s="67"/>
      <c r="DS1992" s="69"/>
      <c r="DT1992" s="69"/>
    </row>
    <row r="1993" spans="1:124" s="68" customFormat="1" x14ac:dyDescent="0.2">
      <c r="A1993" s="67"/>
      <c r="B1993" s="67"/>
      <c r="DS1993" s="69"/>
      <c r="DT1993" s="69"/>
    </row>
    <row r="1994" spans="1:124" s="68" customFormat="1" x14ac:dyDescent="0.2">
      <c r="A1994" s="67"/>
      <c r="B1994" s="67"/>
      <c r="DS1994" s="69"/>
      <c r="DT1994" s="69"/>
    </row>
    <row r="1995" spans="1:124" s="68" customFormat="1" x14ac:dyDescent="0.2">
      <c r="A1995" s="67"/>
      <c r="B1995" s="67"/>
      <c r="DS1995" s="69"/>
      <c r="DT1995" s="69"/>
    </row>
    <row r="1996" spans="1:124" s="68" customFormat="1" x14ac:dyDescent="0.2">
      <c r="A1996" s="67"/>
      <c r="B1996" s="67"/>
      <c r="DS1996" s="69"/>
      <c r="DT1996" s="69"/>
    </row>
    <row r="1997" spans="1:124" s="68" customFormat="1" x14ac:dyDescent="0.2">
      <c r="A1997" s="67"/>
      <c r="B1997" s="67"/>
      <c r="DS1997" s="69"/>
      <c r="DT1997" s="69"/>
    </row>
    <row r="1998" spans="1:124" s="68" customFormat="1" x14ac:dyDescent="0.2">
      <c r="A1998" s="67"/>
      <c r="B1998" s="67"/>
      <c r="DS1998" s="69"/>
      <c r="DT1998" s="69"/>
    </row>
    <row r="1999" spans="1:124" s="68" customFormat="1" x14ac:dyDescent="0.2">
      <c r="A1999" s="67"/>
      <c r="B1999" s="67"/>
      <c r="DS1999" s="69"/>
      <c r="DT1999" s="69"/>
    </row>
    <row r="2000" spans="1:124" s="68" customFormat="1" x14ac:dyDescent="0.2">
      <c r="A2000" s="67"/>
      <c r="B2000" s="67"/>
      <c r="DS2000" s="69"/>
      <c r="DT2000" s="69"/>
    </row>
    <row r="2001" spans="1:124" s="68" customFormat="1" x14ac:dyDescent="0.2">
      <c r="A2001" s="67"/>
      <c r="B2001" s="67"/>
      <c r="DS2001" s="69"/>
      <c r="DT2001" s="69"/>
    </row>
    <row r="2002" spans="1:124" s="68" customFormat="1" x14ac:dyDescent="0.2">
      <c r="A2002" s="67"/>
      <c r="B2002" s="67"/>
      <c r="DS2002" s="69"/>
      <c r="DT2002" s="69"/>
    </row>
    <row r="2003" spans="1:124" s="68" customFormat="1" x14ac:dyDescent="0.2">
      <c r="A2003" s="67"/>
      <c r="B2003" s="67"/>
      <c r="DS2003" s="69"/>
      <c r="DT2003" s="69"/>
    </row>
    <row r="2004" spans="1:124" s="68" customFormat="1" x14ac:dyDescent="0.2">
      <c r="A2004" s="67"/>
      <c r="B2004" s="67"/>
      <c r="DS2004" s="69"/>
      <c r="DT2004" s="69"/>
    </row>
    <row r="2005" spans="1:124" s="68" customFormat="1" x14ac:dyDescent="0.2">
      <c r="A2005" s="67"/>
      <c r="B2005" s="67"/>
      <c r="DS2005" s="69"/>
      <c r="DT2005" s="69"/>
    </row>
    <row r="2006" spans="1:124" s="68" customFormat="1" x14ac:dyDescent="0.2">
      <c r="A2006" s="67"/>
      <c r="B2006" s="67"/>
      <c r="DS2006" s="69"/>
      <c r="DT2006" s="69"/>
    </row>
    <row r="2007" spans="1:124" s="68" customFormat="1" x14ac:dyDescent="0.2">
      <c r="A2007" s="67"/>
      <c r="B2007" s="67"/>
      <c r="DS2007" s="69"/>
      <c r="DT2007" s="69"/>
    </row>
    <row r="2008" spans="1:124" s="68" customFormat="1" x14ac:dyDescent="0.2">
      <c r="A2008" s="67"/>
      <c r="B2008" s="67"/>
      <c r="DS2008" s="69"/>
      <c r="DT2008" s="69"/>
    </row>
    <row r="2009" spans="1:124" s="68" customFormat="1" x14ac:dyDescent="0.2">
      <c r="A2009" s="67"/>
      <c r="B2009" s="67"/>
      <c r="DS2009" s="69"/>
      <c r="DT2009" s="69"/>
    </row>
    <row r="2010" spans="1:124" s="68" customFormat="1" x14ac:dyDescent="0.2">
      <c r="A2010" s="67"/>
      <c r="B2010" s="67"/>
      <c r="DS2010" s="69"/>
      <c r="DT2010" s="69"/>
    </row>
    <row r="2011" spans="1:124" s="68" customFormat="1" x14ac:dyDescent="0.2">
      <c r="A2011" s="67"/>
      <c r="B2011" s="67"/>
      <c r="DS2011" s="69"/>
      <c r="DT2011" s="69"/>
    </row>
    <row r="2012" spans="1:124" s="68" customFormat="1" x14ac:dyDescent="0.2">
      <c r="A2012" s="67"/>
      <c r="B2012" s="67"/>
      <c r="DS2012" s="69"/>
      <c r="DT2012" s="69"/>
    </row>
    <row r="2013" spans="1:124" s="68" customFormat="1" x14ac:dyDescent="0.2">
      <c r="A2013" s="67"/>
      <c r="B2013" s="67"/>
      <c r="DS2013" s="69"/>
      <c r="DT2013" s="69"/>
    </row>
    <row r="2014" spans="1:124" s="68" customFormat="1" x14ac:dyDescent="0.2">
      <c r="A2014" s="67"/>
      <c r="B2014" s="67"/>
      <c r="DS2014" s="69"/>
      <c r="DT2014" s="69"/>
    </row>
    <row r="2015" spans="1:124" s="68" customFormat="1" x14ac:dyDescent="0.2">
      <c r="A2015" s="67"/>
      <c r="B2015" s="67"/>
      <c r="DS2015" s="69"/>
      <c r="DT2015" s="69"/>
    </row>
    <row r="2016" spans="1:124" s="68" customFormat="1" x14ac:dyDescent="0.2">
      <c r="A2016" s="67"/>
      <c r="B2016" s="67"/>
      <c r="DS2016" s="69"/>
      <c r="DT2016" s="69"/>
    </row>
    <row r="2017" spans="1:124" s="68" customFormat="1" x14ac:dyDescent="0.2">
      <c r="A2017" s="67"/>
      <c r="B2017" s="67"/>
      <c r="DS2017" s="69"/>
      <c r="DT2017" s="69"/>
    </row>
    <row r="2018" spans="1:124" s="68" customFormat="1" x14ac:dyDescent="0.2">
      <c r="A2018" s="67"/>
      <c r="B2018" s="67"/>
      <c r="DS2018" s="69"/>
      <c r="DT2018" s="69"/>
    </row>
    <row r="2019" spans="1:124" s="68" customFormat="1" x14ac:dyDescent="0.2">
      <c r="A2019" s="67"/>
      <c r="B2019" s="67"/>
      <c r="DS2019" s="69"/>
      <c r="DT2019" s="69"/>
    </row>
    <row r="2020" spans="1:124" s="68" customFormat="1" x14ac:dyDescent="0.2">
      <c r="A2020" s="67"/>
      <c r="B2020" s="67"/>
      <c r="DS2020" s="69"/>
      <c r="DT2020" s="69"/>
    </row>
    <row r="2021" spans="1:124" s="68" customFormat="1" x14ac:dyDescent="0.2">
      <c r="A2021" s="67"/>
      <c r="B2021" s="67"/>
      <c r="DS2021" s="69"/>
      <c r="DT2021" s="69"/>
    </row>
    <row r="2022" spans="1:124" s="68" customFormat="1" x14ac:dyDescent="0.2">
      <c r="A2022" s="67"/>
      <c r="B2022" s="67"/>
      <c r="DS2022" s="69"/>
      <c r="DT2022" s="69"/>
    </row>
    <row r="2023" spans="1:124" s="68" customFormat="1" x14ac:dyDescent="0.2">
      <c r="A2023" s="67"/>
      <c r="B2023" s="67"/>
      <c r="DS2023" s="69"/>
      <c r="DT2023" s="69"/>
    </row>
    <row r="2024" spans="1:124" s="68" customFormat="1" x14ac:dyDescent="0.2">
      <c r="A2024" s="67"/>
      <c r="B2024" s="67"/>
      <c r="DS2024" s="69"/>
      <c r="DT2024" s="69"/>
    </row>
    <row r="2025" spans="1:124" s="68" customFormat="1" x14ac:dyDescent="0.2">
      <c r="A2025" s="67"/>
      <c r="B2025" s="67"/>
      <c r="DS2025" s="69"/>
      <c r="DT2025" s="69"/>
    </row>
    <row r="2026" spans="1:124" s="68" customFormat="1" x14ac:dyDescent="0.2">
      <c r="A2026" s="67"/>
      <c r="B2026" s="67"/>
      <c r="DS2026" s="69"/>
      <c r="DT2026" s="69"/>
    </row>
    <row r="2027" spans="1:124" s="68" customFormat="1" x14ac:dyDescent="0.2">
      <c r="A2027" s="67"/>
      <c r="B2027" s="67"/>
      <c r="DS2027" s="69"/>
      <c r="DT2027" s="69"/>
    </row>
    <row r="2028" spans="1:124" s="68" customFormat="1" x14ac:dyDescent="0.2">
      <c r="A2028" s="67"/>
      <c r="B2028" s="67"/>
      <c r="DS2028" s="69"/>
      <c r="DT2028" s="69"/>
    </row>
    <row r="2029" spans="1:124" s="68" customFormat="1" x14ac:dyDescent="0.2">
      <c r="A2029" s="67"/>
      <c r="B2029" s="67"/>
      <c r="DS2029" s="69"/>
      <c r="DT2029" s="69"/>
    </row>
    <row r="2030" spans="1:124" s="68" customFormat="1" x14ac:dyDescent="0.2">
      <c r="A2030" s="67"/>
      <c r="B2030" s="67"/>
      <c r="DS2030" s="69"/>
      <c r="DT2030" s="69"/>
    </row>
    <row r="2031" spans="1:124" s="68" customFormat="1" x14ac:dyDescent="0.2">
      <c r="A2031" s="67"/>
      <c r="B2031" s="67"/>
      <c r="DS2031" s="69"/>
      <c r="DT2031" s="69"/>
    </row>
    <row r="2032" spans="1:124" s="68" customFormat="1" x14ac:dyDescent="0.2">
      <c r="A2032" s="67"/>
      <c r="B2032" s="67"/>
      <c r="DS2032" s="69"/>
      <c r="DT2032" s="69"/>
    </row>
    <row r="2033" spans="1:124" s="68" customFormat="1" x14ac:dyDescent="0.2">
      <c r="A2033" s="67"/>
      <c r="B2033" s="67"/>
      <c r="DS2033" s="69"/>
      <c r="DT2033" s="69"/>
    </row>
    <row r="2034" spans="1:124" s="68" customFormat="1" x14ac:dyDescent="0.2">
      <c r="A2034" s="67"/>
      <c r="B2034" s="67"/>
      <c r="DS2034" s="69"/>
      <c r="DT2034" s="69"/>
    </row>
    <row r="2035" spans="1:124" s="68" customFormat="1" x14ac:dyDescent="0.2">
      <c r="A2035" s="67"/>
      <c r="B2035" s="67"/>
      <c r="DS2035" s="69"/>
      <c r="DT2035" s="69"/>
    </row>
    <row r="2036" spans="1:124" s="68" customFormat="1" x14ac:dyDescent="0.2">
      <c r="A2036" s="67"/>
      <c r="B2036" s="67"/>
      <c r="DS2036" s="69"/>
      <c r="DT2036" s="69"/>
    </row>
    <row r="2037" spans="1:124" s="68" customFormat="1" x14ac:dyDescent="0.2">
      <c r="A2037" s="67"/>
      <c r="B2037" s="67"/>
      <c r="DS2037" s="69"/>
      <c r="DT2037" s="69"/>
    </row>
    <row r="2038" spans="1:124" s="68" customFormat="1" x14ac:dyDescent="0.2">
      <c r="A2038" s="67"/>
      <c r="B2038" s="67"/>
      <c r="DS2038" s="69"/>
      <c r="DT2038" s="69"/>
    </row>
    <row r="2039" spans="1:124" s="68" customFormat="1" x14ac:dyDescent="0.2">
      <c r="A2039" s="67"/>
      <c r="B2039" s="67"/>
      <c r="DS2039" s="69"/>
      <c r="DT2039" s="69"/>
    </row>
    <row r="2040" spans="1:124" s="68" customFormat="1" x14ac:dyDescent="0.2">
      <c r="A2040" s="67"/>
      <c r="B2040" s="67"/>
      <c r="DS2040" s="69"/>
      <c r="DT2040" s="69"/>
    </row>
    <row r="2041" spans="1:124" s="68" customFormat="1" x14ac:dyDescent="0.2">
      <c r="A2041" s="67"/>
      <c r="B2041" s="67"/>
      <c r="DS2041" s="69"/>
      <c r="DT2041" s="69"/>
    </row>
    <row r="2042" spans="1:124" s="68" customFormat="1" x14ac:dyDescent="0.2">
      <c r="A2042" s="67"/>
      <c r="B2042" s="67"/>
      <c r="DS2042" s="69"/>
      <c r="DT2042" s="69"/>
    </row>
    <row r="2043" spans="1:124" s="68" customFormat="1" x14ac:dyDescent="0.2">
      <c r="A2043" s="67"/>
      <c r="B2043" s="67"/>
      <c r="DS2043" s="69"/>
      <c r="DT2043" s="69"/>
    </row>
    <row r="2044" spans="1:124" s="68" customFormat="1" x14ac:dyDescent="0.2">
      <c r="A2044" s="67"/>
      <c r="B2044" s="67"/>
      <c r="DS2044" s="69"/>
      <c r="DT2044" s="69"/>
    </row>
    <row r="2045" spans="1:124" s="68" customFormat="1" x14ac:dyDescent="0.2">
      <c r="A2045" s="67"/>
      <c r="B2045" s="67"/>
      <c r="DS2045" s="69"/>
      <c r="DT2045" s="69"/>
    </row>
    <row r="2046" spans="1:124" s="68" customFormat="1" x14ac:dyDescent="0.2">
      <c r="A2046" s="67"/>
      <c r="B2046" s="67"/>
      <c r="DS2046" s="69"/>
      <c r="DT2046" s="69"/>
    </row>
    <row r="2047" spans="1:124" s="68" customFormat="1" x14ac:dyDescent="0.2">
      <c r="A2047" s="67"/>
      <c r="B2047" s="67"/>
      <c r="DS2047" s="69"/>
      <c r="DT2047" s="69"/>
    </row>
    <row r="2048" spans="1:124" s="68" customFormat="1" x14ac:dyDescent="0.2">
      <c r="A2048" s="67"/>
      <c r="B2048" s="67"/>
      <c r="DS2048" s="69"/>
      <c r="DT2048" s="69"/>
    </row>
    <row r="2049" spans="1:124" s="68" customFormat="1" x14ac:dyDescent="0.2">
      <c r="A2049" s="67"/>
      <c r="B2049" s="67"/>
      <c r="DS2049" s="69"/>
      <c r="DT2049" s="69"/>
    </row>
    <row r="2050" spans="1:124" s="68" customFormat="1" x14ac:dyDescent="0.2">
      <c r="A2050" s="67"/>
      <c r="B2050" s="67"/>
      <c r="DS2050" s="69"/>
      <c r="DT2050" s="69"/>
    </row>
    <row r="2051" spans="1:124" s="68" customFormat="1" x14ac:dyDescent="0.2">
      <c r="A2051" s="67"/>
      <c r="B2051" s="67"/>
      <c r="DS2051" s="69"/>
      <c r="DT2051" s="69"/>
    </row>
    <row r="2052" spans="1:124" s="68" customFormat="1" x14ac:dyDescent="0.2">
      <c r="A2052" s="67"/>
      <c r="B2052" s="67"/>
      <c r="DS2052" s="69"/>
      <c r="DT2052" s="69"/>
    </row>
    <row r="2053" spans="1:124" s="68" customFormat="1" x14ac:dyDescent="0.2">
      <c r="A2053" s="67"/>
      <c r="B2053" s="67"/>
      <c r="DS2053" s="69"/>
      <c r="DT2053" s="69"/>
    </row>
    <row r="2054" spans="1:124" s="68" customFormat="1" x14ac:dyDescent="0.2">
      <c r="A2054" s="67"/>
      <c r="B2054" s="67"/>
      <c r="DS2054" s="69"/>
      <c r="DT2054" s="69"/>
    </row>
    <row r="2055" spans="1:124" s="68" customFormat="1" x14ac:dyDescent="0.2">
      <c r="A2055" s="67"/>
      <c r="B2055" s="67"/>
      <c r="DS2055" s="69"/>
      <c r="DT2055" s="69"/>
    </row>
    <row r="2056" spans="1:124" s="68" customFormat="1" x14ac:dyDescent="0.2">
      <c r="A2056" s="67"/>
      <c r="B2056" s="67"/>
      <c r="DS2056" s="69"/>
      <c r="DT2056" s="69"/>
    </row>
    <row r="2057" spans="1:124" s="68" customFormat="1" x14ac:dyDescent="0.2">
      <c r="A2057" s="67"/>
      <c r="B2057" s="67"/>
      <c r="DS2057" s="69"/>
      <c r="DT2057" s="69"/>
    </row>
    <row r="2058" spans="1:124" s="68" customFormat="1" x14ac:dyDescent="0.2">
      <c r="A2058" s="67"/>
      <c r="B2058" s="67"/>
      <c r="DS2058" s="69"/>
      <c r="DT2058" s="69"/>
    </row>
    <row r="2059" spans="1:124" s="68" customFormat="1" x14ac:dyDescent="0.2">
      <c r="A2059" s="67"/>
      <c r="B2059" s="67"/>
      <c r="DS2059" s="69"/>
      <c r="DT2059" s="69"/>
    </row>
    <row r="2060" spans="1:124" s="68" customFormat="1" x14ac:dyDescent="0.2">
      <c r="A2060" s="67"/>
      <c r="B2060" s="67"/>
      <c r="DS2060" s="69"/>
      <c r="DT2060" s="69"/>
    </row>
    <row r="2061" spans="1:124" s="68" customFormat="1" x14ac:dyDescent="0.2">
      <c r="A2061" s="67"/>
      <c r="B2061" s="67"/>
      <c r="DS2061" s="69"/>
      <c r="DT2061" s="69"/>
    </row>
    <row r="2062" spans="1:124" s="68" customFormat="1" x14ac:dyDescent="0.2">
      <c r="A2062" s="67"/>
      <c r="B2062" s="67"/>
      <c r="DS2062" s="69"/>
      <c r="DT2062" s="69"/>
    </row>
    <row r="2063" spans="1:124" s="68" customFormat="1" x14ac:dyDescent="0.2">
      <c r="A2063" s="67"/>
      <c r="B2063" s="67"/>
      <c r="DS2063" s="69"/>
      <c r="DT2063" s="69"/>
    </row>
    <row r="2064" spans="1:124" s="68" customFormat="1" x14ac:dyDescent="0.2">
      <c r="A2064" s="67"/>
      <c r="B2064" s="67"/>
      <c r="DS2064" s="69"/>
      <c r="DT2064" s="69"/>
    </row>
    <row r="2065" spans="1:124" s="68" customFormat="1" x14ac:dyDescent="0.2">
      <c r="A2065" s="67"/>
      <c r="B2065" s="67"/>
      <c r="DS2065" s="69"/>
      <c r="DT2065" s="69"/>
    </row>
    <row r="2066" spans="1:124" s="68" customFormat="1" x14ac:dyDescent="0.2">
      <c r="A2066" s="67"/>
      <c r="B2066" s="67"/>
      <c r="DS2066" s="69"/>
      <c r="DT2066" s="69"/>
    </row>
    <row r="2067" spans="1:124" s="68" customFormat="1" x14ac:dyDescent="0.2">
      <c r="A2067" s="67"/>
      <c r="B2067" s="67"/>
      <c r="DS2067" s="69"/>
      <c r="DT2067" s="69"/>
    </row>
    <row r="2068" spans="1:124" s="68" customFormat="1" x14ac:dyDescent="0.2">
      <c r="A2068" s="67"/>
      <c r="B2068" s="67"/>
      <c r="DS2068" s="69"/>
      <c r="DT2068" s="69"/>
    </row>
    <row r="2069" spans="1:124" s="68" customFormat="1" x14ac:dyDescent="0.2">
      <c r="A2069" s="67"/>
      <c r="B2069" s="67"/>
      <c r="DS2069" s="69"/>
      <c r="DT2069" s="69"/>
    </row>
    <row r="2070" spans="1:124" s="68" customFormat="1" x14ac:dyDescent="0.2">
      <c r="A2070" s="67"/>
      <c r="B2070" s="67"/>
      <c r="DS2070" s="69"/>
      <c r="DT2070" s="69"/>
    </row>
    <row r="2071" spans="1:124" s="68" customFormat="1" x14ac:dyDescent="0.2">
      <c r="A2071" s="67"/>
      <c r="B2071" s="67"/>
      <c r="DS2071" s="69"/>
      <c r="DT2071" s="69"/>
    </row>
    <row r="2072" spans="1:124" s="68" customFormat="1" x14ac:dyDescent="0.2">
      <c r="A2072" s="67"/>
      <c r="B2072" s="67"/>
      <c r="DS2072" s="69"/>
      <c r="DT2072" s="69"/>
    </row>
    <row r="2073" spans="1:124" s="68" customFormat="1" x14ac:dyDescent="0.2">
      <c r="A2073" s="67"/>
      <c r="B2073" s="67"/>
      <c r="DS2073" s="69"/>
      <c r="DT2073" s="69"/>
    </row>
    <row r="2074" spans="1:124" s="68" customFormat="1" x14ac:dyDescent="0.2">
      <c r="A2074" s="67"/>
      <c r="B2074" s="67"/>
      <c r="DS2074" s="69"/>
      <c r="DT2074" s="69"/>
    </row>
    <row r="2075" spans="1:124" s="68" customFormat="1" x14ac:dyDescent="0.2">
      <c r="A2075" s="67"/>
      <c r="B2075" s="67"/>
      <c r="DS2075" s="69"/>
      <c r="DT2075" s="69"/>
    </row>
    <row r="2076" spans="1:124" s="68" customFormat="1" x14ac:dyDescent="0.2">
      <c r="A2076" s="67"/>
      <c r="B2076" s="67"/>
      <c r="DS2076" s="69"/>
      <c r="DT2076" s="69"/>
    </row>
    <row r="2077" spans="1:124" s="68" customFormat="1" x14ac:dyDescent="0.2">
      <c r="A2077" s="67"/>
      <c r="B2077" s="67"/>
      <c r="DS2077" s="69"/>
      <c r="DT2077" s="69"/>
    </row>
    <row r="2078" spans="1:124" s="68" customFormat="1" x14ac:dyDescent="0.2">
      <c r="A2078" s="67"/>
      <c r="B2078" s="67"/>
      <c r="DS2078" s="69"/>
      <c r="DT2078" s="69"/>
    </row>
    <row r="2079" spans="1:124" s="68" customFormat="1" x14ac:dyDescent="0.2">
      <c r="A2079" s="67"/>
      <c r="B2079" s="67"/>
      <c r="DS2079" s="69"/>
      <c r="DT2079" s="69"/>
    </row>
    <row r="2080" spans="1:124" s="68" customFormat="1" x14ac:dyDescent="0.2">
      <c r="A2080" s="67"/>
      <c r="B2080" s="67"/>
      <c r="DS2080" s="69"/>
      <c r="DT2080" s="69"/>
    </row>
    <row r="2081" spans="1:124" s="68" customFormat="1" x14ac:dyDescent="0.2">
      <c r="A2081" s="67"/>
      <c r="B2081" s="67"/>
      <c r="DS2081" s="69"/>
      <c r="DT2081" s="69"/>
    </row>
    <row r="2082" spans="1:124" s="68" customFormat="1" x14ac:dyDescent="0.2">
      <c r="A2082" s="67"/>
      <c r="B2082" s="67"/>
      <c r="DS2082" s="69"/>
      <c r="DT2082" s="69"/>
    </row>
    <row r="2083" spans="1:124" s="68" customFormat="1" x14ac:dyDescent="0.2">
      <c r="A2083" s="67"/>
      <c r="B2083" s="67"/>
      <c r="DS2083" s="69"/>
      <c r="DT2083" s="69"/>
    </row>
    <row r="2084" spans="1:124" s="68" customFormat="1" x14ac:dyDescent="0.2">
      <c r="A2084" s="67"/>
      <c r="B2084" s="67"/>
      <c r="DS2084" s="69"/>
      <c r="DT2084" s="69"/>
    </row>
    <row r="2085" spans="1:124" s="68" customFormat="1" x14ac:dyDescent="0.2">
      <c r="A2085" s="67"/>
      <c r="B2085" s="67"/>
      <c r="DS2085" s="69"/>
      <c r="DT2085" s="69"/>
    </row>
    <row r="2086" spans="1:124" s="68" customFormat="1" x14ac:dyDescent="0.2">
      <c r="A2086" s="67"/>
      <c r="B2086" s="67"/>
      <c r="DS2086" s="69"/>
      <c r="DT2086" s="69"/>
    </row>
    <row r="2087" spans="1:124" s="68" customFormat="1" x14ac:dyDescent="0.2">
      <c r="A2087" s="67"/>
      <c r="B2087" s="67"/>
      <c r="DS2087" s="69"/>
      <c r="DT2087" s="69"/>
    </row>
    <row r="2088" spans="1:124" s="68" customFormat="1" x14ac:dyDescent="0.2">
      <c r="A2088" s="67"/>
      <c r="B2088" s="67"/>
      <c r="DS2088" s="69"/>
      <c r="DT2088" s="69"/>
    </row>
    <row r="2089" spans="1:124" s="68" customFormat="1" x14ac:dyDescent="0.2">
      <c r="A2089" s="67"/>
      <c r="B2089" s="67"/>
      <c r="DS2089" s="69"/>
      <c r="DT2089" s="69"/>
    </row>
    <row r="2090" spans="1:124" s="68" customFormat="1" x14ac:dyDescent="0.2">
      <c r="A2090" s="67"/>
      <c r="B2090" s="67"/>
      <c r="DS2090" s="69"/>
      <c r="DT2090" s="69"/>
    </row>
    <row r="2091" spans="1:124" s="68" customFormat="1" x14ac:dyDescent="0.2">
      <c r="A2091" s="67"/>
      <c r="B2091" s="67"/>
      <c r="DS2091" s="69"/>
      <c r="DT2091" s="69"/>
    </row>
    <row r="2092" spans="1:124" s="68" customFormat="1" x14ac:dyDescent="0.2">
      <c r="A2092" s="67"/>
      <c r="B2092" s="67"/>
      <c r="DS2092" s="69"/>
      <c r="DT2092" s="69"/>
    </row>
    <row r="2093" spans="1:124" s="68" customFormat="1" x14ac:dyDescent="0.2">
      <c r="A2093" s="67"/>
      <c r="B2093" s="67"/>
      <c r="DS2093" s="69"/>
      <c r="DT2093" s="69"/>
    </row>
    <row r="2094" spans="1:124" s="68" customFormat="1" x14ac:dyDescent="0.2">
      <c r="A2094" s="67"/>
      <c r="B2094" s="67"/>
      <c r="DS2094" s="69"/>
      <c r="DT2094" s="69"/>
    </row>
    <row r="2095" spans="1:124" s="68" customFormat="1" x14ac:dyDescent="0.2">
      <c r="A2095" s="67"/>
      <c r="B2095" s="67"/>
      <c r="DS2095" s="69"/>
      <c r="DT2095" s="69"/>
    </row>
    <row r="2096" spans="1:124" s="68" customFormat="1" x14ac:dyDescent="0.2">
      <c r="A2096" s="67"/>
      <c r="B2096" s="67"/>
      <c r="DS2096" s="69"/>
      <c r="DT2096" s="69"/>
    </row>
    <row r="2097" spans="1:124" s="68" customFormat="1" x14ac:dyDescent="0.2">
      <c r="A2097" s="67"/>
      <c r="B2097" s="67"/>
      <c r="DS2097" s="69"/>
      <c r="DT2097" s="69"/>
    </row>
    <row r="2098" spans="1:124" s="68" customFormat="1" x14ac:dyDescent="0.2">
      <c r="A2098" s="67"/>
      <c r="B2098" s="67"/>
      <c r="DS2098" s="69"/>
      <c r="DT2098" s="69"/>
    </row>
    <row r="2099" spans="1:124" s="68" customFormat="1" x14ac:dyDescent="0.2">
      <c r="A2099" s="67"/>
      <c r="B2099" s="67"/>
      <c r="DS2099" s="69"/>
      <c r="DT2099" s="69"/>
    </row>
    <row r="2100" spans="1:124" s="68" customFormat="1" x14ac:dyDescent="0.2">
      <c r="A2100" s="67"/>
      <c r="B2100" s="67"/>
      <c r="DS2100" s="69"/>
      <c r="DT2100" s="69"/>
    </row>
    <row r="2101" spans="1:124" s="68" customFormat="1" x14ac:dyDescent="0.2">
      <c r="A2101" s="67"/>
      <c r="B2101" s="67"/>
      <c r="DS2101" s="69"/>
      <c r="DT2101" s="69"/>
    </row>
    <row r="2102" spans="1:124" s="68" customFormat="1" x14ac:dyDescent="0.2">
      <c r="A2102" s="67"/>
      <c r="B2102" s="67"/>
      <c r="DS2102" s="69"/>
      <c r="DT2102" s="69"/>
    </row>
    <row r="2103" spans="1:124" s="68" customFormat="1" x14ac:dyDescent="0.2">
      <c r="A2103" s="67"/>
      <c r="B2103" s="67"/>
      <c r="DS2103" s="69"/>
      <c r="DT2103" s="69"/>
    </row>
    <row r="2104" spans="1:124" s="68" customFormat="1" x14ac:dyDescent="0.2">
      <c r="A2104" s="67"/>
      <c r="B2104" s="67"/>
      <c r="DS2104" s="69"/>
      <c r="DT2104" s="69"/>
    </row>
    <row r="2105" spans="1:124" s="68" customFormat="1" x14ac:dyDescent="0.2">
      <c r="A2105" s="67"/>
      <c r="B2105" s="67"/>
      <c r="DS2105" s="69"/>
      <c r="DT2105" s="69"/>
    </row>
    <row r="2106" spans="1:124" s="68" customFormat="1" x14ac:dyDescent="0.2">
      <c r="A2106" s="67"/>
      <c r="B2106" s="67"/>
      <c r="DS2106" s="69"/>
      <c r="DT2106" s="69"/>
    </row>
    <row r="2107" spans="1:124" s="68" customFormat="1" x14ac:dyDescent="0.2">
      <c r="A2107" s="67"/>
      <c r="B2107" s="67"/>
      <c r="DS2107" s="69"/>
      <c r="DT2107" s="69"/>
    </row>
    <row r="2108" spans="1:124" s="68" customFormat="1" x14ac:dyDescent="0.2">
      <c r="A2108" s="67"/>
      <c r="B2108" s="67"/>
      <c r="DS2108" s="69"/>
      <c r="DT2108" s="69"/>
    </row>
    <row r="2109" spans="1:124" s="68" customFormat="1" x14ac:dyDescent="0.2">
      <c r="A2109" s="67"/>
      <c r="B2109" s="67"/>
      <c r="DS2109" s="69"/>
      <c r="DT2109" s="69"/>
    </row>
    <row r="2110" spans="1:124" s="68" customFormat="1" x14ac:dyDescent="0.2">
      <c r="A2110" s="67"/>
      <c r="B2110" s="67"/>
      <c r="DS2110" s="69"/>
      <c r="DT2110" s="69"/>
    </row>
    <row r="2111" spans="1:124" s="68" customFormat="1" x14ac:dyDescent="0.2">
      <c r="A2111" s="67"/>
      <c r="B2111" s="67"/>
      <c r="DS2111" s="69"/>
      <c r="DT2111" s="69"/>
    </row>
    <row r="2112" spans="1:124" s="68" customFormat="1" x14ac:dyDescent="0.2">
      <c r="A2112" s="67"/>
      <c r="B2112" s="67"/>
      <c r="DS2112" s="69"/>
      <c r="DT2112" s="69"/>
    </row>
    <row r="2113" spans="1:124" s="68" customFormat="1" x14ac:dyDescent="0.2">
      <c r="A2113" s="67"/>
      <c r="B2113" s="67"/>
      <c r="DS2113" s="69"/>
      <c r="DT2113" s="69"/>
    </row>
    <row r="2114" spans="1:124" s="68" customFormat="1" x14ac:dyDescent="0.2">
      <c r="A2114" s="67"/>
      <c r="B2114" s="67"/>
      <c r="DS2114" s="69"/>
      <c r="DT2114" s="69"/>
    </row>
    <row r="2115" spans="1:124" s="68" customFormat="1" x14ac:dyDescent="0.2">
      <c r="A2115" s="67"/>
      <c r="B2115" s="67"/>
      <c r="DS2115" s="69"/>
      <c r="DT2115" s="69"/>
    </row>
    <row r="2116" spans="1:124" s="68" customFormat="1" x14ac:dyDescent="0.2">
      <c r="A2116" s="67"/>
      <c r="B2116" s="67"/>
      <c r="DS2116" s="69"/>
      <c r="DT2116" s="69"/>
    </row>
    <row r="2117" spans="1:124" s="68" customFormat="1" x14ac:dyDescent="0.2">
      <c r="A2117" s="67"/>
      <c r="B2117" s="67"/>
      <c r="DS2117" s="69"/>
      <c r="DT2117" s="69"/>
    </row>
    <row r="2118" spans="1:124" s="68" customFormat="1" x14ac:dyDescent="0.2">
      <c r="A2118" s="67"/>
      <c r="B2118" s="67"/>
      <c r="DS2118" s="69"/>
      <c r="DT2118" s="69"/>
    </row>
    <row r="2119" spans="1:124" s="68" customFormat="1" x14ac:dyDescent="0.2">
      <c r="A2119" s="67"/>
      <c r="B2119" s="67"/>
      <c r="DS2119" s="69"/>
      <c r="DT2119" s="69"/>
    </row>
    <row r="2120" spans="1:124" s="68" customFormat="1" x14ac:dyDescent="0.2">
      <c r="A2120" s="67"/>
      <c r="B2120" s="67"/>
      <c r="DS2120" s="69"/>
      <c r="DT2120" s="69"/>
    </row>
    <row r="2121" spans="1:124" s="68" customFormat="1" x14ac:dyDescent="0.2">
      <c r="A2121" s="67"/>
      <c r="B2121" s="67"/>
      <c r="DS2121" s="69"/>
      <c r="DT2121" s="69"/>
    </row>
    <row r="2122" spans="1:124" s="68" customFormat="1" x14ac:dyDescent="0.2">
      <c r="A2122" s="67"/>
      <c r="B2122" s="67"/>
      <c r="DS2122" s="69"/>
      <c r="DT2122" s="69"/>
    </row>
    <row r="2123" spans="1:124" s="68" customFormat="1" x14ac:dyDescent="0.2">
      <c r="A2123" s="67"/>
      <c r="B2123" s="67"/>
      <c r="DS2123" s="69"/>
      <c r="DT2123" s="69"/>
    </row>
    <row r="2124" spans="1:124" s="68" customFormat="1" x14ac:dyDescent="0.2">
      <c r="A2124" s="67"/>
      <c r="B2124" s="67"/>
      <c r="DS2124" s="69"/>
      <c r="DT2124" s="69"/>
    </row>
    <row r="2125" spans="1:124" s="68" customFormat="1" x14ac:dyDescent="0.2">
      <c r="A2125" s="67"/>
      <c r="B2125" s="67"/>
      <c r="DS2125" s="69"/>
      <c r="DT2125" s="69"/>
    </row>
    <row r="2126" spans="1:124" s="68" customFormat="1" x14ac:dyDescent="0.2">
      <c r="A2126" s="67"/>
      <c r="B2126" s="67"/>
      <c r="DS2126" s="69"/>
      <c r="DT2126" s="69"/>
    </row>
    <row r="2127" spans="1:124" s="68" customFormat="1" x14ac:dyDescent="0.2">
      <c r="A2127" s="67"/>
      <c r="B2127" s="67"/>
      <c r="DS2127" s="69"/>
      <c r="DT2127" s="69"/>
    </row>
    <row r="2128" spans="1:124" s="68" customFormat="1" x14ac:dyDescent="0.2">
      <c r="A2128" s="67"/>
      <c r="B2128" s="67"/>
      <c r="DS2128" s="69"/>
      <c r="DT2128" s="69"/>
    </row>
    <row r="2129" spans="1:124" s="68" customFormat="1" x14ac:dyDescent="0.2">
      <c r="A2129" s="67"/>
      <c r="B2129" s="67"/>
      <c r="DS2129" s="69"/>
      <c r="DT2129" s="69"/>
    </row>
    <row r="2130" spans="1:124" s="68" customFormat="1" x14ac:dyDescent="0.2">
      <c r="A2130" s="67"/>
      <c r="B2130" s="67"/>
      <c r="DS2130" s="69"/>
      <c r="DT2130" s="69"/>
    </row>
    <row r="2131" spans="1:124" s="68" customFormat="1" x14ac:dyDescent="0.2">
      <c r="A2131" s="67"/>
      <c r="B2131" s="67"/>
      <c r="DS2131" s="69"/>
      <c r="DT2131" s="69"/>
    </row>
    <row r="2132" spans="1:124" s="68" customFormat="1" x14ac:dyDescent="0.2">
      <c r="A2132" s="67"/>
      <c r="B2132" s="67"/>
      <c r="DS2132" s="69"/>
      <c r="DT2132" s="69"/>
    </row>
    <row r="2133" spans="1:124" s="68" customFormat="1" x14ac:dyDescent="0.2">
      <c r="A2133" s="67"/>
      <c r="B2133" s="67"/>
      <c r="DS2133" s="69"/>
      <c r="DT2133" s="69"/>
    </row>
    <row r="2134" spans="1:124" s="68" customFormat="1" x14ac:dyDescent="0.2">
      <c r="A2134" s="67"/>
      <c r="B2134" s="67"/>
      <c r="DS2134" s="69"/>
      <c r="DT2134" s="69"/>
    </row>
    <row r="2135" spans="1:124" s="68" customFormat="1" x14ac:dyDescent="0.2">
      <c r="A2135" s="67"/>
      <c r="B2135" s="67"/>
      <c r="DS2135" s="69"/>
      <c r="DT2135" s="69"/>
    </row>
    <row r="2136" spans="1:124" s="68" customFormat="1" x14ac:dyDescent="0.2">
      <c r="A2136" s="67"/>
      <c r="B2136" s="67"/>
      <c r="DS2136" s="69"/>
      <c r="DT2136" s="69"/>
    </row>
    <row r="2137" spans="1:124" s="68" customFormat="1" x14ac:dyDescent="0.2">
      <c r="A2137" s="67"/>
      <c r="B2137" s="67"/>
      <c r="DS2137" s="69"/>
      <c r="DT2137" s="69"/>
    </row>
    <row r="2138" spans="1:124" s="68" customFormat="1" x14ac:dyDescent="0.2">
      <c r="A2138" s="67"/>
      <c r="B2138" s="67"/>
      <c r="DS2138" s="69"/>
      <c r="DT2138" s="69"/>
    </row>
    <row r="2139" spans="1:124" s="68" customFormat="1" x14ac:dyDescent="0.2">
      <c r="A2139" s="67"/>
      <c r="B2139" s="67"/>
      <c r="DS2139" s="69"/>
      <c r="DT2139" s="69"/>
    </row>
    <row r="2140" spans="1:124" s="68" customFormat="1" x14ac:dyDescent="0.2">
      <c r="A2140" s="67"/>
      <c r="B2140" s="67"/>
      <c r="DS2140" s="69"/>
      <c r="DT2140" s="69"/>
    </row>
    <row r="2141" spans="1:124" s="68" customFormat="1" x14ac:dyDescent="0.2">
      <c r="A2141" s="67"/>
      <c r="B2141" s="67"/>
      <c r="DS2141" s="69"/>
      <c r="DT2141" s="69"/>
    </row>
    <row r="2142" spans="1:124" s="68" customFormat="1" x14ac:dyDescent="0.2">
      <c r="A2142" s="67"/>
      <c r="B2142" s="67"/>
      <c r="DS2142" s="69"/>
      <c r="DT2142" s="69"/>
    </row>
    <row r="2143" spans="1:124" s="68" customFormat="1" x14ac:dyDescent="0.2">
      <c r="A2143" s="67"/>
      <c r="B2143" s="67"/>
      <c r="DS2143" s="69"/>
      <c r="DT2143" s="69"/>
    </row>
    <row r="2144" spans="1:124" s="68" customFormat="1" x14ac:dyDescent="0.2">
      <c r="A2144" s="67"/>
      <c r="B2144" s="67"/>
      <c r="DS2144" s="69"/>
      <c r="DT2144" s="69"/>
    </row>
    <row r="2145" spans="1:124" s="68" customFormat="1" x14ac:dyDescent="0.2">
      <c r="A2145" s="67"/>
      <c r="B2145" s="67"/>
      <c r="DS2145" s="69"/>
      <c r="DT2145" s="69"/>
    </row>
    <row r="2146" spans="1:124" s="68" customFormat="1" x14ac:dyDescent="0.2">
      <c r="A2146" s="67"/>
      <c r="B2146" s="67"/>
      <c r="DS2146" s="69"/>
      <c r="DT2146" s="69"/>
    </row>
    <row r="2147" spans="1:124" s="68" customFormat="1" x14ac:dyDescent="0.2">
      <c r="A2147" s="67"/>
      <c r="B2147" s="67"/>
      <c r="DS2147" s="69"/>
      <c r="DT2147" s="69"/>
    </row>
    <row r="2148" spans="1:124" s="68" customFormat="1" x14ac:dyDescent="0.2">
      <c r="A2148" s="67"/>
      <c r="B2148" s="67"/>
      <c r="DS2148" s="69"/>
      <c r="DT2148" s="69"/>
    </row>
    <row r="2149" spans="1:124" s="68" customFormat="1" x14ac:dyDescent="0.2">
      <c r="A2149" s="67"/>
      <c r="B2149" s="67"/>
      <c r="DS2149" s="69"/>
      <c r="DT2149" s="69"/>
    </row>
    <row r="2150" spans="1:124" s="68" customFormat="1" x14ac:dyDescent="0.2">
      <c r="A2150" s="67"/>
      <c r="B2150" s="67"/>
      <c r="DS2150" s="69"/>
      <c r="DT2150" s="69"/>
    </row>
    <row r="2151" spans="1:124" s="68" customFormat="1" x14ac:dyDescent="0.2">
      <c r="A2151" s="67"/>
      <c r="B2151" s="67"/>
      <c r="DS2151" s="69"/>
      <c r="DT2151" s="69"/>
    </row>
    <row r="2152" spans="1:124" s="68" customFormat="1" x14ac:dyDescent="0.2">
      <c r="A2152" s="67"/>
      <c r="B2152" s="67"/>
      <c r="DS2152" s="69"/>
      <c r="DT2152" s="69"/>
    </row>
    <row r="2153" spans="1:124" s="68" customFormat="1" x14ac:dyDescent="0.2">
      <c r="A2153" s="67"/>
      <c r="B2153" s="67"/>
      <c r="DS2153" s="69"/>
      <c r="DT2153" s="69"/>
    </row>
    <row r="2154" spans="1:124" s="68" customFormat="1" x14ac:dyDescent="0.2">
      <c r="A2154" s="67"/>
      <c r="B2154" s="67"/>
      <c r="DS2154" s="69"/>
      <c r="DT2154" s="69"/>
    </row>
    <row r="2155" spans="1:124" s="68" customFormat="1" x14ac:dyDescent="0.2">
      <c r="A2155" s="67"/>
      <c r="B2155" s="67"/>
      <c r="DS2155" s="69"/>
      <c r="DT2155" s="69"/>
    </row>
    <row r="2156" spans="1:124" s="68" customFormat="1" x14ac:dyDescent="0.2">
      <c r="A2156" s="67"/>
      <c r="B2156" s="67"/>
      <c r="DS2156" s="69"/>
      <c r="DT2156" s="69"/>
    </row>
    <row r="2157" spans="1:124" s="68" customFormat="1" x14ac:dyDescent="0.2">
      <c r="A2157" s="67"/>
      <c r="B2157" s="67"/>
      <c r="DS2157" s="69"/>
      <c r="DT2157" s="69"/>
    </row>
    <row r="2158" spans="1:124" s="68" customFormat="1" x14ac:dyDescent="0.2">
      <c r="A2158" s="67"/>
      <c r="B2158" s="67"/>
      <c r="DS2158" s="69"/>
      <c r="DT2158" s="69"/>
    </row>
    <row r="2159" spans="1:124" s="68" customFormat="1" x14ac:dyDescent="0.2">
      <c r="A2159" s="67"/>
      <c r="B2159" s="67"/>
      <c r="DS2159" s="69"/>
      <c r="DT2159" s="69"/>
    </row>
    <row r="2160" spans="1:124" s="68" customFormat="1" x14ac:dyDescent="0.2">
      <c r="A2160" s="67"/>
      <c r="B2160" s="67"/>
      <c r="DS2160" s="69"/>
      <c r="DT2160" s="69"/>
    </row>
    <row r="2161" spans="1:124" s="68" customFormat="1" x14ac:dyDescent="0.2">
      <c r="A2161" s="67"/>
      <c r="B2161" s="67"/>
      <c r="DS2161" s="69"/>
      <c r="DT2161" s="69"/>
    </row>
    <row r="2162" spans="1:124" s="68" customFormat="1" x14ac:dyDescent="0.2">
      <c r="A2162" s="67"/>
      <c r="B2162" s="67"/>
      <c r="DS2162" s="69"/>
      <c r="DT2162" s="69"/>
    </row>
    <row r="2163" spans="1:124" s="68" customFormat="1" x14ac:dyDescent="0.2">
      <c r="A2163" s="67"/>
      <c r="B2163" s="67"/>
      <c r="DS2163" s="69"/>
      <c r="DT2163" s="69"/>
    </row>
    <row r="2164" spans="1:124" s="68" customFormat="1" x14ac:dyDescent="0.2">
      <c r="A2164" s="67"/>
      <c r="B2164" s="67"/>
      <c r="DS2164" s="69"/>
      <c r="DT2164" s="69"/>
    </row>
    <row r="2165" spans="1:124" s="68" customFormat="1" x14ac:dyDescent="0.2">
      <c r="A2165" s="67"/>
      <c r="B2165" s="67"/>
      <c r="DS2165" s="69"/>
      <c r="DT2165" s="69"/>
    </row>
    <row r="2166" spans="1:124" s="68" customFormat="1" x14ac:dyDescent="0.2">
      <c r="A2166" s="67"/>
      <c r="B2166" s="67"/>
      <c r="DS2166" s="69"/>
      <c r="DT2166" s="69"/>
    </row>
    <row r="2167" spans="1:124" s="68" customFormat="1" x14ac:dyDescent="0.2">
      <c r="A2167" s="67"/>
      <c r="B2167" s="67"/>
      <c r="DS2167" s="69"/>
      <c r="DT2167" s="69"/>
    </row>
    <row r="2168" spans="1:124" s="68" customFormat="1" x14ac:dyDescent="0.2">
      <c r="A2168" s="67"/>
      <c r="B2168" s="67"/>
      <c r="DS2168" s="69"/>
      <c r="DT2168" s="69"/>
    </row>
    <row r="2169" spans="1:124" s="68" customFormat="1" x14ac:dyDescent="0.2">
      <c r="A2169" s="67"/>
      <c r="B2169" s="67"/>
      <c r="DS2169" s="69"/>
      <c r="DT2169" s="69"/>
    </row>
    <row r="2170" spans="1:124" s="68" customFormat="1" x14ac:dyDescent="0.2">
      <c r="A2170" s="67"/>
      <c r="B2170" s="67"/>
      <c r="DS2170" s="69"/>
      <c r="DT2170" s="69"/>
    </row>
    <row r="2171" spans="1:124" s="68" customFormat="1" x14ac:dyDescent="0.2">
      <c r="A2171" s="67"/>
      <c r="B2171" s="67"/>
      <c r="DS2171" s="69"/>
      <c r="DT2171" s="69"/>
    </row>
    <row r="2172" spans="1:124" s="68" customFormat="1" x14ac:dyDescent="0.2">
      <c r="A2172" s="67"/>
      <c r="B2172" s="67"/>
      <c r="DS2172" s="69"/>
      <c r="DT2172" s="69"/>
    </row>
    <row r="2173" spans="1:124" s="68" customFormat="1" x14ac:dyDescent="0.2">
      <c r="A2173" s="67"/>
      <c r="B2173" s="67"/>
      <c r="DS2173" s="69"/>
      <c r="DT2173" s="69"/>
    </row>
    <row r="2174" spans="1:124" s="68" customFormat="1" x14ac:dyDescent="0.2">
      <c r="A2174" s="67"/>
      <c r="B2174" s="67"/>
      <c r="DS2174" s="69"/>
      <c r="DT2174" s="69"/>
    </row>
    <row r="2175" spans="1:124" s="68" customFormat="1" x14ac:dyDescent="0.2">
      <c r="A2175" s="67"/>
      <c r="B2175" s="67"/>
      <c r="DS2175" s="69"/>
      <c r="DT2175" s="69"/>
    </row>
    <row r="2176" spans="1:124" s="68" customFormat="1" x14ac:dyDescent="0.2">
      <c r="A2176" s="67"/>
      <c r="B2176" s="67"/>
      <c r="DS2176" s="69"/>
      <c r="DT2176" s="69"/>
    </row>
    <row r="2177" spans="1:124" s="68" customFormat="1" x14ac:dyDescent="0.2">
      <c r="A2177" s="67"/>
      <c r="B2177" s="67"/>
      <c r="DS2177" s="69"/>
      <c r="DT2177" s="69"/>
    </row>
    <row r="2178" spans="1:124" s="68" customFormat="1" x14ac:dyDescent="0.2">
      <c r="A2178" s="67"/>
      <c r="B2178" s="67"/>
      <c r="DS2178" s="69"/>
      <c r="DT2178" s="69"/>
    </row>
    <row r="2179" spans="1:124" s="68" customFormat="1" x14ac:dyDescent="0.2">
      <c r="A2179" s="67"/>
      <c r="B2179" s="67"/>
      <c r="DS2179" s="69"/>
      <c r="DT2179" s="69"/>
    </row>
    <row r="2180" spans="1:124" s="68" customFormat="1" x14ac:dyDescent="0.2">
      <c r="A2180" s="67"/>
      <c r="B2180" s="67"/>
      <c r="DS2180" s="69"/>
      <c r="DT2180" s="69"/>
    </row>
    <row r="2181" spans="1:124" s="68" customFormat="1" x14ac:dyDescent="0.2">
      <c r="A2181" s="67"/>
      <c r="B2181" s="67"/>
      <c r="DS2181" s="69"/>
      <c r="DT2181" s="69"/>
    </row>
    <row r="2182" spans="1:124" s="68" customFormat="1" x14ac:dyDescent="0.2">
      <c r="A2182" s="67"/>
      <c r="B2182" s="67"/>
      <c r="DS2182" s="69"/>
      <c r="DT2182" s="69"/>
    </row>
    <row r="2183" spans="1:124" s="68" customFormat="1" x14ac:dyDescent="0.2">
      <c r="A2183" s="67"/>
      <c r="B2183" s="67"/>
      <c r="DS2183" s="69"/>
      <c r="DT2183" s="69"/>
    </row>
    <row r="2184" spans="1:124" s="68" customFormat="1" x14ac:dyDescent="0.2">
      <c r="A2184" s="67"/>
      <c r="B2184" s="67"/>
      <c r="DS2184" s="69"/>
      <c r="DT2184" s="69"/>
    </row>
    <row r="2185" spans="1:124" s="68" customFormat="1" x14ac:dyDescent="0.2">
      <c r="A2185" s="67"/>
      <c r="B2185" s="67"/>
      <c r="DS2185" s="69"/>
      <c r="DT2185" s="69"/>
    </row>
    <row r="2186" spans="1:124" s="68" customFormat="1" x14ac:dyDescent="0.2">
      <c r="A2186" s="67"/>
      <c r="B2186" s="67"/>
      <c r="DS2186" s="69"/>
      <c r="DT2186" s="69"/>
    </row>
    <row r="2187" spans="1:124" s="68" customFormat="1" x14ac:dyDescent="0.2">
      <c r="A2187" s="67"/>
      <c r="B2187" s="67"/>
      <c r="DS2187" s="69"/>
      <c r="DT2187" s="69"/>
    </row>
    <row r="2188" spans="1:124" s="68" customFormat="1" x14ac:dyDescent="0.2">
      <c r="A2188" s="67"/>
      <c r="B2188" s="67"/>
      <c r="DS2188" s="69"/>
      <c r="DT2188" s="69"/>
    </row>
    <row r="2189" spans="1:124" s="68" customFormat="1" x14ac:dyDescent="0.2">
      <c r="A2189" s="67"/>
      <c r="B2189" s="67"/>
      <c r="DS2189" s="69"/>
      <c r="DT2189" s="69"/>
    </row>
    <row r="2190" spans="1:124" s="68" customFormat="1" x14ac:dyDescent="0.2">
      <c r="A2190" s="67"/>
      <c r="B2190" s="67"/>
      <c r="DS2190" s="69"/>
      <c r="DT2190" s="69"/>
    </row>
    <row r="2191" spans="1:124" s="68" customFormat="1" x14ac:dyDescent="0.2">
      <c r="A2191" s="67"/>
      <c r="B2191" s="67"/>
      <c r="DS2191" s="69"/>
      <c r="DT2191" s="69"/>
    </row>
    <row r="2192" spans="1:124" s="68" customFormat="1" x14ac:dyDescent="0.2">
      <c r="A2192" s="67"/>
      <c r="B2192" s="67"/>
      <c r="DS2192" s="69"/>
      <c r="DT2192" s="69"/>
    </row>
    <row r="2193" spans="1:124" s="68" customFormat="1" x14ac:dyDescent="0.2">
      <c r="A2193" s="67"/>
      <c r="B2193" s="67"/>
      <c r="DS2193" s="69"/>
      <c r="DT2193" s="69"/>
    </row>
    <row r="2194" spans="1:124" s="68" customFormat="1" x14ac:dyDescent="0.2">
      <c r="A2194" s="67"/>
      <c r="B2194" s="67"/>
      <c r="DS2194" s="69"/>
      <c r="DT2194" s="69"/>
    </row>
    <row r="2195" spans="1:124" s="68" customFormat="1" x14ac:dyDescent="0.2">
      <c r="A2195" s="67"/>
      <c r="B2195" s="67"/>
      <c r="DS2195" s="69"/>
      <c r="DT2195" s="69"/>
    </row>
    <row r="2196" spans="1:124" s="68" customFormat="1" x14ac:dyDescent="0.2">
      <c r="A2196" s="67"/>
      <c r="B2196" s="67"/>
      <c r="DS2196" s="69"/>
      <c r="DT2196" s="69"/>
    </row>
    <row r="2197" spans="1:124" s="68" customFormat="1" x14ac:dyDescent="0.2">
      <c r="A2197" s="67"/>
      <c r="B2197" s="67"/>
      <c r="DS2197" s="69"/>
      <c r="DT2197" s="69"/>
    </row>
    <row r="2198" spans="1:124" s="68" customFormat="1" x14ac:dyDescent="0.2">
      <c r="A2198" s="67"/>
      <c r="B2198" s="67"/>
      <c r="DS2198" s="69"/>
      <c r="DT2198" s="69"/>
    </row>
    <row r="2199" spans="1:124" s="68" customFormat="1" x14ac:dyDescent="0.2">
      <c r="A2199" s="67"/>
      <c r="B2199" s="67"/>
      <c r="DS2199" s="69"/>
      <c r="DT2199" s="69"/>
    </row>
    <row r="2200" spans="1:124" s="68" customFormat="1" x14ac:dyDescent="0.2">
      <c r="A2200" s="67"/>
      <c r="B2200" s="67"/>
      <c r="DS2200" s="69"/>
      <c r="DT2200" s="69"/>
    </row>
    <row r="2201" spans="1:124" s="68" customFormat="1" x14ac:dyDescent="0.2">
      <c r="A2201" s="67"/>
      <c r="B2201" s="67"/>
      <c r="DS2201" s="69"/>
      <c r="DT2201" s="69"/>
    </row>
    <row r="2202" spans="1:124" s="68" customFormat="1" x14ac:dyDescent="0.2">
      <c r="A2202" s="67"/>
      <c r="B2202" s="67"/>
      <c r="DS2202" s="69"/>
      <c r="DT2202" s="69"/>
    </row>
    <row r="2203" spans="1:124" s="68" customFormat="1" x14ac:dyDescent="0.2">
      <c r="A2203" s="67"/>
      <c r="B2203" s="67"/>
      <c r="DS2203" s="69"/>
      <c r="DT2203" s="69"/>
    </row>
    <row r="2204" spans="1:124" s="68" customFormat="1" x14ac:dyDescent="0.2">
      <c r="A2204" s="67"/>
      <c r="B2204" s="67"/>
      <c r="DS2204" s="69"/>
      <c r="DT2204" s="69"/>
    </row>
    <row r="2205" spans="1:124" s="68" customFormat="1" x14ac:dyDescent="0.2">
      <c r="A2205" s="67"/>
      <c r="B2205" s="67"/>
      <c r="DS2205" s="69"/>
      <c r="DT2205" s="69"/>
    </row>
    <row r="2206" spans="1:124" s="68" customFormat="1" x14ac:dyDescent="0.2">
      <c r="A2206" s="67"/>
      <c r="B2206" s="67"/>
      <c r="DS2206" s="69"/>
      <c r="DT2206" s="69"/>
    </row>
    <row r="2207" spans="1:124" s="68" customFormat="1" x14ac:dyDescent="0.2">
      <c r="A2207" s="67"/>
      <c r="B2207" s="67"/>
      <c r="DS2207" s="69"/>
      <c r="DT2207" s="69"/>
    </row>
    <row r="2208" spans="1:124" s="68" customFormat="1" x14ac:dyDescent="0.2">
      <c r="A2208" s="67"/>
      <c r="B2208" s="67"/>
      <c r="DS2208" s="69"/>
      <c r="DT2208" s="69"/>
    </row>
    <row r="2209" spans="1:124" s="68" customFormat="1" x14ac:dyDescent="0.2">
      <c r="A2209" s="67"/>
      <c r="B2209" s="67"/>
      <c r="DS2209" s="69"/>
      <c r="DT2209" s="69"/>
    </row>
    <row r="2210" spans="1:124" s="68" customFormat="1" x14ac:dyDescent="0.2">
      <c r="A2210" s="67"/>
      <c r="B2210" s="67"/>
      <c r="DS2210" s="69"/>
      <c r="DT2210" s="69"/>
    </row>
    <row r="2211" spans="1:124" s="68" customFormat="1" x14ac:dyDescent="0.2">
      <c r="A2211" s="67"/>
      <c r="B2211" s="67"/>
      <c r="DS2211" s="69"/>
      <c r="DT2211" s="69"/>
    </row>
    <row r="2212" spans="1:124" s="68" customFormat="1" x14ac:dyDescent="0.2">
      <c r="A2212" s="67"/>
      <c r="B2212" s="67"/>
      <c r="DS2212" s="69"/>
      <c r="DT2212" s="69"/>
    </row>
    <row r="2213" spans="1:124" s="68" customFormat="1" x14ac:dyDescent="0.2">
      <c r="A2213" s="67"/>
      <c r="B2213" s="67"/>
      <c r="DS2213" s="69"/>
      <c r="DT2213" s="69"/>
    </row>
    <row r="2214" spans="1:124" s="68" customFormat="1" x14ac:dyDescent="0.2">
      <c r="A2214" s="67"/>
      <c r="B2214" s="67"/>
      <c r="DS2214" s="69"/>
      <c r="DT2214" s="69"/>
    </row>
    <row r="2215" spans="1:124" s="68" customFormat="1" x14ac:dyDescent="0.2">
      <c r="A2215" s="67"/>
      <c r="B2215" s="67"/>
      <c r="DS2215" s="69"/>
      <c r="DT2215" s="69"/>
    </row>
    <row r="2216" spans="1:124" s="68" customFormat="1" x14ac:dyDescent="0.2">
      <c r="A2216" s="67"/>
      <c r="B2216" s="67"/>
      <c r="DS2216" s="69"/>
      <c r="DT2216" s="69"/>
    </row>
    <row r="2217" spans="1:124" s="68" customFormat="1" x14ac:dyDescent="0.2">
      <c r="A2217" s="67"/>
      <c r="B2217" s="67"/>
      <c r="DS2217" s="69"/>
      <c r="DT2217" s="69"/>
    </row>
    <row r="2218" spans="1:124" s="68" customFormat="1" x14ac:dyDescent="0.2">
      <c r="A2218" s="67"/>
      <c r="B2218" s="67"/>
      <c r="DS2218" s="69"/>
      <c r="DT2218" s="69"/>
    </row>
    <row r="2219" spans="1:124" s="68" customFormat="1" x14ac:dyDescent="0.2">
      <c r="A2219" s="67"/>
      <c r="B2219" s="67"/>
      <c r="DS2219" s="69"/>
      <c r="DT2219" s="69"/>
    </row>
    <row r="2220" spans="1:124" s="68" customFormat="1" x14ac:dyDescent="0.2">
      <c r="A2220" s="67"/>
      <c r="B2220" s="67"/>
      <c r="DS2220" s="69"/>
      <c r="DT2220" s="69"/>
    </row>
    <row r="2221" spans="1:124" s="68" customFormat="1" x14ac:dyDescent="0.2">
      <c r="A2221" s="67"/>
      <c r="B2221" s="67"/>
      <c r="DS2221" s="69"/>
      <c r="DT2221" s="69"/>
    </row>
    <row r="2222" spans="1:124" s="68" customFormat="1" x14ac:dyDescent="0.2">
      <c r="A2222" s="67"/>
      <c r="B2222" s="67"/>
      <c r="DS2222" s="69"/>
      <c r="DT2222" s="69"/>
    </row>
    <row r="2223" spans="1:124" s="68" customFormat="1" x14ac:dyDescent="0.2">
      <c r="A2223" s="67"/>
      <c r="B2223" s="67"/>
      <c r="DS2223" s="69"/>
      <c r="DT2223" s="69"/>
    </row>
    <row r="2224" spans="1:124" s="68" customFormat="1" x14ac:dyDescent="0.2">
      <c r="A2224" s="67"/>
      <c r="B2224" s="67"/>
      <c r="DS2224" s="69"/>
      <c r="DT2224" s="69"/>
    </row>
    <row r="2225" spans="1:124" s="68" customFormat="1" x14ac:dyDescent="0.2">
      <c r="A2225" s="67"/>
      <c r="B2225" s="67"/>
      <c r="DS2225" s="69"/>
      <c r="DT2225" s="69"/>
    </row>
    <row r="2226" spans="1:124" s="68" customFormat="1" x14ac:dyDescent="0.2">
      <c r="A2226" s="67"/>
      <c r="B2226" s="67"/>
      <c r="DS2226" s="69"/>
      <c r="DT2226" s="69"/>
    </row>
    <row r="2227" spans="1:124" s="68" customFormat="1" x14ac:dyDescent="0.2">
      <c r="A2227" s="67"/>
      <c r="B2227" s="67"/>
      <c r="DS2227" s="69"/>
      <c r="DT2227" s="69"/>
    </row>
    <row r="2228" spans="1:124" s="68" customFormat="1" x14ac:dyDescent="0.2">
      <c r="A2228" s="67"/>
      <c r="B2228" s="67"/>
      <c r="DS2228" s="69"/>
      <c r="DT2228" s="69"/>
    </row>
    <row r="2229" spans="1:124" s="68" customFormat="1" x14ac:dyDescent="0.2">
      <c r="A2229" s="67"/>
      <c r="B2229" s="67"/>
      <c r="DS2229" s="69"/>
      <c r="DT2229" s="69"/>
    </row>
    <row r="2230" spans="1:124" s="68" customFormat="1" x14ac:dyDescent="0.2">
      <c r="A2230" s="67"/>
      <c r="B2230" s="67"/>
      <c r="DS2230" s="69"/>
      <c r="DT2230" s="69"/>
    </row>
    <row r="2231" spans="1:124" s="68" customFormat="1" x14ac:dyDescent="0.2">
      <c r="A2231" s="67"/>
      <c r="B2231" s="67"/>
      <c r="DS2231" s="69"/>
      <c r="DT2231" s="69"/>
    </row>
    <row r="2232" spans="1:124" s="68" customFormat="1" x14ac:dyDescent="0.2">
      <c r="A2232" s="67"/>
      <c r="B2232" s="67"/>
      <c r="DS2232" s="69"/>
      <c r="DT2232" s="69"/>
    </row>
    <row r="2233" spans="1:124" s="68" customFormat="1" x14ac:dyDescent="0.2">
      <c r="A2233" s="67"/>
      <c r="B2233" s="67"/>
      <c r="DS2233" s="69"/>
      <c r="DT2233" s="69"/>
    </row>
    <row r="2234" spans="1:124" s="68" customFormat="1" x14ac:dyDescent="0.2">
      <c r="A2234" s="67"/>
      <c r="B2234" s="67"/>
      <c r="DS2234" s="69"/>
      <c r="DT2234" s="69"/>
    </row>
    <row r="2235" spans="1:124" s="68" customFormat="1" x14ac:dyDescent="0.2">
      <c r="A2235" s="67"/>
      <c r="B2235" s="67"/>
      <c r="DS2235" s="69"/>
      <c r="DT2235" s="69"/>
    </row>
    <row r="2236" spans="1:124" s="68" customFormat="1" x14ac:dyDescent="0.2">
      <c r="A2236" s="67"/>
      <c r="B2236" s="67"/>
      <c r="DS2236" s="69"/>
      <c r="DT2236" s="69"/>
    </row>
    <row r="2237" spans="1:124" s="68" customFormat="1" x14ac:dyDescent="0.2">
      <c r="A2237" s="67"/>
      <c r="B2237" s="67"/>
      <c r="DS2237" s="69"/>
      <c r="DT2237" s="69"/>
    </row>
    <row r="2238" spans="1:124" s="68" customFormat="1" x14ac:dyDescent="0.2">
      <c r="A2238" s="67"/>
      <c r="B2238" s="67"/>
      <c r="DS2238" s="69"/>
      <c r="DT2238" s="69"/>
    </row>
    <row r="2239" spans="1:124" s="68" customFormat="1" x14ac:dyDescent="0.2">
      <c r="A2239" s="67"/>
      <c r="B2239" s="67"/>
      <c r="DS2239" s="69"/>
      <c r="DT2239" s="69"/>
    </row>
    <row r="2240" spans="1:124" s="68" customFormat="1" x14ac:dyDescent="0.2">
      <c r="A2240" s="67"/>
      <c r="B2240" s="67"/>
      <c r="DS2240" s="69"/>
      <c r="DT2240" s="69"/>
    </row>
    <row r="2241" spans="1:124" s="68" customFormat="1" x14ac:dyDescent="0.2">
      <c r="A2241" s="67"/>
      <c r="B2241" s="67"/>
      <c r="DS2241" s="69"/>
      <c r="DT2241" s="69"/>
    </row>
    <row r="2242" spans="1:124" s="68" customFormat="1" x14ac:dyDescent="0.2">
      <c r="A2242" s="67"/>
      <c r="B2242" s="67"/>
      <c r="DS2242" s="69"/>
      <c r="DT2242" s="69"/>
    </row>
    <row r="2243" spans="1:124" s="68" customFormat="1" x14ac:dyDescent="0.2">
      <c r="A2243" s="67"/>
      <c r="B2243" s="67"/>
      <c r="DS2243" s="69"/>
      <c r="DT2243" s="69"/>
    </row>
    <row r="2244" spans="1:124" s="68" customFormat="1" x14ac:dyDescent="0.2">
      <c r="A2244" s="67"/>
      <c r="B2244" s="67"/>
      <c r="DS2244" s="69"/>
      <c r="DT2244" s="69"/>
    </row>
    <row r="2245" spans="1:124" s="68" customFormat="1" x14ac:dyDescent="0.2">
      <c r="A2245" s="67"/>
      <c r="B2245" s="67"/>
      <c r="DS2245" s="69"/>
      <c r="DT2245" s="69"/>
    </row>
    <row r="2246" spans="1:124" s="68" customFormat="1" x14ac:dyDescent="0.2">
      <c r="A2246" s="67"/>
      <c r="B2246" s="67"/>
      <c r="DS2246" s="69"/>
      <c r="DT2246" s="69"/>
    </row>
    <row r="2247" spans="1:124" s="68" customFormat="1" x14ac:dyDescent="0.2">
      <c r="A2247" s="67"/>
      <c r="B2247" s="67"/>
      <c r="DS2247" s="69"/>
      <c r="DT2247" s="69"/>
    </row>
    <row r="2248" spans="1:124" s="68" customFormat="1" x14ac:dyDescent="0.2">
      <c r="A2248" s="67"/>
      <c r="B2248" s="67"/>
      <c r="DS2248" s="69"/>
      <c r="DT2248" s="69"/>
    </row>
    <row r="2249" spans="1:124" s="68" customFormat="1" x14ac:dyDescent="0.2">
      <c r="A2249" s="67"/>
      <c r="B2249" s="67"/>
      <c r="DS2249" s="69"/>
      <c r="DT2249" s="69"/>
    </row>
    <row r="2250" spans="1:124" s="68" customFormat="1" x14ac:dyDescent="0.2">
      <c r="A2250" s="67"/>
      <c r="B2250" s="67"/>
      <c r="DS2250" s="69"/>
      <c r="DT2250" s="69"/>
    </row>
    <row r="2251" spans="1:124" s="68" customFormat="1" x14ac:dyDescent="0.2">
      <c r="A2251" s="67"/>
      <c r="B2251" s="67"/>
      <c r="DS2251" s="69"/>
      <c r="DT2251" s="69"/>
    </row>
    <row r="2252" spans="1:124" s="68" customFormat="1" x14ac:dyDescent="0.2">
      <c r="A2252" s="67"/>
      <c r="B2252" s="67"/>
      <c r="DS2252" s="69"/>
      <c r="DT2252" s="69"/>
    </row>
    <row r="2253" spans="1:124" s="68" customFormat="1" x14ac:dyDescent="0.2">
      <c r="A2253" s="67"/>
      <c r="B2253" s="67"/>
      <c r="DS2253" s="69"/>
      <c r="DT2253" s="69"/>
    </row>
    <row r="2254" spans="1:124" s="68" customFormat="1" x14ac:dyDescent="0.2">
      <c r="A2254" s="67"/>
      <c r="B2254" s="67"/>
      <c r="DS2254" s="69"/>
      <c r="DT2254" s="69"/>
    </row>
    <row r="2255" spans="1:124" s="68" customFormat="1" x14ac:dyDescent="0.2">
      <c r="A2255" s="67"/>
      <c r="B2255" s="67"/>
      <c r="DS2255" s="69"/>
      <c r="DT2255" s="69"/>
    </row>
    <row r="2256" spans="1:124" s="68" customFormat="1" x14ac:dyDescent="0.2">
      <c r="A2256" s="67"/>
      <c r="B2256" s="67"/>
      <c r="DS2256" s="69"/>
      <c r="DT2256" s="69"/>
    </row>
    <row r="2257" spans="1:124" s="68" customFormat="1" x14ac:dyDescent="0.2">
      <c r="A2257" s="67"/>
      <c r="B2257" s="67"/>
      <c r="DS2257" s="69"/>
      <c r="DT2257" s="69"/>
    </row>
    <row r="2258" spans="1:124" s="68" customFormat="1" x14ac:dyDescent="0.2">
      <c r="A2258" s="67"/>
      <c r="B2258" s="67"/>
      <c r="DS2258" s="69"/>
      <c r="DT2258" s="69"/>
    </row>
    <row r="2259" spans="1:124" s="68" customFormat="1" x14ac:dyDescent="0.2">
      <c r="A2259" s="67"/>
      <c r="B2259" s="67"/>
      <c r="DS2259" s="69"/>
      <c r="DT2259" s="69"/>
    </row>
    <row r="2260" spans="1:124" s="68" customFormat="1" x14ac:dyDescent="0.2">
      <c r="A2260" s="67"/>
      <c r="B2260" s="67"/>
      <c r="DS2260" s="69"/>
      <c r="DT2260" s="69"/>
    </row>
    <row r="2261" spans="1:124" s="68" customFormat="1" x14ac:dyDescent="0.2">
      <c r="A2261" s="67"/>
      <c r="B2261" s="67"/>
      <c r="DS2261" s="69"/>
      <c r="DT2261" s="69"/>
    </row>
    <row r="2262" spans="1:124" s="68" customFormat="1" x14ac:dyDescent="0.2">
      <c r="A2262" s="67"/>
      <c r="B2262" s="67"/>
      <c r="DS2262" s="69"/>
      <c r="DT2262" s="69"/>
    </row>
    <row r="2263" spans="1:124" s="68" customFormat="1" x14ac:dyDescent="0.2">
      <c r="A2263" s="67"/>
      <c r="B2263" s="67"/>
      <c r="DS2263" s="69"/>
      <c r="DT2263" s="69"/>
    </row>
    <row r="2264" spans="1:124" s="68" customFormat="1" x14ac:dyDescent="0.2">
      <c r="A2264" s="67"/>
      <c r="B2264" s="67"/>
      <c r="DS2264" s="69"/>
      <c r="DT2264" s="69"/>
    </row>
    <row r="2265" spans="1:124" s="68" customFormat="1" x14ac:dyDescent="0.2">
      <c r="A2265" s="67"/>
      <c r="B2265" s="67"/>
      <c r="DS2265" s="69"/>
      <c r="DT2265" s="69"/>
    </row>
    <row r="2266" spans="1:124" s="68" customFormat="1" x14ac:dyDescent="0.2">
      <c r="A2266" s="67"/>
      <c r="B2266" s="67"/>
      <c r="DS2266" s="69"/>
      <c r="DT2266" s="69"/>
    </row>
    <row r="2267" spans="1:124" s="68" customFormat="1" x14ac:dyDescent="0.2">
      <c r="A2267" s="67"/>
      <c r="B2267" s="67"/>
      <c r="DS2267" s="69"/>
      <c r="DT2267" s="69"/>
    </row>
    <row r="2268" spans="1:124" s="68" customFormat="1" x14ac:dyDescent="0.2">
      <c r="A2268" s="67"/>
      <c r="B2268" s="67"/>
      <c r="DS2268" s="69"/>
      <c r="DT2268" s="69"/>
    </row>
    <row r="2269" spans="1:124" s="68" customFormat="1" x14ac:dyDescent="0.2">
      <c r="A2269" s="67"/>
      <c r="B2269" s="67"/>
      <c r="DS2269" s="69"/>
      <c r="DT2269" s="69"/>
    </row>
    <row r="2270" spans="1:124" s="68" customFormat="1" x14ac:dyDescent="0.2">
      <c r="A2270" s="67"/>
      <c r="B2270" s="67"/>
      <c r="DS2270" s="69"/>
      <c r="DT2270" s="69"/>
    </row>
    <row r="2271" spans="1:124" s="68" customFormat="1" x14ac:dyDescent="0.2">
      <c r="A2271" s="67"/>
      <c r="B2271" s="67"/>
      <c r="DS2271" s="69"/>
      <c r="DT2271" s="69"/>
    </row>
    <row r="2272" spans="1:124" s="68" customFormat="1" x14ac:dyDescent="0.2">
      <c r="A2272" s="67"/>
      <c r="B2272" s="67"/>
      <c r="DS2272" s="69"/>
      <c r="DT2272" s="69"/>
    </row>
    <row r="2273" spans="1:124" s="68" customFormat="1" x14ac:dyDescent="0.2">
      <c r="A2273" s="67"/>
      <c r="B2273" s="67"/>
      <c r="DS2273" s="69"/>
      <c r="DT2273" s="69"/>
    </row>
    <row r="2274" spans="1:124" s="68" customFormat="1" x14ac:dyDescent="0.2">
      <c r="A2274" s="67"/>
      <c r="B2274" s="67"/>
      <c r="DS2274" s="69"/>
      <c r="DT2274" s="69"/>
    </row>
    <row r="2275" spans="1:124" s="68" customFormat="1" x14ac:dyDescent="0.2">
      <c r="A2275" s="67"/>
      <c r="B2275" s="67"/>
      <c r="DS2275" s="69"/>
      <c r="DT2275" s="69"/>
    </row>
    <row r="2276" spans="1:124" s="68" customFormat="1" x14ac:dyDescent="0.2">
      <c r="A2276" s="67"/>
      <c r="B2276" s="67"/>
      <c r="DS2276" s="69"/>
      <c r="DT2276" s="69"/>
    </row>
    <row r="2277" spans="1:124" s="68" customFormat="1" x14ac:dyDescent="0.2">
      <c r="A2277" s="67"/>
      <c r="B2277" s="67"/>
      <c r="DS2277" s="69"/>
      <c r="DT2277" s="69"/>
    </row>
    <row r="2278" spans="1:124" s="68" customFormat="1" x14ac:dyDescent="0.2">
      <c r="A2278" s="67"/>
      <c r="B2278" s="67"/>
      <c r="DS2278" s="69"/>
      <c r="DT2278" s="69"/>
    </row>
    <row r="2279" spans="1:124" s="68" customFormat="1" x14ac:dyDescent="0.2">
      <c r="A2279" s="67"/>
      <c r="B2279" s="67"/>
      <c r="DS2279" s="69"/>
      <c r="DT2279" s="69"/>
    </row>
    <row r="2280" spans="1:124" s="68" customFormat="1" x14ac:dyDescent="0.2">
      <c r="A2280" s="67"/>
      <c r="B2280" s="67"/>
      <c r="DS2280" s="69"/>
      <c r="DT2280" s="69"/>
    </row>
    <row r="2281" spans="1:124" s="68" customFormat="1" x14ac:dyDescent="0.2">
      <c r="A2281" s="67"/>
      <c r="B2281" s="67"/>
      <c r="DS2281" s="69"/>
      <c r="DT2281" s="69"/>
    </row>
    <row r="2282" spans="1:124" s="68" customFormat="1" x14ac:dyDescent="0.2">
      <c r="A2282" s="67"/>
      <c r="B2282" s="67"/>
      <c r="DS2282" s="69"/>
      <c r="DT2282" s="69"/>
    </row>
    <row r="2283" spans="1:124" s="68" customFormat="1" x14ac:dyDescent="0.2">
      <c r="A2283" s="67"/>
      <c r="B2283" s="67"/>
      <c r="DS2283" s="69"/>
      <c r="DT2283" s="69"/>
    </row>
    <row r="2284" spans="1:124" s="68" customFormat="1" x14ac:dyDescent="0.2">
      <c r="A2284" s="67"/>
      <c r="B2284" s="67"/>
      <c r="DS2284" s="69"/>
      <c r="DT2284" s="69"/>
    </row>
    <row r="2285" spans="1:124" s="68" customFormat="1" x14ac:dyDescent="0.2">
      <c r="A2285" s="67"/>
      <c r="B2285" s="67"/>
      <c r="DS2285" s="69"/>
      <c r="DT2285" s="69"/>
    </row>
    <row r="2286" spans="1:124" s="68" customFormat="1" x14ac:dyDescent="0.2">
      <c r="A2286" s="67"/>
      <c r="B2286" s="67"/>
      <c r="DS2286" s="69"/>
      <c r="DT2286" s="69"/>
    </row>
    <row r="2287" spans="1:124" s="68" customFormat="1" x14ac:dyDescent="0.2">
      <c r="A2287" s="67"/>
      <c r="B2287" s="67"/>
      <c r="DS2287" s="69"/>
      <c r="DT2287" s="69"/>
    </row>
    <row r="2288" spans="1:124" s="68" customFormat="1" x14ac:dyDescent="0.2">
      <c r="A2288" s="67"/>
      <c r="B2288" s="67"/>
      <c r="DS2288" s="69"/>
      <c r="DT2288" s="69"/>
    </row>
    <row r="2289" spans="1:124" s="68" customFormat="1" x14ac:dyDescent="0.2">
      <c r="A2289" s="67"/>
      <c r="B2289" s="67"/>
      <c r="DS2289" s="69"/>
      <c r="DT2289" s="69"/>
    </row>
    <row r="2290" spans="1:124" s="68" customFormat="1" x14ac:dyDescent="0.2">
      <c r="A2290" s="67"/>
      <c r="B2290" s="67"/>
      <c r="DS2290" s="69"/>
      <c r="DT2290" s="69"/>
    </row>
    <row r="2291" spans="1:124" s="68" customFormat="1" x14ac:dyDescent="0.2">
      <c r="A2291" s="67"/>
      <c r="B2291" s="67"/>
      <c r="DS2291" s="69"/>
      <c r="DT2291" s="69"/>
    </row>
    <row r="2292" spans="1:124" s="68" customFormat="1" x14ac:dyDescent="0.2">
      <c r="A2292" s="67"/>
      <c r="B2292" s="67"/>
      <c r="DS2292" s="69"/>
      <c r="DT2292" s="69"/>
    </row>
    <row r="2293" spans="1:124" s="68" customFormat="1" x14ac:dyDescent="0.2">
      <c r="A2293" s="67"/>
      <c r="B2293" s="67"/>
      <c r="DS2293" s="69"/>
      <c r="DT2293" s="69"/>
    </row>
    <row r="2294" spans="1:124" s="68" customFormat="1" x14ac:dyDescent="0.2">
      <c r="A2294" s="67"/>
      <c r="B2294" s="67"/>
      <c r="DS2294" s="69"/>
      <c r="DT2294" s="69"/>
    </row>
    <row r="2295" spans="1:124" s="68" customFormat="1" x14ac:dyDescent="0.2">
      <c r="A2295" s="67"/>
      <c r="B2295" s="67"/>
      <c r="DS2295" s="69"/>
      <c r="DT2295" s="69"/>
    </row>
    <row r="2296" spans="1:124" s="68" customFormat="1" x14ac:dyDescent="0.2">
      <c r="A2296" s="67"/>
      <c r="B2296" s="67"/>
      <c r="DS2296" s="69"/>
      <c r="DT2296" s="69"/>
    </row>
    <row r="2297" spans="1:124" s="68" customFormat="1" x14ac:dyDescent="0.2">
      <c r="A2297" s="67"/>
      <c r="B2297" s="67"/>
      <c r="DS2297" s="69"/>
      <c r="DT2297" s="69"/>
    </row>
    <row r="2298" spans="1:124" s="68" customFormat="1" x14ac:dyDescent="0.2">
      <c r="A2298" s="67"/>
      <c r="B2298" s="67"/>
      <c r="DS2298" s="69"/>
      <c r="DT2298" s="69"/>
    </row>
    <row r="2299" spans="1:124" s="68" customFormat="1" x14ac:dyDescent="0.2">
      <c r="A2299" s="67"/>
      <c r="B2299" s="67"/>
      <c r="DS2299" s="69"/>
      <c r="DT2299" s="69"/>
    </row>
    <row r="2300" spans="1:124" s="68" customFormat="1" x14ac:dyDescent="0.2">
      <c r="A2300" s="67"/>
      <c r="B2300" s="67"/>
      <c r="DS2300" s="69"/>
      <c r="DT2300" s="69"/>
    </row>
    <row r="2301" spans="1:124" s="68" customFormat="1" x14ac:dyDescent="0.2">
      <c r="A2301" s="67"/>
      <c r="B2301" s="67"/>
      <c r="DS2301" s="69"/>
      <c r="DT2301" s="69"/>
    </row>
    <row r="2302" spans="1:124" s="68" customFormat="1" x14ac:dyDescent="0.2">
      <c r="A2302" s="67"/>
      <c r="B2302" s="67"/>
      <c r="DS2302" s="69"/>
      <c r="DT2302" s="69"/>
    </row>
    <row r="2303" spans="1:124" s="68" customFormat="1" x14ac:dyDescent="0.2">
      <c r="A2303" s="67"/>
      <c r="B2303" s="67"/>
      <c r="DS2303" s="69"/>
      <c r="DT2303" s="69"/>
    </row>
    <row r="2304" spans="1:124" s="68" customFormat="1" x14ac:dyDescent="0.2">
      <c r="A2304" s="67"/>
      <c r="B2304" s="67"/>
      <c r="DS2304" s="69"/>
      <c r="DT2304" s="69"/>
    </row>
    <row r="2305" spans="1:124" s="68" customFormat="1" x14ac:dyDescent="0.2">
      <c r="A2305" s="67"/>
      <c r="B2305" s="67"/>
      <c r="DS2305" s="69"/>
      <c r="DT2305" s="69"/>
    </row>
    <row r="2306" spans="1:124" s="68" customFormat="1" x14ac:dyDescent="0.2">
      <c r="A2306" s="67"/>
      <c r="B2306" s="67"/>
      <c r="DS2306" s="69"/>
      <c r="DT2306" s="69"/>
    </row>
    <row r="2307" spans="1:124" s="68" customFormat="1" x14ac:dyDescent="0.2">
      <c r="A2307" s="67"/>
      <c r="B2307" s="67"/>
      <c r="DS2307" s="69"/>
      <c r="DT2307" s="69"/>
    </row>
    <row r="2308" spans="1:124" s="68" customFormat="1" x14ac:dyDescent="0.2">
      <c r="A2308" s="67"/>
      <c r="B2308" s="67"/>
      <c r="DS2308" s="69"/>
      <c r="DT2308" s="69"/>
    </row>
    <row r="2309" spans="1:124" s="68" customFormat="1" x14ac:dyDescent="0.2">
      <c r="A2309" s="67"/>
      <c r="B2309" s="67"/>
      <c r="DS2309" s="69"/>
      <c r="DT2309" s="69"/>
    </row>
    <row r="2310" spans="1:124" s="68" customFormat="1" x14ac:dyDescent="0.2">
      <c r="A2310" s="67"/>
      <c r="B2310" s="67"/>
      <c r="DS2310" s="69"/>
      <c r="DT2310" s="69"/>
    </row>
    <row r="2311" spans="1:124" s="68" customFormat="1" x14ac:dyDescent="0.2">
      <c r="A2311" s="67"/>
      <c r="B2311" s="67"/>
      <c r="DS2311" s="69"/>
      <c r="DT2311" s="69"/>
    </row>
    <row r="2312" spans="1:124" s="68" customFormat="1" x14ac:dyDescent="0.2">
      <c r="A2312" s="67"/>
      <c r="B2312" s="67"/>
      <c r="DS2312" s="69"/>
      <c r="DT2312" s="69"/>
    </row>
    <row r="2313" spans="1:124" s="68" customFormat="1" x14ac:dyDescent="0.2">
      <c r="A2313" s="67"/>
      <c r="B2313" s="67"/>
      <c r="DS2313" s="69"/>
      <c r="DT2313" s="69"/>
    </row>
    <row r="2314" spans="1:124" s="68" customFormat="1" x14ac:dyDescent="0.2">
      <c r="A2314" s="67"/>
      <c r="B2314" s="67"/>
      <c r="DS2314" s="69"/>
      <c r="DT2314" s="69"/>
    </row>
    <row r="2315" spans="1:124" s="68" customFormat="1" x14ac:dyDescent="0.2">
      <c r="A2315" s="67"/>
      <c r="B2315" s="67"/>
      <c r="DS2315" s="69"/>
      <c r="DT2315" s="69"/>
    </row>
    <row r="2316" spans="1:124" s="68" customFormat="1" x14ac:dyDescent="0.2">
      <c r="A2316" s="67"/>
      <c r="B2316" s="67"/>
      <c r="DS2316" s="69"/>
      <c r="DT2316" s="69"/>
    </row>
    <row r="2317" spans="1:124" s="68" customFormat="1" x14ac:dyDescent="0.2">
      <c r="A2317" s="67"/>
      <c r="B2317" s="67"/>
      <c r="DS2317" s="69"/>
      <c r="DT2317" s="69"/>
    </row>
    <row r="2318" spans="1:124" s="68" customFormat="1" x14ac:dyDescent="0.2">
      <c r="A2318" s="67"/>
      <c r="B2318" s="67"/>
      <c r="DS2318" s="69"/>
      <c r="DT2318" s="69"/>
    </row>
    <row r="2319" spans="1:124" s="68" customFormat="1" x14ac:dyDescent="0.2">
      <c r="A2319" s="67"/>
      <c r="B2319" s="67"/>
      <c r="DS2319" s="69"/>
      <c r="DT2319" s="69"/>
    </row>
    <row r="2320" spans="1:124" s="68" customFormat="1" x14ac:dyDescent="0.2">
      <c r="A2320" s="67"/>
      <c r="B2320" s="67"/>
      <c r="DS2320" s="69"/>
      <c r="DT2320" s="69"/>
    </row>
    <row r="2321" spans="1:124" s="68" customFormat="1" x14ac:dyDescent="0.2">
      <c r="A2321" s="67"/>
      <c r="B2321" s="67"/>
      <c r="DS2321" s="69"/>
      <c r="DT2321" s="69"/>
    </row>
    <row r="2322" spans="1:124" s="68" customFormat="1" x14ac:dyDescent="0.2">
      <c r="A2322" s="67"/>
      <c r="B2322" s="67"/>
      <c r="DS2322" s="69"/>
      <c r="DT2322" s="69"/>
    </row>
    <row r="2323" spans="1:124" s="68" customFormat="1" x14ac:dyDescent="0.2">
      <c r="A2323" s="67"/>
      <c r="B2323" s="67"/>
      <c r="DS2323" s="69"/>
      <c r="DT2323" s="69"/>
    </row>
    <row r="2324" spans="1:124" s="68" customFormat="1" x14ac:dyDescent="0.2">
      <c r="A2324" s="67"/>
      <c r="B2324" s="67"/>
      <c r="DS2324" s="69"/>
      <c r="DT2324" s="69"/>
    </row>
    <row r="2325" spans="1:124" s="68" customFormat="1" x14ac:dyDescent="0.2">
      <c r="A2325" s="67"/>
      <c r="B2325" s="67"/>
      <c r="DS2325" s="69"/>
      <c r="DT2325" s="69"/>
    </row>
    <row r="2326" spans="1:124" s="68" customFormat="1" x14ac:dyDescent="0.2">
      <c r="A2326" s="67"/>
      <c r="B2326" s="67"/>
      <c r="DS2326" s="69"/>
      <c r="DT2326" s="69"/>
    </row>
    <row r="2327" spans="1:124" s="68" customFormat="1" x14ac:dyDescent="0.2">
      <c r="A2327" s="67"/>
      <c r="B2327" s="67"/>
      <c r="DS2327" s="69"/>
      <c r="DT2327" s="69"/>
    </row>
    <row r="2328" spans="1:124" s="68" customFormat="1" x14ac:dyDescent="0.2">
      <c r="A2328" s="67"/>
      <c r="B2328" s="67"/>
      <c r="DS2328" s="69"/>
      <c r="DT2328" s="69"/>
    </row>
    <row r="2329" spans="1:124" s="68" customFormat="1" x14ac:dyDescent="0.2">
      <c r="A2329" s="67"/>
      <c r="B2329" s="67"/>
      <c r="DS2329" s="69"/>
      <c r="DT2329" s="69"/>
    </row>
    <row r="2330" spans="1:124" s="68" customFormat="1" x14ac:dyDescent="0.2">
      <c r="A2330" s="67"/>
      <c r="B2330" s="67"/>
      <c r="DS2330" s="69"/>
      <c r="DT2330" s="69"/>
    </row>
    <row r="2331" spans="1:124" s="68" customFormat="1" x14ac:dyDescent="0.2">
      <c r="A2331" s="67"/>
      <c r="B2331" s="67"/>
      <c r="DS2331" s="69"/>
      <c r="DT2331" s="69"/>
    </row>
    <row r="2332" spans="1:124" s="68" customFormat="1" x14ac:dyDescent="0.2">
      <c r="A2332" s="67"/>
      <c r="B2332" s="67"/>
      <c r="DS2332" s="69"/>
      <c r="DT2332" s="69"/>
    </row>
    <row r="2333" spans="1:124" s="68" customFormat="1" x14ac:dyDescent="0.2">
      <c r="A2333" s="67"/>
      <c r="B2333" s="67"/>
      <c r="DS2333" s="69"/>
      <c r="DT2333" s="69"/>
    </row>
    <row r="2334" spans="1:124" s="68" customFormat="1" x14ac:dyDescent="0.2">
      <c r="A2334" s="67"/>
      <c r="B2334" s="67"/>
      <c r="DS2334" s="69"/>
      <c r="DT2334" s="69"/>
    </row>
    <row r="2335" spans="1:124" s="68" customFormat="1" x14ac:dyDescent="0.2">
      <c r="A2335" s="67"/>
      <c r="B2335" s="67"/>
      <c r="DS2335" s="69"/>
      <c r="DT2335" s="69"/>
    </row>
    <row r="2336" spans="1:124" s="68" customFormat="1" x14ac:dyDescent="0.2">
      <c r="A2336" s="67"/>
      <c r="B2336" s="67"/>
      <c r="DS2336" s="69"/>
      <c r="DT2336" s="69"/>
    </row>
    <row r="2337" spans="1:124" s="68" customFormat="1" x14ac:dyDescent="0.2">
      <c r="A2337" s="67"/>
      <c r="B2337" s="67"/>
      <c r="DS2337" s="69"/>
      <c r="DT2337" s="69"/>
    </row>
    <row r="2338" spans="1:124" s="68" customFormat="1" x14ac:dyDescent="0.2">
      <c r="A2338" s="67"/>
      <c r="B2338" s="67"/>
      <c r="DS2338" s="69"/>
      <c r="DT2338" s="69"/>
    </row>
    <row r="2339" spans="1:124" s="68" customFormat="1" x14ac:dyDescent="0.2">
      <c r="A2339" s="67"/>
      <c r="B2339" s="67"/>
      <c r="DS2339" s="69"/>
      <c r="DT2339" s="69"/>
    </row>
    <row r="2340" spans="1:124" s="68" customFormat="1" x14ac:dyDescent="0.2">
      <c r="A2340" s="67"/>
      <c r="B2340" s="67"/>
      <c r="DS2340" s="69"/>
      <c r="DT2340" s="69"/>
    </row>
    <row r="2341" spans="1:124" s="68" customFormat="1" x14ac:dyDescent="0.2">
      <c r="A2341" s="67"/>
      <c r="B2341" s="67"/>
      <c r="DS2341" s="69"/>
      <c r="DT2341" s="69"/>
    </row>
    <row r="2342" spans="1:124" s="68" customFormat="1" x14ac:dyDescent="0.2">
      <c r="A2342" s="67"/>
      <c r="B2342" s="67"/>
      <c r="DS2342" s="69"/>
      <c r="DT2342" s="69"/>
    </row>
    <row r="2343" spans="1:124" s="68" customFormat="1" x14ac:dyDescent="0.2">
      <c r="A2343" s="67"/>
      <c r="B2343" s="67"/>
      <c r="DS2343" s="69"/>
      <c r="DT2343" s="69"/>
    </row>
    <row r="2344" spans="1:124" s="68" customFormat="1" x14ac:dyDescent="0.2">
      <c r="A2344" s="67"/>
      <c r="B2344" s="67"/>
      <c r="DS2344" s="69"/>
      <c r="DT2344" s="69"/>
    </row>
    <row r="2345" spans="1:124" s="68" customFormat="1" x14ac:dyDescent="0.2">
      <c r="A2345" s="67"/>
      <c r="B2345" s="67"/>
      <c r="DS2345" s="69"/>
      <c r="DT2345" s="69"/>
    </row>
    <row r="2346" spans="1:124" s="68" customFormat="1" x14ac:dyDescent="0.2">
      <c r="A2346" s="67"/>
      <c r="B2346" s="67"/>
      <c r="DS2346" s="69"/>
      <c r="DT2346" s="69"/>
    </row>
    <row r="2347" spans="1:124" s="68" customFormat="1" x14ac:dyDescent="0.2">
      <c r="A2347" s="67"/>
      <c r="B2347" s="67"/>
      <c r="DS2347" s="69"/>
      <c r="DT2347" s="69"/>
    </row>
    <row r="2348" spans="1:124" s="68" customFormat="1" x14ac:dyDescent="0.2">
      <c r="A2348" s="67"/>
      <c r="B2348" s="67"/>
      <c r="DS2348" s="69"/>
      <c r="DT2348" s="69"/>
    </row>
    <row r="2349" spans="1:124" s="68" customFormat="1" x14ac:dyDescent="0.2">
      <c r="A2349" s="67"/>
      <c r="B2349" s="67"/>
      <c r="DS2349" s="69"/>
      <c r="DT2349" s="69"/>
    </row>
    <row r="2350" spans="1:124" s="68" customFormat="1" x14ac:dyDescent="0.2">
      <c r="A2350" s="67"/>
      <c r="B2350" s="67"/>
      <c r="DS2350" s="69"/>
      <c r="DT2350" s="69"/>
    </row>
    <row r="2351" spans="1:124" s="68" customFormat="1" x14ac:dyDescent="0.2">
      <c r="A2351" s="67"/>
      <c r="B2351" s="67"/>
      <c r="DS2351" s="69"/>
      <c r="DT2351" s="69"/>
    </row>
    <row r="2352" spans="1:124" s="68" customFormat="1" x14ac:dyDescent="0.2">
      <c r="A2352" s="67"/>
      <c r="B2352" s="67"/>
      <c r="DS2352" s="69"/>
      <c r="DT2352" s="69"/>
    </row>
    <row r="2353" spans="1:124" s="68" customFormat="1" x14ac:dyDescent="0.2">
      <c r="A2353" s="67"/>
      <c r="B2353" s="67"/>
      <c r="DS2353" s="69"/>
      <c r="DT2353" s="69"/>
    </row>
    <row r="2354" spans="1:124" s="68" customFormat="1" x14ac:dyDescent="0.2">
      <c r="A2354" s="67"/>
      <c r="B2354" s="67"/>
      <c r="DS2354" s="69"/>
      <c r="DT2354" s="69"/>
    </row>
    <row r="2355" spans="1:124" s="68" customFormat="1" x14ac:dyDescent="0.2">
      <c r="A2355" s="67"/>
      <c r="B2355" s="67"/>
      <c r="DS2355" s="69"/>
      <c r="DT2355" s="69"/>
    </row>
    <row r="2356" spans="1:124" s="68" customFormat="1" x14ac:dyDescent="0.2">
      <c r="A2356" s="67"/>
      <c r="B2356" s="67"/>
      <c r="DS2356" s="69"/>
      <c r="DT2356" s="69"/>
    </row>
    <row r="2357" spans="1:124" s="68" customFormat="1" x14ac:dyDescent="0.2">
      <c r="A2357" s="67"/>
      <c r="B2357" s="67"/>
      <c r="DS2357" s="69"/>
      <c r="DT2357" s="69"/>
    </row>
    <row r="2358" spans="1:124" s="68" customFormat="1" x14ac:dyDescent="0.2">
      <c r="A2358" s="67"/>
      <c r="B2358" s="67"/>
      <c r="DS2358" s="69"/>
      <c r="DT2358" s="69"/>
    </row>
    <row r="2359" spans="1:124" s="68" customFormat="1" x14ac:dyDescent="0.2">
      <c r="A2359" s="67"/>
      <c r="B2359" s="67"/>
      <c r="DS2359" s="69"/>
      <c r="DT2359" s="69"/>
    </row>
    <row r="2360" spans="1:124" s="68" customFormat="1" x14ac:dyDescent="0.2">
      <c r="A2360" s="67"/>
      <c r="B2360" s="67"/>
      <c r="DS2360" s="69"/>
      <c r="DT2360" s="69"/>
    </row>
    <row r="2361" spans="1:124" s="68" customFormat="1" x14ac:dyDescent="0.2">
      <c r="A2361" s="67"/>
      <c r="B2361" s="67"/>
      <c r="DS2361" s="69"/>
      <c r="DT2361" s="69"/>
    </row>
    <row r="2362" spans="1:124" s="68" customFormat="1" x14ac:dyDescent="0.2">
      <c r="A2362" s="67"/>
      <c r="B2362" s="67"/>
      <c r="DS2362" s="69"/>
      <c r="DT2362" s="69"/>
    </row>
    <row r="2363" spans="1:124" s="68" customFormat="1" x14ac:dyDescent="0.2">
      <c r="A2363" s="67"/>
      <c r="B2363" s="67"/>
      <c r="DS2363" s="69"/>
      <c r="DT2363" s="69"/>
    </row>
    <row r="2364" spans="1:124" s="68" customFormat="1" x14ac:dyDescent="0.2">
      <c r="A2364" s="67"/>
      <c r="B2364" s="67"/>
      <c r="DS2364" s="69"/>
      <c r="DT2364" s="69"/>
    </row>
    <row r="2365" spans="1:124" s="68" customFormat="1" x14ac:dyDescent="0.2">
      <c r="A2365" s="67"/>
      <c r="B2365" s="67"/>
      <c r="DS2365" s="69"/>
      <c r="DT2365" s="69"/>
    </row>
    <row r="2366" spans="1:124" s="68" customFormat="1" x14ac:dyDescent="0.2">
      <c r="A2366" s="67"/>
      <c r="B2366" s="67"/>
      <c r="DS2366" s="69"/>
      <c r="DT2366" s="69"/>
    </row>
    <row r="2367" spans="1:124" s="68" customFormat="1" x14ac:dyDescent="0.2">
      <c r="A2367" s="67"/>
      <c r="B2367" s="67"/>
      <c r="DS2367" s="69"/>
      <c r="DT2367" s="69"/>
    </row>
    <row r="2368" spans="1:124" s="68" customFormat="1" x14ac:dyDescent="0.2">
      <c r="A2368" s="67"/>
      <c r="B2368" s="67"/>
      <c r="DS2368" s="69"/>
      <c r="DT2368" s="69"/>
    </row>
    <row r="2369" spans="1:124" s="68" customFormat="1" x14ac:dyDescent="0.2">
      <c r="A2369" s="67"/>
      <c r="B2369" s="67"/>
      <c r="DS2369" s="69"/>
      <c r="DT2369" s="69"/>
    </row>
    <row r="2370" spans="1:124" s="68" customFormat="1" x14ac:dyDescent="0.2">
      <c r="A2370" s="67"/>
      <c r="B2370" s="67"/>
      <c r="DS2370" s="69"/>
      <c r="DT2370" s="69"/>
    </row>
    <row r="2371" spans="1:124" s="68" customFormat="1" x14ac:dyDescent="0.2">
      <c r="A2371" s="67"/>
      <c r="B2371" s="67"/>
      <c r="DS2371" s="69"/>
      <c r="DT2371" s="69"/>
    </row>
    <row r="2372" spans="1:124" s="68" customFormat="1" x14ac:dyDescent="0.2">
      <c r="A2372" s="67"/>
      <c r="B2372" s="67"/>
      <c r="DS2372" s="69"/>
      <c r="DT2372" s="69"/>
    </row>
    <row r="2373" spans="1:124" s="68" customFormat="1" x14ac:dyDescent="0.2">
      <c r="A2373" s="67"/>
      <c r="B2373" s="67"/>
      <c r="DS2373" s="69"/>
      <c r="DT2373" s="69"/>
    </row>
    <row r="2374" spans="1:124" s="68" customFormat="1" x14ac:dyDescent="0.2">
      <c r="A2374" s="67"/>
      <c r="B2374" s="67"/>
      <c r="DS2374" s="69"/>
      <c r="DT2374" s="69"/>
    </row>
    <row r="2375" spans="1:124" s="68" customFormat="1" x14ac:dyDescent="0.2">
      <c r="A2375" s="67"/>
      <c r="B2375" s="67"/>
      <c r="DS2375" s="69"/>
      <c r="DT2375" s="69"/>
    </row>
    <row r="2376" spans="1:124" s="68" customFormat="1" x14ac:dyDescent="0.2">
      <c r="A2376" s="67"/>
      <c r="B2376" s="67"/>
      <c r="DS2376" s="69"/>
      <c r="DT2376" s="69"/>
    </row>
    <row r="2377" spans="1:124" s="68" customFormat="1" x14ac:dyDescent="0.2">
      <c r="A2377" s="67"/>
      <c r="B2377" s="67"/>
      <c r="DS2377" s="69"/>
      <c r="DT2377" s="69"/>
    </row>
    <row r="2378" spans="1:124" s="68" customFormat="1" x14ac:dyDescent="0.2">
      <c r="A2378" s="67"/>
      <c r="B2378" s="67"/>
      <c r="DS2378" s="69"/>
      <c r="DT2378" s="69"/>
    </row>
    <row r="2379" spans="1:124" s="68" customFormat="1" x14ac:dyDescent="0.2">
      <c r="A2379" s="67"/>
      <c r="B2379" s="67"/>
      <c r="DS2379" s="69"/>
      <c r="DT2379" s="69"/>
    </row>
    <row r="2380" spans="1:124" s="68" customFormat="1" x14ac:dyDescent="0.2">
      <c r="A2380" s="67"/>
      <c r="B2380" s="67"/>
      <c r="DS2380" s="69"/>
      <c r="DT2380" s="69"/>
    </row>
    <row r="2381" spans="1:124" s="68" customFormat="1" x14ac:dyDescent="0.2">
      <c r="A2381" s="67"/>
      <c r="B2381" s="67"/>
      <c r="DS2381" s="69"/>
      <c r="DT2381" s="69"/>
    </row>
    <row r="2382" spans="1:124" s="68" customFormat="1" x14ac:dyDescent="0.2">
      <c r="A2382" s="67"/>
      <c r="B2382" s="67"/>
      <c r="DS2382" s="69"/>
      <c r="DT2382" s="69"/>
    </row>
    <row r="2383" spans="1:124" s="68" customFormat="1" x14ac:dyDescent="0.2">
      <c r="A2383" s="67"/>
      <c r="B2383" s="67"/>
      <c r="DS2383" s="69"/>
      <c r="DT2383" s="69"/>
    </row>
    <row r="2384" spans="1:124" s="68" customFormat="1" x14ac:dyDescent="0.2">
      <c r="A2384" s="67"/>
      <c r="B2384" s="67"/>
      <c r="DS2384" s="69"/>
      <c r="DT2384" s="69"/>
    </row>
    <row r="2385" spans="1:124" s="68" customFormat="1" x14ac:dyDescent="0.2">
      <c r="A2385" s="67"/>
      <c r="B2385" s="67"/>
      <c r="DS2385" s="69"/>
      <c r="DT2385" s="69"/>
    </row>
    <row r="2386" spans="1:124" s="68" customFormat="1" x14ac:dyDescent="0.2">
      <c r="A2386" s="67"/>
      <c r="B2386" s="67"/>
      <c r="DS2386" s="69"/>
      <c r="DT2386" s="69"/>
    </row>
    <row r="2387" spans="1:124" s="68" customFormat="1" x14ac:dyDescent="0.2">
      <c r="A2387" s="67"/>
      <c r="B2387" s="67"/>
      <c r="DS2387" s="69"/>
      <c r="DT2387" s="69"/>
    </row>
    <row r="2388" spans="1:124" s="68" customFormat="1" x14ac:dyDescent="0.2">
      <c r="A2388" s="67"/>
      <c r="B2388" s="67"/>
      <c r="DS2388" s="69"/>
      <c r="DT2388" s="69"/>
    </row>
    <row r="2389" spans="1:124" s="68" customFormat="1" x14ac:dyDescent="0.2">
      <c r="A2389" s="67"/>
      <c r="B2389" s="67"/>
      <c r="DS2389" s="69"/>
      <c r="DT2389" s="69"/>
    </row>
    <row r="2390" spans="1:124" s="68" customFormat="1" x14ac:dyDescent="0.2">
      <c r="A2390" s="67"/>
      <c r="B2390" s="67"/>
      <c r="DS2390" s="69"/>
      <c r="DT2390" s="69"/>
    </row>
    <row r="2391" spans="1:124" s="68" customFormat="1" x14ac:dyDescent="0.2">
      <c r="A2391" s="67"/>
      <c r="B2391" s="67"/>
      <c r="DS2391" s="69"/>
      <c r="DT2391" s="69"/>
    </row>
    <row r="2392" spans="1:124" s="68" customFormat="1" x14ac:dyDescent="0.2">
      <c r="A2392" s="67"/>
      <c r="B2392" s="67"/>
      <c r="DS2392" s="69"/>
      <c r="DT2392" s="69"/>
    </row>
    <row r="2393" spans="1:124" s="68" customFormat="1" x14ac:dyDescent="0.2">
      <c r="A2393" s="67"/>
      <c r="B2393" s="67"/>
      <c r="DS2393" s="69"/>
      <c r="DT2393" s="69"/>
    </row>
    <row r="2394" spans="1:124" s="68" customFormat="1" x14ac:dyDescent="0.2">
      <c r="A2394" s="67"/>
      <c r="B2394" s="67"/>
      <c r="DS2394" s="69"/>
      <c r="DT2394" s="69"/>
    </row>
    <row r="2395" spans="1:124" s="68" customFormat="1" x14ac:dyDescent="0.2">
      <c r="A2395" s="67"/>
      <c r="B2395" s="67"/>
      <c r="DS2395" s="69"/>
      <c r="DT2395" s="69"/>
    </row>
    <row r="2396" spans="1:124" s="68" customFormat="1" x14ac:dyDescent="0.2">
      <c r="A2396" s="67"/>
      <c r="B2396" s="67"/>
      <c r="DS2396" s="69"/>
      <c r="DT2396" s="69"/>
    </row>
    <row r="2397" spans="1:124" s="68" customFormat="1" x14ac:dyDescent="0.2">
      <c r="A2397" s="67"/>
      <c r="B2397" s="67"/>
      <c r="DS2397" s="69"/>
      <c r="DT2397" s="69"/>
    </row>
    <row r="2398" spans="1:124" s="68" customFormat="1" x14ac:dyDescent="0.2">
      <c r="A2398" s="67"/>
      <c r="B2398" s="67"/>
      <c r="DS2398" s="69"/>
      <c r="DT2398" s="69"/>
    </row>
    <row r="2399" spans="1:124" s="68" customFormat="1" x14ac:dyDescent="0.2">
      <c r="A2399" s="67"/>
      <c r="B2399" s="67"/>
      <c r="DS2399" s="69"/>
      <c r="DT2399" s="69"/>
    </row>
    <row r="2400" spans="1:124" s="68" customFormat="1" x14ac:dyDescent="0.2">
      <c r="A2400" s="67"/>
      <c r="B2400" s="67"/>
      <c r="DS2400" s="69"/>
      <c r="DT2400" s="69"/>
    </row>
    <row r="2401" spans="1:124" s="68" customFormat="1" x14ac:dyDescent="0.2">
      <c r="A2401" s="67"/>
      <c r="B2401" s="67"/>
      <c r="DS2401" s="69"/>
      <c r="DT2401" s="69"/>
    </row>
    <row r="2402" spans="1:124" s="68" customFormat="1" x14ac:dyDescent="0.2">
      <c r="A2402" s="67"/>
      <c r="B2402" s="67"/>
      <c r="DS2402" s="69"/>
      <c r="DT2402" s="69"/>
    </row>
    <row r="2403" spans="1:124" s="68" customFormat="1" x14ac:dyDescent="0.2">
      <c r="A2403" s="67"/>
      <c r="B2403" s="67"/>
      <c r="DS2403" s="69"/>
      <c r="DT2403" s="69"/>
    </row>
    <row r="2404" spans="1:124" s="68" customFormat="1" x14ac:dyDescent="0.2">
      <c r="A2404" s="67"/>
      <c r="B2404" s="67"/>
      <c r="DS2404" s="69"/>
      <c r="DT2404" s="69"/>
    </row>
    <row r="2405" spans="1:124" s="68" customFormat="1" x14ac:dyDescent="0.2">
      <c r="A2405" s="67"/>
      <c r="B2405" s="67"/>
      <c r="DS2405" s="69"/>
      <c r="DT2405" s="69"/>
    </row>
    <row r="2406" spans="1:124" s="68" customFormat="1" x14ac:dyDescent="0.2">
      <c r="A2406" s="67"/>
      <c r="B2406" s="67"/>
      <c r="DS2406" s="69"/>
      <c r="DT2406" s="69"/>
    </row>
    <row r="2407" spans="1:124" s="68" customFormat="1" x14ac:dyDescent="0.2">
      <c r="A2407" s="67"/>
      <c r="B2407" s="67"/>
      <c r="DS2407" s="69"/>
      <c r="DT2407" s="69"/>
    </row>
    <row r="2408" spans="1:124" s="68" customFormat="1" x14ac:dyDescent="0.2">
      <c r="A2408" s="67"/>
      <c r="B2408" s="67"/>
      <c r="DS2408" s="69"/>
      <c r="DT2408" s="69"/>
    </row>
    <row r="2409" spans="1:124" s="68" customFormat="1" x14ac:dyDescent="0.2">
      <c r="A2409" s="67"/>
      <c r="B2409" s="67"/>
      <c r="DS2409" s="69"/>
      <c r="DT2409" s="69"/>
    </row>
    <row r="2410" spans="1:124" s="68" customFormat="1" x14ac:dyDescent="0.2">
      <c r="A2410" s="67"/>
      <c r="B2410" s="67"/>
      <c r="DS2410" s="69"/>
      <c r="DT2410" s="69"/>
    </row>
    <row r="2411" spans="1:124" s="68" customFormat="1" x14ac:dyDescent="0.2">
      <c r="A2411" s="67"/>
      <c r="B2411" s="67"/>
      <c r="DS2411" s="69"/>
      <c r="DT2411" s="69"/>
    </row>
    <row r="2412" spans="1:124" s="68" customFormat="1" x14ac:dyDescent="0.2">
      <c r="A2412" s="67"/>
      <c r="B2412" s="67"/>
      <c r="DS2412" s="69"/>
      <c r="DT2412" s="69"/>
    </row>
    <row r="2413" spans="1:124" s="68" customFormat="1" x14ac:dyDescent="0.2">
      <c r="A2413" s="67"/>
      <c r="B2413" s="67"/>
      <c r="DS2413" s="69"/>
      <c r="DT2413" s="69"/>
    </row>
    <row r="2414" spans="1:124" s="68" customFormat="1" x14ac:dyDescent="0.2">
      <c r="A2414" s="67"/>
      <c r="B2414" s="67"/>
      <c r="DS2414" s="69"/>
      <c r="DT2414" s="69"/>
    </row>
    <row r="2415" spans="1:124" s="68" customFormat="1" x14ac:dyDescent="0.2">
      <c r="A2415" s="67"/>
      <c r="B2415" s="67"/>
      <c r="DS2415" s="69"/>
      <c r="DT2415" s="69"/>
    </row>
    <row r="2416" spans="1:124" s="68" customFormat="1" x14ac:dyDescent="0.2">
      <c r="A2416" s="67"/>
      <c r="B2416" s="67"/>
      <c r="DS2416" s="69"/>
      <c r="DT2416" s="69"/>
    </row>
    <row r="2417" spans="1:124" s="68" customFormat="1" x14ac:dyDescent="0.2">
      <c r="A2417" s="67"/>
      <c r="B2417" s="67"/>
      <c r="DS2417" s="69"/>
      <c r="DT2417" s="69"/>
    </row>
    <row r="2418" spans="1:124" s="68" customFormat="1" x14ac:dyDescent="0.2">
      <c r="A2418" s="67"/>
      <c r="B2418" s="67"/>
      <c r="DS2418" s="69"/>
      <c r="DT2418" s="69"/>
    </row>
    <row r="2419" spans="1:124" s="68" customFormat="1" x14ac:dyDescent="0.2">
      <c r="A2419" s="67"/>
      <c r="B2419" s="67"/>
      <c r="DS2419" s="69"/>
      <c r="DT2419" s="69"/>
    </row>
    <row r="2420" spans="1:124" s="68" customFormat="1" x14ac:dyDescent="0.2">
      <c r="A2420" s="67"/>
      <c r="B2420" s="67"/>
      <c r="DS2420" s="69"/>
      <c r="DT2420" s="69"/>
    </row>
    <row r="2421" spans="1:124" s="68" customFormat="1" x14ac:dyDescent="0.2">
      <c r="A2421" s="67"/>
      <c r="B2421" s="67"/>
      <c r="DS2421" s="69"/>
      <c r="DT2421" s="69"/>
    </row>
    <row r="2422" spans="1:124" s="68" customFormat="1" x14ac:dyDescent="0.2">
      <c r="A2422" s="67"/>
      <c r="B2422" s="67"/>
      <c r="DS2422" s="69"/>
      <c r="DT2422" s="69"/>
    </row>
  </sheetData>
  <mergeCells count="137">
    <mergeCell ref="T1:V1"/>
    <mergeCell ref="W1:Y1"/>
    <mergeCell ref="Z1:AB1"/>
    <mergeCell ref="AC1:AE1"/>
    <mergeCell ref="AF1:AH1"/>
    <mergeCell ref="AI1:AK1"/>
    <mergeCell ref="B1:D1"/>
    <mergeCell ref="E1:G1"/>
    <mergeCell ref="H1:J1"/>
    <mergeCell ref="K1:M1"/>
    <mergeCell ref="N1:P1"/>
    <mergeCell ref="Q1:S1"/>
    <mergeCell ref="BD1:BF1"/>
    <mergeCell ref="BG1:BI1"/>
    <mergeCell ref="BJ1:BL1"/>
    <mergeCell ref="BM1:BO1"/>
    <mergeCell ref="BP1:BR1"/>
    <mergeCell ref="BS1:BU1"/>
    <mergeCell ref="AL1:AN1"/>
    <mergeCell ref="AO1:AQ1"/>
    <mergeCell ref="AR1:AT1"/>
    <mergeCell ref="AU1:AW1"/>
    <mergeCell ref="AX1:AZ1"/>
    <mergeCell ref="BA1:BC1"/>
    <mergeCell ref="CN1:CP1"/>
    <mergeCell ref="CQ1:CS1"/>
    <mergeCell ref="CT1:CV1"/>
    <mergeCell ref="CW1:CY1"/>
    <mergeCell ref="CZ1:DB1"/>
    <mergeCell ref="DC1:DE1"/>
    <mergeCell ref="BV1:BX1"/>
    <mergeCell ref="BY1:CA1"/>
    <mergeCell ref="CB1:CD1"/>
    <mergeCell ref="CE1:CG1"/>
    <mergeCell ref="CH1:CJ1"/>
    <mergeCell ref="CK1:CM1"/>
    <mergeCell ref="DF1:DH1"/>
    <mergeCell ref="DI1:DK1"/>
    <mergeCell ref="DL1:DN1"/>
    <mergeCell ref="DO1:DQ1"/>
    <mergeCell ref="DR1:DT2"/>
    <mergeCell ref="DU1:DW1"/>
    <mergeCell ref="DF2:DH2"/>
    <mergeCell ref="DI2:DK2"/>
    <mergeCell ref="DL2:DN2"/>
    <mergeCell ref="DO2:DQ2"/>
    <mergeCell ref="DU2:DW2"/>
    <mergeCell ref="EV1:EX2"/>
    <mergeCell ref="EY1:FA1"/>
    <mergeCell ref="FB1:FD1"/>
    <mergeCell ref="FE1:FG1"/>
    <mergeCell ref="DX1:DZ1"/>
    <mergeCell ref="EA1:EC1"/>
    <mergeCell ref="ED1:EF1"/>
    <mergeCell ref="EG1:EI1"/>
    <mergeCell ref="EJ1:EL1"/>
    <mergeCell ref="EM1:EO1"/>
    <mergeCell ref="ED2:EF2"/>
    <mergeCell ref="EG2:EI2"/>
    <mergeCell ref="EJ2:EL2"/>
    <mergeCell ref="EY2:FA2"/>
    <mergeCell ref="FB2:FD2"/>
    <mergeCell ref="FE2:FG2"/>
    <mergeCell ref="DX2:DZ2"/>
    <mergeCell ref="EA2:EC2"/>
    <mergeCell ref="GR1:GT1"/>
    <mergeCell ref="GU1:GW1"/>
    <mergeCell ref="GX1:GZ2"/>
    <mergeCell ref="HA1:HC2"/>
    <mergeCell ref="B2:D2"/>
    <mergeCell ref="E2:G2"/>
    <mergeCell ref="H2:J2"/>
    <mergeCell ref="K2:M2"/>
    <mergeCell ref="N2:P2"/>
    <mergeCell ref="Q2:S2"/>
    <mergeCell ref="FZ1:GB1"/>
    <mergeCell ref="GC1:GE1"/>
    <mergeCell ref="GF1:GH1"/>
    <mergeCell ref="GI1:GK1"/>
    <mergeCell ref="GL1:GN1"/>
    <mergeCell ref="GO1:GQ1"/>
    <mergeCell ref="FH1:FJ1"/>
    <mergeCell ref="FK1:FM1"/>
    <mergeCell ref="FN1:FP1"/>
    <mergeCell ref="FQ1:FS1"/>
    <mergeCell ref="FT1:FV1"/>
    <mergeCell ref="FW1:FY1"/>
    <mergeCell ref="EP1:ER1"/>
    <mergeCell ref="ES1:EU1"/>
    <mergeCell ref="AL2:AN2"/>
    <mergeCell ref="AO2:AQ2"/>
    <mergeCell ref="AR2:AT2"/>
    <mergeCell ref="AU2:AW2"/>
    <mergeCell ref="AX2:AZ2"/>
    <mergeCell ref="BA2:BC2"/>
    <mergeCell ref="T2:V2"/>
    <mergeCell ref="W2:Y2"/>
    <mergeCell ref="Z2:AB2"/>
    <mergeCell ref="AC2:AE2"/>
    <mergeCell ref="AF2:AH2"/>
    <mergeCell ref="AI2:AK2"/>
    <mergeCell ref="BV2:BX2"/>
    <mergeCell ref="BY2:CA2"/>
    <mergeCell ref="CB2:CD2"/>
    <mergeCell ref="CE2:CG2"/>
    <mergeCell ref="CH2:CJ2"/>
    <mergeCell ref="CK2:CM2"/>
    <mergeCell ref="BD2:BF2"/>
    <mergeCell ref="BG2:BI2"/>
    <mergeCell ref="BJ2:BL2"/>
    <mergeCell ref="BM2:BO2"/>
    <mergeCell ref="BP2:BR2"/>
    <mergeCell ref="BS2:BU2"/>
    <mergeCell ref="CN2:CP2"/>
    <mergeCell ref="CQ2:CS2"/>
    <mergeCell ref="CT2:CV2"/>
    <mergeCell ref="CW2:CY2"/>
    <mergeCell ref="CZ2:DB2"/>
    <mergeCell ref="DC2:DE2"/>
    <mergeCell ref="GR2:GT2"/>
    <mergeCell ref="GU2:GW2"/>
    <mergeCell ref="A3:A4"/>
    <mergeCell ref="FZ2:GB2"/>
    <mergeCell ref="GC2:GE2"/>
    <mergeCell ref="GF2:GH2"/>
    <mergeCell ref="GI2:GK2"/>
    <mergeCell ref="GL2:GN2"/>
    <mergeCell ref="GO2:GQ2"/>
    <mergeCell ref="FH2:FJ2"/>
    <mergeCell ref="FK2:FM2"/>
    <mergeCell ref="FN2:FP2"/>
    <mergeCell ref="FQ2:FS2"/>
    <mergeCell ref="FT2:FV2"/>
    <mergeCell ref="FW2:FY2"/>
    <mergeCell ref="EM2:EO2"/>
    <mergeCell ref="EP2:ER2"/>
    <mergeCell ref="ES2:EU2"/>
  </mergeCells>
  <pageMargins left="0.59055118110236227" right="0.39370078740157483" top="1.299212598425197" bottom="0.59055118110236227" header="0.39370078740157483" footer="0.51181102362204722"/>
  <pageSetup paperSize="9" scale="60" orientation="portrait" r:id="rId1"/>
  <headerFooter alignWithMargins="0">
    <oddHeader xml:space="preserve">&amp;C&amp;"Times New Roman,Félkövér"&amp;11Budapest VIII. kerületi &amp;12Önkormányzat 2018. évi költségvetés
 bevételi és kiadási előirányzata címrendenként&amp;R&amp;"Cambria,Dőlt"1. melléklet a  ....../2018. (.......)
önkormányzati rendelethez
ezer forintban
</oddHeader>
    <oddFooter>&amp;R
&amp;P</oddFooter>
  </headerFooter>
  <colBreaks count="22" manualBreakCount="22">
    <brk id="10" max="68" man="1"/>
    <brk id="19" max="68" man="1"/>
    <brk id="28" max="68" man="1"/>
    <brk id="37" max="68" man="1"/>
    <brk id="46" max="68" man="1"/>
    <brk id="55" max="68" man="1"/>
    <brk id="64" max="68" man="1"/>
    <brk id="73" max="68" man="1"/>
    <brk id="82" max="68" man="1"/>
    <brk id="97" max="68" man="1"/>
    <brk id="106" max="68" man="1"/>
    <brk id="115" max="68" man="1"/>
    <brk id="124" max="68" man="1"/>
    <brk id="133" max="68" man="1"/>
    <brk id="142" max="68" man="1"/>
    <brk id="151" max="68" man="1"/>
    <brk id="160" max="68" man="1"/>
    <brk id="169" max="68" man="1"/>
    <brk id="178" max="68" man="1"/>
    <brk id="187" max="68" man="1"/>
    <brk id="196" max="68" man="1"/>
    <brk id="205" max="6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R94"/>
  <sheetViews>
    <sheetView zoomScaleNormal="100" workbookViewId="0">
      <pane xSplit="2" ySplit="2" topLeftCell="C42" activePane="bottomRight" state="frozen"/>
      <selection pane="topRight" activeCell="C1" sqref="C1"/>
      <selection pane="bottomLeft" activeCell="A3" sqref="A3"/>
      <selection pane="bottomRight" activeCell="K58" sqref="K58"/>
    </sheetView>
  </sheetViews>
  <sheetFormatPr defaultColWidth="10.7109375" defaultRowHeight="12.75" x14ac:dyDescent="0.2"/>
  <cols>
    <col min="1" max="1" width="5.140625" style="34" customWidth="1"/>
    <col min="2" max="2" width="52.140625" style="67" customWidth="1"/>
    <col min="3" max="18" width="15.7109375" style="34" customWidth="1"/>
    <col min="19" max="16384" width="10.7109375" style="34"/>
  </cols>
  <sheetData>
    <row r="1" spans="1:18" s="2" customFormat="1" ht="19.899999999999999" customHeight="1" x14ac:dyDescent="0.2">
      <c r="A1" s="77"/>
      <c r="B1" s="77" t="s">
        <v>370</v>
      </c>
      <c r="C1" s="210" t="s">
        <v>371</v>
      </c>
      <c r="D1" s="210"/>
      <c r="E1" s="210"/>
      <c r="F1" s="210"/>
      <c r="G1" s="210" t="s">
        <v>372</v>
      </c>
      <c r="H1" s="210"/>
      <c r="I1" s="210"/>
      <c r="J1" s="210"/>
      <c r="K1" s="210" t="s">
        <v>373</v>
      </c>
      <c r="L1" s="210"/>
      <c r="M1" s="210"/>
      <c r="N1" s="210"/>
      <c r="O1" s="210" t="s">
        <v>374</v>
      </c>
      <c r="P1" s="210"/>
      <c r="Q1" s="210"/>
      <c r="R1" s="210"/>
    </row>
    <row r="2" spans="1:18" s="4" customFormat="1" ht="79.900000000000006" customHeight="1" thickBot="1" x14ac:dyDescent="0.25">
      <c r="A2" s="78" t="s">
        <v>375</v>
      </c>
      <c r="B2" s="79" t="s">
        <v>94</v>
      </c>
      <c r="C2" s="80" t="s">
        <v>376</v>
      </c>
      <c r="D2" s="80" t="s">
        <v>377</v>
      </c>
      <c r="E2" s="80" t="s">
        <v>378</v>
      </c>
      <c r="F2" s="80" t="s">
        <v>379</v>
      </c>
      <c r="G2" s="80" t="s">
        <v>376</v>
      </c>
      <c r="H2" s="80" t="s">
        <v>377</v>
      </c>
      <c r="I2" s="80" t="s">
        <v>378</v>
      </c>
      <c r="J2" s="80" t="s">
        <v>18</v>
      </c>
      <c r="K2" s="80" t="s">
        <v>376</v>
      </c>
      <c r="L2" s="80" t="s">
        <v>377</v>
      </c>
      <c r="M2" s="80" t="s">
        <v>378</v>
      </c>
      <c r="N2" s="80" t="s">
        <v>380</v>
      </c>
      <c r="O2" s="80" t="s">
        <v>376</v>
      </c>
      <c r="P2" s="80" t="s">
        <v>377</v>
      </c>
      <c r="Q2" s="80" t="s">
        <v>378</v>
      </c>
      <c r="R2" s="80" t="s">
        <v>381</v>
      </c>
    </row>
    <row r="3" spans="1:18" s="4" customFormat="1" ht="19.899999999999999" customHeight="1" thickBot="1" x14ac:dyDescent="0.25">
      <c r="A3" s="81" t="s">
        <v>382</v>
      </c>
      <c r="B3" s="21" t="s">
        <v>383</v>
      </c>
      <c r="C3" s="82">
        <f>'[1]címrend kötelező'!FP6</f>
        <v>5372870</v>
      </c>
      <c r="D3" s="82">
        <f>'[1]címrend önként'!FP6</f>
        <v>542697</v>
      </c>
      <c r="E3" s="82">
        <f>'[1]címrend államig'!FP6</f>
        <v>0</v>
      </c>
      <c r="F3" s="82">
        <f>C3+D3+E3</f>
        <v>5915567</v>
      </c>
      <c r="G3" s="82">
        <f>'[1]címrend kötelező'!EW6</f>
        <v>1958105</v>
      </c>
      <c r="H3" s="82">
        <f>'[1]címrend önként'!EW6</f>
        <v>78350</v>
      </c>
      <c r="I3" s="82">
        <f>'[1]címrend államig'!EW6</f>
        <v>263438</v>
      </c>
      <c r="J3" s="82">
        <f>G3+H3+I3</f>
        <v>2299893</v>
      </c>
      <c r="K3" s="82">
        <f>'[1]címrend kötelező'!DS6</f>
        <v>11214140</v>
      </c>
      <c r="L3" s="82">
        <f>'[1]címrend önként'!DS6</f>
        <v>8063066</v>
      </c>
      <c r="M3" s="82">
        <f>'[1]címrend államig'!DS6</f>
        <v>259538</v>
      </c>
      <c r="N3" s="82">
        <f>K3+L3+M3</f>
        <v>19536744</v>
      </c>
      <c r="O3" s="82">
        <f>C3+G3+K3</f>
        <v>18545115</v>
      </c>
      <c r="P3" s="82">
        <f>D3+H3+L3</f>
        <v>8684113</v>
      </c>
      <c r="Q3" s="82">
        <f>E3+I3+M3</f>
        <v>522976</v>
      </c>
      <c r="R3" s="82">
        <f>F3+J3+N3</f>
        <v>27752204</v>
      </c>
    </row>
    <row r="4" spans="1:18" ht="15" customHeight="1" x14ac:dyDescent="0.2">
      <c r="A4" s="83" t="s">
        <v>384</v>
      </c>
      <c r="B4" s="84" t="s">
        <v>385</v>
      </c>
      <c r="C4" s="85">
        <f>'[1]címrend kötelező'!FP7</f>
        <v>5308866</v>
      </c>
      <c r="D4" s="85">
        <f>'[1]címrend önként'!FP7</f>
        <v>494438</v>
      </c>
      <c r="E4" s="85">
        <f>'[1]címrend államig'!FP7</f>
        <v>0</v>
      </c>
      <c r="F4" s="85">
        <f t="shared" ref="F4:F66" si="0">C4+D4+E4</f>
        <v>5803304</v>
      </c>
      <c r="G4" s="85">
        <f>'[1]címrend kötelező'!EW7</f>
        <v>1923405</v>
      </c>
      <c r="H4" s="85">
        <f>'[1]címrend önként'!EW7</f>
        <v>78350</v>
      </c>
      <c r="I4" s="85">
        <f>'[1]címrend államig'!EW7</f>
        <v>263438</v>
      </c>
      <c r="J4" s="85">
        <f t="shared" ref="J4:J66" si="1">G4+H4+I4</f>
        <v>2265193</v>
      </c>
      <c r="K4" s="85">
        <f>'[1]címrend kötelező'!DS7</f>
        <v>5410653</v>
      </c>
      <c r="L4" s="85">
        <f>'[1]címrend önként'!DS7</f>
        <v>2818159</v>
      </c>
      <c r="M4" s="85">
        <f>'[1]címrend államig'!DS7</f>
        <v>0</v>
      </c>
      <c r="N4" s="85">
        <f t="shared" ref="N4:N66" si="2">K4+L4+M4</f>
        <v>8228812</v>
      </c>
      <c r="O4" s="85">
        <f t="shared" ref="O4:R66" si="3">C4+G4+K4</f>
        <v>12642924</v>
      </c>
      <c r="P4" s="85">
        <f t="shared" si="3"/>
        <v>3390947</v>
      </c>
      <c r="Q4" s="85">
        <f t="shared" si="3"/>
        <v>263438</v>
      </c>
      <c r="R4" s="85">
        <f t="shared" si="3"/>
        <v>16297309</v>
      </c>
    </row>
    <row r="5" spans="1:18" ht="15" customHeight="1" x14ac:dyDescent="0.2">
      <c r="A5" s="86" t="s">
        <v>386</v>
      </c>
      <c r="B5" s="87" t="s">
        <v>387</v>
      </c>
      <c r="C5" s="85">
        <f>'[1]címrend kötelező'!FP8</f>
        <v>2987473</v>
      </c>
      <c r="D5" s="85">
        <f>'[1]címrend önként'!FP8</f>
        <v>293056</v>
      </c>
      <c r="E5" s="85">
        <f>'[1]címrend államig'!FP8</f>
        <v>0</v>
      </c>
      <c r="F5" s="85">
        <f t="shared" si="0"/>
        <v>3280529</v>
      </c>
      <c r="G5" s="85">
        <f>'[1]címrend kötelező'!EW8</f>
        <v>1166569</v>
      </c>
      <c r="H5" s="85">
        <f>'[1]címrend önként'!EW8</f>
        <v>44330</v>
      </c>
      <c r="I5" s="85">
        <f>'[1]címrend államig'!EW8</f>
        <v>198049</v>
      </c>
      <c r="J5" s="85">
        <f t="shared" si="1"/>
        <v>1408948</v>
      </c>
      <c r="K5" s="85">
        <f>'[1]címrend kötelező'!DS8</f>
        <v>45995</v>
      </c>
      <c r="L5" s="85">
        <f>'[1]címrend önként'!DS8</f>
        <v>97531</v>
      </c>
      <c r="M5" s="85">
        <f>'[1]címrend államig'!DS8</f>
        <v>0</v>
      </c>
      <c r="N5" s="85">
        <f t="shared" si="2"/>
        <v>143526</v>
      </c>
      <c r="O5" s="85">
        <f t="shared" si="3"/>
        <v>4200037</v>
      </c>
      <c r="P5" s="85">
        <f t="shared" si="3"/>
        <v>434917</v>
      </c>
      <c r="Q5" s="85">
        <f t="shared" si="3"/>
        <v>198049</v>
      </c>
      <c r="R5" s="85">
        <f t="shared" si="3"/>
        <v>4833003</v>
      </c>
    </row>
    <row r="6" spans="1:18" ht="15" customHeight="1" x14ac:dyDescent="0.2">
      <c r="A6" s="86" t="s">
        <v>388</v>
      </c>
      <c r="B6" s="87" t="s">
        <v>389</v>
      </c>
      <c r="C6" s="85">
        <f>'[1]címrend kötelező'!FP9</f>
        <v>633904</v>
      </c>
      <c r="D6" s="85">
        <f>'[1]címrend önként'!FP9</f>
        <v>80639</v>
      </c>
      <c r="E6" s="85">
        <f>'[1]címrend államig'!FP9</f>
        <v>0</v>
      </c>
      <c r="F6" s="85">
        <f t="shared" si="0"/>
        <v>714543</v>
      </c>
      <c r="G6" s="85">
        <f>'[1]címrend kötelező'!EW9</f>
        <v>246564</v>
      </c>
      <c r="H6" s="85">
        <f>'[1]címrend önként'!EW9</f>
        <v>10344</v>
      </c>
      <c r="I6" s="85">
        <f>'[1]címrend államig'!EW9</f>
        <v>39773</v>
      </c>
      <c r="J6" s="85">
        <f t="shared" si="1"/>
        <v>296681</v>
      </c>
      <c r="K6" s="85">
        <f>'[1]címrend kötelező'!DS9</f>
        <v>10240</v>
      </c>
      <c r="L6" s="85">
        <f>'[1]címrend önként'!DS9</f>
        <v>20737</v>
      </c>
      <c r="M6" s="85">
        <f>'[1]címrend államig'!DS9</f>
        <v>0</v>
      </c>
      <c r="N6" s="85">
        <f t="shared" si="2"/>
        <v>30977</v>
      </c>
      <c r="O6" s="85">
        <f t="shared" si="3"/>
        <v>890708</v>
      </c>
      <c r="P6" s="85">
        <f t="shared" si="3"/>
        <v>111720</v>
      </c>
      <c r="Q6" s="85">
        <f t="shared" si="3"/>
        <v>39773</v>
      </c>
      <c r="R6" s="85">
        <f t="shared" si="3"/>
        <v>1042201</v>
      </c>
    </row>
    <row r="7" spans="1:18" ht="15" customHeight="1" x14ac:dyDescent="0.2">
      <c r="A7" s="86" t="s">
        <v>390</v>
      </c>
      <c r="B7" s="87" t="s">
        <v>391</v>
      </c>
      <c r="C7" s="85">
        <f>'[1]címrend kötelező'!FP10</f>
        <v>1686759</v>
      </c>
      <c r="D7" s="85">
        <f>'[1]címrend önként'!FP10</f>
        <v>120743</v>
      </c>
      <c r="E7" s="85">
        <f>'[1]címrend államig'!FP10</f>
        <v>0</v>
      </c>
      <c r="F7" s="85">
        <f t="shared" si="0"/>
        <v>1807502</v>
      </c>
      <c r="G7" s="85">
        <f>'[1]címrend kötelező'!EW10</f>
        <v>510272</v>
      </c>
      <c r="H7" s="85">
        <f>'[1]címrend önként'!EW10</f>
        <v>23676</v>
      </c>
      <c r="I7" s="85">
        <f>'[1]címrend államig'!EW10</f>
        <v>25616</v>
      </c>
      <c r="J7" s="85">
        <f t="shared" si="1"/>
        <v>559564</v>
      </c>
      <c r="K7" s="85">
        <f>'[1]címrend kötelező'!DS10</f>
        <v>3751022</v>
      </c>
      <c r="L7" s="85">
        <f>'[1]címrend önként'!DS10</f>
        <v>1289515</v>
      </c>
      <c r="M7" s="85">
        <f>'[1]címrend államig'!DS10</f>
        <v>0</v>
      </c>
      <c r="N7" s="85">
        <f t="shared" si="2"/>
        <v>5040537</v>
      </c>
      <c r="O7" s="85">
        <f t="shared" si="3"/>
        <v>5948053</v>
      </c>
      <c r="P7" s="85">
        <f t="shared" si="3"/>
        <v>1433934</v>
      </c>
      <c r="Q7" s="85">
        <f t="shared" si="3"/>
        <v>25616</v>
      </c>
      <c r="R7" s="85">
        <f t="shared" si="3"/>
        <v>7407603</v>
      </c>
    </row>
    <row r="8" spans="1:18" ht="15" customHeight="1" x14ac:dyDescent="0.2">
      <c r="A8" s="86" t="s">
        <v>392</v>
      </c>
      <c r="B8" s="87" t="s">
        <v>393</v>
      </c>
      <c r="C8" s="85">
        <f>'[1]címrend kötelező'!FP11</f>
        <v>730</v>
      </c>
      <c r="D8" s="85">
        <f>'[1]címrend önként'!FP11</f>
        <v>0</v>
      </c>
      <c r="E8" s="85">
        <f>'[1]címrend államig'!FP11</f>
        <v>0</v>
      </c>
      <c r="F8" s="85">
        <f t="shared" si="0"/>
        <v>730</v>
      </c>
      <c r="G8" s="85">
        <f>'[1]címrend kötelező'!EW11</f>
        <v>0</v>
      </c>
      <c r="H8" s="85">
        <f>'[1]címrend önként'!EW11</f>
        <v>0</v>
      </c>
      <c r="I8" s="85">
        <f>'[1]címrend államig'!EW11</f>
        <v>0</v>
      </c>
      <c r="J8" s="85">
        <f t="shared" si="1"/>
        <v>0</v>
      </c>
      <c r="K8" s="85">
        <f>'[1]címrend kötelező'!DS11</f>
        <v>66308</v>
      </c>
      <c r="L8" s="85">
        <f>'[1]címrend önként'!DS11</f>
        <v>90089</v>
      </c>
      <c r="M8" s="85">
        <f>'[1]címrend államig'!DS11</f>
        <v>0</v>
      </c>
      <c r="N8" s="85">
        <f t="shared" si="2"/>
        <v>156397</v>
      </c>
      <c r="O8" s="85">
        <f t="shared" si="3"/>
        <v>67038</v>
      </c>
      <c r="P8" s="85">
        <f t="shared" si="3"/>
        <v>90089</v>
      </c>
      <c r="Q8" s="85">
        <f t="shared" si="3"/>
        <v>0</v>
      </c>
      <c r="R8" s="85">
        <f t="shared" si="3"/>
        <v>157127</v>
      </c>
    </row>
    <row r="9" spans="1:18" s="44" customFormat="1" ht="15" customHeight="1" x14ac:dyDescent="0.2">
      <c r="A9" s="88" t="s">
        <v>394</v>
      </c>
      <c r="B9" s="89" t="s">
        <v>395</v>
      </c>
      <c r="C9" s="85">
        <f>'[1]címrend kötelező'!FP12</f>
        <v>0</v>
      </c>
      <c r="D9" s="85">
        <f>'[1]címrend önként'!FP12</f>
        <v>0</v>
      </c>
      <c r="E9" s="85">
        <f>'[1]címrend államig'!FP12</f>
        <v>0</v>
      </c>
      <c r="F9" s="85">
        <f t="shared" si="0"/>
        <v>0</v>
      </c>
      <c r="G9" s="85">
        <f>'[1]címrend kötelező'!EW12</f>
        <v>0</v>
      </c>
      <c r="H9" s="85">
        <f>'[1]címrend önként'!EW12</f>
        <v>0</v>
      </c>
      <c r="I9" s="85">
        <f>'[1]címrend államig'!EW12</f>
        <v>0</v>
      </c>
      <c r="J9" s="85">
        <f t="shared" si="1"/>
        <v>0</v>
      </c>
      <c r="K9" s="85">
        <f>'[1]címrend kötelező'!DS12</f>
        <v>1537088</v>
      </c>
      <c r="L9" s="85">
        <f>'[1]címrend önként'!DS12</f>
        <v>1320287</v>
      </c>
      <c r="M9" s="85">
        <f>'[1]címrend államig'!DS12</f>
        <v>0</v>
      </c>
      <c r="N9" s="85">
        <f t="shared" si="2"/>
        <v>2857375</v>
      </c>
      <c r="O9" s="85">
        <f t="shared" si="3"/>
        <v>1537088</v>
      </c>
      <c r="P9" s="85">
        <f t="shared" si="3"/>
        <v>1320287</v>
      </c>
      <c r="Q9" s="85">
        <f t="shared" si="3"/>
        <v>0</v>
      </c>
      <c r="R9" s="85">
        <f t="shared" si="3"/>
        <v>2857375</v>
      </c>
    </row>
    <row r="10" spans="1:18" ht="15" customHeight="1" x14ac:dyDescent="0.2">
      <c r="A10" s="86" t="s">
        <v>396</v>
      </c>
      <c r="B10" s="87" t="s">
        <v>397</v>
      </c>
      <c r="C10" s="85">
        <f>'[1]címrend kötelező'!FP13</f>
        <v>0</v>
      </c>
      <c r="D10" s="85">
        <f>'[1]címrend önként'!FP13</f>
        <v>0</v>
      </c>
      <c r="E10" s="85">
        <f>'[1]címrend államig'!FP13</f>
        <v>0</v>
      </c>
      <c r="F10" s="85">
        <f t="shared" si="0"/>
        <v>0</v>
      </c>
      <c r="G10" s="85">
        <f>'[1]címrend kötelező'!EW13</f>
        <v>0</v>
      </c>
      <c r="H10" s="85">
        <f>'[1]címrend önként'!EW13</f>
        <v>0</v>
      </c>
      <c r="I10" s="85">
        <f>'[1]címrend államig'!EW13</f>
        <v>0</v>
      </c>
      <c r="J10" s="85">
        <f t="shared" si="1"/>
        <v>0</v>
      </c>
      <c r="K10" s="85">
        <f>'[1]címrend kötelező'!DS13</f>
        <v>50726</v>
      </c>
      <c r="L10" s="85">
        <f>'[1]címrend önként'!DS13</f>
        <v>0</v>
      </c>
      <c r="M10" s="85">
        <f>'[1]címrend államig'!DS13</f>
        <v>0</v>
      </c>
      <c r="N10" s="85">
        <f t="shared" si="2"/>
        <v>50726</v>
      </c>
      <c r="O10" s="85">
        <f t="shared" si="3"/>
        <v>50726</v>
      </c>
      <c r="P10" s="85">
        <f t="shared" si="3"/>
        <v>0</v>
      </c>
      <c r="Q10" s="85">
        <f t="shared" si="3"/>
        <v>0</v>
      </c>
      <c r="R10" s="85">
        <f t="shared" si="3"/>
        <v>50726</v>
      </c>
    </row>
    <row r="11" spans="1:18" ht="15" customHeight="1" x14ac:dyDescent="0.2">
      <c r="A11" s="90" t="s">
        <v>398</v>
      </c>
      <c r="B11" s="87" t="s">
        <v>399</v>
      </c>
      <c r="C11" s="85">
        <f>'[1]címrend kötelező'!FP14</f>
        <v>0</v>
      </c>
      <c r="D11" s="85">
        <f>'[1]címrend önként'!FP14</f>
        <v>0</v>
      </c>
      <c r="E11" s="85">
        <f>'[1]címrend államig'!FP14</f>
        <v>0</v>
      </c>
      <c r="F11" s="85">
        <f t="shared" si="0"/>
        <v>0</v>
      </c>
      <c r="G11" s="85">
        <f>'[1]címrend kötelező'!EW14</f>
        <v>0</v>
      </c>
      <c r="H11" s="85">
        <f>'[1]címrend önként'!EW14</f>
        <v>0</v>
      </c>
      <c r="I11" s="85">
        <f>'[1]címrend államig'!EW14</f>
        <v>0</v>
      </c>
      <c r="J11" s="85">
        <f t="shared" si="1"/>
        <v>0</v>
      </c>
      <c r="K11" s="85">
        <f>'[1]címrend kötelező'!DS14</f>
        <v>0</v>
      </c>
      <c r="L11" s="85">
        <f>'[1]címrend önként'!DS14</f>
        <v>0</v>
      </c>
      <c r="M11" s="85">
        <f>'[1]címrend államig'!DS14</f>
        <v>0</v>
      </c>
      <c r="N11" s="85">
        <f t="shared" si="2"/>
        <v>0</v>
      </c>
      <c r="O11" s="85">
        <f t="shared" si="3"/>
        <v>0</v>
      </c>
      <c r="P11" s="85">
        <f t="shared" si="3"/>
        <v>0</v>
      </c>
      <c r="Q11" s="85">
        <f t="shared" si="3"/>
        <v>0</v>
      </c>
      <c r="R11" s="85">
        <f t="shared" si="3"/>
        <v>0</v>
      </c>
    </row>
    <row r="12" spans="1:18" ht="15" customHeight="1" x14ac:dyDescent="0.2">
      <c r="A12" s="91">
        <v>10</v>
      </c>
      <c r="B12" s="87" t="s">
        <v>400</v>
      </c>
      <c r="C12" s="85">
        <f>'[1]címrend kötelező'!FP15</f>
        <v>0</v>
      </c>
      <c r="D12" s="85">
        <f>'[1]címrend önként'!FP15</f>
        <v>0</v>
      </c>
      <c r="E12" s="85">
        <f>'[1]címrend államig'!FP15</f>
        <v>0</v>
      </c>
      <c r="F12" s="85">
        <f t="shared" si="0"/>
        <v>0</v>
      </c>
      <c r="G12" s="85">
        <f>'[1]címrend kötelező'!EW15</f>
        <v>0</v>
      </c>
      <c r="H12" s="85">
        <f>'[1]címrend önként'!EW15</f>
        <v>0</v>
      </c>
      <c r="I12" s="85">
        <f>'[1]címrend államig'!EW15</f>
        <v>0</v>
      </c>
      <c r="J12" s="85">
        <f t="shared" si="1"/>
        <v>0</v>
      </c>
      <c r="K12" s="85">
        <f>'[1]címrend kötelező'!DS15</f>
        <v>111325</v>
      </c>
      <c r="L12" s="85">
        <f>'[1]címrend önként'!DS15</f>
        <v>16270</v>
      </c>
      <c r="M12" s="85">
        <f>'[1]címrend államig'!DS15</f>
        <v>0</v>
      </c>
      <c r="N12" s="85">
        <f t="shared" si="2"/>
        <v>127595</v>
      </c>
      <c r="O12" s="85">
        <f t="shared" si="3"/>
        <v>111325</v>
      </c>
      <c r="P12" s="85">
        <f t="shared" si="3"/>
        <v>16270</v>
      </c>
      <c r="Q12" s="85">
        <f t="shared" si="3"/>
        <v>0</v>
      </c>
      <c r="R12" s="85">
        <f t="shared" si="3"/>
        <v>127595</v>
      </c>
    </row>
    <row r="13" spans="1:18" ht="15" customHeight="1" x14ac:dyDescent="0.2">
      <c r="A13" s="90" t="s">
        <v>108</v>
      </c>
      <c r="B13" s="87" t="s">
        <v>401</v>
      </c>
      <c r="C13" s="85">
        <f>'[1]címrend kötelező'!FP16</f>
        <v>0</v>
      </c>
      <c r="D13" s="85">
        <f>'[1]címrend önként'!FP16</f>
        <v>0</v>
      </c>
      <c r="E13" s="85">
        <f>'[1]címrend államig'!FP16</f>
        <v>0</v>
      </c>
      <c r="F13" s="85">
        <f t="shared" si="0"/>
        <v>0</v>
      </c>
      <c r="G13" s="85">
        <f>'[1]címrend kötelező'!EW16</f>
        <v>0</v>
      </c>
      <c r="H13" s="85">
        <f>'[1]címrend önként'!EW16</f>
        <v>0</v>
      </c>
      <c r="I13" s="85">
        <f>'[1]címrend államig'!EW16</f>
        <v>0</v>
      </c>
      <c r="J13" s="85">
        <f t="shared" si="1"/>
        <v>0</v>
      </c>
      <c r="K13" s="85">
        <f>'[1]címrend kötelező'!DS16</f>
        <v>748640</v>
      </c>
      <c r="L13" s="85">
        <f>'[1]címrend önként'!DS16</f>
        <v>1188189</v>
      </c>
      <c r="M13" s="85">
        <f>'[1]címrend államig'!DS16</f>
        <v>0</v>
      </c>
      <c r="N13" s="85">
        <f t="shared" si="2"/>
        <v>1936829</v>
      </c>
      <c r="O13" s="85">
        <f t="shared" si="3"/>
        <v>748640</v>
      </c>
      <c r="P13" s="85">
        <f t="shared" si="3"/>
        <v>1188189</v>
      </c>
      <c r="Q13" s="85">
        <f t="shared" si="3"/>
        <v>0</v>
      </c>
      <c r="R13" s="85">
        <f t="shared" si="3"/>
        <v>1936829</v>
      </c>
    </row>
    <row r="14" spans="1:18" ht="15" customHeight="1" x14ac:dyDescent="0.2">
      <c r="A14" s="91">
        <v>12</v>
      </c>
      <c r="B14" s="87" t="s">
        <v>402</v>
      </c>
      <c r="C14" s="85">
        <f>'[1]címrend kötelező'!FP17</f>
        <v>0</v>
      </c>
      <c r="D14" s="85">
        <f>'[1]címrend önként'!FP17</f>
        <v>0</v>
      </c>
      <c r="E14" s="85">
        <f>'[1]címrend államig'!FP17</f>
        <v>0</v>
      </c>
      <c r="F14" s="85">
        <f t="shared" si="0"/>
        <v>0</v>
      </c>
      <c r="G14" s="85">
        <f>'[1]címrend kötelező'!EW17</f>
        <v>0</v>
      </c>
      <c r="H14" s="85">
        <f>'[1]címrend önként'!EW17</f>
        <v>0</v>
      </c>
      <c r="I14" s="85">
        <f>'[1]címrend államig'!EW17</f>
        <v>0</v>
      </c>
      <c r="J14" s="85">
        <f t="shared" si="1"/>
        <v>0</v>
      </c>
      <c r="K14" s="85">
        <f>'[1]címrend kötelező'!DS17</f>
        <v>626397</v>
      </c>
      <c r="L14" s="85">
        <f>'[1]címrend önként'!DS17</f>
        <v>115828</v>
      </c>
      <c r="M14" s="85">
        <f>'[1]címrend államig'!DS17</f>
        <v>0</v>
      </c>
      <c r="N14" s="85">
        <f t="shared" si="2"/>
        <v>742225</v>
      </c>
      <c r="O14" s="85">
        <f t="shared" si="3"/>
        <v>626397</v>
      </c>
      <c r="P14" s="85">
        <f t="shared" si="3"/>
        <v>115828</v>
      </c>
      <c r="Q14" s="85">
        <f t="shared" si="3"/>
        <v>0</v>
      </c>
      <c r="R14" s="85">
        <f t="shared" si="3"/>
        <v>742225</v>
      </c>
    </row>
    <row r="15" spans="1:18" s="44" customFormat="1" ht="15" customHeight="1" x14ac:dyDescent="0.2">
      <c r="A15" s="92" t="s">
        <v>110</v>
      </c>
      <c r="B15" s="89" t="s">
        <v>403</v>
      </c>
      <c r="C15" s="85">
        <f>'[1]címrend kötelező'!FP18</f>
        <v>64004</v>
      </c>
      <c r="D15" s="85">
        <f>'[1]címrend önként'!FP18</f>
        <v>48259</v>
      </c>
      <c r="E15" s="85">
        <f>'[1]címrend államig'!FP18</f>
        <v>0</v>
      </c>
      <c r="F15" s="85">
        <f t="shared" si="0"/>
        <v>112263</v>
      </c>
      <c r="G15" s="85">
        <f>'[1]címrend kötelező'!EW18</f>
        <v>34700</v>
      </c>
      <c r="H15" s="85">
        <f>'[1]címrend önként'!EW18</f>
        <v>0</v>
      </c>
      <c r="I15" s="85">
        <f>'[1]címrend államig'!EW18</f>
        <v>0</v>
      </c>
      <c r="J15" s="85">
        <f t="shared" si="1"/>
        <v>34700</v>
      </c>
      <c r="K15" s="85">
        <f>'[1]címrend kötelező'!DS18</f>
        <v>160600</v>
      </c>
      <c r="L15" s="85">
        <f>'[1]címrend önként'!DS18</f>
        <v>4767481</v>
      </c>
      <c r="M15" s="85">
        <f>'[1]címrend államig'!DS18</f>
        <v>0</v>
      </c>
      <c r="N15" s="85">
        <f t="shared" si="2"/>
        <v>4928081</v>
      </c>
      <c r="O15" s="85">
        <f t="shared" si="3"/>
        <v>259304</v>
      </c>
      <c r="P15" s="85">
        <f t="shared" si="3"/>
        <v>4815740</v>
      </c>
      <c r="Q15" s="85">
        <f t="shared" si="3"/>
        <v>0</v>
      </c>
      <c r="R15" s="85">
        <f t="shared" si="3"/>
        <v>5075044</v>
      </c>
    </row>
    <row r="16" spans="1:18" ht="15" customHeight="1" x14ac:dyDescent="0.2">
      <c r="A16" s="91">
        <v>14</v>
      </c>
      <c r="B16" s="87" t="s">
        <v>404</v>
      </c>
      <c r="C16" s="85">
        <f>'[1]címrend kötelező'!FP19</f>
        <v>43021</v>
      </c>
      <c r="D16" s="85">
        <f>'[1]címrend önként'!FP19</f>
        <v>25222</v>
      </c>
      <c r="E16" s="85">
        <f>'[1]címrend államig'!FP19</f>
        <v>0</v>
      </c>
      <c r="F16" s="85">
        <f t="shared" si="0"/>
        <v>68243</v>
      </c>
      <c r="G16" s="85">
        <f>'[1]címrend kötelező'!EW19</f>
        <v>29200</v>
      </c>
      <c r="H16" s="85">
        <f>'[1]címrend önként'!EW19</f>
        <v>0</v>
      </c>
      <c r="I16" s="85">
        <f>'[1]címrend államig'!EW19</f>
        <v>0</v>
      </c>
      <c r="J16" s="85">
        <f t="shared" si="1"/>
        <v>29200</v>
      </c>
      <c r="K16" s="85">
        <f>'[1]címrend kötelező'!DS19</f>
        <v>3300</v>
      </c>
      <c r="L16" s="85">
        <f>'[1]címrend önként'!DS19</f>
        <v>453050</v>
      </c>
      <c r="M16" s="85">
        <f>'[1]címrend államig'!DS19</f>
        <v>0</v>
      </c>
      <c r="N16" s="85">
        <f t="shared" si="2"/>
        <v>456350</v>
      </c>
      <c r="O16" s="85">
        <f t="shared" si="3"/>
        <v>75521</v>
      </c>
      <c r="P16" s="85">
        <f t="shared" si="3"/>
        <v>478272</v>
      </c>
      <c r="Q16" s="85">
        <f t="shared" si="3"/>
        <v>0</v>
      </c>
      <c r="R16" s="85">
        <f t="shared" si="3"/>
        <v>553793</v>
      </c>
    </row>
    <row r="17" spans="1:18" ht="15" customHeight="1" x14ac:dyDescent="0.2">
      <c r="A17" s="90" t="s">
        <v>112</v>
      </c>
      <c r="B17" s="87" t="s">
        <v>405</v>
      </c>
      <c r="C17" s="85">
        <f>'[1]címrend kötelező'!FP20</f>
        <v>20983</v>
      </c>
      <c r="D17" s="85">
        <f>'[1]címrend önként'!FP20</f>
        <v>23037</v>
      </c>
      <c r="E17" s="85">
        <f>'[1]címrend államig'!FP20</f>
        <v>0</v>
      </c>
      <c r="F17" s="85">
        <f t="shared" si="0"/>
        <v>44020</v>
      </c>
      <c r="G17" s="85">
        <f>'[1]címrend kötelező'!EW20</f>
        <v>5500</v>
      </c>
      <c r="H17" s="85">
        <f>'[1]címrend önként'!EW20</f>
        <v>0</v>
      </c>
      <c r="I17" s="85">
        <f>'[1]címrend államig'!EW20</f>
        <v>0</v>
      </c>
      <c r="J17" s="85">
        <f t="shared" si="1"/>
        <v>5500</v>
      </c>
      <c r="K17" s="85">
        <f>'[1]címrend kötelező'!DS20</f>
        <v>0</v>
      </c>
      <c r="L17" s="85">
        <f>'[1]címrend önként'!DS20</f>
        <v>2176059</v>
      </c>
      <c r="M17" s="85">
        <f>'[1]címrend államig'!DS20</f>
        <v>0</v>
      </c>
      <c r="N17" s="85">
        <f t="shared" si="2"/>
        <v>2176059</v>
      </c>
      <c r="O17" s="85">
        <f t="shared" si="3"/>
        <v>26483</v>
      </c>
      <c r="P17" s="85">
        <f t="shared" si="3"/>
        <v>2199096</v>
      </c>
      <c r="Q17" s="85">
        <f t="shared" si="3"/>
        <v>0</v>
      </c>
      <c r="R17" s="85">
        <f t="shared" si="3"/>
        <v>2225579</v>
      </c>
    </row>
    <row r="18" spans="1:18" s="44" customFormat="1" ht="15" customHeight="1" x14ac:dyDescent="0.2">
      <c r="A18" s="93">
        <v>16</v>
      </c>
      <c r="B18" s="89" t="s">
        <v>406</v>
      </c>
      <c r="C18" s="85">
        <f>'[1]címrend kötelező'!FP21</f>
        <v>0</v>
      </c>
      <c r="D18" s="85">
        <f>'[1]címrend önként'!FP21</f>
        <v>0</v>
      </c>
      <c r="E18" s="85">
        <f>'[1]címrend államig'!FP21</f>
        <v>0</v>
      </c>
      <c r="F18" s="85">
        <f t="shared" si="0"/>
        <v>0</v>
      </c>
      <c r="G18" s="85">
        <f>'[1]címrend kötelező'!EW21</f>
        <v>0</v>
      </c>
      <c r="H18" s="85">
        <f>'[1]címrend önként'!EW21</f>
        <v>0</v>
      </c>
      <c r="I18" s="85">
        <f>'[1]címrend államig'!EW21</f>
        <v>0</v>
      </c>
      <c r="J18" s="85">
        <f t="shared" si="1"/>
        <v>0</v>
      </c>
      <c r="K18" s="85">
        <f>'[1]címrend kötelező'!DS21</f>
        <v>157300</v>
      </c>
      <c r="L18" s="85">
        <f>'[1]címrend önként'!DS21</f>
        <v>2138372</v>
      </c>
      <c r="M18" s="85">
        <f>'[1]címrend államig'!DS21</f>
        <v>0</v>
      </c>
      <c r="N18" s="85">
        <f t="shared" si="2"/>
        <v>2295672</v>
      </c>
      <c r="O18" s="85">
        <f t="shared" si="3"/>
        <v>157300</v>
      </c>
      <c r="P18" s="85">
        <f t="shared" si="3"/>
        <v>2138372</v>
      </c>
      <c r="Q18" s="85">
        <f t="shared" si="3"/>
        <v>0</v>
      </c>
      <c r="R18" s="85">
        <f t="shared" si="3"/>
        <v>2295672</v>
      </c>
    </row>
    <row r="19" spans="1:18" ht="15" customHeight="1" x14ac:dyDescent="0.2">
      <c r="A19" s="90" t="s">
        <v>114</v>
      </c>
      <c r="B19" s="87" t="s">
        <v>407</v>
      </c>
      <c r="C19" s="85">
        <f>'[1]címrend kötelező'!FP22</f>
        <v>0</v>
      </c>
      <c r="D19" s="85">
        <f>'[1]címrend önként'!FP22</f>
        <v>0</v>
      </c>
      <c r="E19" s="85">
        <f>'[1]címrend államig'!FP22</f>
        <v>0</v>
      </c>
      <c r="F19" s="85">
        <f t="shared" si="0"/>
        <v>0</v>
      </c>
      <c r="G19" s="85">
        <f>'[1]címrend kötelező'!EW22</f>
        <v>0</v>
      </c>
      <c r="H19" s="85">
        <f>'[1]címrend önként'!EW22</f>
        <v>0</v>
      </c>
      <c r="I19" s="85">
        <f>'[1]címrend államig'!EW22</f>
        <v>0</v>
      </c>
      <c r="J19" s="85">
        <f t="shared" si="1"/>
        <v>0</v>
      </c>
      <c r="K19" s="85">
        <f>'[1]címrend kötelező'!DS22</f>
        <v>0</v>
      </c>
      <c r="L19" s="85">
        <f>'[1]címrend önként'!DS22</f>
        <v>500000</v>
      </c>
      <c r="M19" s="85">
        <f>'[1]címrend államig'!DS22</f>
        <v>0</v>
      </c>
      <c r="N19" s="85">
        <f t="shared" si="2"/>
        <v>500000</v>
      </c>
      <c r="O19" s="85">
        <f t="shared" si="3"/>
        <v>0</v>
      </c>
      <c r="P19" s="85">
        <f t="shared" si="3"/>
        <v>500000</v>
      </c>
      <c r="Q19" s="85">
        <f t="shared" si="3"/>
        <v>0</v>
      </c>
      <c r="R19" s="85">
        <f t="shared" si="3"/>
        <v>500000</v>
      </c>
    </row>
    <row r="20" spans="1:18" ht="15" customHeight="1" x14ac:dyDescent="0.2">
      <c r="A20" s="90" t="s">
        <v>115</v>
      </c>
      <c r="B20" s="87" t="s">
        <v>408</v>
      </c>
      <c r="C20" s="85">
        <f>'[1]címrend kötelező'!FP23</f>
        <v>0</v>
      </c>
      <c r="D20" s="85">
        <f>'[1]címrend önként'!FP23</f>
        <v>0</v>
      </c>
      <c r="E20" s="85">
        <f>'[1]címrend államig'!FP23</f>
        <v>0</v>
      </c>
      <c r="F20" s="85">
        <f t="shared" si="0"/>
        <v>0</v>
      </c>
      <c r="G20" s="85">
        <f>'[1]címrend kötelező'!EW23</f>
        <v>0</v>
      </c>
      <c r="H20" s="85">
        <f>'[1]címrend önként'!EW23</f>
        <v>0</v>
      </c>
      <c r="I20" s="85">
        <f>'[1]címrend államig'!EW23</f>
        <v>0</v>
      </c>
      <c r="J20" s="85">
        <f t="shared" si="1"/>
        <v>0</v>
      </c>
      <c r="K20" s="85">
        <f>'[1]címrend kötelező'!DS23</f>
        <v>15300</v>
      </c>
      <c r="L20" s="85">
        <f>'[1]címrend önként'!DS23</f>
        <v>0</v>
      </c>
      <c r="M20" s="85">
        <f>'[1]címrend államig'!DS23</f>
        <v>0</v>
      </c>
      <c r="N20" s="85">
        <f t="shared" si="2"/>
        <v>15300</v>
      </c>
      <c r="O20" s="85">
        <f t="shared" si="3"/>
        <v>15300</v>
      </c>
      <c r="P20" s="85">
        <f t="shared" si="3"/>
        <v>0</v>
      </c>
      <c r="Q20" s="85">
        <f t="shared" si="3"/>
        <v>0</v>
      </c>
      <c r="R20" s="85">
        <f t="shared" si="3"/>
        <v>15300</v>
      </c>
    </row>
    <row r="21" spans="1:18" ht="15" customHeight="1" x14ac:dyDescent="0.2">
      <c r="A21" s="91">
        <v>19</v>
      </c>
      <c r="B21" s="87" t="s">
        <v>409</v>
      </c>
      <c r="C21" s="85">
        <f>'[1]címrend kötelező'!FP24</f>
        <v>0</v>
      </c>
      <c r="D21" s="85">
        <f>'[1]címrend önként'!FP24</f>
        <v>0</v>
      </c>
      <c r="E21" s="85">
        <f>'[1]címrend államig'!FP24</f>
        <v>0</v>
      </c>
      <c r="F21" s="85">
        <f t="shared" si="0"/>
        <v>0</v>
      </c>
      <c r="G21" s="85">
        <f>'[1]címrend kötelező'!EW24</f>
        <v>0</v>
      </c>
      <c r="H21" s="85">
        <f>'[1]címrend önként'!EW24</f>
        <v>0</v>
      </c>
      <c r="I21" s="85">
        <f>'[1]címrend államig'!EW24</f>
        <v>0</v>
      </c>
      <c r="J21" s="85">
        <f t="shared" si="1"/>
        <v>0</v>
      </c>
      <c r="K21" s="85">
        <f>'[1]címrend kötelező'!DS24</f>
        <v>142000</v>
      </c>
      <c r="L21" s="85">
        <f>'[1]címrend önként'!DS24</f>
        <v>720235</v>
      </c>
      <c r="M21" s="85">
        <f>'[1]címrend államig'!DS24</f>
        <v>0</v>
      </c>
      <c r="N21" s="85">
        <f t="shared" si="2"/>
        <v>862235</v>
      </c>
      <c r="O21" s="85">
        <f t="shared" si="3"/>
        <v>142000</v>
      </c>
      <c r="P21" s="85">
        <f t="shared" si="3"/>
        <v>720235</v>
      </c>
      <c r="Q21" s="85">
        <f t="shared" si="3"/>
        <v>0</v>
      </c>
      <c r="R21" s="85">
        <f t="shared" si="3"/>
        <v>862235</v>
      </c>
    </row>
    <row r="22" spans="1:18" ht="15" customHeight="1" x14ac:dyDescent="0.2">
      <c r="A22" s="90" t="s">
        <v>117</v>
      </c>
      <c r="B22" s="87" t="s">
        <v>35</v>
      </c>
      <c r="C22" s="85">
        <f>'[1]címrend kötelező'!FP25</f>
        <v>0</v>
      </c>
      <c r="D22" s="85">
        <f>'[1]címrend önként'!FP25</f>
        <v>0</v>
      </c>
      <c r="E22" s="85">
        <f>'[1]címrend államig'!FP25</f>
        <v>0</v>
      </c>
      <c r="F22" s="85">
        <f t="shared" si="0"/>
        <v>0</v>
      </c>
      <c r="G22" s="85">
        <f>'[1]címrend kötelező'!EW25</f>
        <v>0</v>
      </c>
      <c r="H22" s="85">
        <f>'[1]címrend önként'!EW25</f>
        <v>0</v>
      </c>
      <c r="I22" s="85">
        <f>'[1]címrend államig'!EW25</f>
        <v>0</v>
      </c>
      <c r="J22" s="85">
        <f t="shared" si="1"/>
        <v>0</v>
      </c>
      <c r="K22" s="85">
        <f>'[1]címrend kötelező'!DS25</f>
        <v>0</v>
      </c>
      <c r="L22" s="85">
        <f>'[1]címrend önként'!DS25</f>
        <v>918137</v>
      </c>
      <c r="M22" s="85">
        <f>'[1]címrend államig'!DS25</f>
        <v>0</v>
      </c>
      <c r="N22" s="85">
        <f t="shared" si="2"/>
        <v>918137</v>
      </c>
      <c r="O22" s="85">
        <f t="shared" si="3"/>
        <v>0</v>
      </c>
      <c r="P22" s="85">
        <f t="shared" si="3"/>
        <v>918137</v>
      </c>
      <c r="Q22" s="85">
        <f t="shared" si="3"/>
        <v>0</v>
      </c>
      <c r="R22" s="85">
        <f t="shared" si="3"/>
        <v>918137</v>
      </c>
    </row>
    <row r="23" spans="1:18" s="44" customFormat="1" ht="15" customHeight="1" thickBot="1" x14ac:dyDescent="0.25">
      <c r="A23" s="94" t="s">
        <v>118</v>
      </c>
      <c r="B23" s="95" t="s">
        <v>410</v>
      </c>
      <c r="C23" s="96">
        <f>'[1]címrend kötelező'!FP26</f>
        <v>5372870</v>
      </c>
      <c r="D23" s="96">
        <f>'[1]címrend önként'!FP26</f>
        <v>542697</v>
      </c>
      <c r="E23" s="96">
        <f>'[1]címrend államig'!FP26</f>
        <v>0</v>
      </c>
      <c r="F23" s="96">
        <f t="shared" si="0"/>
        <v>5915567</v>
      </c>
      <c r="G23" s="96">
        <f>'[1]címrend kötelező'!EW26</f>
        <v>1958105</v>
      </c>
      <c r="H23" s="96">
        <f>'[1]címrend önként'!EW26</f>
        <v>78350</v>
      </c>
      <c r="I23" s="96">
        <f>'[1]címrend államig'!EW26</f>
        <v>263438</v>
      </c>
      <c r="J23" s="96">
        <f t="shared" si="1"/>
        <v>2299893</v>
      </c>
      <c r="K23" s="96">
        <f>'[1]címrend kötelező'!DS26</f>
        <v>5571253</v>
      </c>
      <c r="L23" s="96">
        <f>'[1]címrend önként'!DS26</f>
        <v>7585640</v>
      </c>
      <c r="M23" s="96">
        <f>'[1]címrend államig'!DS26</f>
        <v>0</v>
      </c>
      <c r="N23" s="96">
        <f t="shared" si="2"/>
        <v>13156893</v>
      </c>
      <c r="O23" s="96">
        <f t="shared" si="3"/>
        <v>12902228</v>
      </c>
      <c r="P23" s="96">
        <f t="shared" si="3"/>
        <v>8206687</v>
      </c>
      <c r="Q23" s="96">
        <f t="shared" si="3"/>
        <v>263438</v>
      </c>
      <c r="R23" s="96">
        <f t="shared" si="3"/>
        <v>21372353</v>
      </c>
    </row>
    <row r="24" spans="1:18" s="44" customFormat="1" ht="19.899999999999999" customHeight="1" thickBot="1" x14ac:dyDescent="0.25">
      <c r="A24" s="97">
        <v>22</v>
      </c>
      <c r="B24" s="98" t="s">
        <v>411</v>
      </c>
      <c r="C24" s="82">
        <f>'[1]címrend kötelező'!FP27</f>
        <v>5413136</v>
      </c>
      <c r="D24" s="82">
        <f>'[1]címrend önként'!FP27</f>
        <v>502431</v>
      </c>
      <c r="E24" s="82">
        <f>'[1]címrend államig'!FP27</f>
        <v>0</v>
      </c>
      <c r="F24" s="82">
        <f t="shared" si="0"/>
        <v>5915567</v>
      </c>
      <c r="G24" s="82">
        <f>'[1]címrend kötelező'!EW27</f>
        <v>1958105</v>
      </c>
      <c r="H24" s="82">
        <f>'[1]címrend önként'!EW27</f>
        <v>78350</v>
      </c>
      <c r="I24" s="82">
        <f>'[1]címrend államig'!EW27</f>
        <v>263438</v>
      </c>
      <c r="J24" s="82">
        <f t="shared" si="1"/>
        <v>2299893</v>
      </c>
      <c r="K24" s="82">
        <f>'[1]címrend kötelező'!DS27</f>
        <v>13608278</v>
      </c>
      <c r="L24" s="82">
        <f>'[1]címrend önként'!DS27</f>
        <v>5928466</v>
      </c>
      <c r="M24" s="82">
        <f>'[1]címrend államig'!DS27</f>
        <v>0</v>
      </c>
      <c r="N24" s="82">
        <f t="shared" si="2"/>
        <v>19536744</v>
      </c>
      <c r="O24" s="82">
        <f t="shared" si="3"/>
        <v>20979519</v>
      </c>
      <c r="P24" s="82">
        <f t="shared" si="3"/>
        <v>6509247</v>
      </c>
      <c r="Q24" s="82">
        <f t="shared" si="3"/>
        <v>263438</v>
      </c>
      <c r="R24" s="82">
        <f t="shared" si="3"/>
        <v>27752204</v>
      </c>
    </row>
    <row r="25" spans="1:18" s="44" customFormat="1" ht="15" customHeight="1" x14ac:dyDescent="0.2">
      <c r="A25" s="83" t="s">
        <v>120</v>
      </c>
      <c r="B25" s="84" t="s">
        <v>412</v>
      </c>
      <c r="C25" s="85">
        <f>'[1]címrend kötelező'!FP28</f>
        <v>1709154</v>
      </c>
      <c r="D25" s="85">
        <f>'[1]címrend önként'!FP28</f>
        <v>86250</v>
      </c>
      <c r="E25" s="85">
        <f>'[1]címrend államig'!FP28</f>
        <v>0</v>
      </c>
      <c r="F25" s="85">
        <f t="shared" si="0"/>
        <v>1795404</v>
      </c>
      <c r="G25" s="85">
        <f>'[1]címrend kötelező'!EW28</f>
        <v>19200</v>
      </c>
      <c r="H25" s="85">
        <f>'[1]címrend önként'!EW28</f>
        <v>0</v>
      </c>
      <c r="I25" s="85">
        <f>'[1]címrend államig'!EW28</f>
        <v>3900</v>
      </c>
      <c r="J25" s="85">
        <f t="shared" si="1"/>
        <v>23100</v>
      </c>
      <c r="K25" s="85">
        <f>'[1]címrend kötelező'!DS28</f>
        <v>12797169</v>
      </c>
      <c r="L25" s="85">
        <f>'[1]címrend önként'!DS28</f>
        <v>745804</v>
      </c>
      <c r="M25" s="85">
        <f>'[1]címrend államig'!DS28</f>
        <v>0</v>
      </c>
      <c r="N25" s="85">
        <f t="shared" si="2"/>
        <v>13542973</v>
      </c>
      <c r="O25" s="85">
        <f t="shared" si="3"/>
        <v>14525523</v>
      </c>
      <c r="P25" s="85">
        <f t="shared" si="3"/>
        <v>832054</v>
      </c>
      <c r="Q25" s="85">
        <f t="shared" si="3"/>
        <v>3900</v>
      </c>
      <c r="R25" s="85">
        <f t="shared" si="3"/>
        <v>15361477</v>
      </c>
    </row>
    <row r="26" spans="1:18" s="44" customFormat="1" ht="30" customHeight="1" x14ac:dyDescent="0.2">
      <c r="A26" s="93">
        <v>24</v>
      </c>
      <c r="B26" s="99" t="s">
        <v>413</v>
      </c>
      <c r="C26" s="85">
        <f>'[1]címrend kötelező'!FP29</f>
        <v>1486077</v>
      </c>
      <c r="D26" s="85">
        <f>'[1]címrend önként'!FP29</f>
        <v>67192</v>
      </c>
      <c r="E26" s="85">
        <f>'[1]címrend államig'!FP29</f>
        <v>0</v>
      </c>
      <c r="F26" s="85">
        <f t="shared" si="0"/>
        <v>1553269</v>
      </c>
      <c r="G26" s="85">
        <f>'[1]címrend kötelező'!EW29</f>
        <v>0</v>
      </c>
      <c r="H26" s="85">
        <f>'[1]címrend önként'!EW29</f>
        <v>0</v>
      </c>
      <c r="I26" s="85">
        <f>'[1]címrend államig'!EW29</f>
        <v>0</v>
      </c>
      <c r="J26" s="85">
        <f t="shared" si="1"/>
        <v>0</v>
      </c>
      <c r="K26" s="85">
        <f>'[1]címrend kötelező'!DS29</f>
        <v>1715394</v>
      </c>
      <c r="L26" s="85">
        <f>'[1]címrend önként'!DS29</f>
        <v>151817</v>
      </c>
      <c r="M26" s="85">
        <f>'[1]címrend államig'!DS29</f>
        <v>0</v>
      </c>
      <c r="N26" s="85">
        <f t="shared" si="2"/>
        <v>1867211</v>
      </c>
      <c r="O26" s="85">
        <f t="shared" si="3"/>
        <v>3201471</v>
      </c>
      <c r="P26" s="85">
        <f t="shared" si="3"/>
        <v>219009</v>
      </c>
      <c r="Q26" s="85">
        <f t="shared" si="3"/>
        <v>0</v>
      </c>
      <c r="R26" s="85">
        <f t="shared" si="3"/>
        <v>3420480</v>
      </c>
    </row>
    <row r="27" spans="1:18" ht="15" customHeight="1" x14ac:dyDescent="0.2">
      <c r="A27" s="90" t="s">
        <v>122</v>
      </c>
      <c r="B27" s="100" t="s">
        <v>414</v>
      </c>
      <c r="C27" s="85">
        <f>'[1]címrend kötelező'!FP30</f>
        <v>0</v>
      </c>
      <c r="D27" s="85">
        <f>'[1]címrend önként'!FP30</f>
        <v>0</v>
      </c>
      <c r="E27" s="85">
        <f>'[1]címrend államig'!FP30</f>
        <v>0</v>
      </c>
      <c r="F27" s="85">
        <f t="shared" si="0"/>
        <v>0</v>
      </c>
      <c r="G27" s="85">
        <f>'[1]címrend kötelező'!EW30</f>
        <v>0</v>
      </c>
      <c r="H27" s="85">
        <f>'[1]címrend önként'!EW30</f>
        <v>0</v>
      </c>
      <c r="I27" s="85">
        <f>'[1]címrend államig'!EW30</f>
        <v>0</v>
      </c>
      <c r="J27" s="85">
        <f t="shared" si="1"/>
        <v>0</v>
      </c>
      <c r="K27" s="85">
        <f>'[1]címrend kötelező'!DS30</f>
        <v>1715394</v>
      </c>
      <c r="L27" s="85">
        <f>'[1]címrend önként'!DS30</f>
        <v>0</v>
      </c>
      <c r="M27" s="85">
        <f>'[1]címrend államig'!DS30</f>
        <v>0</v>
      </c>
      <c r="N27" s="85">
        <f t="shared" si="2"/>
        <v>1715394</v>
      </c>
      <c r="O27" s="85">
        <f t="shared" si="3"/>
        <v>1715394</v>
      </c>
      <c r="P27" s="85">
        <f t="shared" si="3"/>
        <v>0</v>
      </c>
      <c r="Q27" s="85">
        <f t="shared" si="3"/>
        <v>0</v>
      </c>
      <c r="R27" s="85">
        <f t="shared" si="3"/>
        <v>1715394</v>
      </c>
    </row>
    <row r="28" spans="1:18" ht="15" customHeight="1" x14ac:dyDescent="0.2">
      <c r="A28" s="91">
        <v>26</v>
      </c>
      <c r="B28" s="100" t="s">
        <v>415</v>
      </c>
      <c r="C28" s="85">
        <f>'[1]címrend kötelező'!FP31</f>
        <v>0</v>
      </c>
      <c r="D28" s="85">
        <f>'[1]címrend önként'!FP31</f>
        <v>0</v>
      </c>
      <c r="E28" s="85">
        <f>'[1]címrend államig'!FP31</f>
        <v>0</v>
      </c>
      <c r="F28" s="85">
        <f t="shared" si="0"/>
        <v>0</v>
      </c>
      <c r="G28" s="85">
        <f>'[1]címrend kötelező'!EW31</f>
        <v>0</v>
      </c>
      <c r="H28" s="85">
        <f>'[1]címrend önként'!EW31</f>
        <v>0</v>
      </c>
      <c r="I28" s="85">
        <f>'[1]címrend államig'!EW31</f>
        <v>0</v>
      </c>
      <c r="J28" s="85">
        <f t="shared" si="1"/>
        <v>0</v>
      </c>
      <c r="K28" s="85">
        <f>'[1]címrend kötelező'!DS31</f>
        <v>0</v>
      </c>
      <c r="L28" s="85">
        <f>'[1]címrend önként'!DS31</f>
        <v>0</v>
      </c>
      <c r="M28" s="85">
        <f>'[1]címrend államig'!DS31</f>
        <v>0</v>
      </c>
      <c r="N28" s="85">
        <f t="shared" si="2"/>
        <v>0</v>
      </c>
      <c r="O28" s="85">
        <f t="shared" si="3"/>
        <v>0</v>
      </c>
      <c r="P28" s="85">
        <f t="shared" si="3"/>
        <v>0</v>
      </c>
      <c r="Q28" s="85">
        <f t="shared" si="3"/>
        <v>0</v>
      </c>
      <c r="R28" s="85">
        <f t="shared" si="3"/>
        <v>0</v>
      </c>
    </row>
    <row r="29" spans="1:18" ht="15" customHeight="1" x14ac:dyDescent="0.2">
      <c r="A29" s="90" t="s">
        <v>124</v>
      </c>
      <c r="B29" s="100" t="s">
        <v>416</v>
      </c>
      <c r="C29" s="85">
        <f>'[1]címrend kötelező'!FP32</f>
        <v>0</v>
      </c>
      <c r="D29" s="85">
        <f>'[1]címrend önként'!FP32</f>
        <v>0</v>
      </c>
      <c r="E29" s="85">
        <f>'[1]címrend államig'!FP32</f>
        <v>0</v>
      </c>
      <c r="F29" s="85">
        <f t="shared" si="0"/>
        <v>0</v>
      </c>
      <c r="G29" s="85">
        <f>'[1]címrend kötelező'!EW32</f>
        <v>0</v>
      </c>
      <c r="H29" s="85">
        <f>'[1]címrend önként'!EW32</f>
        <v>0</v>
      </c>
      <c r="I29" s="85">
        <f>'[1]címrend államig'!EW32</f>
        <v>0</v>
      </c>
      <c r="J29" s="85">
        <f t="shared" si="1"/>
        <v>0</v>
      </c>
      <c r="K29" s="85">
        <f>'[1]címrend kötelező'!DS32</f>
        <v>0</v>
      </c>
      <c r="L29" s="85">
        <f>'[1]címrend önként'!DS32</f>
        <v>0</v>
      </c>
      <c r="M29" s="85">
        <f>'[1]címrend államig'!DS32</f>
        <v>0</v>
      </c>
      <c r="N29" s="85">
        <f t="shared" si="2"/>
        <v>0</v>
      </c>
      <c r="O29" s="85">
        <f t="shared" si="3"/>
        <v>0</v>
      </c>
      <c r="P29" s="85">
        <f t="shared" si="3"/>
        <v>0</v>
      </c>
      <c r="Q29" s="85">
        <f t="shared" si="3"/>
        <v>0</v>
      </c>
      <c r="R29" s="85">
        <f t="shared" si="3"/>
        <v>0</v>
      </c>
    </row>
    <row r="30" spans="1:18" ht="15" customHeight="1" x14ac:dyDescent="0.2">
      <c r="A30" s="90" t="s">
        <v>125</v>
      </c>
      <c r="B30" s="100" t="s">
        <v>417</v>
      </c>
      <c r="C30" s="85">
        <f>'[1]címrend kötelező'!FP33</f>
        <v>0</v>
      </c>
      <c r="D30" s="85">
        <f>'[1]címrend önként'!FP33</f>
        <v>0</v>
      </c>
      <c r="E30" s="85">
        <f>'[1]címrend államig'!FP33</f>
        <v>0</v>
      </c>
      <c r="F30" s="85">
        <f t="shared" si="0"/>
        <v>0</v>
      </c>
      <c r="G30" s="85">
        <f>'[1]címrend kötelező'!EW33</f>
        <v>0</v>
      </c>
      <c r="H30" s="85">
        <f>'[1]címrend önként'!EW33</f>
        <v>0</v>
      </c>
      <c r="I30" s="85">
        <f>'[1]címrend államig'!EW33</f>
        <v>0</v>
      </c>
      <c r="J30" s="85">
        <f t="shared" si="1"/>
        <v>0</v>
      </c>
      <c r="K30" s="85">
        <f>'[1]címrend kötelező'!DS33</f>
        <v>0</v>
      </c>
      <c r="L30" s="85">
        <f>'[1]címrend önként'!DS33</f>
        <v>0</v>
      </c>
      <c r="M30" s="85">
        <f>'[1]címrend államig'!DS33</f>
        <v>0</v>
      </c>
      <c r="N30" s="85">
        <f t="shared" si="2"/>
        <v>0</v>
      </c>
      <c r="O30" s="85">
        <f t="shared" si="3"/>
        <v>0</v>
      </c>
      <c r="P30" s="85">
        <f t="shared" si="3"/>
        <v>0</v>
      </c>
      <c r="Q30" s="85">
        <f t="shared" si="3"/>
        <v>0</v>
      </c>
      <c r="R30" s="85">
        <f t="shared" si="3"/>
        <v>0</v>
      </c>
    </row>
    <row r="31" spans="1:18" ht="15" customHeight="1" x14ac:dyDescent="0.2">
      <c r="A31" s="90" t="s">
        <v>126</v>
      </c>
      <c r="B31" s="100" t="s">
        <v>418</v>
      </c>
      <c r="C31" s="85">
        <f>'[1]címrend kötelező'!FP34</f>
        <v>1486077</v>
      </c>
      <c r="D31" s="85">
        <f>'[1]címrend önként'!FP34</f>
        <v>67192</v>
      </c>
      <c r="E31" s="85">
        <f>'[1]címrend államig'!FP34</f>
        <v>0</v>
      </c>
      <c r="F31" s="85">
        <f t="shared" si="0"/>
        <v>1553269</v>
      </c>
      <c r="G31" s="85">
        <f>'[1]címrend kötelező'!EW34</f>
        <v>0</v>
      </c>
      <c r="H31" s="85">
        <f>'[1]címrend önként'!EW34</f>
        <v>0</v>
      </c>
      <c r="I31" s="85">
        <f>'[1]címrend államig'!EW34</f>
        <v>0</v>
      </c>
      <c r="J31" s="85">
        <f t="shared" si="1"/>
        <v>0</v>
      </c>
      <c r="K31" s="85">
        <f>'[1]címrend kötelező'!DS34</f>
        <v>0</v>
      </c>
      <c r="L31" s="85">
        <f>'[1]címrend önként'!DS34</f>
        <v>151817</v>
      </c>
      <c r="M31" s="85">
        <f>'[1]címrend államig'!DS34</f>
        <v>0</v>
      </c>
      <c r="N31" s="85">
        <f t="shared" si="2"/>
        <v>151817</v>
      </c>
      <c r="O31" s="85">
        <f t="shared" si="3"/>
        <v>1486077</v>
      </c>
      <c r="P31" s="85">
        <f t="shared" si="3"/>
        <v>219009</v>
      </c>
      <c r="Q31" s="85">
        <f t="shared" si="3"/>
        <v>0</v>
      </c>
      <c r="R31" s="85">
        <f t="shared" si="3"/>
        <v>1705086</v>
      </c>
    </row>
    <row r="32" spans="1:18" ht="15" customHeight="1" x14ac:dyDescent="0.2">
      <c r="A32" s="91">
        <v>30</v>
      </c>
      <c r="B32" s="100" t="s">
        <v>419</v>
      </c>
      <c r="C32" s="85">
        <f>'[1]címrend kötelező'!FP35</f>
        <v>0</v>
      </c>
      <c r="D32" s="85">
        <f>'[1]címrend önként'!FP35</f>
        <v>0</v>
      </c>
      <c r="E32" s="85">
        <f>'[1]címrend államig'!FP35</f>
        <v>0</v>
      </c>
      <c r="F32" s="85">
        <f t="shared" si="0"/>
        <v>0</v>
      </c>
      <c r="G32" s="85">
        <f>'[1]címrend kötelező'!EW35</f>
        <v>15000</v>
      </c>
      <c r="H32" s="85">
        <f>'[1]címrend önként'!EW35</f>
        <v>0</v>
      </c>
      <c r="I32" s="85">
        <f>'[1]címrend államig'!EW35</f>
        <v>2300</v>
      </c>
      <c r="J32" s="85">
        <f t="shared" si="1"/>
        <v>17300</v>
      </c>
      <c r="K32" s="85">
        <f>'[1]címrend kötelező'!DS35</f>
        <v>7558077</v>
      </c>
      <c r="L32" s="85">
        <f>'[1]címrend önként'!DS35</f>
        <v>0</v>
      </c>
      <c r="M32" s="85">
        <f>'[1]címrend államig'!DS35</f>
        <v>0</v>
      </c>
      <c r="N32" s="85">
        <f t="shared" si="2"/>
        <v>7558077</v>
      </c>
      <c r="O32" s="85">
        <f t="shared" si="3"/>
        <v>7573077</v>
      </c>
      <c r="P32" s="85">
        <f t="shared" si="3"/>
        <v>0</v>
      </c>
      <c r="Q32" s="85">
        <f t="shared" si="3"/>
        <v>2300</v>
      </c>
      <c r="R32" s="85">
        <f t="shared" si="3"/>
        <v>7575377</v>
      </c>
    </row>
    <row r="33" spans="1:18" ht="15" customHeight="1" x14ac:dyDescent="0.2">
      <c r="A33" s="90" t="s">
        <v>128</v>
      </c>
      <c r="B33" s="100" t="s">
        <v>420</v>
      </c>
      <c r="C33" s="85">
        <f>'[1]címrend kötelező'!FP36</f>
        <v>223077</v>
      </c>
      <c r="D33" s="85">
        <f>'[1]címrend önként'!FP36</f>
        <v>19058</v>
      </c>
      <c r="E33" s="85">
        <f>'[1]címrend államig'!FP36</f>
        <v>0</v>
      </c>
      <c r="F33" s="85">
        <f t="shared" si="0"/>
        <v>242135</v>
      </c>
      <c r="G33" s="85">
        <f>'[1]címrend kötelező'!EW36</f>
        <v>4200</v>
      </c>
      <c r="H33" s="85">
        <f>'[1]címrend önként'!EW36</f>
        <v>0</v>
      </c>
      <c r="I33" s="85">
        <f>'[1]címrend államig'!EW36</f>
        <v>1600</v>
      </c>
      <c r="J33" s="85">
        <f t="shared" si="1"/>
        <v>5800</v>
      </c>
      <c r="K33" s="85">
        <f>'[1]címrend kötelező'!DS36</f>
        <v>3513698</v>
      </c>
      <c r="L33" s="85">
        <f>'[1]címrend önként'!DS36</f>
        <v>518987</v>
      </c>
      <c r="M33" s="85">
        <f>'[1]címrend államig'!DS36</f>
        <v>0</v>
      </c>
      <c r="N33" s="85">
        <f t="shared" si="2"/>
        <v>4032685</v>
      </c>
      <c r="O33" s="85">
        <f t="shared" si="3"/>
        <v>3740975</v>
      </c>
      <c r="P33" s="85">
        <f t="shared" si="3"/>
        <v>538045</v>
      </c>
      <c r="Q33" s="85">
        <f t="shared" si="3"/>
        <v>1600</v>
      </c>
      <c r="R33" s="85">
        <f t="shared" si="3"/>
        <v>4280620</v>
      </c>
    </row>
    <row r="34" spans="1:18" s="44" customFormat="1" ht="15" customHeight="1" x14ac:dyDescent="0.2">
      <c r="A34" s="93">
        <v>32</v>
      </c>
      <c r="B34" s="99" t="s">
        <v>421</v>
      </c>
      <c r="C34" s="85">
        <f>'[1]címrend kötelező'!FP37</f>
        <v>0</v>
      </c>
      <c r="D34" s="85">
        <f>'[1]címrend önként'!FP37</f>
        <v>0</v>
      </c>
      <c r="E34" s="85">
        <f>'[1]címrend államig'!FP37</f>
        <v>0</v>
      </c>
      <c r="F34" s="85">
        <f t="shared" si="0"/>
        <v>0</v>
      </c>
      <c r="G34" s="85">
        <f>'[1]címrend kötelező'!EW37</f>
        <v>0</v>
      </c>
      <c r="H34" s="85">
        <f>'[1]címrend önként'!EW37</f>
        <v>0</v>
      </c>
      <c r="I34" s="85">
        <f>'[1]címrend államig'!EW37</f>
        <v>0</v>
      </c>
      <c r="J34" s="85">
        <f t="shared" si="1"/>
        <v>0</v>
      </c>
      <c r="K34" s="85">
        <f>'[1]címrend kötelező'!DS37</f>
        <v>10000</v>
      </c>
      <c r="L34" s="85">
        <f>'[1]címrend önként'!DS37</f>
        <v>75000</v>
      </c>
      <c r="M34" s="85">
        <f>'[1]címrend államig'!DS37</f>
        <v>0</v>
      </c>
      <c r="N34" s="85">
        <f t="shared" si="2"/>
        <v>85000</v>
      </c>
      <c r="O34" s="85">
        <f t="shared" si="3"/>
        <v>10000</v>
      </c>
      <c r="P34" s="85">
        <f t="shared" si="3"/>
        <v>75000</v>
      </c>
      <c r="Q34" s="85">
        <f t="shared" si="3"/>
        <v>0</v>
      </c>
      <c r="R34" s="85">
        <f t="shared" si="3"/>
        <v>85000</v>
      </c>
    </row>
    <row r="35" spans="1:18" ht="15" customHeight="1" x14ac:dyDescent="0.2">
      <c r="A35" s="91">
        <v>33</v>
      </c>
      <c r="B35" s="100" t="s">
        <v>422</v>
      </c>
      <c r="C35" s="85">
        <f>'[1]címrend kötelező'!FP38</f>
        <v>0</v>
      </c>
      <c r="D35" s="85">
        <f>'[1]címrend önként'!FP38</f>
        <v>0</v>
      </c>
      <c r="E35" s="85">
        <f>'[1]címrend államig'!FP38</f>
        <v>0</v>
      </c>
      <c r="F35" s="85">
        <f t="shared" si="0"/>
        <v>0</v>
      </c>
      <c r="G35" s="85">
        <f>'[1]címrend kötelező'!EW38</f>
        <v>0</v>
      </c>
      <c r="H35" s="85">
        <f>'[1]címrend önként'!EW38</f>
        <v>0</v>
      </c>
      <c r="I35" s="85">
        <f>'[1]címrend államig'!EW38</f>
        <v>0</v>
      </c>
      <c r="J35" s="85">
        <f t="shared" si="1"/>
        <v>0</v>
      </c>
      <c r="K35" s="85">
        <f>'[1]címrend kötelező'!DS38</f>
        <v>0</v>
      </c>
      <c r="L35" s="85">
        <f>'[1]címrend önként'!DS38</f>
        <v>0</v>
      </c>
      <c r="M35" s="85">
        <f>'[1]címrend államig'!DS38</f>
        <v>0</v>
      </c>
      <c r="N35" s="85">
        <f t="shared" si="2"/>
        <v>0</v>
      </c>
      <c r="O35" s="85">
        <f t="shared" si="3"/>
        <v>0</v>
      </c>
      <c r="P35" s="85">
        <f t="shared" si="3"/>
        <v>0</v>
      </c>
      <c r="Q35" s="85">
        <f t="shared" si="3"/>
        <v>0</v>
      </c>
      <c r="R35" s="85">
        <f t="shared" si="3"/>
        <v>0</v>
      </c>
    </row>
    <row r="36" spans="1:18" ht="15" customHeight="1" x14ac:dyDescent="0.2">
      <c r="A36" s="91">
        <v>34</v>
      </c>
      <c r="B36" s="100" t="s">
        <v>423</v>
      </c>
      <c r="C36" s="85">
        <f>'[1]címrend kötelező'!FP39</f>
        <v>0</v>
      </c>
      <c r="D36" s="85">
        <f>'[1]címrend önként'!FP39</f>
        <v>0</v>
      </c>
      <c r="E36" s="85">
        <f>'[1]címrend államig'!FP39</f>
        <v>0</v>
      </c>
      <c r="F36" s="85">
        <f t="shared" si="0"/>
        <v>0</v>
      </c>
      <c r="G36" s="85">
        <f>'[1]címrend kötelező'!EW39</f>
        <v>0</v>
      </c>
      <c r="H36" s="85">
        <f>'[1]címrend önként'!EW39</f>
        <v>0</v>
      </c>
      <c r="I36" s="85">
        <f>'[1]címrend államig'!EW39</f>
        <v>0</v>
      </c>
      <c r="J36" s="85">
        <f t="shared" si="1"/>
        <v>0</v>
      </c>
      <c r="K36" s="85">
        <f>'[1]címrend kötelező'!DS39</f>
        <v>10000</v>
      </c>
      <c r="L36" s="85">
        <f>'[1]címrend önként'!DS39</f>
        <v>75000</v>
      </c>
      <c r="M36" s="85">
        <f>'[1]címrend államig'!DS39</f>
        <v>0</v>
      </c>
      <c r="N36" s="85">
        <f t="shared" si="2"/>
        <v>85000</v>
      </c>
      <c r="O36" s="85">
        <f t="shared" si="3"/>
        <v>10000</v>
      </c>
      <c r="P36" s="85">
        <f t="shared" si="3"/>
        <v>75000</v>
      </c>
      <c r="Q36" s="85">
        <f t="shared" si="3"/>
        <v>0</v>
      </c>
      <c r="R36" s="85">
        <f t="shared" si="3"/>
        <v>85000</v>
      </c>
    </row>
    <row r="37" spans="1:18" s="44" customFormat="1" ht="15" customHeight="1" x14ac:dyDescent="0.2">
      <c r="A37" s="101">
        <v>35</v>
      </c>
      <c r="B37" s="99" t="s">
        <v>424</v>
      </c>
      <c r="C37" s="85">
        <f>'[1]címrend kötelező'!FP40</f>
        <v>0</v>
      </c>
      <c r="D37" s="85">
        <f>'[1]címrend önként'!FP40</f>
        <v>17105</v>
      </c>
      <c r="E37" s="85">
        <f>'[1]címrend államig'!FP40</f>
        <v>0</v>
      </c>
      <c r="F37" s="85">
        <f t="shared" si="0"/>
        <v>17105</v>
      </c>
      <c r="G37" s="85">
        <f>'[1]címrend kötelező'!EW40</f>
        <v>0</v>
      </c>
      <c r="H37" s="85">
        <f>'[1]címrend önként'!EW40</f>
        <v>0</v>
      </c>
      <c r="I37" s="85">
        <f>'[1]címrend államig'!EW40</f>
        <v>0</v>
      </c>
      <c r="J37" s="85">
        <f t="shared" si="1"/>
        <v>0</v>
      </c>
      <c r="K37" s="85">
        <f>'[1]címrend kötelező'!DS40</f>
        <v>0</v>
      </c>
      <c r="L37" s="85">
        <f>'[1]címrend önként'!DS40</f>
        <v>3063795</v>
      </c>
      <c r="M37" s="85">
        <f>'[1]címrend államig'!DS40</f>
        <v>0</v>
      </c>
      <c r="N37" s="85">
        <f t="shared" si="2"/>
        <v>3063795</v>
      </c>
      <c r="O37" s="85">
        <f t="shared" si="3"/>
        <v>0</v>
      </c>
      <c r="P37" s="85">
        <f t="shared" si="3"/>
        <v>3080900</v>
      </c>
      <c r="Q37" s="85">
        <f t="shared" si="3"/>
        <v>0</v>
      </c>
      <c r="R37" s="85">
        <f t="shared" si="3"/>
        <v>3080900</v>
      </c>
    </row>
    <row r="38" spans="1:18" s="44" customFormat="1" ht="15" customHeight="1" x14ac:dyDescent="0.2">
      <c r="A38" s="102" t="s">
        <v>133</v>
      </c>
      <c r="B38" s="99" t="s">
        <v>425</v>
      </c>
      <c r="C38" s="85">
        <f>'[1]címrend kötelező'!FP41</f>
        <v>0</v>
      </c>
      <c r="D38" s="85">
        <f>'[1]címrend önként'!FP41</f>
        <v>17105</v>
      </c>
      <c r="E38" s="85">
        <f>'[1]címrend államig'!FP41</f>
        <v>0</v>
      </c>
      <c r="F38" s="85">
        <f t="shared" si="0"/>
        <v>17105</v>
      </c>
      <c r="G38" s="85">
        <f>'[1]címrend kötelező'!EW41</f>
        <v>0</v>
      </c>
      <c r="H38" s="85">
        <f>'[1]címrend önként'!EW41</f>
        <v>0</v>
      </c>
      <c r="I38" s="85">
        <f>'[1]címrend államig'!EW41</f>
        <v>0</v>
      </c>
      <c r="J38" s="85">
        <f t="shared" si="1"/>
        <v>0</v>
      </c>
      <c r="K38" s="85">
        <f>'[1]címrend kötelező'!DS41</f>
        <v>0</v>
      </c>
      <c r="L38" s="85">
        <f>'[1]címrend önként'!DS41</f>
        <v>414425</v>
      </c>
      <c r="M38" s="85">
        <f>'[1]címrend államig'!DS41</f>
        <v>0</v>
      </c>
      <c r="N38" s="85">
        <f t="shared" si="2"/>
        <v>414425</v>
      </c>
      <c r="O38" s="85">
        <f t="shared" si="3"/>
        <v>0</v>
      </c>
      <c r="P38" s="85">
        <f t="shared" si="3"/>
        <v>431530</v>
      </c>
      <c r="Q38" s="85">
        <f t="shared" si="3"/>
        <v>0</v>
      </c>
      <c r="R38" s="85">
        <f t="shared" si="3"/>
        <v>431530</v>
      </c>
    </row>
    <row r="39" spans="1:18" ht="15" customHeight="1" x14ac:dyDescent="0.2">
      <c r="A39" s="91">
        <v>36</v>
      </c>
      <c r="B39" s="100" t="s">
        <v>426</v>
      </c>
      <c r="C39" s="85">
        <f>'[1]címrend kötelező'!FP42</f>
        <v>0</v>
      </c>
      <c r="D39" s="85">
        <f>'[1]címrend önként'!FP42</f>
        <v>0</v>
      </c>
      <c r="E39" s="85">
        <f>'[1]címrend államig'!FP42</f>
        <v>0</v>
      </c>
      <c r="F39" s="85">
        <f t="shared" si="0"/>
        <v>0</v>
      </c>
      <c r="G39" s="85">
        <f>'[1]címrend kötelező'!EW42</f>
        <v>0</v>
      </c>
      <c r="H39" s="85">
        <f>'[1]címrend önként'!EW42</f>
        <v>0</v>
      </c>
      <c r="I39" s="85">
        <f>'[1]címrend államig'!EW42</f>
        <v>0</v>
      </c>
      <c r="J39" s="85">
        <f t="shared" si="1"/>
        <v>0</v>
      </c>
      <c r="K39" s="85">
        <f>'[1]címrend kötelező'!DS42</f>
        <v>0</v>
      </c>
      <c r="L39" s="85">
        <f>'[1]címrend önként'!DS42</f>
        <v>0</v>
      </c>
      <c r="M39" s="85">
        <f>'[1]címrend államig'!DS42</f>
        <v>0</v>
      </c>
      <c r="N39" s="85">
        <f t="shared" si="2"/>
        <v>0</v>
      </c>
      <c r="O39" s="85">
        <f t="shared" si="3"/>
        <v>0</v>
      </c>
      <c r="P39" s="85">
        <f t="shared" si="3"/>
        <v>0</v>
      </c>
      <c r="Q39" s="85">
        <f t="shared" si="3"/>
        <v>0</v>
      </c>
      <c r="R39" s="85">
        <f t="shared" si="3"/>
        <v>0</v>
      </c>
    </row>
    <row r="40" spans="1:18" ht="15" customHeight="1" x14ac:dyDescent="0.2">
      <c r="A40" s="90" t="s">
        <v>134</v>
      </c>
      <c r="B40" s="100" t="s">
        <v>427</v>
      </c>
      <c r="C40" s="85">
        <f>'[1]címrend kötelező'!FP43</f>
        <v>0</v>
      </c>
      <c r="D40" s="85">
        <f>'[1]címrend önként'!FP43</f>
        <v>0</v>
      </c>
      <c r="E40" s="85">
        <f>'[1]címrend államig'!FP43</f>
        <v>0</v>
      </c>
      <c r="F40" s="85">
        <f t="shared" si="0"/>
        <v>0</v>
      </c>
      <c r="G40" s="85">
        <f>'[1]címrend kötelező'!EW43</f>
        <v>0</v>
      </c>
      <c r="H40" s="85">
        <f>'[1]címrend önként'!EW43</f>
        <v>0</v>
      </c>
      <c r="I40" s="85">
        <f>'[1]címrend államig'!EW43</f>
        <v>0</v>
      </c>
      <c r="J40" s="85">
        <f t="shared" si="1"/>
        <v>0</v>
      </c>
      <c r="K40" s="85">
        <f>'[1]címrend kötelező'!DS43</f>
        <v>0</v>
      </c>
      <c r="L40" s="85">
        <f>'[1]címrend önként'!DS43</f>
        <v>0</v>
      </c>
      <c r="M40" s="85">
        <f>'[1]címrend államig'!DS43</f>
        <v>0</v>
      </c>
      <c r="N40" s="85">
        <f t="shared" si="2"/>
        <v>0</v>
      </c>
      <c r="O40" s="85">
        <f t="shared" si="3"/>
        <v>0</v>
      </c>
      <c r="P40" s="85">
        <f t="shared" si="3"/>
        <v>0</v>
      </c>
      <c r="Q40" s="85">
        <f t="shared" si="3"/>
        <v>0</v>
      </c>
      <c r="R40" s="85">
        <f t="shared" si="3"/>
        <v>0</v>
      </c>
    </row>
    <row r="41" spans="1:18" ht="15" customHeight="1" x14ac:dyDescent="0.2">
      <c r="A41" s="91">
        <v>38</v>
      </c>
      <c r="B41" s="100" t="s">
        <v>428</v>
      </c>
      <c r="C41" s="85">
        <f>'[1]címrend kötelező'!FP44</f>
        <v>0</v>
      </c>
      <c r="D41" s="85">
        <f>'[1]címrend önként'!FP44</f>
        <v>0</v>
      </c>
      <c r="E41" s="85">
        <f>'[1]címrend államig'!FP44</f>
        <v>0</v>
      </c>
      <c r="F41" s="85">
        <f t="shared" si="0"/>
        <v>0</v>
      </c>
      <c r="G41" s="85">
        <f>'[1]címrend kötelező'!EW44</f>
        <v>0</v>
      </c>
      <c r="H41" s="85">
        <f>'[1]címrend önként'!EW44</f>
        <v>0</v>
      </c>
      <c r="I41" s="85">
        <f>'[1]címrend államig'!EW44</f>
        <v>0</v>
      </c>
      <c r="J41" s="85">
        <f t="shared" si="1"/>
        <v>0</v>
      </c>
      <c r="K41" s="85">
        <f>'[1]címrend kötelező'!DS44</f>
        <v>0</v>
      </c>
      <c r="L41" s="85">
        <f>'[1]címrend önként'!DS44</f>
        <v>0</v>
      </c>
      <c r="M41" s="85">
        <f>'[1]címrend államig'!DS44</f>
        <v>0</v>
      </c>
      <c r="N41" s="85">
        <f t="shared" si="2"/>
        <v>0</v>
      </c>
      <c r="O41" s="85">
        <f t="shared" si="3"/>
        <v>0</v>
      </c>
      <c r="P41" s="85">
        <f t="shared" si="3"/>
        <v>0</v>
      </c>
      <c r="Q41" s="85">
        <f t="shared" si="3"/>
        <v>0</v>
      </c>
      <c r="R41" s="85">
        <f t="shared" si="3"/>
        <v>0</v>
      </c>
    </row>
    <row r="42" spans="1:18" ht="15" customHeight="1" x14ac:dyDescent="0.2">
      <c r="A42" s="90" t="s">
        <v>136</v>
      </c>
      <c r="B42" s="100" t="s">
        <v>429</v>
      </c>
      <c r="C42" s="85">
        <f>'[1]címrend kötelező'!FP45</f>
        <v>0</v>
      </c>
      <c r="D42" s="85">
        <f>'[1]címrend önként'!FP45</f>
        <v>17105</v>
      </c>
      <c r="E42" s="85">
        <f>'[1]címrend államig'!FP45</f>
        <v>0</v>
      </c>
      <c r="F42" s="85">
        <f t="shared" si="0"/>
        <v>17105</v>
      </c>
      <c r="G42" s="85">
        <f>'[1]címrend kötelező'!EW45</f>
        <v>0</v>
      </c>
      <c r="H42" s="85">
        <f>'[1]címrend önként'!EW45</f>
        <v>0</v>
      </c>
      <c r="I42" s="85">
        <f>'[1]címrend államig'!EW45</f>
        <v>0</v>
      </c>
      <c r="J42" s="85">
        <f t="shared" si="1"/>
        <v>0</v>
      </c>
      <c r="K42" s="85">
        <f>'[1]címrend kötelező'!DS45</f>
        <v>0</v>
      </c>
      <c r="L42" s="85">
        <f>'[1]címrend önként'!DS45</f>
        <v>414425</v>
      </c>
      <c r="M42" s="85">
        <f>'[1]címrend államig'!DS45</f>
        <v>0</v>
      </c>
      <c r="N42" s="85">
        <f t="shared" si="2"/>
        <v>414425</v>
      </c>
      <c r="O42" s="85">
        <f t="shared" si="3"/>
        <v>0</v>
      </c>
      <c r="P42" s="85">
        <f t="shared" si="3"/>
        <v>431530</v>
      </c>
      <c r="Q42" s="85">
        <f t="shared" si="3"/>
        <v>0</v>
      </c>
      <c r="R42" s="85">
        <f t="shared" si="3"/>
        <v>431530</v>
      </c>
    </row>
    <row r="43" spans="1:18" ht="15" customHeight="1" x14ac:dyDescent="0.2">
      <c r="A43" s="91">
        <v>40</v>
      </c>
      <c r="B43" s="100" t="s">
        <v>430</v>
      </c>
      <c r="C43" s="85">
        <f>'[1]címrend kötelező'!FP46</f>
        <v>0</v>
      </c>
      <c r="D43" s="85">
        <f>'[1]címrend önként'!FP46</f>
        <v>0</v>
      </c>
      <c r="E43" s="85">
        <f>'[1]címrend államig'!FP46</f>
        <v>0</v>
      </c>
      <c r="F43" s="85">
        <f t="shared" si="0"/>
        <v>0</v>
      </c>
      <c r="G43" s="85">
        <f>'[1]címrend kötelező'!EW46</f>
        <v>0</v>
      </c>
      <c r="H43" s="85">
        <f>'[1]címrend önként'!EW46</f>
        <v>0</v>
      </c>
      <c r="I43" s="85">
        <f>'[1]címrend államig'!EW46</f>
        <v>0</v>
      </c>
      <c r="J43" s="85">
        <f t="shared" si="1"/>
        <v>0</v>
      </c>
      <c r="K43" s="85">
        <f>'[1]címrend kötelező'!DS46</f>
        <v>0</v>
      </c>
      <c r="L43" s="85">
        <f>'[1]címrend önként'!DS46</f>
        <v>2508870</v>
      </c>
      <c r="M43" s="85">
        <f>'[1]címrend államig'!DS46</f>
        <v>0</v>
      </c>
      <c r="N43" s="85">
        <f t="shared" si="2"/>
        <v>2508870</v>
      </c>
      <c r="O43" s="85">
        <f t="shared" si="3"/>
        <v>0</v>
      </c>
      <c r="P43" s="85">
        <f t="shared" si="3"/>
        <v>2508870</v>
      </c>
      <c r="Q43" s="85">
        <f t="shared" si="3"/>
        <v>0</v>
      </c>
      <c r="R43" s="85">
        <f t="shared" si="3"/>
        <v>2508870</v>
      </c>
    </row>
    <row r="44" spans="1:18" ht="15" customHeight="1" x14ac:dyDescent="0.2">
      <c r="A44" s="90" t="s">
        <v>138</v>
      </c>
      <c r="B44" s="100" t="s">
        <v>431</v>
      </c>
      <c r="C44" s="85">
        <f>'[1]címrend kötelező'!FP47</f>
        <v>0</v>
      </c>
      <c r="D44" s="85">
        <f>'[1]címrend önként'!FP47</f>
        <v>0</v>
      </c>
      <c r="E44" s="85">
        <f>'[1]címrend államig'!FP47</f>
        <v>0</v>
      </c>
      <c r="F44" s="85">
        <f t="shared" si="0"/>
        <v>0</v>
      </c>
      <c r="G44" s="85">
        <f>'[1]címrend kötelező'!EW47</f>
        <v>0</v>
      </c>
      <c r="H44" s="85">
        <f>'[1]címrend önként'!EW47</f>
        <v>0</v>
      </c>
      <c r="I44" s="85">
        <f>'[1]címrend államig'!EW47</f>
        <v>0</v>
      </c>
      <c r="J44" s="85">
        <f t="shared" si="1"/>
        <v>0</v>
      </c>
      <c r="K44" s="85">
        <f>'[1]címrend kötelező'!DS47</f>
        <v>0</v>
      </c>
      <c r="L44" s="85">
        <f>'[1]címrend önként'!DS47</f>
        <v>0</v>
      </c>
      <c r="M44" s="85">
        <f>'[1]címrend államig'!DS47</f>
        <v>0</v>
      </c>
      <c r="N44" s="85">
        <f t="shared" si="2"/>
        <v>0</v>
      </c>
      <c r="O44" s="85">
        <f t="shared" si="3"/>
        <v>0</v>
      </c>
      <c r="P44" s="85">
        <f t="shared" si="3"/>
        <v>0</v>
      </c>
      <c r="Q44" s="85">
        <f t="shared" si="3"/>
        <v>0</v>
      </c>
      <c r="R44" s="85">
        <f t="shared" si="3"/>
        <v>0</v>
      </c>
    </row>
    <row r="45" spans="1:18" ht="15" customHeight="1" x14ac:dyDescent="0.2">
      <c r="A45" s="91">
        <v>42</v>
      </c>
      <c r="B45" s="100" t="s">
        <v>432</v>
      </c>
      <c r="C45" s="85">
        <f>'[1]címrend kötelező'!FP48</f>
        <v>0</v>
      </c>
      <c r="D45" s="85">
        <f>'[1]címrend önként'!FP48</f>
        <v>0</v>
      </c>
      <c r="E45" s="85">
        <f>'[1]címrend államig'!FP48</f>
        <v>0</v>
      </c>
      <c r="F45" s="85">
        <f t="shared" si="0"/>
        <v>0</v>
      </c>
      <c r="G45" s="85">
        <f>'[1]címrend kötelező'!EW48</f>
        <v>0</v>
      </c>
      <c r="H45" s="85">
        <f>'[1]címrend önként'!EW48</f>
        <v>0</v>
      </c>
      <c r="I45" s="85">
        <f>'[1]címrend államig'!EW48</f>
        <v>0</v>
      </c>
      <c r="J45" s="85">
        <f t="shared" si="1"/>
        <v>0</v>
      </c>
      <c r="K45" s="85">
        <f>'[1]címrend kötelező'!DS48</f>
        <v>0</v>
      </c>
      <c r="L45" s="85">
        <f>'[1]címrend önként'!DS48</f>
        <v>0</v>
      </c>
      <c r="M45" s="85">
        <f>'[1]címrend államig'!DS48</f>
        <v>0</v>
      </c>
      <c r="N45" s="85">
        <f t="shared" si="2"/>
        <v>0</v>
      </c>
      <c r="O45" s="85">
        <f t="shared" si="3"/>
        <v>0</v>
      </c>
      <c r="P45" s="85">
        <f t="shared" si="3"/>
        <v>0</v>
      </c>
      <c r="Q45" s="85">
        <f t="shared" si="3"/>
        <v>0</v>
      </c>
      <c r="R45" s="85">
        <f t="shared" si="3"/>
        <v>0</v>
      </c>
    </row>
    <row r="46" spans="1:18" s="44" customFormat="1" ht="15" customHeight="1" x14ac:dyDescent="0.2">
      <c r="A46" s="102" t="s">
        <v>140</v>
      </c>
      <c r="B46" s="99" t="s">
        <v>433</v>
      </c>
      <c r="C46" s="85">
        <f>'[1]címrend kötelező'!FP49</f>
        <v>0</v>
      </c>
      <c r="D46" s="85">
        <f>'[1]címrend önként'!FP49</f>
        <v>0</v>
      </c>
      <c r="E46" s="85">
        <f>'[1]címrend államig'!FP49</f>
        <v>0</v>
      </c>
      <c r="F46" s="85">
        <f t="shared" si="0"/>
        <v>0</v>
      </c>
      <c r="G46" s="85">
        <f>'[1]címrend kötelező'!EW49</f>
        <v>0</v>
      </c>
      <c r="H46" s="85">
        <f>'[1]címrend önként'!EW49</f>
        <v>0</v>
      </c>
      <c r="I46" s="85">
        <f>'[1]címrend államig'!EW49</f>
        <v>0</v>
      </c>
      <c r="J46" s="85">
        <f t="shared" si="1"/>
        <v>0</v>
      </c>
      <c r="K46" s="85">
        <f>'[1]címrend kötelező'!DS49</f>
        <v>0</v>
      </c>
      <c r="L46" s="85">
        <f>'[1]címrend önként'!DS49</f>
        <v>140500</v>
      </c>
      <c r="M46" s="85">
        <f>'[1]címrend államig'!DS49</f>
        <v>0</v>
      </c>
      <c r="N46" s="85">
        <f t="shared" si="2"/>
        <v>140500</v>
      </c>
      <c r="O46" s="85">
        <f t="shared" si="3"/>
        <v>0</v>
      </c>
      <c r="P46" s="85">
        <f t="shared" si="3"/>
        <v>140500</v>
      </c>
      <c r="Q46" s="85">
        <f t="shared" si="3"/>
        <v>0</v>
      </c>
      <c r="R46" s="85">
        <f t="shared" si="3"/>
        <v>140500</v>
      </c>
    </row>
    <row r="47" spans="1:18" ht="15" customHeight="1" x14ac:dyDescent="0.2">
      <c r="A47" s="91">
        <v>44</v>
      </c>
      <c r="B47" s="100" t="s">
        <v>434</v>
      </c>
      <c r="C47" s="85">
        <f>'[1]címrend kötelező'!FP50</f>
        <v>0</v>
      </c>
      <c r="D47" s="85">
        <f>'[1]címrend önként'!FP50</f>
        <v>0</v>
      </c>
      <c r="E47" s="85">
        <f>'[1]címrend államig'!FP50</f>
        <v>0</v>
      </c>
      <c r="F47" s="85">
        <f t="shared" si="0"/>
        <v>0</v>
      </c>
      <c r="G47" s="85">
        <f>'[1]címrend kötelező'!EW50</f>
        <v>0</v>
      </c>
      <c r="H47" s="85">
        <f>'[1]címrend önként'!EW50</f>
        <v>0</v>
      </c>
      <c r="I47" s="85">
        <f>'[1]címrend államig'!EW50</f>
        <v>0</v>
      </c>
      <c r="J47" s="85">
        <f t="shared" si="1"/>
        <v>0</v>
      </c>
      <c r="K47" s="85">
        <f>'[1]címrend kötelező'!DS50</f>
        <v>0</v>
      </c>
      <c r="L47" s="85">
        <f>'[1]címrend önként'!DS50</f>
        <v>140500</v>
      </c>
      <c r="M47" s="85">
        <f>'[1]címrend államig'!DS50</f>
        <v>0</v>
      </c>
      <c r="N47" s="85">
        <f t="shared" si="2"/>
        <v>140500</v>
      </c>
      <c r="O47" s="85">
        <f t="shared" si="3"/>
        <v>0</v>
      </c>
      <c r="P47" s="85">
        <f t="shared" si="3"/>
        <v>140500</v>
      </c>
      <c r="Q47" s="85">
        <f t="shared" si="3"/>
        <v>0</v>
      </c>
      <c r="R47" s="85">
        <f t="shared" si="3"/>
        <v>140500</v>
      </c>
    </row>
    <row r="48" spans="1:18" ht="15" customHeight="1" x14ac:dyDescent="0.2">
      <c r="A48" s="90" t="s">
        <v>142</v>
      </c>
      <c r="B48" s="100" t="s">
        <v>435</v>
      </c>
      <c r="C48" s="85">
        <f>'[1]címrend kötelező'!FP51</f>
        <v>0</v>
      </c>
      <c r="D48" s="85">
        <f>'[1]címrend önként'!FP51</f>
        <v>0</v>
      </c>
      <c r="E48" s="85">
        <f>'[1]címrend államig'!FP51</f>
        <v>0</v>
      </c>
      <c r="F48" s="85">
        <f t="shared" si="0"/>
        <v>0</v>
      </c>
      <c r="G48" s="85">
        <f>'[1]címrend kötelező'!EW51</f>
        <v>0</v>
      </c>
      <c r="H48" s="85">
        <f>'[1]címrend önként'!EW51</f>
        <v>0</v>
      </c>
      <c r="I48" s="85">
        <f>'[1]címrend államig'!EW51</f>
        <v>0</v>
      </c>
      <c r="J48" s="85">
        <f t="shared" si="1"/>
        <v>0</v>
      </c>
      <c r="K48" s="85">
        <f>'[1]címrend kötelező'!DS51</f>
        <v>0</v>
      </c>
      <c r="L48" s="85">
        <f>'[1]címrend önként'!DS51</f>
        <v>0</v>
      </c>
      <c r="M48" s="85">
        <f>'[1]címrend államig'!DS51</f>
        <v>0</v>
      </c>
      <c r="N48" s="85">
        <f t="shared" si="2"/>
        <v>0</v>
      </c>
      <c r="O48" s="85">
        <f t="shared" si="3"/>
        <v>0</v>
      </c>
      <c r="P48" s="85">
        <f t="shared" si="3"/>
        <v>0</v>
      </c>
      <c r="Q48" s="85">
        <f t="shared" si="3"/>
        <v>0</v>
      </c>
      <c r="R48" s="85">
        <f t="shared" si="3"/>
        <v>0</v>
      </c>
    </row>
    <row r="49" spans="1:18" s="44" customFormat="1" ht="15" customHeight="1" x14ac:dyDescent="0.2">
      <c r="A49" s="103" t="s">
        <v>143</v>
      </c>
      <c r="B49" s="99" t="s">
        <v>436</v>
      </c>
      <c r="C49" s="85">
        <f>'[1]címrend kötelező'!FP52</f>
        <v>1709154</v>
      </c>
      <c r="D49" s="85">
        <f>'[1]címrend önként'!FP52</f>
        <v>103355</v>
      </c>
      <c r="E49" s="85">
        <f>'[1]címrend államig'!FP52</f>
        <v>0</v>
      </c>
      <c r="F49" s="85">
        <f t="shared" si="0"/>
        <v>1812509</v>
      </c>
      <c r="G49" s="85">
        <f>'[1]címrend kötelező'!EW52</f>
        <v>19200</v>
      </c>
      <c r="H49" s="85">
        <f>'[1]címrend önként'!EW52</f>
        <v>0</v>
      </c>
      <c r="I49" s="85">
        <f>'[1]címrend államig'!EW52</f>
        <v>3900</v>
      </c>
      <c r="J49" s="85">
        <f t="shared" si="1"/>
        <v>23100</v>
      </c>
      <c r="K49" s="85">
        <f>'[1]címrend kötelező'!DS52</f>
        <v>12797169</v>
      </c>
      <c r="L49" s="85">
        <f>'[1]címrend önként'!DS52</f>
        <v>3809599</v>
      </c>
      <c r="M49" s="85">
        <f>'[1]címrend államig'!DS52</f>
        <v>0</v>
      </c>
      <c r="N49" s="85">
        <f t="shared" si="2"/>
        <v>16606768</v>
      </c>
      <c r="O49" s="85">
        <f t="shared" si="3"/>
        <v>14525523</v>
      </c>
      <c r="P49" s="85">
        <f t="shared" si="3"/>
        <v>3912954</v>
      </c>
      <c r="Q49" s="85">
        <f t="shared" si="3"/>
        <v>3900</v>
      </c>
      <c r="R49" s="85">
        <f t="shared" si="3"/>
        <v>18442377</v>
      </c>
    </row>
    <row r="50" spans="1:18" s="44" customFormat="1" ht="15" customHeight="1" x14ac:dyDescent="0.2">
      <c r="A50" s="92" t="s">
        <v>437</v>
      </c>
      <c r="B50" s="99" t="s">
        <v>438</v>
      </c>
      <c r="C50" s="85">
        <f>'[1]címrend kötelező'!FP53</f>
        <v>0</v>
      </c>
      <c r="D50" s="85">
        <f>'[1]címrend önként'!FP53</f>
        <v>0</v>
      </c>
      <c r="E50" s="85">
        <f>'[1]címrend államig'!FP53</f>
        <v>0</v>
      </c>
      <c r="F50" s="85">
        <f t="shared" si="0"/>
        <v>0</v>
      </c>
      <c r="G50" s="85">
        <f>'[1]címrend kötelező'!EW53</f>
        <v>0</v>
      </c>
      <c r="H50" s="85">
        <f>'[1]címrend önként'!EW53</f>
        <v>0</v>
      </c>
      <c r="I50" s="85">
        <f>'[1]címrend államig'!EW53</f>
        <v>0</v>
      </c>
      <c r="J50" s="85">
        <f t="shared" si="1"/>
        <v>0</v>
      </c>
      <c r="K50" s="85">
        <f>'[1]címrend kötelező'!DS53</f>
        <v>5642887</v>
      </c>
      <c r="L50" s="85">
        <f>'[1]címrend önként'!DS53</f>
        <v>477426</v>
      </c>
      <c r="M50" s="85">
        <f>'[1]címrend államig'!DS53</f>
        <v>259538</v>
      </c>
      <c r="N50" s="85">
        <f t="shared" si="2"/>
        <v>6379851</v>
      </c>
      <c r="O50" s="85">
        <f t="shared" si="3"/>
        <v>5642887</v>
      </c>
      <c r="P50" s="85">
        <f t="shared" si="3"/>
        <v>477426</v>
      </c>
      <c r="Q50" s="85">
        <f t="shared" si="3"/>
        <v>259538</v>
      </c>
      <c r="R50" s="85">
        <f t="shared" si="3"/>
        <v>6379851</v>
      </c>
    </row>
    <row r="51" spans="1:18" s="44" customFormat="1" ht="15" customHeight="1" x14ac:dyDescent="0.2">
      <c r="A51" s="93">
        <v>48</v>
      </c>
      <c r="B51" s="99" t="s">
        <v>439</v>
      </c>
      <c r="C51" s="85">
        <f>'[1]címrend kötelező'!FP54</f>
        <v>0</v>
      </c>
      <c r="D51" s="85">
        <f>'[1]címrend önként'!FP54</f>
        <v>0</v>
      </c>
      <c r="E51" s="85">
        <f>'[1]címrend államig'!FP54</f>
        <v>0</v>
      </c>
      <c r="F51" s="85">
        <f t="shared" si="0"/>
        <v>0</v>
      </c>
      <c r="G51" s="85">
        <f>'[1]címrend kötelező'!EW54</f>
        <v>0</v>
      </c>
      <c r="H51" s="85">
        <f>'[1]címrend önként'!EW54</f>
        <v>0</v>
      </c>
      <c r="I51" s="85">
        <f>'[1]címrend államig'!EW54</f>
        <v>0</v>
      </c>
      <c r="J51" s="85">
        <f t="shared" si="1"/>
        <v>0</v>
      </c>
      <c r="K51" s="85">
        <f>'[1]címrend kötelező'!DS54</f>
        <v>5548183</v>
      </c>
      <c r="L51" s="85">
        <f>'[1]címrend önként'!DS54</f>
        <v>446272</v>
      </c>
      <c r="M51" s="85">
        <f>'[1]címrend államig'!DS54</f>
        <v>259538</v>
      </c>
      <c r="N51" s="85">
        <f t="shared" si="2"/>
        <v>6253993</v>
      </c>
      <c r="O51" s="85">
        <f t="shared" si="3"/>
        <v>5548183</v>
      </c>
      <c r="P51" s="85">
        <f t="shared" si="3"/>
        <v>446272</v>
      </c>
      <c r="Q51" s="85">
        <f t="shared" si="3"/>
        <v>259538</v>
      </c>
      <c r="R51" s="85">
        <f t="shared" si="3"/>
        <v>6253993</v>
      </c>
    </row>
    <row r="52" spans="1:18" s="44" customFormat="1" ht="15" customHeight="1" x14ac:dyDescent="0.2">
      <c r="A52" s="90" t="s">
        <v>146</v>
      </c>
      <c r="B52" s="100" t="s">
        <v>440</v>
      </c>
      <c r="C52" s="85">
        <f>'[1]címrend kötelező'!FP55</f>
        <v>0</v>
      </c>
      <c r="D52" s="85">
        <f>'[1]címrend önként'!FP55</f>
        <v>0</v>
      </c>
      <c r="E52" s="85">
        <f>'[1]címrend államig'!FP55</f>
        <v>0</v>
      </c>
      <c r="F52" s="85">
        <f t="shared" si="0"/>
        <v>0</v>
      </c>
      <c r="G52" s="85">
        <f>'[1]címrend kötelező'!EW55</f>
        <v>0</v>
      </c>
      <c r="H52" s="85">
        <f>'[1]címrend önként'!EW55</f>
        <v>0</v>
      </c>
      <c r="I52" s="85">
        <f>'[1]címrend államig'!EW55</f>
        <v>0</v>
      </c>
      <c r="J52" s="85">
        <f t="shared" si="1"/>
        <v>0</v>
      </c>
      <c r="K52" s="85">
        <f>'[1]címrend kötelező'!DS55</f>
        <v>0</v>
      </c>
      <c r="L52" s="85">
        <f>'[1]címrend önként'!DS55</f>
        <v>0</v>
      </c>
      <c r="M52" s="85">
        <f>'[1]címrend államig'!DS55</f>
        <v>0</v>
      </c>
      <c r="N52" s="85">
        <f t="shared" si="2"/>
        <v>0</v>
      </c>
      <c r="O52" s="85">
        <f t="shared" si="3"/>
        <v>0</v>
      </c>
      <c r="P52" s="85">
        <f t="shared" si="3"/>
        <v>0</v>
      </c>
      <c r="Q52" s="85">
        <f t="shared" si="3"/>
        <v>0</v>
      </c>
      <c r="R52" s="85">
        <f t="shared" si="3"/>
        <v>0</v>
      </c>
    </row>
    <row r="53" spans="1:18" s="44" customFormat="1" ht="15" customHeight="1" x14ac:dyDescent="0.2">
      <c r="A53" s="91">
        <v>50</v>
      </c>
      <c r="B53" s="100" t="s">
        <v>441</v>
      </c>
      <c r="C53" s="85">
        <f>'[1]címrend kötelező'!FP56</f>
        <v>0</v>
      </c>
      <c r="D53" s="85">
        <f>'[1]címrend önként'!FP56</f>
        <v>0</v>
      </c>
      <c r="E53" s="85">
        <f>'[1]címrend államig'!FP56</f>
        <v>0</v>
      </c>
      <c r="F53" s="85">
        <f t="shared" si="0"/>
        <v>0</v>
      </c>
      <c r="G53" s="85">
        <f>'[1]címrend kötelező'!EW56</f>
        <v>0</v>
      </c>
      <c r="H53" s="85">
        <f>'[1]címrend önként'!EW56</f>
        <v>0</v>
      </c>
      <c r="I53" s="85">
        <f>'[1]címrend államig'!EW56</f>
        <v>0</v>
      </c>
      <c r="J53" s="85">
        <f t="shared" si="1"/>
        <v>0</v>
      </c>
      <c r="K53" s="85">
        <f>'[1]címrend kötelező'!DS56</f>
        <v>0</v>
      </c>
      <c r="L53" s="85">
        <f>'[1]címrend önként'!DS56</f>
        <v>0</v>
      </c>
      <c r="M53" s="85">
        <f>'[1]címrend államig'!DS56</f>
        <v>0</v>
      </c>
      <c r="N53" s="85">
        <f t="shared" si="2"/>
        <v>0</v>
      </c>
      <c r="O53" s="85">
        <f t="shared" si="3"/>
        <v>0</v>
      </c>
      <c r="P53" s="85">
        <f t="shared" si="3"/>
        <v>0</v>
      </c>
      <c r="Q53" s="85">
        <f t="shared" si="3"/>
        <v>0</v>
      </c>
      <c r="R53" s="85">
        <f t="shared" si="3"/>
        <v>0</v>
      </c>
    </row>
    <row r="54" spans="1:18" ht="15" customHeight="1" x14ac:dyDescent="0.2">
      <c r="A54" s="90" t="s">
        <v>148</v>
      </c>
      <c r="B54" s="104" t="s">
        <v>442</v>
      </c>
      <c r="C54" s="85">
        <f>'[1]címrend kötelező'!FP57</f>
        <v>0</v>
      </c>
      <c r="D54" s="85">
        <f>'[1]címrend önként'!FP57</f>
        <v>0</v>
      </c>
      <c r="E54" s="85">
        <f>'[1]címrend államig'!FP57</f>
        <v>0</v>
      </c>
      <c r="F54" s="85">
        <f t="shared" si="0"/>
        <v>0</v>
      </c>
      <c r="G54" s="85">
        <f>'[1]címrend kötelező'!EW57</f>
        <v>0</v>
      </c>
      <c r="H54" s="85">
        <f>'[1]címrend önként'!EW57</f>
        <v>0</v>
      </c>
      <c r="I54" s="85">
        <f>'[1]címrend államig'!EW57</f>
        <v>0</v>
      </c>
      <c r="J54" s="85">
        <f t="shared" si="1"/>
        <v>0</v>
      </c>
      <c r="K54" s="85">
        <f>'[1]címrend kötelező'!DS57</f>
        <v>5548183</v>
      </c>
      <c r="L54" s="85">
        <f>'[1]címrend önként'!DS57</f>
        <v>446272</v>
      </c>
      <c r="M54" s="85">
        <f>'[1]címrend államig'!DS57</f>
        <v>259538</v>
      </c>
      <c r="N54" s="85">
        <f t="shared" si="2"/>
        <v>6253993</v>
      </c>
      <c r="O54" s="85">
        <f t="shared" si="3"/>
        <v>5548183</v>
      </c>
      <c r="P54" s="85">
        <f t="shared" si="3"/>
        <v>446272</v>
      </c>
      <c r="Q54" s="85">
        <f t="shared" si="3"/>
        <v>259538</v>
      </c>
      <c r="R54" s="85">
        <f t="shared" si="3"/>
        <v>6253993</v>
      </c>
    </row>
    <row r="55" spans="1:18" s="44" customFormat="1" ht="15" customHeight="1" x14ac:dyDescent="0.2">
      <c r="A55" s="93">
        <v>52</v>
      </c>
      <c r="B55" s="99" t="s">
        <v>443</v>
      </c>
      <c r="C55" s="85">
        <f>'[1]címrend kötelező'!FP58</f>
        <v>0</v>
      </c>
      <c r="D55" s="85">
        <f>'[1]címrend önként'!FP58</f>
        <v>0</v>
      </c>
      <c r="E55" s="85">
        <f>'[1]címrend államig'!FP58</f>
        <v>0</v>
      </c>
      <c r="F55" s="85">
        <f t="shared" si="0"/>
        <v>0</v>
      </c>
      <c r="G55" s="85">
        <f>'[1]címrend kötelező'!EW58</f>
        <v>0</v>
      </c>
      <c r="H55" s="85">
        <f>'[1]címrend önként'!EW58</f>
        <v>0</v>
      </c>
      <c r="I55" s="85">
        <f>'[1]címrend államig'!EW58</f>
        <v>0</v>
      </c>
      <c r="J55" s="85">
        <f t="shared" si="1"/>
        <v>0</v>
      </c>
      <c r="K55" s="85">
        <f>'[1]címrend kötelező'!DS58</f>
        <v>94704</v>
      </c>
      <c r="L55" s="85">
        <f>'[1]címrend önként'!DS58</f>
        <v>31154</v>
      </c>
      <c r="M55" s="85">
        <f>'[1]címrend államig'!DS58</f>
        <v>0</v>
      </c>
      <c r="N55" s="85">
        <f t="shared" si="2"/>
        <v>125858</v>
      </c>
      <c r="O55" s="85">
        <f t="shared" si="3"/>
        <v>94704</v>
      </c>
      <c r="P55" s="85">
        <f t="shared" si="3"/>
        <v>31154</v>
      </c>
      <c r="Q55" s="85">
        <f t="shared" si="3"/>
        <v>0</v>
      </c>
      <c r="R55" s="85">
        <f t="shared" si="3"/>
        <v>125858</v>
      </c>
    </row>
    <row r="56" spans="1:18" ht="15" customHeight="1" x14ac:dyDescent="0.2">
      <c r="A56" s="90" t="s">
        <v>150</v>
      </c>
      <c r="B56" s="104" t="s">
        <v>444</v>
      </c>
      <c r="C56" s="85">
        <f>'[1]címrend kötelező'!FP59</f>
        <v>0</v>
      </c>
      <c r="D56" s="85">
        <f>'[1]címrend önként'!FP59</f>
        <v>0</v>
      </c>
      <c r="E56" s="85">
        <f>'[1]címrend államig'!FP59</f>
        <v>0</v>
      </c>
      <c r="F56" s="85">
        <f t="shared" si="0"/>
        <v>0</v>
      </c>
      <c r="G56" s="85">
        <f>'[1]címrend kötelező'!EW59</f>
        <v>0</v>
      </c>
      <c r="H56" s="85">
        <f>'[1]címrend önként'!EW59</f>
        <v>0</v>
      </c>
      <c r="I56" s="85">
        <f>'[1]címrend államig'!EW59</f>
        <v>0</v>
      </c>
      <c r="J56" s="85">
        <f t="shared" si="1"/>
        <v>0</v>
      </c>
      <c r="K56" s="85">
        <f>'[1]címrend kötelező'!DS59</f>
        <v>94704</v>
      </c>
      <c r="L56" s="85">
        <f>'[1]címrend önként'!DS59</f>
        <v>31154</v>
      </c>
      <c r="M56" s="85">
        <f>'[1]címrend államig'!DS59</f>
        <v>0</v>
      </c>
      <c r="N56" s="85">
        <f t="shared" si="2"/>
        <v>125858</v>
      </c>
      <c r="O56" s="85">
        <f t="shared" si="3"/>
        <v>94704</v>
      </c>
      <c r="P56" s="85">
        <f t="shared" si="3"/>
        <v>31154</v>
      </c>
      <c r="Q56" s="85">
        <f t="shared" si="3"/>
        <v>0</v>
      </c>
      <c r="R56" s="85">
        <f t="shared" si="3"/>
        <v>125858</v>
      </c>
    </row>
    <row r="57" spans="1:18" ht="15" customHeight="1" x14ac:dyDescent="0.2">
      <c r="A57" s="91">
        <v>54</v>
      </c>
      <c r="B57" s="100" t="s">
        <v>445</v>
      </c>
      <c r="C57" s="85">
        <f>'[1]címrend kötelező'!FP60</f>
        <v>0</v>
      </c>
      <c r="D57" s="85">
        <f>'[1]címrend önként'!FP60</f>
        <v>0</v>
      </c>
      <c r="E57" s="85">
        <f>'[1]címrend államig'!FP60</f>
        <v>0</v>
      </c>
      <c r="F57" s="85">
        <f t="shared" si="0"/>
        <v>0</v>
      </c>
      <c r="G57" s="85">
        <f>'[1]címrend kötelező'!EW60</f>
        <v>0</v>
      </c>
      <c r="H57" s="85">
        <f>'[1]címrend önként'!EW60</f>
        <v>0</v>
      </c>
      <c r="I57" s="85">
        <f>'[1]címrend államig'!EW60</f>
        <v>0</v>
      </c>
      <c r="J57" s="85">
        <f t="shared" si="1"/>
        <v>0</v>
      </c>
      <c r="K57" s="85">
        <f>'[1]címrend kötelező'!DS60</f>
        <v>0</v>
      </c>
      <c r="L57" s="85">
        <f>'[1]címrend önként'!DS60</f>
        <v>0</v>
      </c>
      <c r="M57" s="85">
        <f>'[1]címrend államig'!DS60</f>
        <v>0</v>
      </c>
      <c r="N57" s="85">
        <f t="shared" si="2"/>
        <v>0</v>
      </c>
      <c r="O57" s="85">
        <f t="shared" si="3"/>
        <v>0</v>
      </c>
      <c r="P57" s="85">
        <f t="shared" si="3"/>
        <v>0</v>
      </c>
      <c r="Q57" s="85">
        <f t="shared" si="3"/>
        <v>0</v>
      </c>
      <c r="R57" s="85">
        <f t="shared" si="3"/>
        <v>0</v>
      </c>
    </row>
    <row r="58" spans="1:18" s="44" customFormat="1" ht="15" customHeight="1" x14ac:dyDescent="0.2">
      <c r="A58" s="101">
        <v>55</v>
      </c>
      <c r="B58" s="99" t="s">
        <v>446</v>
      </c>
      <c r="C58" s="85">
        <f>'[1]címrend kötelező'!FP61</f>
        <v>3703982</v>
      </c>
      <c r="D58" s="85">
        <f>'[1]címrend önként'!FP61</f>
        <v>399076</v>
      </c>
      <c r="E58" s="85">
        <f>'[1]címrend államig'!FP61</f>
        <v>0</v>
      </c>
      <c r="F58" s="85">
        <f t="shared" si="0"/>
        <v>4103058</v>
      </c>
      <c r="G58" s="85">
        <f>'[1]címrend kötelező'!EW61</f>
        <v>1938905</v>
      </c>
      <c r="H58" s="85">
        <f>'[1]címrend önként'!EW61</f>
        <v>78350</v>
      </c>
      <c r="I58" s="85">
        <f>'[1]címrend államig'!EW61</f>
        <v>259538</v>
      </c>
      <c r="J58" s="85">
        <f t="shared" si="1"/>
        <v>2276793</v>
      </c>
      <c r="K58" s="85">
        <f>'[1]címrend kötelező'!DS61</f>
        <v>811109</v>
      </c>
      <c r="L58" s="85">
        <f>'[1]címrend önként'!DS61</f>
        <v>2118867</v>
      </c>
      <c r="M58" s="85">
        <f>'[1]címrend államig'!DS61</f>
        <v>0</v>
      </c>
      <c r="N58" s="85">
        <f t="shared" si="2"/>
        <v>2929976</v>
      </c>
      <c r="O58" s="85">
        <f t="shared" si="3"/>
        <v>6453996</v>
      </c>
      <c r="P58" s="85">
        <f t="shared" si="3"/>
        <v>2596293</v>
      </c>
      <c r="Q58" s="85">
        <f t="shared" si="3"/>
        <v>259538</v>
      </c>
      <c r="R58" s="85">
        <f t="shared" si="3"/>
        <v>9309827</v>
      </c>
    </row>
    <row r="59" spans="1:18" s="44" customFormat="1" ht="15" customHeight="1" x14ac:dyDescent="0.2">
      <c r="A59" s="93">
        <v>56</v>
      </c>
      <c r="B59" s="99" t="s">
        <v>447</v>
      </c>
      <c r="C59" s="85">
        <f>'[1]címrend kötelező'!FP62</f>
        <v>3643978</v>
      </c>
      <c r="D59" s="85">
        <f>'[1]címrend önként'!FP62</f>
        <v>367922</v>
      </c>
      <c r="E59" s="85">
        <f>'[1]címrend államig'!FP62</f>
        <v>0</v>
      </c>
      <c r="F59" s="85">
        <f t="shared" si="0"/>
        <v>4011900</v>
      </c>
      <c r="G59" s="85">
        <f>'[1]címrend kötelező'!EW62</f>
        <v>1904205</v>
      </c>
      <c r="H59" s="85">
        <f>'[1]címrend önként'!EW62</f>
        <v>78350</v>
      </c>
      <c r="I59" s="85">
        <f>'[1]címrend államig'!EW62</f>
        <v>259538</v>
      </c>
      <c r="J59" s="85">
        <f t="shared" si="1"/>
        <v>2242093</v>
      </c>
      <c r="K59" s="85">
        <f>'[1]címrend kötelező'!DS62</f>
        <v>775983</v>
      </c>
      <c r="L59" s="85">
        <f>'[1]címrend önként'!DS62</f>
        <v>159849</v>
      </c>
      <c r="M59" s="85">
        <f>'[1]címrend államig'!DS62</f>
        <v>0</v>
      </c>
      <c r="N59" s="85">
        <f t="shared" si="2"/>
        <v>935832</v>
      </c>
      <c r="O59" s="85">
        <f t="shared" si="3"/>
        <v>6324166</v>
      </c>
      <c r="P59" s="85">
        <f t="shared" si="3"/>
        <v>606121</v>
      </c>
      <c r="Q59" s="85">
        <f t="shared" si="3"/>
        <v>259538</v>
      </c>
      <c r="R59" s="85">
        <f t="shared" si="3"/>
        <v>7189825</v>
      </c>
    </row>
    <row r="60" spans="1:18" ht="15" customHeight="1" x14ac:dyDescent="0.2">
      <c r="A60" s="90" t="s">
        <v>154</v>
      </c>
      <c r="B60" s="104" t="s">
        <v>448</v>
      </c>
      <c r="C60" s="85">
        <f>'[1]címrend kötelező'!FP63</f>
        <v>3643978</v>
      </c>
      <c r="D60" s="85">
        <f>'[1]címrend önként'!FP63</f>
        <v>367922</v>
      </c>
      <c r="E60" s="85">
        <f>'[1]címrend államig'!FP63</f>
        <v>0</v>
      </c>
      <c r="F60" s="85">
        <f t="shared" si="0"/>
        <v>4011900</v>
      </c>
      <c r="G60" s="85">
        <f>'[1]címrend kötelező'!EW63</f>
        <v>1904205</v>
      </c>
      <c r="H60" s="85">
        <f>'[1]címrend önként'!EW63</f>
        <v>78350</v>
      </c>
      <c r="I60" s="85">
        <f>'[1]címrend államig'!EW63</f>
        <v>259538</v>
      </c>
      <c r="J60" s="85">
        <f t="shared" si="1"/>
        <v>2242093</v>
      </c>
      <c r="K60" s="85">
        <f>'[1]címrend kötelező'!DS63</f>
        <v>0</v>
      </c>
      <c r="L60" s="85">
        <f>'[1]címrend önként'!DS63</f>
        <v>0</v>
      </c>
      <c r="M60" s="85">
        <f>'[1]címrend államig'!DS63</f>
        <v>0</v>
      </c>
      <c r="N60" s="85">
        <f t="shared" si="2"/>
        <v>0</v>
      </c>
      <c r="O60" s="85">
        <f t="shared" si="3"/>
        <v>5548183</v>
      </c>
      <c r="P60" s="85">
        <f t="shared" si="3"/>
        <v>446272</v>
      </c>
      <c r="Q60" s="85">
        <f t="shared" si="3"/>
        <v>259538</v>
      </c>
      <c r="R60" s="85">
        <f t="shared" si="3"/>
        <v>6253993</v>
      </c>
    </row>
    <row r="61" spans="1:18" ht="15" customHeight="1" x14ac:dyDescent="0.2">
      <c r="A61" s="91">
        <v>58</v>
      </c>
      <c r="B61" s="100" t="s">
        <v>449</v>
      </c>
      <c r="C61" s="85">
        <f>'[1]címrend kötelező'!FP64</f>
        <v>0</v>
      </c>
      <c r="D61" s="85">
        <f>'[1]címrend önként'!FP64</f>
        <v>0</v>
      </c>
      <c r="E61" s="85">
        <f>'[1]címrend államig'!FP64</f>
        <v>0</v>
      </c>
      <c r="F61" s="85">
        <f t="shared" si="0"/>
        <v>0</v>
      </c>
      <c r="G61" s="85">
        <f>'[1]címrend kötelező'!EW64</f>
        <v>0</v>
      </c>
      <c r="H61" s="85">
        <f>'[1]címrend önként'!EW64</f>
        <v>0</v>
      </c>
      <c r="I61" s="85">
        <f>'[1]címrend államig'!EW64</f>
        <v>0</v>
      </c>
      <c r="J61" s="85">
        <f t="shared" si="1"/>
        <v>0</v>
      </c>
      <c r="K61" s="85">
        <f>'[1]címrend kötelező'!DS64</f>
        <v>0</v>
      </c>
      <c r="L61" s="85">
        <f>'[1]címrend önként'!DS64</f>
        <v>0</v>
      </c>
      <c r="M61" s="85">
        <f>'[1]címrend államig'!DS64</f>
        <v>0</v>
      </c>
      <c r="N61" s="85">
        <f t="shared" si="2"/>
        <v>0</v>
      </c>
      <c r="O61" s="85">
        <f t="shared" si="3"/>
        <v>0</v>
      </c>
      <c r="P61" s="85">
        <f t="shared" si="3"/>
        <v>0</v>
      </c>
      <c r="Q61" s="85">
        <f t="shared" si="3"/>
        <v>0</v>
      </c>
      <c r="R61" s="85">
        <f t="shared" si="3"/>
        <v>0</v>
      </c>
    </row>
    <row r="62" spans="1:18" ht="15" customHeight="1" x14ac:dyDescent="0.2">
      <c r="A62" s="90" t="s">
        <v>156</v>
      </c>
      <c r="B62" s="100" t="s">
        <v>450</v>
      </c>
      <c r="C62" s="85">
        <f>'[1]címrend kötelező'!FP65</f>
        <v>0</v>
      </c>
      <c r="D62" s="85">
        <f>'[1]címrend önként'!FP65</f>
        <v>0</v>
      </c>
      <c r="E62" s="85">
        <f>'[1]címrend államig'!FP65</f>
        <v>0</v>
      </c>
      <c r="F62" s="85">
        <f t="shared" si="0"/>
        <v>0</v>
      </c>
      <c r="G62" s="85">
        <f>'[1]címrend kötelező'!EW65</f>
        <v>0</v>
      </c>
      <c r="H62" s="85">
        <f>'[1]címrend önként'!EW65</f>
        <v>0</v>
      </c>
      <c r="I62" s="85">
        <f>'[1]címrend államig'!EW65</f>
        <v>0</v>
      </c>
      <c r="J62" s="85">
        <f t="shared" si="1"/>
        <v>0</v>
      </c>
      <c r="K62" s="85">
        <f>'[1]címrend kötelező'!DS65</f>
        <v>0</v>
      </c>
      <c r="L62" s="85">
        <f>'[1]címrend önként'!DS65</f>
        <v>0</v>
      </c>
      <c r="M62" s="85">
        <f>'[1]címrend államig'!DS65</f>
        <v>0</v>
      </c>
      <c r="N62" s="85">
        <f t="shared" si="2"/>
        <v>0</v>
      </c>
      <c r="O62" s="85">
        <f t="shared" si="3"/>
        <v>0</v>
      </c>
      <c r="P62" s="85">
        <f t="shared" si="3"/>
        <v>0</v>
      </c>
      <c r="Q62" s="85">
        <f t="shared" si="3"/>
        <v>0</v>
      </c>
      <c r="R62" s="85">
        <f t="shared" si="3"/>
        <v>0</v>
      </c>
    </row>
    <row r="63" spans="1:18" ht="15" customHeight="1" x14ac:dyDescent="0.2">
      <c r="A63" s="91">
        <v>60</v>
      </c>
      <c r="B63" s="100" t="s">
        <v>451</v>
      </c>
      <c r="C63" s="85">
        <f>'[1]címrend kötelező'!FP66</f>
        <v>0</v>
      </c>
      <c r="D63" s="85">
        <f>'[1]címrend önként'!FP66</f>
        <v>0</v>
      </c>
      <c r="E63" s="85">
        <f>'[1]címrend államig'!FP66</f>
        <v>0</v>
      </c>
      <c r="F63" s="85">
        <f t="shared" si="0"/>
        <v>0</v>
      </c>
      <c r="G63" s="85">
        <f>'[1]címrend kötelező'!EW66</f>
        <v>0</v>
      </c>
      <c r="H63" s="85">
        <f>'[1]címrend önként'!EW66</f>
        <v>0</v>
      </c>
      <c r="I63" s="85">
        <f>'[1]címrend államig'!EW66</f>
        <v>0</v>
      </c>
      <c r="J63" s="85">
        <f t="shared" si="1"/>
        <v>0</v>
      </c>
      <c r="K63" s="85">
        <f>'[1]címrend kötelező'!DS66</f>
        <v>775983</v>
      </c>
      <c r="L63" s="85">
        <f>'[1]címrend önként'!DS66</f>
        <v>159849</v>
      </c>
      <c r="M63" s="85">
        <f>'[1]címrend államig'!DS66</f>
        <v>0</v>
      </c>
      <c r="N63" s="85">
        <f t="shared" si="2"/>
        <v>935832</v>
      </c>
      <c r="O63" s="85">
        <f t="shared" si="3"/>
        <v>775983</v>
      </c>
      <c r="P63" s="85">
        <f t="shared" si="3"/>
        <v>159849</v>
      </c>
      <c r="Q63" s="85">
        <f t="shared" si="3"/>
        <v>0</v>
      </c>
      <c r="R63" s="85">
        <f t="shared" si="3"/>
        <v>935832</v>
      </c>
    </row>
    <row r="64" spans="1:18" s="44" customFormat="1" ht="15" customHeight="1" x14ac:dyDescent="0.2">
      <c r="A64" s="93">
        <v>61</v>
      </c>
      <c r="B64" s="99" t="s">
        <v>452</v>
      </c>
      <c r="C64" s="85">
        <f>'[1]címrend kötelező'!FP67</f>
        <v>60004</v>
      </c>
      <c r="D64" s="85">
        <f>'[1]címrend önként'!FP67</f>
        <v>31154</v>
      </c>
      <c r="E64" s="85">
        <f>'[1]címrend államig'!FP67</f>
        <v>0</v>
      </c>
      <c r="F64" s="85">
        <f t="shared" si="0"/>
        <v>91158</v>
      </c>
      <c r="G64" s="85">
        <f>'[1]címrend kötelező'!EW67</f>
        <v>34700</v>
      </c>
      <c r="H64" s="85">
        <f>'[1]címrend önként'!EW67</f>
        <v>0</v>
      </c>
      <c r="I64" s="85">
        <f>'[1]címrend államig'!EW67</f>
        <v>0</v>
      </c>
      <c r="J64" s="85">
        <f t="shared" si="1"/>
        <v>34700</v>
      </c>
      <c r="K64" s="85">
        <f>'[1]címrend kötelező'!DS67</f>
        <v>35126</v>
      </c>
      <c r="L64" s="85">
        <f>'[1]címrend önként'!DS67</f>
        <v>1959018</v>
      </c>
      <c r="M64" s="85">
        <f>'[1]címrend államig'!DS67</f>
        <v>0</v>
      </c>
      <c r="N64" s="85">
        <f t="shared" si="2"/>
        <v>1994144</v>
      </c>
      <c r="O64" s="85">
        <f t="shared" si="3"/>
        <v>129830</v>
      </c>
      <c r="P64" s="85">
        <f t="shared" si="3"/>
        <v>1990172</v>
      </c>
      <c r="Q64" s="85">
        <f t="shared" si="3"/>
        <v>0</v>
      </c>
      <c r="R64" s="85">
        <f t="shared" si="3"/>
        <v>2120002</v>
      </c>
    </row>
    <row r="65" spans="1:18" ht="15" customHeight="1" x14ac:dyDescent="0.2">
      <c r="A65" s="90" t="s">
        <v>159</v>
      </c>
      <c r="B65" s="104" t="s">
        <v>448</v>
      </c>
      <c r="C65" s="85">
        <f>'[1]címrend kötelező'!FP68</f>
        <v>60004</v>
      </c>
      <c r="D65" s="85">
        <f>'[1]címrend önként'!FP68</f>
        <v>31154</v>
      </c>
      <c r="E65" s="85">
        <f>'[1]címrend államig'!FP68</f>
        <v>0</v>
      </c>
      <c r="F65" s="85">
        <f t="shared" si="0"/>
        <v>91158</v>
      </c>
      <c r="G65" s="85">
        <f>'[1]címrend kötelező'!EW68</f>
        <v>34700</v>
      </c>
      <c r="H65" s="85">
        <f>'[1]címrend önként'!EW68</f>
        <v>0</v>
      </c>
      <c r="I65" s="85">
        <f>'[1]címrend államig'!EW68</f>
        <v>0</v>
      </c>
      <c r="J65" s="85">
        <f t="shared" si="1"/>
        <v>34700</v>
      </c>
      <c r="K65" s="85">
        <f>'[1]címrend kötelező'!DS68</f>
        <v>0</v>
      </c>
      <c r="L65" s="85">
        <f>'[1]címrend önként'!DS68</f>
        <v>0</v>
      </c>
      <c r="M65" s="85">
        <f>'[1]címrend államig'!DS68</f>
        <v>0</v>
      </c>
      <c r="N65" s="85">
        <f t="shared" si="2"/>
        <v>0</v>
      </c>
      <c r="O65" s="85">
        <f t="shared" si="3"/>
        <v>94704</v>
      </c>
      <c r="P65" s="85">
        <f t="shared" si="3"/>
        <v>31154</v>
      </c>
      <c r="Q65" s="85">
        <f t="shared" si="3"/>
        <v>0</v>
      </c>
      <c r="R65" s="85">
        <f t="shared" si="3"/>
        <v>125858</v>
      </c>
    </row>
    <row r="66" spans="1:18" ht="15" customHeight="1" x14ac:dyDescent="0.2">
      <c r="A66" s="91">
        <v>63</v>
      </c>
      <c r="B66" s="100" t="s">
        <v>451</v>
      </c>
      <c r="C66" s="85">
        <f>'[1]címrend kötelező'!FP69</f>
        <v>0</v>
      </c>
      <c r="D66" s="85">
        <f>'[1]címrend önként'!FP69</f>
        <v>0</v>
      </c>
      <c r="E66" s="85">
        <f>'[1]címrend államig'!FP69</f>
        <v>0</v>
      </c>
      <c r="F66" s="85">
        <f t="shared" si="0"/>
        <v>0</v>
      </c>
      <c r="G66" s="85">
        <f>'[1]címrend kötelező'!EW69</f>
        <v>0</v>
      </c>
      <c r="H66" s="85">
        <f>'[1]címrend önként'!EW69</f>
        <v>0</v>
      </c>
      <c r="I66" s="85">
        <f>'[1]címrend államig'!EW69</f>
        <v>0</v>
      </c>
      <c r="J66" s="85">
        <f t="shared" si="1"/>
        <v>0</v>
      </c>
      <c r="K66" s="85">
        <f>'[1]címrend kötelező'!DS69</f>
        <v>35126</v>
      </c>
      <c r="L66" s="85">
        <f>'[1]címrend önként'!DS69</f>
        <v>1959018</v>
      </c>
      <c r="M66" s="85">
        <f>'[1]címrend államig'!DS69</f>
        <v>0</v>
      </c>
      <c r="N66" s="85">
        <f t="shared" si="2"/>
        <v>1994144</v>
      </c>
      <c r="O66" s="85">
        <f t="shared" si="3"/>
        <v>35126</v>
      </c>
      <c r="P66" s="85">
        <f t="shared" si="3"/>
        <v>1959018</v>
      </c>
      <c r="Q66" s="85">
        <f t="shared" si="3"/>
        <v>0</v>
      </c>
      <c r="R66" s="85">
        <f t="shared" si="3"/>
        <v>1994144</v>
      </c>
    </row>
    <row r="78" spans="1:18" s="74" customFormat="1" x14ac:dyDescent="0.2">
      <c r="B78" s="71"/>
    </row>
    <row r="83" spans="2:2" s="74" customFormat="1" x14ac:dyDescent="0.2">
      <c r="B83" s="71"/>
    </row>
    <row r="84" spans="2:2" s="74" customFormat="1" x14ac:dyDescent="0.2">
      <c r="B84" s="71"/>
    </row>
    <row r="94" spans="2:2" s="74" customFormat="1" x14ac:dyDescent="0.2">
      <c r="B94" s="71"/>
    </row>
  </sheetData>
  <mergeCells count="4">
    <mergeCell ref="C1:F1"/>
    <mergeCell ref="G1:J1"/>
    <mergeCell ref="K1:N1"/>
    <mergeCell ref="O1:R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5" fitToWidth="0" fitToHeight="0" orientation="landscape" r:id="rId1"/>
  <headerFooter alignWithMargins="0">
    <oddHeader xml:space="preserve">&amp;C&amp;"Times New Roman,Félkövér"&amp;12Budapest VIII. kerületi Önkormányzat 2018. évi költségvetés
 bevételi és kiadási előirányzata 
összesen&amp;R&amp;"Times New Roman,Dőlt"2. melléklet a ../2018. (.......)
önk.rendelethez
ezer forintban&amp;"MS Sans Serif,Normál"
</oddHeader>
    <oddFooter>&amp;R
&amp;P</oddFooter>
  </headerFooter>
  <colBreaks count="1" manualBreakCount="1">
    <brk id="10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P94"/>
  <sheetViews>
    <sheetView zoomScaleNormal="100" zoomScaleSheetLayoutView="80" workbookViewId="0">
      <pane xSplit="2" ySplit="2" topLeftCell="I48" activePane="bottomRight" state="frozen"/>
      <selection pane="topRight" activeCell="C1" sqref="C1"/>
      <selection pane="bottomLeft" activeCell="A3" sqref="A3"/>
      <selection pane="bottomRight" activeCell="J86" sqref="J86"/>
    </sheetView>
  </sheetViews>
  <sheetFormatPr defaultColWidth="10.7109375" defaultRowHeight="12.75" x14ac:dyDescent="0.2"/>
  <cols>
    <col min="1" max="1" width="5.140625" style="128" customWidth="1"/>
    <col min="2" max="2" width="52.140625" style="67" customWidth="1"/>
    <col min="3" max="3" width="12.7109375" style="34" customWidth="1"/>
    <col min="4" max="4" width="12.7109375" style="129" customWidth="1"/>
    <col min="5" max="14" width="12.7109375" style="34" customWidth="1"/>
    <col min="15" max="15" width="15.42578125" style="34" customWidth="1"/>
    <col min="16" max="16" width="16.140625" style="34" customWidth="1"/>
    <col min="17" max="16384" width="10.7109375" style="34"/>
  </cols>
  <sheetData>
    <row r="1" spans="1:16" s="2" customFormat="1" ht="19.899999999999999" customHeight="1" x14ac:dyDescent="0.2">
      <c r="A1" s="76"/>
      <c r="B1" s="76" t="s">
        <v>370</v>
      </c>
      <c r="C1" s="210" t="s">
        <v>371</v>
      </c>
      <c r="D1" s="210"/>
      <c r="E1" s="210"/>
      <c r="F1" s="210" t="s">
        <v>372</v>
      </c>
      <c r="G1" s="210"/>
      <c r="H1" s="210"/>
      <c r="I1" s="210" t="s">
        <v>373</v>
      </c>
      <c r="J1" s="210"/>
      <c r="K1" s="210"/>
      <c r="L1" s="210" t="s">
        <v>381</v>
      </c>
      <c r="M1" s="210"/>
      <c r="N1" s="210"/>
      <c r="O1" s="211" t="s">
        <v>453</v>
      </c>
      <c r="P1" s="211" t="s">
        <v>454</v>
      </c>
    </row>
    <row r="2" spans="1:16" s="4" customFormat="1" ht="49.9" customHeight="1" x14ac:dyDescent="0.2">
      <c r="A2" s="105" t="s">
        <v>375</v>
      </c>
      <c r="B2" s="106" t="s">
        <v>94</v>
      </c>
      <c r="C2" s="105" t="s">
        <v>455</v>
      </c>
      <c r="D2" s="107" t="s">
        <v>456</v>
      </c>
      <c r="E2" s="105" t="s">
        <v>457</v>
      </c>
      <c r="F2" s="105" t="s">
        <v>455</v>
      </c>
      <c r="G2" s="105" t="s">
        <v>456</v>
      </c>
      <c r="H2" s="105" t="s">
        <v>457</v>
      </c>
      <c r="I2" s="105" t="s">
        <v>455</v>
      </c>
      <c r="J2" s="105" t="s">
        <v>456</v>
      </c>
      <c r="K2" s="105" t="s">
        <v>457</v>
      </c>
      <c r="L2" s="105" t="s">
        <v>455</v>
      </c>
      <c r="M2" s="105" t="s">
        <v>456</v>
      </c>
      <c r="N2" s="105" t="s">
        <v>457</v>
      </c>
      <c r="O2" s="211"/>
      <c r="P2" s="211"/>
    </row>
    <row r="3" spans="1:16" s="4" customFormat="1" ht="19.899999999999999" customHeight="1" x14ac:dyDescent="0.2">
      <c r="A3" s="108" t="s">
        <v>382</v>
      </c>
      <c r="B3" s="109" t="s">
        <v>458</v>
      </c>
      <c r="C3" s="110">
        <f>SUM(C23+C50)</f>
        <v>5408356</v>
      </c>
      <c r="D3" s="110">
        <f>SUM(D23+D50)</f>
        <v>5193968</v>
      </c>
      <c r="E3" s="111">
        <f>[1]címrendösszesen!GY6</f>
        <v>5915567</v>
      </c>
      <c r="F3" s="111">
        <f>SUM(F23+F50)</f>
        <v>2135397</v>
      </c>
      <c r="G3" s="111">
        <f>SUM(G23+G50)</f>
        <v>2187016</v>
      </c>
      <c r="H3" s="111">
        <f>[1]címrendösszesen!EW6</f>
        <v>2299893</v>
      </c>
      <c r="I3" s="111">
        <f>SUM(I23+I50)</f>
        <v>17348515</v>
      </c>
      <c r="J3" s="111">
        <f>SUM(J23+J50)</f>
        <v>14494094</v>
      </c>
      <c r="K3" s="111">
        <f>[1]címrendösszesen!DS6</f>
        <v>19536744</v>
      </c>
      <c r="L3" s="112">
        <f>C3+F3+I3</f>
        <v>24892268</v>
      </c>
      <c r="M3" s="112">
        <f>D3+G3+J3</f>
        <v>21875078</v>
      </c>
      <c r="N3" s="112">
        <f>E3+H3+K3</f>
        <v>27752204</v>
      </c>
      <c r="O3" s="113">
        <f>N3/M3*100</f>
        <v>126.86676591507468</v>
      </c>
      <c r="P3" s="113">
        <f>N3/L3*100</f>
        <v>111.48925441426229</v>
      </c>
    </row>
    <row r="4" spans="1:16" ht="13.9" customHeight="1" x14ac:dyDescent="0.2">
      <c r="A4" s="92" t="s">
        <v>384</v>
      </c>
      <c r="B4" s="99" t="s">
        <v>385</v>
      </c>
      <c r="C4" s="114">
        <f>SUM(C5:C9)</f>
        <v>5327407</v>
      </c>
      <c r="D4" s="114">
        <f>SUM(D5:D9)</f>
        <v>5177889</v>
      </c>
      <c r="E4" s="111">
        <f>[1]címrendösszesen!GY7</f>
        <v>5803304</v>
      </c>
      <c r="F4" s="115">
        <f>SUM(F5:F9)</f>
        <v>2113525</v>
      </c>
      <c r="G4" s="115">
        <f>SUM(G5:G9)</f>
        <v>2142310</v>
      </c>
      <c r="H4" s="111">
        <f>[1]címrendösszesen!EW7</f>
        <v>2265193</v>
      </c>
      <c r="I4" s="115">
        <f>SUM(I5:I9)</f>
        <v>7782409</v>
      </c>
      <c r="J4" s="115">
        <f>SUM(J5:J9)</f>
        <v>6310550</v>
      </c>
      <c r="K4" s="111">
        <f>[1]címrendösszesen!DS7</f>
        <v>8228812</v>
      </c>
      <c r="L4" s="112">
        <f t="shared" ref="L4:N66" si="0">C4+F4+I4</f>
        <v>15223341</v>
      </c>
      <c r="M4" s="112">
        <f t="shared" si="0"/>
        <v>13630749</v>
      </c>
      <c r="N4" s="112">
        <f t="shared" si="0"/>
        <v>16297309</v>
      </c>
      <c r="O4" s="113">
        <f t="shared" ref="O4:O66" si="1">N4/M4*100</f>
        <v>119.56282813218849</v>
      </c>
      <c r="P4" s="113">
        <f t="shared" ref="P4:P63" si="2">N4/L4*100</f>
        <v>107.05474573551233</v>
      </c>
    </row>
    <row r="5" spans="1:16" ht="13.9" customHeight="1" x14ac:dyDescent="0.2">
      <c r="A5" s="116" t="s">
        <v>386</v>
      </c>
      <c r="B5" s="87" t="s">
        <v>387</v>
      </c>
      <c r="C5" s="111">
        <f>639697+818653+835967+514852</f>
        <v>2809169</v>
      </c>
      <c r="D5" s="114">
        <f>SUM(C5-57444)</f>
        <v>2751725</v>
      </c>
      <c r="E5" s="111">
        <f>[1]címrendösszesen!GY8</f>
        <v>3280529</v>
      </c>
      <c r="F5" s="111">
        <v>1075536</v>
      </c>
      <c r="G5" s="115">
        <v>1386817</v>
      </c>
      <c r="H5" s="111">
        <f>[1]címrendösszesen!EW8</f>
        <v>1408948</v>
      </c>
      <c r="I5" s="111">
        <v>140643</v>
      </c>
      <c r="J5" s="115">
        <v>157170</v>
      </c>
      <c r="K5" s="111">
        <f>[1]címrendösszesen!DS8</f>
        <v>143526</v>
      </c>
      <c r="L5" s="112">
        <f t="shared" si="0"/>
        <v>4025348</v>
      </c>
      <c r="M5" s="112">
        <f t="shared" si="0"/>
        <v>4295712</v>
      </c>
      <c r="N5" s="112">
        <f t="shared" si="0"/>
        <v>4833003</v>
      </c>
      <c r="O5" s="113">
        <f t="shared" si="1"/>
        <v>112.50761224216149</v>
      </c>
      <c r="P5" s="113">
        <f t="shared" si="2"/>
        <v>120.06422798724483</v>
      </c>
    </row>
    <row r="6" spans="1:16" ht="13.9" customHeight="1" x14ac:dyDescent="0.2">
      <c r="A6" s="116" t="s">
        <v>388</v>
      </c>
      <c r="B6" s="87" t="s">
        <v>389</v>
      </c>
      <c r="C6" s="111">
        <f>181356+234006+238893+148231</f>
        <v>802486</v>
      </c>
      <c r="D6" s="114">
        <f>SUM(C6-11784)</f>
        <v>790702</v>
      </c>
      <c r="E6" s="111">
        <f>[1]címrendösszesen!GY9</f>
        <v>714543</v>
      </c>
      <c r="F6" s="111">
        <v>299060</v>
      </c>
      <c r="G6" s="115">
        <v>339282</v>
      </c>
      <c r="H6" s="111">
        <f>[1]címrendösszesen!EW9</f>
        <v>296681</v>
      </c>
      <c r="I6" s="111">
        <v>35985</v>
      </c>
      <c r="J6" s="115">
        <v>36040</v>
      </c>
      <c r="K6" s="111">
        <f>[1]címrendösszesen!DS9</f>
        <v>30977</v>
      </c>
      <c r="L6" s="112">
        <f t="shared" si="0"/>
        <v>1137531</v>
      </c>
      <c r="M6" s="112">
        <f t="shared" si="0"/>
        <v>1166024</v>
      </c>
      <c r="N6" s="112">
        <f t="shared" si="0"/>
        <v>1042201</v>
      </c>
      <c r="O6" s="113">
        <f t="shared" si="1"/>
        <v>89.380750310456733</v>
      </c>
      <c r="P6" s="113">
        <f t="shared" si="2"/>
        <v>91.619569049107227</v>
      </c>
    </row>
    <row r="7" spans="1:16" ht="13.9" customHeight="1" x14ac:dyDescent="0.2">
      <c r="A7" s="116" t="s">
        <v>390</v>
      </c>
      <c r="B7" s="87" t="s">
        <v>391</v>
      </c>
      <c r="C7" s="111">
        <f>1107977+365861+17206+148044</f>
        <v>1639088</v>
      </c>
      <c r="D7" s="114">
        <f>SUM(C7-4000)</f>
        <v>1635088</v>
      </c>
      <c r="E7" s="111">
        <f>[1]címrendösszesen!GY10</f>
        <v>1807502</v>
      </c>
      <c r="F7" s="111">
        <v>363707</v>
      </c>
      <c r="G7" s="115">
        <v>416211</v>
      </c>
      <c r="H7" s="111">
        <f>[1]címrendösszesen!EW10</f>
        <v>559564</v>
      </c>
      <c r="I7" s="111">
        <v>4615758</v>
      </c>
      <c r="J7" s="115">
        <v>3470915</v>
      </c>
      <c r="K7" s="111">
        <f>[1]címrendösszesen!DS10</f>
        <v>5040537</v>
      </c>
      <c r="L7" s="112">
        <f t="shared" si="0"/>
        <v>6618553</v>
      </c>
      <c r="M7" s="112">
        <f t="shared" si="0"/>
        <v>5522214</v>
      </c>
      <c r="N7" s="112">
        <f t="shared" si="0"/>
        <v>7407603</v>
      </c>
      <c r="O7" s="113">
        <f t="shared" si="1"/>
        <v>134.14190395374027</v>
      </c>
      <c r="P7" s="113">
        <f t="shared" si="2"/>
        <v>111.92179015564278</v>
      </c>
    </row>
    <row r="8" spans="1:16" ht="13.9" customHeight="1" x14ac:dyDescent="0.2">
      <c r="A8" s="116" t="s">
        <v>392</v>
      </c>
      <c r="B8" s="87" t="s">
        <v>393</v>
      </c>
      <c r="C8" s="111">
        <v>691</v>
      </c>
      <c r="D8" s="114">
        <v>374</v>
      </c>
      <c r="E8" s="111">
        <f>[1]címrendösszesen!GY11</f>
        <v>730</v>
      </c>
      <c r="F8" s="111">
        <f>[1]címrendösszesen!EV11</f>
        <v>0</v>
      </c>
      <c r="G8" s="115">
        <v>0</v>
      </c>
      <c r="H8" s="111">
        <f>[1]címrendösszesen!EW11</f>
        <v>0</v>
      </c>
      <c r="I8" s="111">
        <v>156723</v>
      </c>
      <c r="J8" s="115">
        <v>165897</v>
      </c>
      <c r="K8" s="111">
        <f>[1]címrendösszesen!DS11</f>
        <v>156397</v>
      </c>
      <c r="L8" s="112">
        <f t="shared" si="0"/>
        <v>157414</v>
      </c>
      <c r="M8" s="112">
        <f t="shared" si="0"/>
        <v>166271</v>
      </c>
      <c r="N8" s="112">
        <f t="shared" si="0"/>
        <v>157127</v>
      </c>
      <c r="O8" s="113">
        <f t="shared" si="1"/>
        <v>94.500544292149556</v>
      </c>
      <c r="P8" s="113">
        <f t="shared" si="2"/>
        <v>99.817678224300252</v>
      </c>
    </row>
    <row r="9" spans="1:16" s="44" customFormat="1" ht="13.9" customHeight="1" x14ac:dyDescent="0.2">
      <c r="A9" s="108" t="s">
        <v>394</v>
      </c>
      <c r="B9" s="89" t="s">
        <v>395</v>
      </c>
      <c r="C9" s="114">
        <f>SUM(C10:C14)</f>
        <v>75973</v>
      </c>
      <c r="D9" s="114">
        <f>SUM(D10:D14)</f>
        <v>0</v>
      </c>
      <c r="E9" s="111">
        <f>[1]címrendösszesen!GY12</f>
        <v>0</v>
      </c>
      <c r="F9" s="115">
        <f>SUM(F10:F14)</f>
        <v>375222</v>
      </c>
      <c r="G9" s="115">
        <f>SUM(G10:G14)</f>
        <v>0</v>
      </c>
      <c r="H9" s="111">
        <f>[1]címrendösszesen!EW12</f>
        <v>0</v>
      </c>
      <c r="I9" s="115">
        <f>SUM(I10:I14)</f>
        <v>2833300</v>
      </c>
      <c r="J9" s="115">
        <f>SUM(J10:J14)</f>
        <v>2480528</v>
      </c>
      <c r="K9" s="111">
        <f>[1]címrendösszesen!DS12</f>
        <v>2857375</v>
      </c>
      <c r="L9" s="112">
        <f t="shared" si="0"/>
        <v>3284495</v>
      </c>
      <c r="M9" s="112">
        <f t="shared" si="0"/>
        <v>2480528</v>
      </c>
      <c r="N9" s="112">
        <f t="shared" si="0"/>
        <v>2857375</v>
      </c>
      <c r="O9" s="113">
        <f t="shared" si="1"/>
        <v>115.19220907806724</v>
      </c>
      <c r="P9" s="113">
        <f t="shared" si="2"/>
        <v>86.995869989145973</v>
      </c>
    </row>
    <row r="10" spans="1:16" ht="13.9" customHeight="1" x14ac:dyDescent="0.2">
      <c r="A10" s="116" t="s">
        <v>396</v>
      </c>
      <c r="B10" s="87" t="s">
        <v>397</v>
      </c>
      <c r="C10" s="111">
        <f>55018+139+16510+4306</f>
        <v>75973</v>
      </c>
      <c r="D10" s="114"/>
      <c r="E10" s="111">
        <f>[1]címrendösszesen!GY13</f>
        <v>0</v>
      </c>
      <c r="F10" s="111">
        <v>375222</v>
      </c>
      <c r="G10" s="115"/>
      <c r="H10" s="111">
        <f>[1]címrendösszesen!EW13</f>
        <v>0</v>
      </c>
      <c r="I10" s="111">
        <v>397705</v>
      </c>
      <c r="J10" s="115">
        <v>356027</v>
      </c>
      <c r="K10" s="111">
        <f>[1]címrendösszesen!DS13</f>
        <v>50726</v>
      </c>
      <c r="L10" s="112">
        <f t="shared" si="0"/>
        <v>848900</v>
      </c>
      <c r="M10" s="112">
        <f t="shared" si="0"/>
        <v>356027</v>
      </c>
      <c r="N10" s="112">
        <f t="shared" si="0"/>
        <v>50726</v>
      </c>
      <c r="O10" s="113">
        <f t="shared" si="1"/>
        <v>14.247795813238884</v>
      </c>
      <c r="P10" s="113">
        <f t="shared" si="2"/>
        <v>5.9754977029096477</v>
      </c>
    </row>
    <row r="11" spans="1:16" ht="13.9" customHeight="1" x14ac:dyDescent="0.2">
      <c r="A11" s="117" t="s">
        <v>398</v>
      </c>
      <c r="B11" s="87" t="s">
        <v>399</v>
      </c>
      <c r="C11" s="111">
        <f>[1]címrendösszesen!GX14</f>
        <v>0</v>
      </c>
      <c r="D11" s="114"/>
      <c r="E11" s="111">
        <f>[1]címrendösszesen!GY14</f>
        <v>0</v>
      </c>
      <c r="F11" s="111">
        <f>[1]címrendösszesen!EV14</f>
        <v>0</v>
      </c>
      <c r="G11" s="115"/>
      <c r="H11" s="111">
        <f>[1]címrendösszesen!EW14</f>
        <v>0</v>
      </c>
      <c r="I11" s="111">
        <f>[1]címrendösszesen!DR14</f>
        <v>0</v>
      </c>
      <c r="J11" s="115"/>
      <c r="K11" s="111">
        <f>[1]címrendösszesen!DS14</f>
        <v>0</v>
      </c>
      <c r="L11" s="112">
        <f t="shared" si="0"/>
        <v>0</v>
      </c>
      <c r="M11" s="112">
        <f t="shared" si="0"/>
        <v>0</v>
      </c>
      <c r="N11" s="112">
        <f t="shared" si="0"/>
        <v>0</v>
      </c>
      <c r="O11" s="113"/>
      <c r="P11" s="113"/>
    </row>
    <row r="12" spans="1:16" ht="13.9" customHeight="1" x14ac:dyDescent="0.2">
      <c r="A12" s="118">
        <v>10</v>
      </c>
      <c r="B12" s="87" t="s">
        <v>400</v>
      </c>
      <c r="C12" s="111">
        <f>[1]címrendösszesen!GX15</f>
        <v>0</v>
      </c>
      <c r="D12" s="114"/>
      <c r="E12" s="111">
        <f>[1]címrendösszesen!GY15</f>
        <v>0</v>
      </c>
      <c r="F12" s="111">
        <f>[1]címrendösszesen!EV15</f>
        <v>0</v>
      </c>
      <c r="G12" s="115"/>
      <c r="H12" s="111">
        <f>[1]címrendösszesen!EW15</f>
        <v>0</v>
      </c>
      <c r="I12" s="111">
        <v>126236</v>
      </c>
      <c r="J12" s="115">
        <f>25411+15758+314857</f>
        <v>356026</v>
      </c>
      <c r="K12" s="111">
        <f>[1]címrendösszesen!DS15</f>
        <v>127595</v>
      </c>
      <c r="L12" s="112">
        <f t="shared" si="0"/>
        <v>126236</v>
      </c>
      <c r="M12" s="112">
        <f t="shared" si="0"/>
        <v>356026</v>
      </c>
      <c r="N12" s="112">
        <f t="shared" si="0"/>
        <v>127595</v>
      </c>
      <c r="O12" s="113">
        <f t="shared" si="1"/>
        <v>35.838674703532888</v>
      </c>
      <c r="P12" s="113">
        <f t="shared" si="2"/>
        <v>101.07655502392345</v>
      </c>
    </row>
    <row r="13" spans="1:16" ht="13.9" customHeight="1" x14ac:dyDescent="0.2">
      <c r="A13" s="117" t="s">
        <v>108</v>
      </c>
      <c r="B13" s="87" t="s">
        <v>401</v>
      </c>
      <c r="C13" s="111">
        <f>[1]címrendösszesen!GX16</f>
        <v>0</v>
      </c>
      <c r="D13" s="114"/>
      <c r="E13" s="111">
        <f>[1]címrendösszesen!GY16</f>
        <v>0</v>
      </c>
      <c r="F13" s="111">
        <f>[1]címrendösszesen!EV16</f>
        <v>0</v>
      </c>
      <c r="G13" s="115"/>
      <c r="H13" s="111">
        <f>[1]címrendösszesen!EW16</f>
        <v>0</v>
      </c>
      <c r="I13" s="111">
        <v>2309359</v>
      </c>
      <c r="J13" s="115">
        <v>1768475</v>
      </c>
      <c r="K13" s="111">
        <f>[1]címrendösszesen!DS16</f>
        <v>1936829</v>
      </c>
      <c r="L13" s="112">
        <f t="shared" si="0"/>
        <v>2309359</v>
      </c>
      <c r="M13" s="112">
        <f t="shared" si="0"/>
        <v>1768475</v>
      </c>
      <c r="N13" s="112">
        <f t="shared" si="0"/>
        <v>1936829</v>
      </c>
      <c r="O13" s="113">
        <f t="shared" si="1"/>
        <v>109.51972744879062</v>
      </c>
      <c r="P13" s="113">
        <f t="shared" si="2"/>
        <v>83.868683907525849</v>
      </c>
    </row>
    <row r="14" spans="1:16" ht="13.9" customHeight="1" x14ac:dyDescent="0.2">
      <c r="A14" s="118">
        <v>12</v>
      </c>
      <c r="B14" s="87" t="s">
        <v>402</v>
      </c>
      <c r="C14" s="111">
        <f>[1]címrendösszesen!GX17</f>
        <v>0</v>
      </c>
      <c r="D14" s="114"/>
      <c r="E14" s="111">
        <f>[1]címrendösszesen!GY17</f>
        <v>0</v>
      </c>
      <c r="F14" s="111">
        <f>[1]címrendösszesen!EV17</f>
        <v>0</v>
      </c>
      <c r="G14" s="115"/>
      <c r="H14" s="111">
        <f>[1]címrendösszesen!EW17</f>
        <v>0</v>
      </c>
      <c r="I14" s="111"/>
      <c r="J14" s="115"/>
      <c r="K14" s="111">
        <f>[1]címrendösszesen!DS17</f>
        <v>742225</v>
      </c>
      <c r="L14" s="112">
        <f t="shared" si="0"/>
        <v>0</v>
      </c>
      <c r="M14" s="112">
        <f t="shared" si="0"/>
        <v>0</v>
      </c>
      <c r="N14" s="112">
        <f t="shared" si="0"/>
        <v>742225</v>
      </c>
      <c r="O14" s="113"/>
      <c r="P14" s="113"/>
    </row>
    <row r="15" spans="1:16" s="44" customFormat="1" ht="13.9" customHeight="1" x14ac:dyDescent="0.2">
      <c r="A15" s="92" t="s">
        <v>110</v>
      </c>
      <c r="B15" s="89" t="s">
        <v>403</v>
      </c>
      <c r="C15" s="114">
        <f>SUM(C16:C18)</f>
        <v>80949</v>
      </c>
      <c r="D15" s="114">
        <f>SUM(D16:D18)</f>
        <v>16079</v>
      </c>
      <c r="E15" s="111">
        <f>[1]címrendösszesen!GY18</f>
        <v>112263</v>
      </c>
      <c r="F15" s="115">
        <f>SUM(F16:F18)</f>
        <v>21872</v>
      </c>
      <c r="G15" s="115">
        <f>SUM(G16:G18)</f>
        <v>44706</v>
      </c>
      <c r="H15" s="111">
        <f>[1]címrendösszesen!EW18</f>
        <v>34700</v>
      </c>
      <c r="I15" s="115">
        <f>SUM(I16:I18)</f>
        <v>2644857</v>
      </c>
      <c r="J15" s="115">
        <f>SUM(J16:J18)</f>
        <v>2493470</v>
      </c>
      <c r="K15" s="111">
        <f>[1]címrendösszesen!DS18</f>
        <v>4928081</v>
      </c>
      <c r="L15" s="112">
        <f t="shared" si="0"/>
        <v>2747678</v>
      </c>
      <c r="M15" s="112">
        <f t="shared" si="0"/>
        <v>2554255</v>
      </c>
      <c r="N15" s="112">
        <f t="shared" si="0"/>
        <v>5075044</v>
      </c>
      <c r="O15" s="113">
        <f t="shared" si="1"/>
        <v>198.68979408868731</v>
      </c>
      <c r="P15" s="113">
        <f t="shared" si="2"/>
        <v>184.70301105151333</v>
      </c>
    </row>
    <row r="16" spans="1:16" ht="13.9" customHeight="1" x14ac:dyDescent="0.2">
      <c r="A16" s="118">
        <v>14</v>
      </c>
      <c r="B16" s="87" t="s">
        <v>404</v>
      </c>
      <c r="C16" s="111">
        <f>24855+3350+16018+8529</f>
        <v>52752</v>
      </c>
      <c r="D16" s="114">
        <v>16079</v>
      </c>
      <c r="E16" s="111">
        <f>[1]címrendösszesen!GY19</f>
        <v>68243</v>
      </c>
      <c r="F16" s="111">
        <v>21872</v>
      </c>
      <c r="G16" s="115">
        <v>44706</v>
      </c>
      <c r="H16" s="111">
        <f>[1]címrendösszesen!EW19</f>
        <v>29200</v>
      </c>
      <c r="I16" s="111">
        <v>538456</v>
      </c>
      <c r="J16" s="115">
        <v>1214815</v>
      </c>
      <c r="K16" s="111">
        <f>[1]címrendösszesen!DS19</f>
        <v>456350</v>
      </c>
      <c r="L16" s="112">
        <f t="shared" si="0"/>
        <v>613080</v>
      </c>
      <c r="M16" s="112">
        <f t="shared" si="0"/>
        <v>1275600</v>
      </c>
      <c r="N16" s="112">
        <f t="shared" si="0"/>
        <v>553793</v>
      </c>
      <c r="O16" s="113">
        <f t="shared" si="1"/>
        <v>43.41431483223581</v>
      </c>
      <c r="P16" s="113">
        <f t="shared" si="2"/>
        <v>90.329647028120306</v>
      </c>
    </row>
    <row r="17" spans="1:16" ht="13.9" customHeight="1" x14ac:dyDescent="0.2">
      <c r="A17" s="117" t="s">
        <v>112</v>
      </c>
      <c r="B17" s="87" t="s">
        <v>405</v>
      </c>
      <c r="C17" s="111">
        <f>23297+4900</f>
        <v>28197</v>
      </c>
      <c r="D17" s="114"/>
      <c r="E17" s="111">
        <f>[1]címrendösszesen!GY20</f>
        <v>44020</v>
      </c>
      <c r="F17" s="111">
        <f>[1]címrendösszesen!EV20</f>
        <v>0</v>
      </c>
      <c r="G17" s="115"/>
      <c r="H17" s="111">
        <f>[1]címrendösszesen!EW20</f>
        <v>5500</v>
      </c>
      <c r="I17" s="111">
        <v>362863</v>
      </c>
      <c r="J17" s="115">
        <v>481318</v>
      </c>
      <c r="K17" s="111">
        <f>[1]címrendösszesen!DS20</f>
        <v>2176059</v>
      </c>
      <c r="L17" s="112">
        <f t="shared" si="0"/>
        <v>391060</v>
      </c>
      <c r="M17" s="112">
        <f t="shared" si="0"/>
        <v>481318</v>
      </c>
      <c r="N17" s="112">
        <f t="shared" si="0"/>
        <v>2225579</v>
      </c>
      <c r="O17" s="113">
        <f t="shared" si="1"/>
        <v>462.39263854665734</v>
      </c>
      <c r="P17" s="113">
        <f t="shared" si="2"/>
        <v>569.114458139416</v>
      </c>
    </row>
    <row r="18" spans="1:16" s="44" customFormat="1" ht="13.9" customHeight="1" x14ac:dyDescent="0.2">
      <c r="A18" s="101">
        <v>16</v>
      </c>
      <c r="B18" s="89" t="s">
        <v>406</v>
      </c>
      <c r="C18" s="114">
        <f>SUM(C19:C22)</f>
        <v>0</v>
      </c>
      <c r="D18" s="114">
        <f>SUM(D19:D22)</f>
        <v>0</v>
      </c>
      <c r="E18" s="111">
        <f>[1]címrendösszesen!GY21</f>
        <v>0</v>
      </c>
      <c r="F18" s="115">
        <f>SUM(F19:F22)</f>
        <v>0</v>
      </c>
      <c r="G18" s="115">
        <f>SUM(G19:G22)</f>
        <v>0</v>
      </c>
      <c r="H18" s="111">
        <f>[1]címrendösszesen!EW21</f>
        <v>0</v>
      </c>
      <c r="I18" s="115">
        <f>SUM(I19:I22)</f>
        <v>1743538</v>
      </c>
      <c r="J18" s="115">
        <f>SUM(J19:J22)</f>
        <v>797337</v>
      </c>
      <c r="K18" s="111">
        <f>[1]címrendösszesen!DS21</f>
        <v>2295672</v>
      </c>
      <c r="L18" s="112">
        <f t="shared" si="0"/>
        <v>1743538</v>
      </c>
      <c r="M18" s="112">
        <f t="shared" si="0"/>
        <v>797337</v>
      </c>
      <c r="N18" s="112">
        <f t="shared" si="0"/>
        <v>2295672</v>
      </c>
      <c r="O18" s="113">
        <f t="shared" si="1"/>
        <v>287.91740506210044</v>
      </c>
      <c r="P18" s="113">
        <f t="shared" si="2"/>
        <v>131.66744860163644</v>
      </c>
    </row>
    <row r="19" spans="1:16" ht="13.9" customHeight="1" x14ac:dyDescent="0.2">
      <c r="A19" s="117" t="s">
        <v>114</v>
      </c>
      <c r="B19" s="87" t="s">
        <v>407</v>
      </c>
      <c r="C19" s="111">
        <f>[1]címrendösszesen!GX22</f>
        <v>0</v>
      </c>
      <c r="D19" s="114"/>
      <c r="E19" s="111">
        <f>[1]címrendösszesen!GY22</f>
        <v>0</v>
      </c>
      <c r="F19" s="111">
        <f>[1]címrendösszesen!EV22</f>
        <v>0</v>
      </c>
      <c r="G19" s="115"/>
      <c r="H19" s="111">
        <f>[1]címrendösszesen!EW22</f>
        <v>0</v>
      </c>
      <c r="I19" s="111">
        <v>304497</v>
      </c>
      <c r="J19" s="115">
        <v>293030</v>
      </c>
      <c r="K19" s="111">
        <f>[1]címrendösszesen!DS22</f>
        <v>500000</v>
      </c>
      <c r="L19" s="112">
        <f t="shared" si="0"/>
        <v>304497</v>
      </c>
      <c r="M19" s="112">
        <f t="shared" si="0"/>
        <v>293030</v>
      </c>
      <c r="N19" s="112">
        <f t="shared" si="0"/>
        <v>500000</v>
      </c>
      <c r="O19" s="113">
        <f t="shared" si="1"/>
        <v>170.63099341364364</v>
      </c>
      <c r="P19" s="113">
        <f t="shared" si="2"/>
        <v>164.20523026499441</v>
      </c>
    </row>
    <row r="20" spans="1:16" ht="13.9" customHeight="1" x14ac:dyDescent="0.2">
      <c r="A20" s="117" t="s">
        <v>115</v>
      </c>
      <c r="B20" s="87" t="s">
        <v>408</v>
      </c>
      <c r="C20" s="111">
        <f>[1]címrendösszesen!GX23</f>
        <v>0</v>
      </c>
      <c r="D20" s="114"/>
      <c r="E20" s="111">
        <f>[1]címrendösszesen!GY23</f>
        <v>0</v>
      </c>
      <c r="F20" s="111">
        <f>[1]címrendösszesen!EV23</f>
        <v>0</v>
      </c>
      <c r="G20" s="115"/>
      <c r="H20" s="111">
        <f>[1]címrendösszesen!EW23</f>
        <v>0</v>
      </c>
      <c r="I20" s="111">
        <v>147202</v>
      </c>
      <c r="J20" s="115">
        <v>15300</v>
      </c>
      <c r="K20" s="111">
        <f>[1]címrendösszesen!DS23</f>
        <v>15300</v>
      </c>
      <c r="L20" s="112">
        <f t="shared" si="0"/>
        <v>147202</v>
      </c>
      <c r="M20" s="112">
        <f t="shared" si="0"/>
        <v>15300</v>
      </c>
      <c r="N20" s="112">
        <f t="shared" si="0"/>
        <v>15300</v>
      </c>
      <c r="O20" s="113">
        <f t="shared" si="1"/>
        <v>100</v>
      </c>
      <c r="P20" s="113">
        <f t="shared" si="2"/>
        <v>10.393880517927744</v>
      </c>
    </row>
    <row r="21" spans="1:16" ht="13.9" customHeight="1" x14ac:dyDescent="0.2">
      <c r="A21" s="118">
        <v>19</v>
      </c>
      <c r="B21" s="87" t="s">
        <v>409</v>
      </c>
      <c r="C21" s="111">
        <f>[1]címrendösszesen!GX24</f>
        <v>0</v>
      </c>
      <c r="D21" s="114"/>
      <c r="E21" s="111">
        <f>[1]címrendösszesen!GY24</f>
        <v>0</v>
      </c>
      <c r="F21" s="111">
        <f>[1]címrendösszesen!EV24</f>
        <v>0</v>
      </c>
      <c r="G21" s="115"/>
      <c r="H21" s="111">
        <f>[1]címrendösszesen!EW24</f>
        <v>0</v>
      </c>
      <c r="I21" s="111">
        <v>618217</v>
      </c>
      <c r="J21" s="115">
        <v>489007</v>
      </c>
      <c r="K21" s="111">
        <f>[1]címrendösszesen!DS24</f>
        <v>862235</v>
      </c>
      <c r="L21" s="112">
        <f t="shared" si="0"/>
        <v>618217</v>
      </c>
      <c r="M21" s="112">
        <f t="shared" si="0"/>
        <v>489007</v>
      </c>
      <c r="N21" s="112">
        <f t="shared" si="0"/>
        <v>862235</v>
      </c>
      <c r="O21" s="113">
        <f t="shared" si="1"/>
        <v>176.32365180866532</v>
      </c>
      <c r="P21" s="113">
        <f t="shared" si="2"/>
        <v>139.47125362130126</v>
      </c>
    </row>
    <row r="22" spans="1:16" ht="13.9" customHeight="1" x14ac:dyDescent="0.2">
      <c r="A22" s="117" t="s">
        <v>117</v>
      </c>
      <c r="B22" s="87" t="s">
        <v>35</v>
      </c>
      <c r="C22" s="111">
        <f>[1]címrendösszesen!GX25</f>
        <v>0</v>
      </c>
      <c r="D22" s="114"/>
      <c r="E22" s="111">
        <f>[1]címrendösszesen!GY25</f>
        <v>0</v>
      </c>
      <c r="F22" s="111">
        <f>[1]címrendösszesen!EV25</f>
        <v>0</v>
      </c>
      <c r="G22" s="115"/>
      <c r="H22" s="111">
        <f>[1]címrendösszesen!EW25</f>
        <v>0</v>
      </c>
      <c r="I22" s="111">
        <f>[1]címrendösszesen!DR25</f>
        <v>673622</v>
      </c>
      <c r="J22" s="115"/>
      <c r="K22" s="111">
        <f>[1]címrendösszesen!DS25</f>
        <v>918137</v>
      </c>
      <c r="L22" s="112">
        <f t="shared" si="0"/>
        <v>673622</v>
      </c>
      <c r="M22" s="112">
        <f t="shared" si="0"/>
        <v>0</v>
      </c>
      <c r="N22" s="112">
        <f t="shared" si="0"/>
        <v>918137</v>
      </c>
      <c r="O22" s="113"/>
      <c r="P22" s="113">
        <f t="shared" si="2"/>
        <v>136.2985472564732</v>
      </c>
    </row>
    <row r="23" spans="1:16" s="44" customFormat="1" ht="13.9" customHeight="1" x14ac:dyDescent="0.2">
      <c r="A23" s="92" t="s">
        <v>118</v>
      </c>
      <c r="B23" s="99" t="s">
        <v>410</v>
      </c>
      <c r="C23" s="114">
        <f>SUM(C4+C15)</f>
        <v>5408356</v>
      </c>
      <c r="D23" s="114">
        <f>SUM(D4+D15)</f>
        <v>5193968</v>
      </c>
      <c r="E23" s="111">
        <f>[1]címrendösszesen!GY26</f>
        <v>5915567</v>
      </c>
      <c r="F23" s="115">
        <f>SUM(F4+F15)</f>
        <v>2135397</v>
      </c>
      <c r="G23" s="115">
        <f>SUM(G4+G15)</f>
        <v>2187016</v>
      </c>
      <c r="H23" s="111">
        <f>[1]címrendösszesen!EW26</f>
        <v>2299893</v>
      </c>
      <c r="I23" s="115">
        <f>SUM(I4+I15)</f>
        <v>10427266</v>
      </c>
      <c r="J23" s="115">
        <f>SUM(J4+J15)</f>
        <v>8804020</v>
      </c>
      <c r="K23" s="111">
        <f>[1]címrendösszesen!DS26</f>
        <v>13156893</v>
      </c>
      <c r="L23" s="112">
        <f t="shared" si="0"/>
        <v>17971019</v>
      </c>
      <c r="M23" s="112">
        <f t="shared" si="0"/>
        <v>16185004</v>
      </c>
      <c r="N23" s="112">
        <f t="shared" si="0"/>
        <v>21372353</v>
      </c>
      <c r="O23" s="113">
        <f t="shared" si="1"/>
        <v>132.05034116766359</v>
      </c>
      <c r="P23" s="113">
        <f t="shared" si="2"/>
        <v>118.92677315626898</v>
      </c>
    </row>
    <row r="24" spans="1:16" s="44" customFormat="1" ht="13.9" customHeight="1" x14ac:dyDescent="0.2">
      <c r="A24" s="101">
        <v>22</v>
      </c>
      <c r="B24" s="109" t="s">
        <v>459</v>
      </c>
      <c r="C24" s="114">
        <f>SUM(C49+C58)</f>
        <v>6549874</v>
      </c>
      <c r="D24" s="114">
        <f>SUM(D49+D58)</f>
        <v>7126688</v>
      </c>
      <c r="E24" s="111">
        <f>[1]címrendösszesen!GY27</f>
        <v>5915567</v>
      </c>
      <c r="F24" s="115">
        <f>SUM(F49+F58)</f>
        <v>2425336</v>
      </c>
      <c r="G24" s="115">
        <f>SUM(G49+G58)</f>
        <v>2360334</v>
      </c>
      <c r="H24" s="111">
        <f>[1]címrendösszesen!EW27</f>
        <v>2299893</v>
      </c>
      <c r="I24" s="115">
        <f>SUM(I49+I58)</f>
        <v>21371835</v>
      </c>
      <c r="J24" s="115">
        <f>SUM(J49+J58)</f>
        <v>21945849</v>
      </c>
      <c r="K24" s="111">
        <f>[1]címrendösszesen!DS27</f>
        <v>19536744</v>
      </c>
      <c r="L24" s="112">
        <f t="shared" si="0"/>
        <v>30347045</v>
      </c>
      <c r="M24" s="112">
        <f t="shared" si="0"/>
        <v>31432871</v>
      </c>
      <c r="N24" s="112">
        <f t="shared" si="0"/>
        <v>27752204</v>
      </c>
      <c r="O24" s="113">
        <f t="shared" si="1"/>
        <v>88.290388746226839</v>
      </c>
      <c r="P24" s="113">
        <f t="shared" si="2"/>
        <v>91.449444253962781</v>
      </c>
    </row>
    <row r="25" spans="1:16" s="44" customFormat="1" ht="13.9" customHeight="1" x14ac:dyDescent="0.2">
      <c r="A25" s="92" t="s">
        <v>120</v>
      </c>
      <c r="B25" s="99" t="s">
        <v>412</v>
      </c>
      <c r="C25" s="114">
        <f>SUM(C26+C32+C33+C34)</f>
        <v>2771474</v>
      </c>
      <c r="D25" s="114">
        <f>SUM(D26+D32+D33+D34)</f>
        <v>1854969</v>
      </c>
      <c r="E25" s="111">
        <f>[1]címrendösszesen!GY28</f>
        <v>1795404</v>
      </c>
      <c r="F25" s="115">
        <f>SUM(F26+F32+F33+F34)</f>
        <v>840655</v>
      </c>
      <c r="G25" s="115">
        <f>SUM(G26+G32+G33+G34)</f>
        <v>399491</v>
      </c>
      <c r="H25" s="111">
        <f>[1]címrendösszesen!EW28</f>
        <v>23100</v>
      </c>
      <c r="I25" s="115">
        <f>SUM(I26+I32+I33+I34)</f>
        <v>13525963</v>
      </c>
      <c r="J25" s="115">
        <f>SUM(J26+J32+J33+J34)</f>
        <v>13384133</v>
      </c>
      <c r="K25" s="111">
        <f>[1]címrendösszesen!DS28</f>
        <v>13542973</v>
      </c>
      <c r="L25" s="112">
        <f t="shared" si="0"/>
        <v>17138092</v>
      </c>
      <c r="M25" s="112">
        <f t="shared" si="0"/>
        <v>15638593</v>
      </c>
      <c r="N25" s="112">
        <f t="shared" si="0"/>
        <v>15361477</v>
      </c>
      <c r="O25" s="113">
        <f t="shared" si="1"/>
        <v>98.227999155678518</v>
      </c>
      <c r="P25" s="113">
        <f t="shared" si="2"/>
        <v>89.633530967157839</v>
      </c>
    </row>
    <row r="26" spans="1:16" s="125" customFormat="1" ht="30" customHeight="1" x14ac:dyDescent="0.2">
      <c r="A26" s="119">
        <v>24</v>
      </c>
      <c r="B26" s="99" t="s">
        <v>413</v>
      </c>
      <c r="C26" s="120">
        <f>SUM(C27:C31)</f>
        <v>1547930</v>
      </c>
      <c r="D26" s="120">
        <f>SUM(D27:D31)</f>
        <v>1587380</v>
      </c>
      <c r="E26" s="121">
        <f>[1]címrendösszesen!GY29</f>
        <v>1553269</v>
      </c>
      <c r="F26" s="122">
        <f>SUM(F27:F31)</f>
        <v>257010</v>
      </c>
      <c r="G26" s="122">
        <f>SUM(G27:G31)</f>
        <v>142629</v>
      </c>
      <c r="H26" s="121">
        <f>[1]címrendösszesen!EW29</f>
        <v>0</v>
      </c>
      <c r="I26" s="122">
        <f>SUM(I27:I31)</f>
        <v>2396179</v>
      </c>
      <c r="J26" s="122">
        <f>SUM(J27:J31)</f>
        <v>1915767</v>
      </c>
      <c r="K26" s="121">
        <f>[1]címrendösszesen!DS29</f>
        <v>1867211</v>
      </c>
      <c r="L26" s="123">
        <f t="shared" si="0"/>
        <v>4201119</v>
      </c>
      <c r="M26" s="123">
        <f t="shared" si="0"/>
        <v>3645776</v>
      </c>
      <c r="N26" s="123">
        <f t="shared" si="0"/>
        <v>3420480</v>
      </c>
      <c r="O26" s="124">
        <f t="shared" si="1"/>
        <v>93.820355392103082</v>
      </c>
      <c r="P26" s="124">
        <f t="shared" si="2"/>
        <v>81.418307836554973</v>
      </c>
    </row>
    <row r="27" spans="1:16" ht="13.9" customHeight="1" x14ac:dyDescent="0.2">
      <c r="A27" s="117" t="s">
        <v>122</v>
      </c>
      <c r="B27" s="100" t="s">
        <v>414</v>
      </c>
      <c r="C27" s="111">
        <f>[1]címrendösszesen!GX30</f>
        <v>0</v>
      </c>
      <c r="D27" s="114"/>
      <c r="E27" s="111">
        <f>[1]címrendösszesen!GY30</f>
        <v>0</v>
      </c>
      <c r="F27" s="111">
        <f>[1]címrendösszesen!EV30</f>
        <v>0</v>
      </c>
      <c r="G27" s="115"/>
      <c r="H27" s="111">
        <f>[1]címrendösszesen!EW30</f>
        <v>0</v>
      </c>
      <c r="I27" s="111">
        <v>2369934</v>
      </c>
      <c r="J27" s="115">
        <v>1905344</v>
      </c>
      <c r="K27" s="111">
        <f>[1]címrendösszesen!DS30</f>
        <v>1715394</v>
      </c>
      <c r="L27" s="112">
        <f t="shared" si="0"/>
        <v>2369934</v>
      </c>
      <c r="M27" s="112">
        <f t="shared" si="0"/>
        <v>1905344</v>
      </c>
      <c r="N27" s="112">
        <f t="shared" si="0"/>
        <v>1715394</v>
      </c>
      <c r="O27" s="113">
        <f t="shared" si="1"/>
        <v>90.030671626750873</v>
      </c>
      <c r="P27" s="113">
        <f t="shared" si="2"/>
        <v>72.381509358488458</v>
      </c>
    </row>
    <row r="28" spans="1:16" ht="13.9" customHeight="1" x14ac:dyDescent="0.2">
      <c r="A28" s="118">
        <v>26</v>
      </c>
      <c r="B28" s="100" t="s">
        <v>415</v>
      </c>
      <c r="C28" s="111">
        <f>[1]címrendösszesen!GX31</f>
        <v>0</v>
      </c>
      <c r="D28" s="114"/>
      <c r="E28" s="111">
        <f>[1]címrendösszesen!GY31</f>
        <v>0</v>
      </c>
      <c r="F28" s="111">
        <f>[1]címrendösszesen!EV31</f>
        <v>0</v>
      </c>
      <c r="G28" s="115"/>
      <c r="H28" s="111">
        <f>[1]címrendösszesen!EW31</f>
        <v>0</v>
      </c>
      <c r="I28" s="111">
        <f>[1]címrendösszesen!DR31</f>
        <v>0</v>
      </c>
      <c r="J28" s="115"/>
      <c r="K28" s="111">
        <f>[1]címrendösszesen!DS31</f>
        <v>0</v>
      </c>
      <c r="L28" s="112">
        <f t="shared" si="0"/>
        <v>0</v>
      </c>
      <c r="M28" s="112">
        <f t="shared" si="0"/>
        <v>0</v>
      </c>
      <c r="N28" s="112">
        <f t="shared" si="0"/>
        <v>0</v>
      </c>
      <c r="O28" s="113"/>
      <c r="P28" s="113"/>
    </row>
    <row r="29" spans="1:16" ht="13.9" customHeight="1" x14ac:dyDescent="0.2">
      <c r="A29" s="117" t="s">
        <v>124</v>
      </c>
      <c r="B29" s="100" t="s">
        <v>416</v>
      </c>
      <c r="C29" s="111">
        <f>[1]címrendösszesen!GX32</f>
        <v>0</v>
      </c>
      <c r="D29" s="114"/>
      <c r="E29" s="111">
        <f>[1]címrendösszesen!GY32</f>
        <v>0</v>
      </c>
      <c r="F29" s="111">
        <f>[1]címrendösszesen!EV32</f>
        <v>0</v>
      </c>
      <c r="G29" s="115"/>
      <c r="H29" s="111">
        <f>[1]címrendösszesen!EW32</f>
        <v>0</v>
      </c>
      <c r="I29" s="111">
        <f>[1]címrendösszesen!DR32</f>
        <v>0</v>
      </c>
      <c r="J29" s="115"/>
      <c r="K29" s="111">
        <f>[1]címrendösszesen!DS32</f>
        <v>0</v>
      </c>
      <c r="L29" s="112">
        <f t="shared" si="0"/>
        <v>0</v>
      </c>
      <c r="M29" s="112">
        <f t="shared" si="0"/>
        <v>0</v>
      </c>
      <c r="N29" s="112">
        <f t="shared" si="0"/>
        <v>0</v>
      </c>
      <c r="O29" s="113"/>
      <c r="P29" s="113"/>
    </row>
    <row r="30" spans="1:16" ht="13.9" customHeight="1" x14ac:dyDescent="0.2">
      <c r="A30" s="117" t="s">
        <v>125</v>
      </c>
      <c r="B30" s="100" t="s">
        <v>417</v>
      </c>
      <c r="C30" s="111">
        <f>[1]címrendösszesen!GX33</f>
        <v>0</v>
      </c>
      <c r="D30" s="114"/>
      <c r="E30" s="111">
        <f>[1]címrendösszesen!GY33</f>
        <v>0</v>
      </c>
      <c r="F30" s="111">
        <f>[1]címrendösszesen!EV33</f>
        <v>0</v>
      </c>
      <c r="G30" s="115"/>
      <c r="H30" s="111">
        <f>[1]címrendösszesen!EW33</f>
        <v>0</v>
      </c>
      <c r="I30" s="111">
        <v>20000</v>
      </c>
      <c r="J30" s="115"/>
      <c r="K30" s="111">
        <f>[1]címrendösszesen!DS33</f>
        <v>0</v>
      </c>
      <c r="L30" s="112">
        <f t="shared" si="0"/>
        <v>20000</v>
      </c>
      <c r="M30" s="112">
        <f t="shared" si="0"/>
        <v>0</v>
      </c>
      <c r="N30" s="112">
        <f t="shared" si="0"/>
        <v>0</v>
      </c>
      <c r="O30" s="113"/>
      <c r="P30" s="113"/>
    </row>
    <row r="31" spans="1:16" ht="13.9" customHeight="1" x14ac:dyDescent="0.2">
      <c r="A31" s="117" t="s">
        <v>126</v>
      </c>
      <c r="B31" s="100" t="s">
        <v>418</v>
      </c>
      <c r="C31" s="111">
        <f>137310+1380935+29685</f>
        <v>1547930</v>
      </c>
      <c r="D31" s="114">
        <v>1587380</v>
      </c>
      <c r="E31" s="111">
        <f>[1]címrendösszesen!GY34</f>
        <v>1553269</v>
      </c>
      <c r="F31" s="111">
        <v>257010</v>
      </c>
      <c r="G31" s="115">
        <v>142629</v>
      </c>
      <c r="H31" s="111">
        <f>[1]címrendösszesen!EW34</f>
        <v>0</v>
      </c>
      <c r="I31" s="111">
        <f>[1]címrendösszesen!DR34</f>
        <v>6245</v>
      </c>
      <c r="J31" s="115">
        <v>10423</v>
      </c>
      <c r="K31" s="111">
        <f>[1]címrendösszesen!DS34</f>
        <v>151817</v>
      </c>
      <c r="L31" s="112">
        <f t="shared" si="0"/>
        <v>1811185</v>
      </c>
      <c r="M31" s="112">
        <f t="shared" si="0"/>
        <v>1740432</v>
      </c>
      <c r="N31" s="112">
        <f t="shared" si="0"/>
        <v>1705086</v>
      </c>
      <c r="O31" s="113">
        <f t="shared" si="1"/>
        <v>97.96912490691966</v>
      </c>
      <c r="P31" s="113">
        <f t="shared" si="2"/>
        <v>94.142011997670039</v>
      </c>
    </row>
    <row r="32" spans="1:16" ht="13.9" customHeight="1" x14ac:dyDescent="0.2">
      <c r="A32" s="118">
        <v>30</v>
      </c>
      <c r="B32" s="100" t="s">
        <v>419</v>
      </c>
      <c r="C32" s="111">
        <f>[1]címrendösszesen!GX35</f>
        <v>0</v>
      </c>
      <c r="D32" s="114"/>
      <c r="E32" s="111">
        <f>[1]címrendösszesen!GY35</f>
        <v>0</v>
      </c>
      <c r="F32" s="111">
        <v>563066</v>
      </c>
      <c r="G32" s="115">
        <v>242920</v>
      </c>
      <c r="H32" s="111">
        <f>[1]címrendösszesen!EW35</f>
        <v>17300</v>
      </c>
      <c r="I32" s="111">
        <v>7423132</v>
      </c>
      <c r="J32" s="115">
        <v>7702737</v>
      </c>
      <c r="K32" s="111">
        <f>[1]címrendösszesen!DS35</f>
        <v>7558077</v>
      </c>
      <c r="L32" s="112">
        <f t="shared" si="0"/>
        <v>7986198</v>
      </c>
      <c r="M32" s="112">
        <f t="shared" si="0"/>
        <v>7945657</v>
      </c>
      <c r="N32" s="112">
        <f t="shared" si="0"/>
        <v>7575377</v>
      </c>
      <c r="O32" s="113">
        <f t="shared" si="1"/>
        <v>95.339844143788227</v>
      </c>
      <c r="P32" s="113">
        <f t="shared" si="2"/>
        <v>94.855862576910809</v>
      </c>
    </row>
    <row r="33" spans="1:16" ht="13.9" customHeight="1" x14ac:dyDescent="0.2">
      <c r="A33" s="117" t="s">
        <v>128</v>
      </c>
      <c r="B33" s="100" t="s">
        <v>420</v>
      </c>
      <c r="C33" s="111">
        <f>186978+25646+949394+61526</f>
        <v>1223544</v>
      </c>
      <c r="D33" s="114">
        <v>267589</v>
      </c>
      <c r="E33" s="111">
        <f>[1]címrendösszesen!GY36</f>
        <v>242135</v>
      </c>
      <c r="F33" s="111">
        <v>20579</v>
      </c>
      <c r="G33" s="115">
        <v>13942</v>
      </c>
      <c r="H33" s="111">
        <f>[1]címrendösszesen!EW36</f>
        <v>5800</v>
      </c>
      <c r="I33" s="111">
        <v>3501272</v>
      </c>
      <c r="J33" s="115">
        <v>3409611</v>
      </c>
      <c r="K33" s="111">
        <f>[1]címrendösszesen!DS36</f>
        <v>4032685</v>
      </c>
      <c r="L33" s="112">
        <f t="shared" si="0"/>
        <v>4745395</v>
      </c>
      <c r="M33" s="112">
        <f t="shared" si="0"/>
        <v>3691142</v>
      </c>
      <c r="N33" s="112">
        <f t="shared" si="0"/>
        <v>4280620</v>
      </c>
      <c r="O33" s="113">
        <f t="shared" si="1"/>
        <v>115.97007105118145</v>
      </c>
      <c r="P33" s="113">
        <f t="shared" si="2"/>
        <v>90.205767907624121</v>
      </c>
    </row>
    <row r="34" spans="1:16" s="44" customFormat="1" ht="13.9" customHeight="1" x14ac:dyDescent="0.2">
      <c r="A34" s="101">
        <v>32</v>
      </c>
      <c r="B34" s="99" t="s">
        <v>421</v>
      </c>
      <c r="C34" s="114">
        <f>SUM(C35:C36)</f>
        <v>0</v>
      </c>
      <c r="D34" s="114">
        <f>SUM(D35:D36)</f>
        <v>0</v>
      </c>
      <c r="E34" s="111">
        <f>[1]címrendösszesen!GY37</f>
        <v>0</v>
      </c>
      <c r="F34" s="115">
        <f>SUM(F35:F36)</f>
        <v>0</v>
      </c>
      <c r="G34" s="115">
        <f>SUM(G35:G36)</f>
        <v>0</v>
      </c>
      <c r="H34" s="111">
        <f>[1]címrendösszesen!EW37</f>
        <v>0</v>
      </c>
      <c r="I34" s="115">
        <f>SUM(I35:I36)</f>
        <v>205380</v>
      </c>
      <c r="J34" s="115">
        <f>SUM(J35:J36)</f>
        <v>356018</v>
      </c>
      <c r="K34" s="111">
        <f>[1]címrendösszesen!DS37</f>
        <v>85000</v>
      </c>
      <c r="L34" s="112">
        <f t="shared" si="0"/>
        <v>205380</v>
      </c>
      <c r="M34" s="112">
        <f t="shared" si="0"/>
        <v>356018</v>
      </c>
      <c r="N34" s="112">
        <f t="shared" si="0"/>
        <v>85000</v>
      </c>
      <c r="O34" s="113">
        <f t="shared" si="1"/>
        <v>23.875197321483746</v>
      </c>
      <c r="P34" s="113">
        <f t="shared" si="2"/>
        <v>41.38669782841562</v>
      </c>
    </row>
    <row r="35" spans="1:16" ht="13.9" customHeight="1" x14ac:dyDescent="0.2">
      <c r="A35" s="118">
        <v>33</v>
      </c>
      <c r="B35" s="100" t="s">
        <v>422</v>
      </c>
      <c r="C35" s="111">
        <f>[1]címrendösszesen!GX38</f>
        <v>0</v>
      </c>
      <c r="D35" s="114"/>
      <c r="E35" s="111">
        <f>[1]címrendösszesen!GY38</f>
        <v>0</v>
      </c>
      <c r="F35" s="111">
        <f>[1]címrendösszesen!EV38</f>
        <v>0</v>
      </c>
      <c r="G35" s="115"/>
      <c r="H35" s="111">
        <f>[1]címrendösszesen!EW38</f>
        <v>0</v>
      </c>
      <c r="I35" s="111">
        <f>[1]címrendösszesen!DR38</f>
        <v>0</v>
      </c>
      <c r="J35" s="115"/>
      <c r="K35" s="111">
        <f>[1]címrendösszesen!DS38</f>
        <v>0</v>
      </c>
      <c r="L35" s="112">
        <f t="shared" si="0"/>
        <v>0</v>
      </c>
      <c r="M35" s="112">
        <f t="shared" si="0"/>
        <v>0</v>
      </c>
      <c r="N35" s="112">
        <f t="shared" si="0"/>
        <v>0</v>
      </c>
      <c r="O35" s="113"/>
      <c r="P35" s="113"/>
    </row>
    <row r="36" spans="1:16" ht="13.9" customHeight="1" x14ac:dyDescent="0.2">
      <c r="A36" s="118">
        <v>34</v>
      </c>
      <c r="B36" s="100" t="s">
        <v>423</v>
      </c>
      <c r="C36" s="111">
        <f>[1]címrendösszesen!GX39</f>
        <v>0</v>
      </c>
      <c r="D36" s="114"/>
      <c r="E36" s="111">
        <f>[1]címrendösszesen!GY39</f>
        <v>0</v>
      </c>
      <c r="F36" s="111">
        <f>[1]címrendösszesen!EV39</f>
        <v>0</v>
      </c>
      <c r="G36" s="115"/>
      <c r="H36" s="111">
        <f>[1]címrendösszesen!EW39</f>
        <v>0</v>
      </c>
      <c r="I36" s="111">
        <f>[1]címrendösszesen!DR39</f>
        <v>205380</v>
      </c>
      <c r="J36" s="115">
        <v>356018</v>
      </c>
      <c r="K36" s="111">
        <f>[1]címrendösszesen!DS39</f>
        <v>85000</v>
      </c>
      <c r="L36" s="112">
        <f t="shared" si="0"/>
        <v>205380</v>
      </c>
      <c r="M36" s="112">
        <f t="shared" si="0"/>
        <v>356018</v>
      </c>
      <c r="N36" s="112">
        <f t="shared" si="0"/>
        <v>85000</v>
      </c>
      <c r="O36" s="113">
        <f t="shared" si="1"/>
        <v>23.875197321483746</v>
      </c>
      <c r="P36" s="113">
        <f t="shared" si="2"/>
        <v>41.38669782841562</v>
      </c>
    </row>
    <row r="37" spans="1:16" s="44" customFormat="1" ht="13.9" customHeight="1" x14ac:dyDescent="0.2">
      <c r="A37" s="101">
        <v>35</v>
      </c>
      <c r="B37" s="99" t="s">
        <v>460</v>
      </c>
      <c r="C37" s="114">
        <f>SUM(C38+C43+C44+C45+C46)</f>
        <v>0</v>
      </c>
      <c r="D37" s="114">
        <f>SUM(D38+D43+D44+D45+D46)</f>
        <v>0</v>
      </c>
      <c r="E37" s="111">
        <f>[1]címrendösszesen!GY40</f>
        <v>17105</v>
      </c>
      <c r="F37" s="115">
        <f>SUM(F38+F43+F44+F45+F46)</f>
        <v>0</v>
      </c>
      <c r="G37" s="115">
        <f>SUM(G38+G43+G44+G45+G46)</f>
        <v>14</v>
      </c>
      <c r="H37" s="111">
        <f>[1]címrendösszesen!EW40</f>
        <v>0</v>
      </c>
      <c r="I37" s="115">
        <f>SUM(I38+I43+I44+I45+I46)</f>
        <v>2574135</v>
      </c>
      <c r="J37" s="115">
        <f>SUM(J38+J43+J44+J45+J46)</f>
        <v>1625240</v>
      </c>
      <c r="K37" s="111">
        <f>[1]címrendösszesen!DS40</f>
        <v>3063795</v>
      </c>
      <c r="L37" s="112">
        <f t="shared" si="0"/>
        <v>2574135</v>
      </c>
      <c r="M37" s="112">
        <f t="shared" si="0"/>
        <v>1625254</v>
      </c>
      <c r="N37" s="112">
        <f t="shared" si="0"/>
        <v>3080900</v>
      </c>
      <c r="O37" s="113">
        <f t="shared" si="1"/>
        <v>189.56421580872899</v>
      </c>
      <c r="P37" s="113">
        <f t="shared" si="2"/>
        <v>119.68680741297561</v>
      </c>
    </row>
    <row r="38" spans="1:16" s="44" customFormat="1" ht="13.9" customHeight="1" x14ac:dyDescent="0.2">
      <c r="A38" s="92" t="s">
        <v>133</v>
      </c>
      <c r="B38" s="99" t="s">
        <v>461</v>
      </c>
      <c r="C38" s="114">
        <f>SUM(C39:C42)</f>
        <v>0</v>
      </c>
      <c r="D38" s="114">
        <f>SUM(D39:D42)</f>
        <v>0</v>
      </c>
      <c r="E38" s="111">
        <f>[1]címrendösszesen!GY41</f>
        <v>17105</v>
      </c>
      <c r="F38" s="115">
        <f>SUM(F39:F42)</f>
        <v>0</v>
      </c>
      <c r="G38" s="115">
        <f>SUM(G39:G42)</f>
        <v>0</v>
      </c>
      <c r="H38" s="111">
        <f>[1]címrendösszesen!EW41</f>
        <v>0</v>
      </c>
      <c r="I38" s="115">
        <f>SUM(I39:I42)</f>
        <v>352338</v>
      </c>
      <c r="J38" s="115">
        <f>SUM(J39:J42)</f>
        <v>0</v>
      </c>
      <c r="K38" s="111">
        <f>[1]címrendösszesen!DS41</f>
        <v>414425</v>
      </c>
      <c r="L38" s="112">
        <f t="shared" si="0"/>
        <v>352338</v>
      </c>
      <c r="M38" s="112">
        <f t="shared" si="0"/>
        <v>0</v>
      </c>
      <c r="N38" s="112">
        <f t="shared" si="0"/>
        <v>431530</v>
      </c>
      <c r="O38" s="113"/>
      <c r="P38" s="113"/>
    </row>
    <row r="39" spans="1:16" ht="13.9" customHeight="1" x14ac:dyDescent="0.2">
      <c r="A39" s="118">
        <v>37</v>
      </c>
      <c r="B39" s="100" t="s">
        <v>426</v>
      </c>
      <c r="C39" s="111">
        <f>[1]címrendösszesen!GX42</f>
        <v>0</v>
      </c>
      <c r="D39" s="114"/>
      <c r="E39" s="111">
        <f>[1]címrendösszesen!GY42</f>
        <v>0</v>
      </c>
      <c r="F39" s="111">
        <f>[1]címrendösszesen!EV42</f>
        <v>0</v>
      </c>
      <c r="G39" s="115"/>
      <c r="H39" s="111">
        <f>[1]címrendösszesen!EW42</f>
        <v>0</v>
      </c>
      <c r="I39" s="111">
        <f>[1]címrendösszesen!DR42</f>
        <v>0</v>
      </c>
      <c r="J39" s="115"/>
      <c r="K39" s="111">
        <f>[1]címrendösszesen!DS42</f>
        <v>0</v>
      </c>
      <c r="L39" s="112">
        <f t="shared" si="0"/>
        <v>0</v>
      </c>
      <c r="M39" s="112">
        <f t="shared" si="0"/>
        <v>0</v>
      </c>
      <c r="N39" s="112">
        <f t="shared" si="0"/>
        <v>0</v>
      </c>
      <c r="O39" s="113"/>
      <c r="P39" s="113"/>
    </row>
    <row r="40" spans="1:16" ht="13.9" customHeight="1" x14ac:dyDescent="0.2">
      <c r="A40" s="117" t="s">
        <v>135</v>
      </c>
      <c r="B40" s="100" t="s">
        <v>427</v>
      </c>
      <c r="C40" s="111">
        <f>[1]címrendösszesen!GX43</f>
        <v>0</v>
      </c>
      <c r="D40" s="114"/>
      <c r="E40" s="111">
        <f>[1]címrendösszesen!GY43</f>
        <v>0</v>
      </c>
      <c r="F40" s="111">
        <f>[1]címrendösszesen!EV43</f>
        <v>0</v>
      </c>
      <c r="G40" s="115"/>
      <c r="H40" s="111">
        <f>[1]címrendösszesen!EW43</f>
        <v>0</v>
      </c>
      <c r="I40" s="111">
        <v>352338</v>
      </c>
      <c r="J40" s="115"/>
      <c r="K40" s="111">
        <f>[1]címrendösszesen!DS43</f>
        <v>0</v>
      </c>
      <c r="L40" s="112">
        <f t="shared" si="0"/>
        <v>352338</v>
      </c>
      <c r="M40" s="112">
        <f t="shared" si="0"/>
        <v>0</v>
      </c>
      <c r="N40" s="112">
        <f t="shared" si="0"/>
        <v>0</v>
      </c>
      <c r="O40" s="113"/>
      <c r="P40" s="113"/>
    </row>
    <row r="41" spans="1:16" ht="13.9" customHeight="1" x14ac:dyDescent="0.2">
      <c r="A41" s="118">
        <v>39</v>
      </c>
      <c r="B41" s="100" t="s">
        <v>428</v>
      </c>
      <c r="C41" s="111">
        <f>[1]címrendösszesen!GX44</f>
        <v>0</v>
      </c>
      <c r="D41" s="114"/>
      <c r="E41" s="111">
        <f>[1]címrendösszesen!GY44</f>
        <v>0</v>
      </c>
      <c r="F41" s="111">
        <f>[1]címrendösszesen!EV44</f>
        <v>0</v>
      </c>
      <c r="G41" s="115"/>
      <c r="H41" s="111">
        <f>[1]címrendösszesen!EW44</f>
        <v>0</v>
      </c>
      <c r="I41" s="111">
        <f>[1]címrendösszesen!DR44</f>
        <v>0</v>
      </c>
      <c r="J41" s="115"/>
      <c r="K41" s="111">
        <f>[1]címrendösszesen!DS44</f>
        <v>0</v>
      </c>
      <c r="L41" s="112">
        <f t="shared" si="0"/>
        <v>0</v>
      </c>
      <c r="M41" s="112">
        <f t="shared" si="0"/>
        <v>0</v>
      </c>
      <c r="N41" s="112">
        <f t="shared" si="0"/>
        <v>0</v>
      </c>
      <c r="O41" s="113"/>
      <c r="P41" s="113"/>
    </row>
    <row r="42" spans="1:16" ht="13.9" customHeight="1" x14ac:dyDescent="0.2">
      <c r="A42" s="117" t="s">
        <v>137</v>
      </c>
      <c r="B42" s="100" t="s">
        <v>429</v>
      </c>
      <c r="C42" s="111">
        <f>[1]címrendösszesen!GX45</f>
        <v>0</v>
      </c>
      <c r="D42" s="114"/>
      <c r="E42" s="111">
        <f>[1]címrendösszesen!GY45</f>
        <v>17105</v>
      </c>
      <c r="F42" s="111">
        <f>[1]címrendösszesen!EV45</f>
        <v>0</v>
      </c>
      <c r="G42" s="115"/>
      <c r="H42" s="111">
        <f>[1]címrendösszesen!EW45</f>
        <v>0</v>
      </c>
      <c r="I42" s="111"/>
      <c r="J42" s="115"/>
      <c r="K42" s="111">
        <f>[1]címrendösszesen!DS45</f>
        <v>414425</v>
      </c>
      <c r="L42" s="112">
        <f t="shared" si="0"/>
        <v>0</v>
      </c>
      <c r="M42" s="112">
        <f t="shared" si="0"/>
        <v>0</v>
      </c>
      <c r="N42" s="112">
        <f t="shared" si="0"/>
        <v>431530</v>
      </c>
      <c r="O42" s="113"/>
      <c r="P42" s="113"/>
    </row>
    <row r="43" spans="1:16" ht="13.9" customHeight="1" x14ac:dyDescent="0.2">
      <c r="A43" s="118">
        <v>41</v>
      </c>
      <c r="B43" s="100" t="s">
        <v>430</v>
      </c>
      <c r="C43" s="111">
        <f>[1]címrendösszesen!GX46</f>
        <v>0</v>
      </c>
      <c r="D43" s="114"/>
      <c r="E43" s="111">
        <f>[1]címrendösszesen!GY46</f>
        <v>0</v>
      </c>
      <c r="F43" s="111">
        <f>[1]címrendösszesen!EV46</f>
        <v>0</v>
      </c>
      <c r="G43" s="115"/>
      <c r="H43" s="111">
        <f>[1]címrendösszesen!EW46</f>
        <v>0</v>
      </c>
      <c r="I43" s="111">
        <v>2079315</v>
      </c>
      <c r="J43" s="115">
        <v>1481135</v>
      </c>
      <c r="K43" s="111">
        <f>[1]címrendösszesen!DS46</f>
        <v>2508870</v>
      </c>
      <c r="L43" s="112">
        <f t="shared" si="0"/>
        <v>2079315</v>
      </c>
      <c r="M43" s="112">
        <f t="shared" si="0"/>
        <v>1481135</v>
      </c>
      <c r="N43" s="112">
        <f t="shared" si="0"/>
        <v>2508870</v>
      </c>
      <c r="O43" s="113">
        <f t="shared" si="1"/>
        <v>169.3883406981808</v>
      </c>
      <c r="P43" s="113">
        <f t="shared" si="2"/>
        <v>120.65848608796648</v>
      </c>
    </row>
    <row r="44" spans="1:16" ht="13.9" customHeight="1" x14ac:dyDescent="0.2">
      <c r="A44" s="117" t="s">
        <v>139</v>
      </c>
      <c r="B44" s="100" t="s">
        <v>431</v>
      </c>
      <c r="C44" s="111">
        <f>[1]címrendösszesen!GX47</f>
        <v>0</v>
      </c>
      <c r="D44" s="114"/>
      <c r="E44" s="111">
        <f>[1]címrendösszesen!GY47</f>
        <v>0</v>
      </c>
      <c r="F44" s="111">
        <f>[1]címrendösszesen!EV47</f>
        <v>0</v>
      </c>
      <c r="G44" s="115">
        <v>14</v>
      </c>
      <c r="H44" s="111">
        <f>[1]címrendösszesen!EW47</f>
        <v>0</v>
      </c>
      <c r="I44" s="111">
        <v>1193</v>
      </c>
      <c r="J44" s="115">
        <v>6036</v>
      </c>
      <c r="K44" s="111">
        <f>[1]címrendösszesen!DS47</f>
        <v>0</v>
      </c>
      <c r="L44" s="112">
        <f t="shared" si="0"/>
        <v>1193</v>
      </c>
      <c r="M44" s="112">
        <f t="shared" si="0"/>
        <v>6050</v>
      </c>
      <c r="N44" s="112">
        <f t="shared" si="0"/>
        <v>0</v>
      </c>
      <c r="O44" s="113">
        <f t="shared" si="1"/>
        <v>0</v>
      </c>
      <c r="P44" s="113"/>
    </row>
    <row r="45" spans="1:16" ht="13.9" customHeight="1" x14ac:dyDescent="0.2">
      <c r="A45" s="118">
        <v>43</v>
      </c>
      <c r="B45" s="100" t="s">
        <v>432</v>
      </c>
      <c r="C45" s="111">
        <f>[1]címrendösszesen!GX48</f>
        <v>0</v>
      </c>
      <c r="D45" s="114"/>
      <c r="E45" s="111">
        <f>[1]címrendösszesen!GY48</f>
        <v>0</v>
      </c>
      <c r="F45" s="111">
        <f>[1]címrendösszesen!EV48</f>
        <v>0</v>
      </c>
      <c r="G45" s="115"/>
      <c r="H45" s="111">
        <f>[1]címrendösszesen!EW48</f>
        <v>0</v>
      </c>
      <c r="I45" s="111">
        <v>1377</v>
      </c>
      <c r="J45" s="115"/>
      <c r="K45" s="111">
        <f>[1]címrendösszesen!DS48</f>
        <v>0</v>
      </c>
      <c r="L45" s="112">
        <f t="shared" si="0"/>
        <v>1377</v>
      </c>
      <c r="M45" s="112">
        <f t="shared" si="0"/>
        <v>0</v>
      </c>
      <c r="N45" s="112">
        <f t="shared" si="0"/>
        <v>0</v>
      </c>
      <c r="O45" s="113"/>
      <c r="P45" s="113"/>
    </row>
    <row r="46" spans="1:16" s="44" customFormat="1" ht="13.9" customHeight="1" x14ac:dyDescent="0.2">
      <c r="A46" s="92" t="s">
        <v>141</v>
      </c>
      <c r="B46" s="99" t="s">
        <v>462</v>
      </c>
      <c r="C46" s="114">
        <f>SUM(C47:C48)</f>
        <v>0</v>
      </c>
      <c r="D46" s="114">
        <f>SUM(D47:D48)</f>
        <v>0</v>
      </c>
      <c r="E46" s="111">
        <f>[1]címrendösszesen!GY49</f>
        <v>0</v>
      </c>
      <c r="F46" s="115">
        <f>SUM(F47:F48)</f>
        <v>0</v>
      </c>
      <c r="G46" s="115">
        <f>SUM(G47:G48)</f>
        <v>0</v>
      </c>
      <c r="H46" s="111">
        <f>[1]címrendösszesen!EW49</f>
        <v>0</v>
      </c>
      <c r="I46" s="115">
        <f>SUM(I47:I48)</f>
        <v>139912</v>
      </c>
      <c r="J46" s="115">
        <f>SUM(J47:J48)</f>
        <v>138069</v>
      </c>
      <c r="K46" s="111">
        <f>[1]címrendösszesen!DS49</f>
        <v>140500</v>
      </c>
      <c r="L46" s="112">
        <f t="shared" si="0"/>
        <v>139912</v>
      </c>
      <c r="M46" s="112">
        <f t="shared" si="0"/>
        <v>138069</v>
      </c>
      <c r="N46" s="112">
        <f t="shared" si="0"/>
        <v>140500</v>
      </c>
      <c r="O46" s="113">
        <f t="shared" si="1"/>
        <v>101.76071384597556</v>
      </c>
      <c r="P46" s="113">
        <f t="shared" si="2"/>
        <v>100.42026416604723</v>
      </c>
    </row>
    <row r="47" spans="1:16" ht="13.9" customHeight="1" x14ac:dyDescent="0.2">
      <c r="A47" s="118">
        <v>45</v>
      </c>
      <c r="B47" s="100" t="s">
        <v>434</v>
      </c>
      <c r="C47" s="111">
        <f>[1]címrendösszesen!GX50</f>
        <v>0</v>
      </c>
      <c r="D47" s="114"/>
      <c r="E47" s="111">
        <f>[1]címrendösszesen!GY50</f>
        <v>0</v>
      </c>
      <c r="F47" s="111">
        <f>[1]címrendösszesen!EV50</f>
        <v>0</v>
      </c>
      <c r="G47" s="115"/>
      <c r="H47" s="111">
        <f>[1]címrendösszesen!EW50</f>
        <v>0</v>
      </c>
      <c r="I47" s="111">
        <v>96763</v>
      </c>
      <c r="J47" s="115">
        <v>138069</v>
      </c>
      <c r="K47" s="111">
        <f>[1]címrendösszesen!DS50</f>
        <v>140500</v>
      </c>
      <c r="L47" s="112">
        <f t="shared" si="0"/>
        <v>96763</v>
      </c>
      <c r="M47" s="112">
        <f t="shared" si="0"/>
        <v>138069</v>
      </c>
      <c r="N47" s="112">
        <f t="shared" si="0"/>
        <v>140500</v>
      </c>
      <c r="O47" s="113">
        <f t="shared" si="1"/>
        <v>101.76071384597556</v>
      </c>
      <c r="P47" s="113">
        <f t="shared" si="2"/>
        <v>145.20012814815578</v>
      </c>
    </row>
    <row r="48" spans="1:16" ht="13.9" customHeight="1" x14ac:dyDescent="0.2">
      <c r="A48" s="117" t="s">
        <v>143</v>
      </c>
      <c r="B48" s="100" t="s">
        <v>435</v>
      </c>
      <c r="C48" s="111">
        <f>[1]címrendösszesen!GX51</f>
        <v>0</v>
      </c>
      <c r="D48" s="114"/>
      <c r="E48" s="111">
        <f>[1]címrendösszesen!GY51</f>
        <v>0</v>
      </c>
      <c r="F48" s="111">
        <f>[1]címrendösszesen!EV51</f>
        <v>0</v>
      </c>
      <c r="G48" s="115"/>
      <c r="H48" s="111">
        <f>[1]címrendösszesen!EW51</f>
        <v>0</v>
      </c>
      <c r="I48" s="111">
        <v>43149</v>
      </c>
      <c r="J48" s="115"/>
      <c r="K48" s="111">
        <f>[1]címrendösszesen!DS51</f>
        <v>0</v>
      </c>
      <c r="L48" s="112">
        <f t="shared" si="0"/>
        <v>43149</v>
      </c>
      <c r="M48" s="112">
        <f t="shared" si="0"/>
        <v>0</v>
      </c>
      <c r="N48" s="112">
        <f t="shared" si="0"/>
        <v>0</v>
      </c>
      <c r="O48" s="113"/>
      <c r="P48" s="113"/>
    </row>
    <row r="49" spans="1:16" s="44" customFormat="1" ht="13.9" customHeight="1" x14ac:dyDescent="0.2">
      <c r="A49" s="92" t="s">
        <v>144</v>
      </c>
      <c r="B49" s="99" t="s">
        <v>436</v>
      </c>
      <c r="C49" s="126">
        <f>SUM(C25+C37)</f>
        <v>2771474</v>
      </c>
      <c r="D49" s="126">
        <f>SUM(D25+D37)</f>
        <v>1854969</v>
      </c>
      <c r="E49" s="111">
        <f>[1]címrendösszesen!GY52</f>
        <v>1812509</v>
      </c>
      <c r="F49" s="115">
        <f>SUM(F25+F37)</f>
        <v>840655</v>
      </c>
      <c r="G49" s="115">
        <f>SUM(G25+G37)</f>
        <v>399505</v>
      </c>
      <c r="H49" s="111">
        <f>[1]címrendösszesen!EW52</f>
        <v>23100</v>
      </c>
      <c r="I49" s="115">
        <f>SUM(I25+I37)</f>
        <v>16100098</v>
      </c>
      <c r="J49" s="115">
        <f>SUM(J25+J37)</f>
        <v>15009373</v>
      </c>
      <c r="K49" s="111">
        <f>[1]címrendösszesen!DS52</f>
        <v>16606768</v>
      </c>
      <c r="L49" s="112">
        <f t="shared" si="0"/>
        <v>19712227</v>
      </c>
      <c r="M49" s="112">
        <f t="shared" si="0"/>
        <v>17263847</v>
      </c>
      <c r="N49" s="112">
        <f t="shared" si="0"/>
        <v>18442377</v>
      </c>
      <c r="O49" s="113">
        <f t="shared" si="1"/>
        <v>106.82657810857567</v>
      </c>
      <c r="P49" s="113">
        <f t="shared" si="2"/>
        <v>93.558059168048331</v>
      </c>
    </row>
    <row r="50" spans="1:16" s="44" customFormat="1" ht="13.9" customHeight="1" x14ac:dyDescent="0.2">
      <c r="A50" s="92" t="s">
        <v>463</v>
      </c>
      <c r="B50" s="99" t="s">
        <v>464</v>
      </c>
      <c r="C50" s="114">
        <f>SUM(C51+C55)</f>
        <v>0</v>
      </c>
      <c r="D50" s="114">
        <f>SUM(D51+D55)</f>
        <v>0</v>
      </c>
      <c r="E50" s="111">
        <f>[1]címrendösszesen!GY53</f>
        <v>0</v>
      </c>
      <c r="F50" s="115">
        <f>SUM(F51+F55)</f>
        <v>0</v>
      </c>
      <c r="G50" s="115">
        <f>SUM(G51+G55)</f>
        <v>0</v>
      </c>
      <c r="H50" s="111">
        <f>[1]címrendösszesen!EW53</f>
        <v>0</v>
      </c>
      <c r="I50" s="115">
        <f>SUM(I51+I55)</f>
        <v>6921249</v>
      </c>
      <c r="J50" s="115">
        <f>SUM(J51+J55)</f>
        <v>5690074</v>
      </c>
      <c r="K50" s="111">
        <f>[1]címrendösszesen!DS53</f>
        <v>6379851</v>
      </c>
      <c r="L50" s="112">
        <f t="shared" si="0"/>
        <v>6921249</v>
      </c>
      <c r="M50" s="112">
        <f t="shared" si="0"/>
        <v>5690074</v>
      </c>
      <c r="N50" s="112">
        <f t="shared" si="0"/>
        <v>6379851</v>
      </c>
      <c r="O50" s="113">
        <f t="shared" si="1"/>
        <v>112.1224609732668</v>
      </c>
      <c r="P50" s="113">
        <f t="shared" si="2"/>
        <v>92.177741329635737</v>
      </c>
    </row>
    <row r="51" spans="1:16" s="44" customFormat="1" ht="13.9" customHeight="1" x14ac:dyDescent="0.2">
      <c r="A51" s="101">
        <v>49</v>
      </c>
      <c r="B51" s="99" t="s">
        <v>465</v>
      </c>
      <c r="C51" s="114">
        <f>SUM(C52:C54)</f>
        <v>0</v>
      </c>
      <c r="D51" s="114">
        <f>SUM(D52:D54)</f>
        <v>0</v>
      </c>
      <c r="E51" s="111">
        <f>[1]címrendösszesen!GY54</f>
        <v>0</v>
      </c>
      <c r="F51" s="115">
        <f>SUM(F52:F54)</f>
        <v>0</v>
      </c>
      <c r="G51" s="115">
        <f>SUM(G52:G54)</f>
        <v>0</v>
      </c>
      <c r="H51" s="111">
        <f>[1]címrendösszesen!EW54</f>
        <v>0</v>
      </c>
      <c r="I51" s="115">
        <f>SUM(I52:I54)</f>
        <v>6921249</v>
      </c>
      <c r="J51" s="115">
        <f>SUM(J52:J54)</f>
        <v>5690074</v>
      </c>
      <c r="K51" s="111">
        <f>[1]címrendösszesen!DS54</f>
        <v>6253993</v>
      </c>
      <c r="L51" s="112">
        <f t="shared" si="0"/>
        <v>6921249</v>
      </c>
      <c r="M51" s="112">
        <f t="shared" si="0"/>
        <v>5690074</v>
      </c>
      <c r="N51" s="112">
        <f t="shared" si="0"/>
        <v>6253993</v>
      </c>
      <c r="O51" s="113">
        <f t="shared" si="1"/>
        <v>109.91057409798186</v>
      </c>
      <c r="P51" s="113">
        <f t="shared" si="2"/>
        <v>90.359312314872653</v>
      </c>
    </row>
    <row r="52" spans="1:16" s="44" customFormat="1" ht="13.9" customHeight="1" x14ac:dyDescent="0.2">
      <c r="A52" s="117" t="s">
        <v>147</v>
      </c>
      <c r="B52" s="100" t="s">
        <v>440</v>
      </c>
      <c r="C52" s="111">
        <f>[1]címrendösszesen!GX55</f>
        <v>0</v>
      </c>
      <c r="D52" s="114"/>
      <c r="E52" s="111">
        <f>[1]címrendösszesen!GY55</f>
        <v>0</v>
      </c>
      <c r="F52" s="111">
        <f>[1]címrendösszesen!EV55</f>
        <v>0</v>
      </c>
      <c r="G52" s="115"/>
      <c r="H52" s="111">
        <f>[1]címrendösszesen!EW55</f>
        <v>0</v>
      </c>
      <c r="I52" s="111">
        <v>57117</v>
      </c>
      <c r="J52" s="115"/>
      <c r="K52" s="111">
        <f>[1]címrendösszesen!DS55</f>
        <v>0</v>
      </c>
      <c r="L52" s="112">
        <f t="shared" si="0"/>
        <v>57117</v>
      </c>
      <c r="M52" s="112">
        <f t="shared" si="0"/>
        <v>0</v>
      </c>
      <c r="N52" s="112">
        <f t="shared" si="0"/>
        <v>0</v>
      </c>
      <c r="O52" s="113"/>
      <c r="P52" s="113"/>
    </row>
    <row r="53" spans="1:16" s="44" customFormat="1" ht="13.9" customHeight="1" x14ac:dyDescent="0.2">
      <c r="A53" s="118">
        <v>51</v>
      </c>
      <c r="B53" s="100" t="s">
        <v>441</v>
      </c>
      <c r="C53" s="111">
        <f>[1]címrendösszesen!GX56</f>
        <v>0</v>
      </c>
      <c r="D53" s="114"/>
      <c r="E53" s="111">
        <f>[1]címrendösszesen!GY56</f>
        <v>0</v>
      </c>
      <c r="F53" s="111">
        <f>[1]címrendösszesen!EV56</f>
        <v>0</v>
      </c>
      <c r="G53" s="115"/>
      <c r="H53" s="111">
        <f>[1]címrendösszesen!EW56</f>
        <v>0</v>
      </c>
      <c r="I53" s="111">
        <v>2000000</v>
      </c>
      <c r="J53" s="115"/>
      <c r="K53" s="111">
        <f>[1]címrendösszesen!DS56</f>
        <v>0</v>
      </c>
      <c r="L53" s="112">
        <f t="shared" si="0"/>
        <v>2000000</v>
      </c>
      <c r="M53" s="112">
        <f t="shared" si="0"/>
        <v>0</v>
      </c>
      <c r="N53" s="112">
        <f t="shared" si="0"/>
        <v>0</v>
      </c>
      <c r="O53" s="113"/>
      <c r="P53" s="113"/>
    </row>
    <row r="54" spans="1:16" ht="13.9" customHeight="1" x14ac:dyDescent="0.2">
      <c r="A54" s="117" t="s">
        <v>149</v>
      </c>
      <c r="B54" s="104" t="s">
        <v>442</v>
      </c>
      <c r="C54" s="111">
        <f>[1]címrendösszesen!GX57</f>
        <v>0</v>
      </c>
      <c r="D54" s="114"/>
      <c r="E54" s="111">
        <f>[1]címrendösszesen!GY57</f>
        <v>0</v>
      </c>
      <c r="F54" s="111">
        <f>[1]címrendösszesen!EV57</f>
        <v>0</v>
      </c>
      <c r="G54" s="115"/>
      <c r="H54" s="111">
        <f>[1]címrendösszesen!EW57</f>
        <v>0</v>
      </c>
      <c r="I54" s="111">
        <v>4864132</v>
      </c>
      <c r="J54" s="115">
        <v>5690074</v>
      </c>
      <c r="K54" s="111">
        <f>[1]címrendösszesen!DS57</f>
        <v>6253993</v>
      </c>
      <c r="L54" s="112">
        <f t="shared" si="0"/>
        <v>4864132</v>
      </c>
      <c r="M54" s="112">
        <f t="shared" si="0"/>
        <v>5690074</v>
      </c>
      <c r="N54" s="112">
        <f t="shared" si="0"/>
        <v>6253993</v>
      </c>
      <c r="O54" s="113">
        <f t="shared" si="1"/>
        <v>109.91057409798186</v>
      </c>
      <c r="P54" s="113">
        <f t="shared" si="2"/>
        <v>128.57366946456224</v>
      </c>
    </row>
    <row r="55" spans="1:16" s="44" customFormat="1" ht="13.9" customHeight="1" x14ac:dyDescent="0.2">
      <c r="A55" s="101">
        <v>53</v>
      </c>
      <c r="B55" s="99" t="s">
        <v>466</v>
      </c>
      <c r="C55" s="111">
        <f>[1]címrendösszesen!GX58</f>
        <v>0</v>
      </c>
      <c r="D55" s="114">
        <f>SUM(D56:D57)</f>
        <v>0</v>
      </c>
      <c r="E55" s="111">
        <f>[1]címrendösszesen!GY58</f>
        <v>0</v>
      </c>
      <c r="F55" s="115">
        <f>SUM(F56:F57)</f>
        <v>0</v>
      </c>
      <c r="G55" s="115">
        <f>SUM(G56:G57)</f>
        <v>0</v>
      </c>
      <c r="H55" s="111">
        <f>[1]címrendösszesen!EW58</f>
        <v>0</v>
      </c>
      <c r="I55" s="115">
        <f>SUM(I56:I57)</f>
        <v>0</v>
      </c>
      <c r="J55" s="115">
        <f>SUM(J56:J57)</f>
        <v>0</v>
      </c>
      <c r="K55" s="111">
        <f>[1]címrendösszesen!DS58</f>
        <v>125858</v>
      </c>
      <c r="L55" s="112">
        <f t="shared" si="0"/>
        <v>0</v>
      </c>
      <c r="M55" s="112">
        <f t="shared" si="0"/>
        <v>0</v>
      </c>
      <c r="N55" s="112">
        <f t="shared" si="0"/>
        <v>125858</v>
      </c>
      <c r="O55" s="113"/>
      <c r="P55" s="113"/>
    </row>
    <row r="56" spans="1:16" ht="13.9" customHeight="1" x14ac:dyDescent="0.2">
      <c r="A56" s="117" t="s">
        <v>151</v>
      </c>
      <c r="B56" s="104" t="s">
        <v>444</v>
      </c>
      <c r="C56" s="111">
        <f>[1]címrendösszesen!GX59</f>
        <v>0</v>
      </c>
      <c r="D56" s="114"/>
      <c r="E56" s="111">
        <f>[1]címrendösszesen!GY59</f>
        <v>0</v>
      </c>
      <c r="F56" s="111">
        <f>[1]címrendösszesen!EV59</f>
        <v>0</v>
      </c>
      <c r="G56" s="115"/>
      <c r="H56" s="111">
        <f>[1]címrendösszesen!EW59</f>
        <v>0</v>
      </c>
      <c r="I56" s="111"/>
      <c r="J56" s="115"/>
      <c r="K56" s="111">
        <f>[1]címrendösszesen!DS59</f>
        <v>125858</v>
      </c>
      <c r="L56" s="112">
        <f t="shared" si="0"/>
        <v>0</v>
      </c>
      <c r="M56" s="112">
        <f t="shared" si="0"/>
        <v>0</v>
      </c>
      <c r="N56" s="112">
        <f t="shared" si="0"/>
        <v>125858</v>
      </c>
      <c r="O56" s="113"/>
      <c r="P56" s="113"/>
    </row>
    <row r="57" spans="1:16" ht="13.9" customHeight="1" x14ac:dyDescent="0.2">
      <c r="A57" s="118">
        <v>55</v>
      </c>
      <c r="B57" s="100" t="s">
        <v>445</v>
      </c>
      <c r="C57" s="111">
        <f>[1]címrendösszesen!GX60</f>
        <v>0</v>
      </c>
      <c r="D57" s="114"/>
      <c r="E57" s="111">
        <f>[1]címrendösszesen!GY60</f>
        <v>0</v>
      </c>
      <c r="F57" s="111">
        <f>[1]címrendösszesen!EV60</f>
        <v>0</v>
      </c>
      <c r="G57" s="115"/>
      <c r="H57" s="111">
        <f>[1]címrendösszesen!EW60</f>
        <v>0</v>
      </c>
      <c r="I57" s="111"/>
      <c r="J57" s="115"/>
      <c r="K57" s="111">
        <f>[1]címrendösszesen!DS60</f>
        <v>0</v>
      </c>
      <c r="L57" s="112">
        <f t="shared" si="0"/>
        <v>0</v>
      </c>
      <c r="M57" s="112">
        <f t="shared" si="0"/>
        <v>0</v>
      </c>
      <c r="N57" s="112">
        <f t="shared" si="0"/>
        <v>0</v>
      </c>
      <c r="O57" s="113"/>
      <c r="P57" s="113"/>
    </row>
    <row r="58" spans="1:16" s="44" customFormat="1" ht="13.9" customHeight="1" x14ac:dyDescent="0.2">
      <c r="A58" s="101">
        <v>56</v>
      </c>
      <c r="B58" s="99" t="s">
        <v>467</v>
      </c>
      <c r="C58" s="114">
        <f>SUM(C59+C64)</f>
        <v>3778400</v>
      </c>
      <c r="D58" s="114">
        <f>SUM(D59+D64)</f>
        <v>5271719</v>
      </c>
      <c r="E58" s="111">
        <f>[1]címrendösszesen!GY61</f>
        <v>4103058</v>
      </c>
      <c r="F58" s="115">
        <f>SUM(F59+F64)</f>
        <v>1584681</v>
      </c>
      <c r="G58" s="115">
        <f>SUM(G59+G64)</f>
        <v>1960829</v>
      </c>
      <c r="H58" s="111">
        <f>[1]címrendösszesen!EW61</f>
        <v>2276793</v>
      </c>
      <c r="I58" s="115">
        <f>SUM(I59+I64)</f>
        <v>5271737</v>
      </c>
      <c r="J58" s="115">
        <f>SUM(J59+J64)</f>
        <v>6936476</v>
      </c>
      <c r="K58" s="111">
        <f>[1]címrendösszesen!DS61</f>
        <v>2929976</v>
      </c>
      <c r="L58" s="112">
        <f t="shared" si="0"/>
        <v>10634818</v>
      </c>
      <c r="M58" s="112">
        <f t="shared" si="0"/>
        <v>14169024</v>
      </c>
      <c r="N58" s="112">
        <f t="shared" si="0"/>
        <v>9309827</v>
      </c>
      <c r="O58" s="113">
        <f t="shared" si="1"/>
        <v>65.705492488402868</v>
      </c>
      <c r="P58" s="113">
        <f t="shared" si="2"/>
        <v>87.541009164425759</v>
      </c>
    </row>
    <row r="59" spans="1:16" s="44" customFormat="1" ht="13.9" customHeight="1" x14ac:dyDescent="0.2">
      <c r="A59" s="101">
        <v>57</v>
      </c>
      <c r="B59" s="99" t="s">
        <v>468</v>
      </c>
      <c r="C59" s="114">
        <f>SUM(C60:C63)</f>
        <v>3778400</v>
      </c>
      <c r="D59" s="114">
        <f>SUM(D60:D63)</f>
        <v>5271719</v>
      </c>
      <c r="E59" s="111">
        <f>[1]címrendösszesen!GY62</f>
        <v>4011900</v>
      </c>
      <c r="F59" s="115">
        <f>SUM(F60:F63)</f>
        <v>1584681</v>
      </c>
      <c r="G59" s="115">
        <f>SUM(G60:G63)</f>
        <v>1960829</v>
      </c>
      <c r="H59" s="111">
        <f>[1]címrendösszesen!EW62</f>
        <v>2242093</v>
      </c>
      <c r="I59" s="115">
        <f>SUM(I60:I63)</f>
        <v>5271737</v>
      </c>
      <c r="J59" s="115">
        <f>SUM(J60:J63)</f>
        <v>2013452</v>
      </c>
      <c r="K59" s="111">
        <f>[1]címrendösszesen!DS62</f>
        <v>935832</v>
      </c>
      <c r="L59" s="112">
        <f t="shared" si="0"/>
        <v>10634818</v>
      </c>
      <c r="M59" s="112">
        <f t="shared" si="0"/>
        <v>9246000</v>
      </c>
      <c r="N59" s="112">
        <f t="shared" si="0"/>
        <v>7189825</v>
      </c>
      <c r="O59" s="113">
        <f t="shared" si="1"/>
        <v>77.761464417045218</v>
      </c>
      <c r="P59" s="113">
        <f t="shared" si="2"/>
        <v>67.606469617063496</v>
      </c>
    </row>
    <row r="60" spans="1:16" ht="13.9" customHeight="1" x14ac:dyDescent="0.2">
      <c r="A60" s="117" t="s">
        <v>155</v>
      </c>
      <c r="B60" s="104" t="s">
        <v>448</v>
      </c>
      <c r="C60" s="111">
        <f>1696076+3139+1092062+735680</f>
        <v>3526957</v>
      </c>
      <c r="D60" s="114">
        <f>-7079+5085724</f>
        <v>5078645</v>
      </c>
      <c r="E60" s="111">
        <f>[1]címrendösszesen!GY63</f>
        <v>4011900</v>
      </c>
      <c r="F60" s="111">
        <v>1337174</v>
      </c>
      <c r="G60" s="115">
        <v>1670891</v>
      </c>
      <c r="H60" s="111">
        <f>[1]címrendösszesen!EW63</f>
        <v>2242093</v>
      </c>
      <c r="I60" s="111">
        <f>[1]címrendösszesen!DR63</f>
        <v>0</v>
      </c>
      <c r="J60" s="115">
        <v>1670891</v>
      </c>
      <c r="K60" s="111">
        <f>[1]címrendösszesen!DS63</f>
        <v>0</v>
      </c>
      <c r="L60" s="112">
        <f t="shared" si="0"/>
        <v>4864131</v>
      </c>
      <c r="M60" s="112">
        <f t="shared" si="0"/>
        <v>8420427</v>
      </c>
      <c r="N60" s="112">
        <f t="shared" si="0"/>
        <v>6253993</v>
      </c>
      <c r="O60" s="113">
        <f t="shared" si="1"/>
        <v>74.271684796982385</v>
      </c>
      <c r="P60" s="113">
        <f t="shared" si="2"/>
        <v>128.5736958975817</v>
      </c>
    </row>
    <row r="61" spans="1:16" ht="13.9" customHeight="1" x14ac:dyDescent="0.2">
      <c r="A61" s="118">
        <v>59</v>
      </c>
      <c r="B61" s="100" t="s">
        <v>449</v>
      </c>
      <c r="C61" s="111">
        <f>[1]címrendösszesen!GX64</f>
        <v>0</v>
      </c>
      <c r="D61" s="114"/>
      <c r="E61" s="111">
        <f>[1]címrendösszesen!GY64</f>
        <v>0</v>
      </c>
      <c r="F61" s="111">
        <f>[1]címrendösszesen!EV64</f>
        <v>0</v>
      </c>
      <c r="G61" s="115"/>
      <c r="H61" s="111">
        <f>[1]címrendösszesen!EW64</f>
        <v>0</v>
      </c>
      <c r="I61" s="111">
        <v>52623</v>
      </c>
      <c r="J61" s="115">
        <v>52623</v>
      </c>
      <c r="K61" s="111">
        <f>[1]címrendösszesen!DS64</f>
        <v>0</v>
      </c>
      <c r="L61" s="112">
        <f t="shared" si="0"/>
        <v>52623</v>
      </c>
      <c r="M61" s="112">
        <f t="shared" si="0"/>
        <v>52623</v>
      </c>
      <c r="N61" s="112">
        <f t="shared" si="0"/>
        <v>0</v>
      </c>
      <c r="O61" s="113">
        <f t="shared" si="1"/>
        <v>0</v>
      </c>
      <c r="P61" s="113"/>
    </row>
    <row r="62" spans="1:16" ht="13.9" customHeight="1" x14ac:dyDescent="0.2">
      <c r="A62" s="117" t="s">
        <v>157</v>
      </c>
      <c r="B62" s="100" t="s">
        <v>450</v>
      </c>
      <c r="C62" s="111">
        <f>[1]címrendösszesen!GX65</f>
        <v>0</v>
      </c>
      <c r="D62" s="114"/>
      <c r="E62" s="111">
        <f>[1]címrendösszesen!GY65</f>
        <v>0</v>
      </c>
      <c r="F62" s="111">
        <f>[1]címrendösszesen!EV65</f>
        <v>0</v>
      </c>
      <c r="G62" s="115"/>
      <c r="H62" s="111">
        <f>[1]címrendösszesen!EW65</f>
        <v>0</v>
      </c>
      <c r="I62" s="111">
        <f>[1]címrendösszesen!DR65</f>
        <v>0</v>
      </c>
      <c r="J62" s="115"/>
      <c r="K62" s="111">
        <f>[1]címrendösszesen!DS65</f>
        <v>0</v>
      </c>
      <c r="L62" s="112">
        <f t="shared" si="0"/>
        <v>0</v>
      </c>
      <c r="M62" s="112">
        <f t="shared" si="0"/>
        <v>0</v>
      </c>
      <c r="N62" s="112">
        <f t="shared" si="0"/>
        <v>0</v>
      </c>
      <c r="O62" s="113"/>
      <c r="P62" s="113"/>
    </row>
    <row r="63" spans="1:16" ht="13.9" customHeight="1" x14ac:dyDescent="0.2">
      <c r="A63" s="118">
        <v>61</v>
      </c>
      <c r="B63" s="100" t="s">
        <v>451</v>
      </c>
      <c r="C63" s="111">
        <f>30721+121653+51768+47301</f>
        <v>251443</v>
      </c>
      <c r="D63" s="114">
        <v>193074</v>
      </c>
      <c r="E63" s="111">
        <f>[1]címrendösszesen!GY66</f>
        <v>0</v>
      </c>
      <c r="F63" s="111">
        <v>247507</v>
      </c>
      <c r="G63" s="115">
        <v>289938</v>
      </c>
      <c r="H63" s="111">
        <f>[1]címrendösszesen!EW66</f>
        <v>0</v>
      </c>
      <c r="I63" s="111">
        <v>5219114</v>
      </c>
      <c r="J63" s="115">
        <v>289938</v>
      </c>
      <c r="K63" s="111">
        <f>[1]címrendösszesen!DS66</f>
        <v>935832</v>
      </c>
      <c r="L63" s="112">
        <f t="shared" si="0"/>
        <v>5718064</v>
      </c>
      <c r="M63" s="112">
        <f t="shared" si="0"/>
        <v>772950</v>
      </c>
      <c r="N63" s="112">
        <f t="shared" si="0"/>
        <v>935832</v>
      </c>
      <c r="O63" s="113">
        <f t="shared" si="1"/>
        <v>121.07277314185912</v>
      </c>
      <c r="P63" s="113">
        <f t="shared" si="2"/>
        <v>16.366238643009243</v>
      </c>
    </row>
    <row r="64" spans="1:16" s="44" customFormat="1" ht="13.9" customHeight="1" x14ac:dyDescent="0.2">
      <c r="A64" s="101">
        <v>62</v>
      </c>
      <c r="B64" s="99" t="s">
        <v>469</v>
      </c>
      <c r="C64" s="114">
        <f>SUM(C65:C66)</f>
        <v>0</v>
      </c>
      <c r="D64" s="114">
        <f>SUM(D65:D66)</f>
        <v>0</v>
      </c>
      <c r="E64" s="111">
        <f>[1]címrendösszesen!GY67</f>
        <v>91158</v>
      </c>
      <c r="F64" s="115">
        <f>SUM(F65:F66)</f>
        <v>0</v>
      </c>
      <c r="G64" s="115">
        <f>SUM(G65:G66)</f>
        <v>0</v>
      </c>
      <c r="H64" s="111">
        <f>[1]címrendösszesen!EW67</f>
        <v>34700</v>
      </c>
      <c r="I64" s="115">
        <f>SUM(I65:I66)</f>
        <v>0</v>
      </c>
      <c r="J64" s="115">
        <f>SUM(J65:J66)</f>
        <v>4923024</v>
      </c>
      <c r="K64" s="111">
        <f>[1]címrendösszesen!DS67</f>
        <v>1994144</v>
      </c>
      <c r="L64" s="112">
        <f t="shared" si="0"/>
        <v>0</v>
      </c>
      <c r="M64" s="112">
        <f t="shared" si="0"/>
        <v>4923024</v>
      </c>
      <c r="N64" s="112">
        <f t="shared" si="0"/>
        <v>2120002</v>
      </c>
      <c r="O64" s="113">
        <f t="shared" si="1"/>
        <v>43.063003552288187</v>
      </c>
      <c r="P64" s="113"/>
    </row>
    <row r="65" spans="1:16" ht="13.9" customHeight="1" x14ac:dyDescent="0.2">
      <c r="A65" s="117" t="s">
        <v>160</v>
      </c>
      <c r="B65" s="104" t="s">
        <v>448</v>
      </c>
      <c r="C65" s="111">
        <v>0</v>
      </c>
      <c r="D65" s="114"/>
      <c r="E65" s="111">
        <f>[1]címrendösszesen!GY68</f>
        <v>91158</v>
      </c>
      <c r="F65" s="111">
        <v>0</v>
      </c>
      <c r="G65" s="115"/>
      <c r="H65" s="111">
        <f>[1]címrendösszesen!EW68</f>
        <v>34700</v>
      </c>
      <c r="I65" s="111">
        <f>[1]címrendösszesen!DR68</f>
        <v>0</v>
      </c>
      <c r="J65" s="115"/>
      <c r="K65" s="111">
        <f>[1]címrendösszesen!DS68</f>
        <v>0</v>
      </c>
      <c r="L65" s="112">
        <f t="shared" si="0"/>
        <v>0</v>
      </c>
      <c r="M65" s="112">
        <f t="shared" si="0"/>
        <v>0</v>
      </c>
      <c r="N65" s="112">
        <f t="shared" si="0"/>
        <v>125858</v>
      </c>
      <c r="O65" s="113"/>
      <c r="P65" s="113"/>
    </row>
    <row r="66" spans="1:16" ht="13.9" customHeight="1" x14ac:dyDescent="0.2">
      <c r="A66" s="118">
        <v>64</v>
      </c>
      <c r="B66" s="100" t="s">
        <v>451</v>
      </c>
      <c r="C66" s="111">
        <f>[1]címrendösszesen!GX69</f>
        <v>0</v>
      </c>
      <c r="D66" s="114"/>
      <c r="E66" s="111">
        <f>[1]címrendösszesen!GY69</f>
        <v>0</v>
      </c>
      <c r="F66" s="111">
        <f>[1]címrendösszesen!EV69</f>
        <v>0</v>
      </c>
      <c r="G66" s="115"/>
      <c r="H66" s="111">
        <f>[1]címrendösszesen!EW69</f>
        <v>0</v>
      </c>
      <c r="I66" s="111"/>
      <c r="J66" s="115">
        <v>4923024</v>
      </c>
      <c r="K66" s="111">
        <f>[1]címrendösszesen!DS69</f>
        <v>1994144</v>
      </c>
      <c r="L66" s="112">
        <f t="shared" si="0"/>
        <v>0</v>
      </c>
      <c r="M66" s="112">
        <f t="shared" si="0"/>
        <v>4923024</v>
      </c>
      <c r="N66" s="112">
        <f t="shared" si="0"/>
        <v>1994144</v>
      </c>
      <c r="O66" s="113">
        <f t="shared" si="1"/>
        <v>40.506485444718535</v>
      </c>
      <c r="P66" s="113"/>
    </row>
    <row r="67" spans="1:16" ht="13.9" customHeight="1" x14ac:dyDescent="0.2">
      <c r="A67" s="118">
        <v>65</v>
      </c>
      <c r="B67" s="100" t="s">
        <v>470</v>
      </c>
      <c r="C67" s="91"/>
      <c r="D67" s="114"/>
      <c r="E67" s="115"/>
      <c r="F67" s="115"/>
      <c r="G67" s="115"/>
      <c r="H67" s="115"/>
      <c r="I67" s="115"/>
      <c r="J67" s="115"/>
      <c r="K67" s="115"/>
      <c r="L67" s="115">
        <f>L60+L65</f>
        <v>4864131</v>
      </c>
      <c r="M67" s="115"/>
      <c r="N67" s="115">
        <f>N60+N65</f>
        <v>6379851</v>
      </c>
      <c r="O67" s="113"/>
      <c r="P67" s="113"/>
    </row>
    <row r="68" spans="1:16" s="44" customFormat="1" ht="13.9" customHeight="1" x14ac:dyDescent="0.2">
      <c r="A68" s="101">
        <v>66</v>
      </c>
      <c r="B68" s="99" t="s">
        <v>471</v>
      </c>
      <c r="C68" s="114">
        <f t="shared" ref="C68:N68" si="3">C24-C67</f>
        <v>6549874</v>
      </c>
      <c r="D68" s="114">
        <f t="shared" si="3"/>
        <v>7126688</v>
      </c>
      <c r="E68" s="115">
        <f t="shared" si="3"/>
        <v>5915567</v>
      </c>
      <c r="F68" s="115">
        <f t="shared" si="3"/>
        <v>2425336</v>
      </c>
      <c r="G68" s="115">
        <f t="shared" si="3"/>
        <v>2360334</v>
      </c>
      <c r="H68" s="115">
        <f t="shared" si="3"/>
        <v>2299893</v>
      </c>
      <c r="I68" s="115">
        <f t="shared" si="3"/>
        <v>21371835</v>
      </c>
      <c r="J68" s="115">
        <f t="shared" si="3"/>
        <v>21945849</v>
      </c>
      <c r="K68" s="115">
        <f t="shared" si="3"/>
        <v>19536744</v>
      </c>
      <c r="L68" s="127">
        <f t="shared" si="3"/>
        <v>25482914</v>
      </c>
      <c r="M68" s="127">
        <f t="shared" si="3"/>
        <v>31432871</v>
      </c>
      <c r="N68" s="127">
        <f t="shared" si="3"/>
        <v>21372353</v>
      </c>
      <c r="O68" s="113">
        <f t="shared" ref="O68:O74" si="4">N68/M68*100</f>
        <v>67.993639524687381</v>
      </c>
      <c r="P68" s="113">
        <f t="shared" ref="P68:P71" si="5">N68/L68*100</f>
        <v>83.86934476959739</v>
      </c>
    </row>
    <row r="69" spans="1:16" ht="13.9" customHeight="1" x14ac:dyDescent="0.2">
      <c r="A69" s="118">
        <v>67</v>
      </c>
      <c r="B69" s="100" t="s">
        <v>472</v>
      </c>
      <c r="C69" s="114">
        <f t="shared" ref="C69:N69" si="6">C25-C4</f>
        <v>-2555933</v>
      </c>
      <c r="D69" s="114">
        <f t="shared" si="6"/>
        <v>-3322920</v>
      </c>
      <c r="E69" s="115">
        <f t="shared" si="6"/>
        <v>-4007900</v>
      </c>
      <c r="F69" s="115">
        <f t="shared" si="6"/>
        <v>-1272870</v>
      </c>
      <c r="G69" s="115">
        <f t="shared" si="6"/>
        <v>-1742819</v>
      </c>
      <c r="H69" s="115">
        <f t="shared" si="6"/>
        <v>-2242093</v>
      </c>
      <c r="I69" s="115">
        <f t="shared" si="6"/>
        <v>5743554</v>
      </c>
      <c r="J69" s="115">
        <f t="shared" si="6"/>
        <v>7073583</v>
      </c>
      <c r="K69" s="115">
        <f t="shared" si="6"/>
        <v>5314161</v>
      </c>
      <c r="L69" s="115">
        <f t="shared" si="6"/>
        <v>1914751</v>
      </c>
      <c r="M69" s="115">
        <f t="shared" si="6"/>
        <v>2007844</v>
      </c>
      <c r="N69" s="115">
        <f t="shared" si="6"/>
        <v>-935832</v>
      </c>
      <c r="O69" s="113">
        <f t="shared" si="4"/>
        <v>-46.608800285281127</v>
      </c>
      <c r="P69" s="113">
        <f t="shared" si="5"/>
        <v>-48.874866758131994</v>
      </c>
    </row>
    <row r="70" spans="1:16" ht="13.9" customHeight="1" x14ac:dyDescent="0.2">
      <c r="A70" s="118">
        <v>68</v>
      </c>
      <c r="B70" s="100" t="s">
        <v>473</v>
      </c>
      <c r="C70" s="114">
        <f t="shared" ref="C70:N70" si="7">C37-C15</f>
        <v>-80949</v>
      </c>
      <c r="D70" s="114">
        <f t="shared" si="7"/>
        <v>-16079</v>
      </c>
      <c r="E70" s="115">
        <f t="shared" si="7"/>
        <v>-95158</v>
      </c>
      <c r="F70" s="115">
        <f t="shared" si="7"/>
        <v>-21872</v>
      </c>
      <c r="G70" s="115">
        <f t="shared" si="7"/>
        <v>-44692</v>
      </c>
      <c r="H70" s="115">
        <f t="shared" si="7"/>
        <v>-34700</v>
      </c>
      <c r="I70" s="115">
        <f t="shared" si="7"/>
        <v>-70722</v>
      </c>
      <c r="J70" s="115">
        <f t="shared" si="7"/>
        <v>-868230</v>
      </c>
      <c r="K70" s="115">
        <f t="shared" si="7"/>
        <v>-1864286</v>
      </c>
      <c r="L70" s="115">
        <f t="shared" si="7"/>
        <v>-173543</v>
      </c>
      <c r="M70" s="115">
        <f t="shared" si="7"/>
        <v>-929001</v>
      </c>
      <c r="N70" s="115">
        <f t="shared" si="7"/>
        <v>-1994144</v>
      </c>
      <c r="O70" s="113">
        <f t="shared" si="4"/>
        <v>214.65466667958376</v>
      </c>
      <c r="P70" s="113">
        <f t="shared" si="5"/>
        <v>1149.0777501829518</v>
      </c>
    </row>
    <row r="71" spans="1:16" s="44" customFormat="1" ht="13.9" customHeight="1" x14ac:dyDescent="0.2">
      <c r="A71" s="119">
        <v>69</v>
      </c>
      <c r="B71" s="99" t="s">
        <v>474</v>
      </c>
      <c r="C71" s="114">
        <f t="shared" ref="C71:N71" si="8">C69+C70</f>
        <v>-2636882</v>
      </c>
      <c r="D71" s="114">
        <f t="shared" si="8"/>
        <v>-3338999</v>
      </c>
      <c r="E71" s="115">
        <f t="shared" si="8"/>
        <v>-4103058</v>
      </c>
      <c r="F71" s="115">
        <f t="shared" si="8"/>
        <v>-1294742</v>
      </c>
      <c r="G71" s="115">
        <f t="shared" si="8"/>
        <v>-1787511</v>
      </c>
      <c r="H71" s="115">
        <f t="shared" si="8"/>
        <v>-2276793</v>
      </c>
      <c r="I71" s="115">
        <f t="shared" si="8"/>
        <v>5672832</v>
      </c>
      <c r="J71" s="115">
        <f t="shared" si="8"/>
        <v>6205353</v>
      </c>
      <c r="K71" s="115">
        <f t="shared" si="8"/>
        <v>3449875</v>
      </c>
      <c r="L71" s="127">
        <f t="shared" si="8"/>
        <v>1741208</v>
      </c>
      <c r="M71" s="127">
        <f t="shared" si="8"/>
        <v>1078843</v>
      </c>
      <c r="N71" s="127">
        <f t="shared" si="8"/>
        <v>-2929976</v>
      </c>
      <c r="O71" s="113">
        <f t="shared" si="4"/>
        <v>-271.58502210238191</v>
      </c>
      <c r="P71" s="113">
        <f t="shared" si="5"/>
        <v>-168.27260155018814</v>
      </c>
    </row>
    <row r="72" spans="1:16" ht="13.9" customHeight="1" x14ac:dyDescent="0.2">
      <c r="A72" s="118">
        <v>70</v>
      </c>
      <c r="B72" s="100" t="s">
        <v>475</v>
      </c>
      <c r="C72" s="114">
        <f t="shared" ref="C72:N72" si="9">C59-C51+C69</f>
        <v>1222467</v>
      </c>
      <c r="D72" s="114">
        <f t="shared" si="9"/>
        <v>1948799</v>
      </c>
      <c r="E72" s="115">
        <f t="shared" si="9"/>
        <v>4000</v>
      </c>
      <c r="F72" s="115">
        <f t="shared" si="9"/>
        <v>311811</v>
      </c>
      <c r="G72" s="115">
        <f t="shared" si="9"/>
        <v>218010</v>
      </c>
      <c r="H72" s="115">
        <f t="shared" si="9"/>
        <v>0</v>
      </c>
      <c r="I72" s="115">
        <f t="shared" si="9"/>
        <v>4094042</v>
      </c>
      <c r="J72" s="115">
        <f t="shared" si="9"/>
        <v>3396961</v>
      </c>
      <c r="K72" s="115">
        <f t="shared" si="9"/>
        <v>-4000</v>
      </c>
      <c r="L72" s="115">
        <f t="shared" si="9"/>
        <v>5628320</v>
      </c>
      <c r="M72" s="115">
        <f t="shared" si="9"/>
        <v>5563770</v>
      </c>
      <c r="N72" s="115">
        <f t="shared" si="9"/>
        <v>0</v>
      </c>
      <c r="O72" s="113">
        <f t="shared" si="4"/>
        <v>0</v>
      </c>
      <c r="P72" s="113"/>
    </row>
    <row r="73" spans="1:16" ht="13.9" customHeight="1" x14ac:dyDescent="0.2">
      <c r="A73" s="118">
        <v>71</v>
      </c>
      <c r="B73" s="100" t="s">
        <v>476</v>
      </c>
      <c r="C73" s="114">
        <f t="shared" ref="C73:N73" si="10">C64-C55+C70</f>
        <v>-80949</v>
      </c>
      <c r="D73" s="114">
        <f t="shared" si="10"/>
        <v>-16079</v>
      </c>
      <c r="E73" s="115">
        <f t="shared" si="10"/>
        <v>-4000</v>
      </c>
      <c r="F73" s="115">
        <f t="shared" si="10"/>
        <v>-21872</v>
      </c>
      <c r="G73" s="115">
        <f t="shared" si="10"/>
        <v>-44692</v>
      </c>
      <c r="H73" s="115">
        <f t="shared" si="10"/>
        <v>0</v>
      </c>
      <c r="I73" s="115">
        <f t="shared" si="10"/>
        <v>-70722</v>
      </c>
      <c r="J73" s="115">
        <f t="shared" si="10"/>
        <v>4054794</v>
      </c>
      <c r="K73" s="115">
        <f t="shared" si="10"/>
        <v>4000</v>
      </c>
      <c r="L73" s="115">
        <f t="shared" si="10"/>
        <v>-173543</v>
      </c>
      <c r="M73" s="115">
        <f t="shared" si="10"/>
        <v>3994023</v>
      </c>
      <c r="N73" s="115">
        <f t="shared" si="10"/>
        <v>0</v>
      </c>
      <c r="O73" s="113">
        <f t="shared" si="4"/>
        <v>0</v>
      </c>
      <c r="P73" s="113"/>
    </row>
    <row r="74" spans="1:16" ht="13.9" customHeight="1" x14ac:dyDescent="0.2">
      <c r="A74" s="118">
        <v>72</v>
      </c>
      <c r="B74" s="100" t="s">
        <v>477</v>
      </c>
      <c r="C74" s="114">
        <f t="shared" ref="C74:N74" si="11">C72+C73</f>
        <v>1141518</v>
      </c>
      <c r="D74" s="114">
        <f t="shared" si="11"/>
        <v>1932720</v>
      </c>
      <c r="E74" s="115">
        <f t="shared" si="11"/>
        <v>0</v>
      </c>
      <c r="F74" s="115">
        <f t="shared" si="11"/>
        <v>289939</v>
      </c>
      <c r="G74" s="115">
        <f t="shared" si="11"/>
        <v>173318</v>
      </c>
      <c r="H74" s="115">
        <f t="shared" si="11"/>
        <v>0</v>
      </c>
      <c r="I74" s="115">
        <f t="shared" si="11"/>
        <v>4023320</v>
      </c>
      <c r="J74" s="115">
        <f t="shared" si="11"/>
        <v>7451755</v>
      </c>
      <c r="K74" s="115">
        <f t="shared" si="11"/>
        <v>0</v>
      </c>
      <c r="L74" s="115">
        <f t="shared" si="11"/>
        <v>5454777</v>
      </c>
      <c r="M74" s="115">
        <f t="shared" si="11"/>
        <v>9557793</v>
      </c>
      <c r="N74" s="115">
        <f t="shared" si="11"/>
        <v>0</v>
      </c>
      <c r="O74" s="113">
        <f t="shared" si="4"/>
        <v>0</v>
      </c>
      <c r="P74" s="113"/>
    </row>
    <row r="77" spans="1:16" x14ac:dyDescent="0.2">
      <c r="M77" s="178"/>
      <c r="N77" s="70"/>
    </row>
    <row r="78" spans="1:16" s="74" customFormat="1" x14ac:dyDescent="0.2">
      <c r="A78" s="130"/>
      <c r="B78" s="71"/>
      <c r="D78" s="131"/>
      <c r="M78" s="178"/>
      <c r="N78" s="70"/>
    </row>
    <row r="79" spans="1:16" x14ac:dyDescent="0.2">
      <c r="N79" s="70"/>
    </row>
    <row r="80" spans="1:16" x14ac:dyDescent="0.2">
      <c r="M80" s="178"/>
      <c r="N80" s="70"/>
    </row>
    <row r="81" spans="1:14" x14ac:dyDescent="0.2">
      <c r="M81" s="178"/>
      <c r="N81" s="70"/>
    </row>
    <row r="82" spans="1:14" x14ac:dyDescent="0.2">
      <c r="N82" s="70"/>
    </row>
    <row r="83" spans="1:14" s="74" customFormat="1" x14ac:dyDescent="0.2">
      <c r="A83" s="130"/>
      <c r="B83" s="71"/>
      <c r="D83" s="131"/>
      <c r="N83" s="132"/>
    </row>
    <row r="84" spans="1:14" s="74" customFormat="1" x14ac:dyDescent="0.2">
      <c r="A84" s="130"/>
      <c r="B84" s="71"/>
      <c r="D84" s="131"/>
      <c r="N84" s="132"/>
    </row>
    <row r="94" spans="1:14" s="74" customFormat="1" x14ac:dyDescent="0.2">
      <c r="A94" s="130"/>
      <c r="B94" s="71"/>
      <c r="D94" s="131"/>
    </row>
  </sheetData>
  <mergeCells count="6">
    <mergeCell ref="P1:P2"/>
    <mergeCell ref="C1:E1"/>
    <mergeCell ref="F1:H1"/>
    <mergeCell ref="I1:K1"/>
    <mergeCell ref="L1:N1"/>
    <mergeCell ref="O1:O2"/>
  </mergeCells>
  <pageMargins left="0.98425196850393704" right="0.78740157480314965" top="1.1811023622047245" bottom="0.98425196850393704" header="0.51181102362204722" footer="0.51181102362204722"/>
  <pageSetup paperSize="9" scale="60" fitToWidth="0" fitToHeight="0" orientation="landscape" r:id="rId1"/>
  <headerFooter alignWithMargins="0">
    <oddHeader xml:space="preserve">&amp;C&amp;"Times New Roman,Félkövér"&amp;12Budapest VIII. kerületi Önkormányzat 2018. évi költségvetés
működési és felhalmozási előirányzatának mérlegszerű kimutatása&amp;R&amp;"Times New Roman,Félkövér dőlt"3.mell. a ...../2018. (.....) 
önk. rendelethez
ezer forintban
</oddHeader>
    <oddFooter>&amp;R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E36"/>
  <sheetViews>
    <sheetView tabSelected="1" topLeftCell="A7" zoomScaleNormal="100" workbookViewId="0">
      <selection activeCell="B18" sqref="B18"/>
    </sheetView>
  </sheetViews>
  <sheetFormatPr defaultColWidth="9.140625" defaultRowHeight="12.75" x14ac:dyDescent="0.2"/>
  <cols>
    <col min="1" max="1" width="35.140625" style="172" customWidth="1"/>
    <col min="2" max="2" width="15.7109375" style="175" customWidth="1"/>
    <col min="3" max="4" width="15.7109375" style="176" customWidth="1"/>
    <col min="5" max="5" width="30.85546875" style="177" customWidth="1"/>
    <col min="6" max="16384" width="9.140625" style="147"/>
  </cols>
  <sheetData>
    <row r="1" spans="1:5" s="133" customFormat="1" ht="38.25" customHeight="1" thickBot="1" x14ac:dyDescent="0.25">
      <c r="A1" s="212" t="s">
        <v>478</v>
      </c>
      <c r="B1" s="213"/>
      <c r="C1" s="213"/>
      <c r="D1" s="213"/>
      <c r="E1" s="214"/>
    </row>
    <row r="2" spans="1:5" s="138" customFormat="1" ht="40.15" customHeight="1" thickBot="1" x14ac:dyDescent="0.25">
      <c r="A2" s="134" t="s">
        <v>479</v>
      </c>
      <c r="B2" s="135" t="s">
        <v>480</v>
      </c>
      <c r="C2" s="135" t="s">
        <v>481</v>
      </c>
      <c r="D2" s="136" t="s">
        <v>482</v>
      </c>
      <c r="E2" s="137" t="s">
        <v>483</v>
      </c>
    </row>
    <row r="3" spans="1:5" s="138" customFormat="1" ht="19.899999999999999" customHeight="1" x14ac:dyDescent="0.2">
      <c r="A3" s="139" t="s">
        <v>484</v>
      </c>
      <c r="B3" s="140"/>
      <c r="C3" s="140"/>
      <c r="D3" s="141"/>
      <c r="E3" s="142"/>
    </row>
    <row r="4" spans="1:5" s="133" customFormat="1" ht="19.899999999999999" customHeight="1" x14ac:dyDescent="0.2">
      <c r="A4" s="143" t="s">
        <v>485</v>
      </c>
      <c r="B4" s="144">
        <v>0</v>
      </c>
      <c r="C4" s="144">
        <v>19469</v>
      </c>
      <c r="D4" s="144">
        <f>SUM(B4:C4)</f>
        <v>19469</v>
      </c>
      <c r="E4" s="145" t="s">
        <v>486</v>
      </c>
    </row>
    <row r="5" spans="1:5" ht="30" customHeight="1" x14ac:dyDescent="0.2">
      <c r="A5" s="146" t="s">
        <v>487</v>
      </c>
      <c r="B5" s="144">
        <v>0</v>
      </c>
      <c r="C5" s="144">
        <v>7476</v>
      </c>
      <c r="D5" s="144">
        <f t="shared" ref="D5:D16" si="0">SUM(B5:C5)</f>
        <v>7476</v>
      </c>
      <c r="E5" s="145" t="s">
        <v>488</v>
      </c>
    </row>
    <row r="6" spans="1:5" ht="30" customHeight="1" x14ac:dyDescent="0.2">
      <c r="A6" s="146" t="s">
        <v>489</v>
      </c>
      <c r="B6" s="144">
        <v>0</v>
      </c>
      <c r="C6" s="144">
        <v>7476</v>
      </c>
      <c r="D6" s="144">
        <f t="shared" si="0"/>
        <v>7476</v>
      </c>
      <c r="E6" s="145" t="s">
        <v>488</v>
      </c>
    </row>
    <row r="7" spans="1:5" ht="30" customHeight="1" x14ac:dyDescent="0.2">
      <c r="A7" s="146" t="s">
        <v>490</v>
      </c>
      <c r="B7" s="144">
        <v>0</v>
      </c>
      <c r="C7" s="144">
        <v>9600</v>
      </c>
      <c r="D7" s="144">
        <f t="shared" si="0"/>
        <v>9600</v>
      </c>
      <c r="E7" s="145" t="s">
        <v>488</v>
      </c>
    </row>
    <row r="8" spans="1:5" ht="30" customHeight="1" x14ac:dyDescent="0.2">
      <c r="A8" s="146" t="s">
        <v>491</v>
      </c>
      <c r="B8" s="144">
        <f>2030+30000</f>
        <v>32030</v>
      </c>
      <c r="C8" s="144"/>
      <c r="D8" s="144">
        <f t="shared" si="0"/>
        <v>32030</v>
      </c>
      <c r="E8" s="145" t="s">
        <v>486</v>
      </c>
    </row>
    <row r="9" spans="1:5" ht="30" customHeight="1" x14ac:dyDescent="0.2">
      <c r="A9" s="146" t="s">
        <v>492</v>
      </c>
      <c r="B9" s="144">
        <v>0</v>
      </c>
      <c r="C9" s="144">
        <v>5807</v>
      </c>
      <c r="D9" s="144">
        <f t="shared" si="0"/>
        <v>5807</v>
      </c>
      <c r="E9" s="145" t="s">
        <v>493</v>
      </c>
    </row>
    <row r="10" spans="1:5" ht="30" customHeight="1" x14ac:dyDescent="0.2">
      <c r="A10" s="146" t="s">
        <v>494</v>
      </c>
      <c r="B10" s="144">
        <v>0</v>
      </c>
      <c r="C10" s="144">
        <v>5000</v>
      </c>
      <c r="D10" s="144">
        <f t="shared" si="0"/>
        <v>5000</v>
      </c>
      <c r="E10" s="145" t="s">
        <v>495</v>
      </c>
    </row>
    <row r="11" spans="1:5" ht="30" customHeight="1" x14ac:dyDescent="0.2">
      <c r="A11" s="146" t="s">
        <v>496</v>
      </c>
      <c r="B11" s="144">
        <v>0</v>
      </c>
      <c r="C11" s="144">
        <v>5000</v>
      </c>
      <c r="D11" s="144">
        <f t="shared" si="0"/>
        <v>5000</v>
      </c>
      <c r="E11" s="145" t="s">
        <v>493</v>
      </c>
    </row>
    <row r="12" spans="1:5" ht="30" customHeight="1" x14ac:dyDescent="0.2">
      <c r="A12" s="146" t="s">
        <v>497</v>
      </c>
      <c r="B12" s="144">
        <v>0</v>
      </c>
      <c r="C12" s="144">
        <v>1000</v>
      </c>
      <c r="D12" s="144">
        <f t="shared" si="0"/>
        <v>1000</v>
      </c>
      <c r="E12" s="145" t="s">
        <v>493</v>
      </c>
    </row>
    <row r="13" spans="1:5" ht="30" customHeight="1" x14ac:dyDescent="0.2">
      <c r="A13" s="146" t="s">
        <v>498</v>
      </c>
      <c r="B13" s="144"/>
      <c r="C13" s="144">
        <v>5000</v>
      </c>
      <c r="D13" s="144">
        <f t="shared" si="0"/>
        <v>5000</v>
      </c>
      <c r="E13" s="145" t="s">
        <v>499</v>
      </c>
    </row>
    <row r="14" spans="1:5" ht="19.899999999999999" customHeight="1" x14ac:dyDescent="0.2">
      <c r="A14" s="148" t="s">
        <v>500</v>
      </c>
      <c r="B14" s="144">
        <f>40000+22946+38009</f>
        <v>100955</v>
      </c>
      <c r="C14" s="144">
        <v>0</v>
      </c>
      <c r="D14" s="144">
        <f t="shared" si="0"/>
        <v>100955</v>
      </c>
      <c r="E14" s="145" t="s">
        <v>499</v>
      </c>
    </row>
    <row r="15" spans="1:5" ht="19.899999999999999" customHeight="1" x14ac:dyDescent="0.2">
      <c r="A15" s="148" t="s">
        <v>501</v>
      </c>
      <c r="B15" s="144"/>
      <c r="C15" s="144">
        <v>50000</v>
      </c>
      <c r="D15" s="144">
        <f t="shared" si="0"/>
        <v>50000</v>
      </c>
      <c r="E15" s="145" t="s">
        <v>502</v>
      </c>
    </row>
    <row r="16" spans="1:5" ht="19.899999999999999" customHeight="1" thickBot="1" x14ac:dyDescent="0.25">
      <c r="A16" s="149" t="s">
        <v>503</v>
      </c>
      <c r="B16" s="150">
        <f>66323-5000</f>
        <v>61323</v>
      </c>
      <c r="C16" s="150"/>
      <c r="D16" s="150">
        <f t="shared" si="0"/>
        <v>61323</v>
      </c>
      <c r="E16" s="151" t="s">
        <v>502</v>
      </c>
    </row>
    <row r="17" spans="1:5" s="155" customFormat="1" ht="19.899999999999999" customHeight="1" thickBot="1" x14ac:dyDescent="0.25">
      <c r="A17" s="152" t="s">
        <v>504</v>
      </c>
      <c r="B17" s="153">
        <f>SUM(B4:B16)</f>
        <v>194308</v>
      </c>
      <c r="C17" s="153">
        <f>SUM(C4:C16)</f>
        <v>115828</v>
      </c>
      <c r="D17" s="153">
        <f>SUM(D4:D16)</f>
        <v>310136</v>
      </c>
      <c r="E17" s="154"/>
    </row>
    <row r="18" spans="1:5" s="155" customFormat="1" ht="19.899999999999999" customHeight="1" thickBot="1" x14ac:dyDescent="0.25">
      <c r="A18" s="156" t="s">
        <v>505</v>
      </c>
      <c r="B18" s="157">
        <f>100000+329584+2505</f>
        <v>432089</v>
      </c>
      <c r="C18" s="157"/>
      <c r="D18" s="157">
        <f>SUM(B18:C18)</f>
        <v>432089</v>
      </c>
      <c r="E18" s="158" t="s">
        <v>506</v>
      </c>
    </row>
    <row r="19" spans="1:5" s="155" customFormat="1" ht="30" customHeight="1" thickBot="1" x14ac:dyDescent="0.25">
      <c r="A19" s="152" t="s">
        <v>507</v>
      </c>
      <c r="B19" s="153">
        <f>B18+B17</f>
        <v>626397</v>
      </c>
      <c r="C19" s="153">
        <f>C18+C17</f>
        <v>115828</v>
      </c>
      <c r="D19" s="153">
        <f>D18+D17</f>
        <v>742225</v>
      </c>
      <c r="E19" s="159"/>
    </row>
    <row r="20" spans="1:5" s="162" customFormat="1" ht="26.1" customHeight="1" x14ac:dyDescent="0.2">
      <c r="A20" s="160"/>
      <c r="B20" s="161"/>
      <c r="C20" s="161"/>
      <c r="D20" s="161"/>
      <c r="E20" s="160"/>
    </row>
    <row r="21" spans="1:5" ht="25.5" customHeight="1" thickBot="1" x14ac:dyDescent="0.25">
      <c r="A21" s="215" t="s">
        <v>508</v>
      </c>
      <c r="B21" s="215"/>
      <c r="C21" s="215"/>
      <c r="D21" s="215"/>
      <c r="E21" s="215"/>
    </row>
    <row r="22" spans="1:5" ht="40.15" customHeight="1" thickBot="1" x14ac:dyDescent="0.25">
      <c r="A22" s="134" t="s">
        <v>479</v>
      </c>
      <c r="B22" s="136" t="s">
        <v>480</v>
      </c>
      <c r="C22" s="136" t="s">
        <v>481</v>
      </c>
      <c r="D22" s="136" t="s">
        <v>482</v>
      </c>
      <c r="E22" s="137" t="s">
        <v>483</v>
      </c>
    </row>
    <row r="23" spans="1:5" ht="19.899999999999999" customHeight="1" x14ac:dyDescent="0.2">
      <c r="A23" s="163" t="s">
        <v>509</v>
      </c>
      <c r="B23" s="164">
        <v>0</v>
      </c>
      <c r="C23" s="164">
        <v>389647</v>
      </c>
      <c r="D23" s="164">
        <f>SUM(B23:C23)</f>
        <v>389647</v>
      </c>
      <c r="E23" s="165" t="s">
        <v>502</v>
      </c>
    </row>
    <row r="24" spans="1:5" ht="30" customHeight="1" x14ac:dyDescent="0.2">
      <c r="A24" s="166" t="s">
        <v>510</v>
      </c>
      <c r="B24" s="167"/>
      <c r="C24" s="167">
        <v>17500</v>
      </c>
      <c r="D24" s="167">
        <f t="shared" ref="D24:D25" si="1">SUM(B24:C24)</f>
        <v>17500</v>
      </c>
      <c r="E24" s="168" t="s">
        <v>493</v>
      </c>
    </row>
    <row r="25" spans="1:5" ht="19.899999999999999" customHeight="1" thickBot="1" x14ac:dyDescent="0.25">
      <c r="A25" s="169" t="s">
        <v>511</v>
      </c>
      <c r="B25" s="144"/>
      <c r="C25" s="144">
        <f>479590+33400-2000</f>
        <v>510990</v>
      </c>
      <c r="D25" s="167">
        <f t="shared" si="1"/>
        <v>510990</v>
      </c>
      <c r="E25" s="145" t="s">
        <v>506</v>
      </c>
    </row>
    <row r="26" spans="1:5" ht="19.899999999999999" customHeight="1" thickBot="1" x14ac:dyDescent="0.25">
      <c r="A26" s="152" t="s">
        <v>512</v>
      </c>
      <c r="B26" s="153">
        <f>SUM(B23:B25)</f>
        <v>0</v>
      </c>
      <c r="C26" s="153">
        <f>SUM(C23:C25)</f>
        <v>918137</v>
      </c>
      <c r="D26" s="153">
        <f>SUM(D23:D25)</f>
        <v>918137</v>
      </c>
      <c r="E26" s="159"/>
    </row>
    <row r="27" spans="1:5" x14ac:dyDescent="0.2">
      <c r="A27" s="170"/>
      <c r="B27" s="171"/>
      <c r="C27" s="171"/>
      <c r="D27" s="171"/>
      <c r="E27" s="172"/>
    </row>
    <row r="28" spans="1:5" ht="12.75" customHeight="1" x14ac:dyDescent="0.2">
      <c r="A28" s="170"/>
      <c r="B28" s="171"/>
      <c r="C28" s="171"/>
      <c r="D28" s="171"/>
      <c r="E28" s="172"/>
    </row>
    <row r="29" spans="1:5" x14ac:dyDescent="0.2">
      <c r="A29" s="173"/>
      <c r="B29" s="171"/>
      <c r="C29" s="171"/>
      <c r="D29" s="171"/>
      <c r="E29" s="172"/>
    </row>
    <row r="30" spans="1:5" x14ac:dyDescent="0.2">
      <c r="A30" s="170"/>
      <c r="B30" s="171"/>
      <c r="C30" s="171"/>
      <c r="D30" s="171"/>
      <c r="E30" s="172"/>
    </row>
    <row r="31" spans="1:5" x14ac:dyDescent="0.2">
      <c r="A31" s="174"/>
    </row>
    <row r="32" spans="1:5" x14ac:dyDescent="0.2">
      <c r="A32" s="174"/>
    </row>
    <row r="33" spans="1:1" x14ac:dyDescent="0.2">
      <c r="A33" s="174"/>
    </row>
    <row r="34" spans="1:1" x14ac:dyDescent="0.2">
      <c r="A34" s="174"/>
    </row>
    <row r="35" spans="1:1" x14ac:dyDescent="0.2">
      <c r="A35" s="174"/>
    </row>
    <row r="36" spans="1:1" x14ac:dyDescent="0.2">
      <c r="A36" s="174"/>
    </row>
  </sheetData>
  <mergeCells count="2">
    <mergeCell ref="A1:E1"/>
    <mergeCell ref="A21:E21"/>
  </mergeCells>
  <printOptions horizontalCentered="1"/>
  <pageMargins left="0.78740157480314965" right="0.62992125984251968" top="0.6692913385826772" bottom="0.31496062992125984" header="0.19685039370078741" footer="0.11811023622047245"/>
  <pageSetup paperSize="9" scale="78" orientation="portrait" r:id="rId1"/>
  <headerFooter alignWithMargins="0">
    <oddHeader>&amp;C&amp;"Times New Roman,Félkövér"Budapest VIII. kerületi Önkormányzat 
 2018. évi költségvetés működési cél és általános,
 és felhalmozási céltartalék  előirányzata&amp;R&amp;"Times New Roman,Félkövér dőlt"4. mell. a ...../2018. (....) 
önk.rendelethez
ezer forintban</oddHeader>
    <oddFooter>&amp;R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7</vt:i4>
      </vt:variant>
    </vt:vector>
  </HeadingPairs>
  <TitlesOfParts>
    <vt:vector size="11" baseType="lpstr">
      <vt:lpstr>címrendösszesen</vt:lpstr>
      <vt:lpstr>összesített önk.- köt.-álla (2</vt:lpstr>
      <vt:lpstr>mérleg</vt:lpstr>
      <vt:lpstr>tartalékok</vt:lpstr>
      <vt:lpstr>címrendösszesen!Nyomtatási_cím</vt:lpstr>
      <vt:lpstr>mérleg!Nyomtatási_cím</vt:lpstr>
      <vt:lpstr>'összesített önk.- köt.-álla (2'!Nyomtatási_cím</vt:lpstr>
      <vt:lpstr>címrendösszesen!Nyomtatási_terület</vt:lpstr>
      <vt:lpstr>mérleg!Nyomtatási_terület</vt:lpstr>
      <vt:lpstr>'összesített önk.- köt.-álla (2'!Nyomtatási_terület</vt:lpstr>
      <vt:lpstr>tartalékok!Nyomtatási_terület</vt:lpstr>
    </vt:vector>
  </TitlesOfParts>
  <Company>Józsefvárosi Önkormányzat Polgármesteri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Páris Gyuláné</dc:creator>
  <cp:lastModifiedBy>Bodnár Gabriella</cp:lastModifiedBy>
  <cp:lastPrinted>2018-02-13T08:44:05Z</cp:lastPrinted>
  <dcterms:created xsi:type="dcterms:W3CDTF">2018-02-06T08:24:43Z</dcterms:created>
  <dcterms:modified xsi:type="dcterms:W3CDTF">2018-02-23T11:10:07Z</dcterms:modified>
</cp:coreProperties>
</file>