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320" windowHeight="7932" firstSheet="12" activeTab="18"/>
  </bookViews>
  <sheets>
    <sheet name="bevételek" sheetId="1" r:id="rId1"/>
    <sheet name="kiadások működés felhalmozás" sheetId="2" r:id="rId2"/>
    <sheet name="kiadások működés felhalmozás (2" sheetId="3" r:id="rId3"/>
    <sheet name="kiadások működés felhalmozás (3" sheetId="4" r:id="rId4"/>
    <sheet name="MÉRLEG" sheetId="5" r:id="rId5"/>
    <sheet name="MÉRLEG (2)" sheetId="6" r:id="rId6"/>
    <sheet name="MÉRLEG (3)" sheetId="7" r:id="rId7"/>
    <sheet name="létszám" sheetId="8" r:id="rId8"/>
    <sheet name="beruházások felújítások" sheetId="9" r:id="rId9"/>
    <sheet name="stabilitási 1" sheetId="10" r:id="rId10"/>
    <sheet name="stabilitási 2" sheetId="11" r:id="rId11"/>
    <sheet name="hitelek" sheetId="12" r:id="rId12"/>
    <sheet name="finanszírozás" sheetId="13" r:id="rId13"/>
    <sheet name="helyi adók" sheetId="14" r:id="rId14"/>
    <sheet name="EI FELHASZN TERV" sheetId="15" r:id="rId15"/>
    <sheet name="EI FELHASZN TERV (2)" sheetId="16" r:id="rId16"/>
    <sheet name="TÖBB ÉVES" sheetId="17" r:id="rId17"/>
    <sheet name="KÖZVETETT" sheetId="18" r:id="rId18"/>
    <sheet name="GÖRDÜLŐ" sheetId="19" r:id="rId19"/>
  </sheets>
  <definedNames>
    <definedName name="foot_4_place" localSheetId="10">'stabilitási 2'!$A$18</definedName>
    <definedName name="foot_5_place" localSheetId="10">'stabilitási 2'!#REF!</definedName>
    <definedName name="foot_53_place" localSheetId="10">'stabilitási 2'!$A$63</definedName>
    <definedName name="_xlnm.Print_Area" localSheetId="8">'beruházások felújítások'!$A$1:$H$52</definedName>
    <definedName name="_xlnm.Print_Area" localSheetId="0">'bevételek'!$A$1:$F$95</definedName>
    <definedName name="_xlnm.Print_Area" localSheetId="14">'EI FELHASZN TERV'!$A$1:$O$216</definedName>
    <definedName name="_xlnm.Print_Area" localSheetId="15">'EI FELHASZN TERV (2)'!$A$1:$O$216</definedName>
    <definedName name="_xlnm.Print_Area" localSheetId="12">'finanszírozás'!$A$1:$D$9</definedName>
    <definedName name="_xlnm.Print_Area" localSheetId="18">'GÖRDÜLŐ'!$A$1:$J$43</definedName>
    <definedName name="_xlnm.Print_Area" localSheetId="11">'hitelek'!$A$1:$D$70</definedName>
    <definedName name="_xlnm.Print_Area" localSheetId="1">'kiadások működés felhalmozás'!$A$1:$F$123</definedName>
    <definedName name="_xlnm.Print_Area" localSheetId="2">'kiadások működés felhalmozás (2'!$A$1:$F$123</definedName>
    <definedName name="_xlnm.Print_Area" localSheetId="3">'kiadások működés felhalmozás (3'!$A$1:$F$123</definedName>
    <definedName name="_xlnm.Print_Area" localSheetId="17">'KÖZVETETT'!$A$1:$E$35</definedName>
    <definedName name="_xlnm.Print_Area" localSheetId="7">'létszám'!$A$1:$D$33</definedName>
    <definedName name="_xlnm.Print_Area" localSheetId="4">'MÉRLEG'!$A$1:$E$154</definedName>
    <definedName name="_xlnm.Print_Area" localSheetId="5">'MÉRLEG (2)'!$A$1:$E$154</definedName>
    <definedName name="_xlnm.Print_Area" localSheetId="6">'MÉRLEG (3)'!$A$1:$E$154</definedName>
    <definedName name="_xlnm.Print_Area" localSheetId="9">'stabilitási 1'!$A$1:$J$49</definedName>
    <definedName name="_xlnm.Print_Area" localSheetId="10">'stabilitási 2'!$A$1:$H$38</definedName>
    <definedName name="_xlnm.Print_Area" localSheetId="16">'TÖBB ÉVES'!$A$1:$I$32</definedName>
    <definedName name="pr232" localSheetId="18">'GÖRDÜLŐ'!#REF!</definedName>
    <definedName name="pr232" localSheetId="17">'KÖZVETETT'!$A$11</definedName>
    <definedName name="pr232" localSheetId="4">'MÉRLEG'!#REF!</definedName>
    <definedName name="pr232" localSheetId="5">'MÉRLEG (2)'!$A$17</definedName>
    <definedName name="pr232" localSheetId="6">'MÉRLEG (3)'!$A$17</definedName>
    <definedName name="pr232" localSheetId="16">'TÖBB ÉVES'!$A$17</definedName>
    <definedName name="pr233" localSheetId="18">'GÖRDÜLŐ'!#REF!</definedName>
    <definedName name="pr233" localSheetId="17">'KÖZVETETT'!$A$16</definedName>
    <definedName name="pr233" localSheetId="4">'MÉRLEG'!#REF!</definedName>
    <definedName name="pr233" localSheetId="5">'MÉRLEG (2)'!$A$18</definedName>
    <definedName name="pr233" localSheetId="6">'MÉRLEG (3)'!$A$18</definedName>
    <definedName name="pr233" localSheetId="16">'TÖBB ÉVES'!$A$18</definedName>
    <definedName name="pr234" localSheetId="18">'GÖRDÜLŐ'!#REF!</definedName>
    <definedName name="pr234" localSheetId="17">'KÖZVETETT'!$A$24</definedName>
    <definedName name="pr234" localSheetId="4">'MÉRLEG'!#REF!</definedName>
    <definedName name="pr234" localSheetId="5">'MÉRLEG (2)'!$A$19</definedName>
    <definedName name="pr234" localSheetId="6">'MÉRLEG (3)'!$A$19</definedName>
    <definedName name="pr234" localSheetId="16">'TÖBB ÉVES'!$A$19</definedName>
    <definedName name="pr235" localSheetId="18">'GÖRDÜLŐ'!#REF!</definedName>
    <definedName name="pr235" localSheetId="17">'KÖZVETETT'!$A$29</definedName>
    <definedName name="pr235" localSheetId="4">'MÉRLEG'!#REF!</definedName>
    <definedName name="pr235" localSheetId="5">'MÉRLEG (2)'!$A$20</definedName>
    <definedName name="pr235" localSheetId="6">'MÉRLEG (3)'!$A$20</definedName>
    <definedName name="pr235" localSheetId="16">'TÖBB ÉVES'!$A$20</definedName>
    <definedName name="pr236" localSheetId="18">'GÖRDÜLŐ'!#REF!</definedName>
    <definedName name="pr236" localSheetId="17">'KÖZVETETT'!$A$34</definedName>
    <definedName name="pr236" localSheetId="4">'MÉRLEG'!#REF!</definedName>
    <definedName name="pr236" localSheetId="5">'MÉRLEG (2)'!$A$21</definedName>
    <definedName name="pr236" localSheetId="6">'MÉRLEG (3)'!$A$21</definedName>
    <definedName name="pr236" localSheetId="16">'TÖBB ÉVES'!$A$21</definedName>
    <definedName name="pr312" localSheetId="18">'GÖRDÜLŐ'!#REF!</definedName>
    <definedName name="pr312" localSheetId="17">'KÖZVETETT'!#REF!</definedName>
    <definedName name="pr312" localSheetId="4">'MÉRLEG'!#REF!</definedName>
    <definedName name="pr312" localSheetId="5">'MÉRLEG (2)'!$A$8</definedName>
    <definedName name="pr312" localSheetId="6">'MÉRLEG (3)'!$A$8</definedName>
    <definedName name="pr312" localSheetId="16">'TÖBB ÉVES'!$A$8</definedName>
    <definedName name="pr313" localSheetId="18">'GÖRDÜLŐ'!#REF!</definedName>
    <definedName name="pr313" localSheetId="17">'KÖZVETETT'!#REF!</definedName>
    <definedName name="pr313" localSheetId="4">'MÉRLEG'!#REF!</definedName>
    <definedName name="pr313" localSheetId="5">'MÉRLEG (2)'!$A$9</definedName>
    <definedName name="pr313" localSheetId="6">'MÉRLEG (3)'!$A$9</definedName>
    <definedName name="pr313" localSheetId="16">'TÖBB ÉVES'!$A$3</definedName>
    <definedName name="pr314" localSheetId="18">'GÖRDÜLŐ'!#REF!</definedName>
    <definedName name="pr314" localSheetId="17">'KÖZVETETT'!$A$3</definedName>
    <definedName name="pr314" localSheetId="4">'MÉRLEG'!#REF!</definedName>
    <definedName name="pr314" localSheetId="5">'MÉRLEG (2)'!$A$10</definedName>
    <definedName name="pr314" localSheetId="6">'MÉRLEG (3)'!$A$10</definedName>
    <definedName name="pr314" localSheetId="16">'TÖBB ÉVES'!$A$10</definedName>
    <definedName name="pr315" localSheetId="18">'GÖRDÜLŐ'!$A$3</definedName>
    <definedName name="pr315" localSheetId="17">'KÖZVETETT'!#REF!</definedName>
    <definedName name="pr315" localSheetId="4">'MÉRLEG'!#REF!</definedName>
    <definedName name="pr315" localSheetId="5">'MÉRLEG (2)'!$A$11</definedName>
    <definedName name="pr315" localSheetId="6">'MÉRLEG (3)'!$A$11</definedName>
    <definedName name="pr315" localSheetId="16">'TÖBB ÉVES'!$A$11</definedName>
    <definedName name="pr347" localSheetId="18">'GÖRDÜLŐ'!$A$6</definedName>
    <definedName name="pr348" localSheetId="18">'GÖRDÜLŐ'!$A$7</definedName>
    <definedName name="pr349" localSheetId="18">'GÖRDÜLŐ'!$A$8</definedName>
  </definedNames>
  <calcPr fullCalcOnLoad="1"/>
</workbook>
</file>

<file path=xl/sharedStrings.xml><?xml version="1.0" encoding="utf-8"?>
<sst xmlns="http://schemas.openxmlformats.org/spreadsheetml/2006/main" count="3233" uniqueCount="630">
  <si>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</si>
  <si>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</si>
  <si>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</si>
  <si>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</si>
  <si>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</si>
  <si>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</si>
  <si>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</si>
  <si>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</si>
  <si>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</si>
  <si>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</si>
  <si>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</si>
  <si>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</si>
  <si>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</rPr>
      <t xml:space="preserve"> a helyi adók;</t>
    </r>
  </si>
  <si>
    <r>
      <t>b)</t>
    </r>
    <r>
      <rPr>
        <sz val="12"/>
        <color indexed="8"/>
        <rFont val="Bookman Old Style"/>
        <family val="1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</si>
  <si>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</rPr>
      <t xml:space="preserve"> átvett pénzeszközök;</t>
    </r>
  </si>
  <si>
    <r>
      <t>e)</t>
    </r>
    <r>
      <rPr>
        <sz val="12"/>
        <color indexed="8"/>
        <rFont val="Bookman Old Style"/>
        <family val="1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</si>
  <si>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</si>
  <si>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</si>
  <si>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MINDÖSSZESEN</t>
  </si>
  <si>
    <t>ÖNKORMÁNYZAT ÉS KÖLTSÉGVETÉSI SZERVEI ELŐIRÁNYZATA MINDÖSSZESEN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</si>
  <si>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</si>
  <si>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</si>
  <si>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</si>
  <si>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</si>
  <si>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</si>
  <si>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</si>
  <si>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</si>
  <si>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</si>
  <si>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</si>
  <si>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</si>
  <si>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</si>
  <si>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</si>
  <si>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r>
      <t xml:space="preserve">a) </t>
    </r>
    <r>
      <rPr>
        <sz val="10"/>
        <color indexed="8"/>
        <rFont val="Times New Roman"/>
        <family val="1"/>
      </rPr>
      <t>a Stabilitási tv. 45. § (1) bekezdés</t>
    </r>
    <r>
      <rPr>
        <i/>
        <sz val="10"/>
        <color indexed="8"/>
        <rFont val="Times New Roman"/>
        <family val="1"/>
      </rPr>
      <t xml:space="preserve"> a) </t>
    </r>
    <r>
      <rPr>
        <sz val="10"/>
        <color indexed="8"/>
        <rFont val="Times New Roman"/>
        <family val="1"/>
      </rPr>
      <t>pontjában kapott felhatalmazás alapján kiadott jogszabályban meghatározottak szerinti saját bevételeinek és</t>
    </r>
  </si>
  <si>
    <r>
      <t xml:space="preserve">b) </t>
    </r>
    <r>
      <rPr>
        <sz val="10"/>
        <color indexed="8"/>
        <rFont val="Times New Roman"/>
        <family val="1"/>
      </rPr>
      <t>a Stabilitási tv. 3. § (1) bekezdése szerinti adósságot keletkeztető ügyleteiből eredő fizetési kötelezettségeinek</t>
    </r>
  </si>
  <si>
    <t>a költségvetési évet követő három évre várható összegét.</t>
  </si>
  <si>
    <t>AZ Áht.29/A. § szerinti tervszámoknak megfelelően a költségvetési évet követő három év tervezett előirányzatainak keretszámai főbb csoportokban, és a 29/A. § szerinti tervszámoktól történő esetleges eltérés indokai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</si>
  <si>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</si>
  <si>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</si>
  <si>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</si>
  <si>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</si>
  <si>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</si>
  <si>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</si>
  <si>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</si>
  <si>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</si>
  <si>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</si>
  <si>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</si>
  <si>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</si>
  <si>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</si>
  <si>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</si>
  <si>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</si>
  <si>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</si>
  <si>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</si>
  <si>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eredeti ei. Működési célú</t>
  </si>
  <si>
    <t>eredeti ei. Felhalmozáci célú</t>
  </si>
  <si>
    <t>eredeti ei. Felhalmozási célú</t>
  </si>
  <si>
    <t>Rovat-
szám</t>
  </si>
  <si>
    <t>Kötelezettségek megnevezése</t>
  </si>
  <si>
    <t>Köt.vállalás éve</t>
  </si>
  <si>
    <t>Tárgyév előtti kifizetés</t>
  </si>
  <si>
    <t>Összesen</t>
  </si>
  <si>
    <t>Működési célú hiteltörlesztések összesen:</t>
  </si>
  <si>
    <t>Felhalmozási célú hiteltörlesztések</t>
  </si>
  <si>
    <t>Beruházások összesen:</t>
  </si>
  <si>
    <t>Felújítások összesen:</t>
  </si>
  <si>
    <t>MINDÖSSZESEN:</t>
  </si>
  <si>
    <t>2017. évi kifizetés</t>
  </si>
  <si>
    <t>353/2011. (XII. 30.) Korm. rendelet</t>
  </si>
  <si>
    <r>
      <t>2. §</t>
    </r>
    <r>
      <rPr>
        <sz val="12"/>
        <color indexed="8"/>
        <rFont val="Times New Roman"/>
        <family val="1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</si>
  <si>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</si>
  <si>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</si>
  <si>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</si>
  <si>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</si>
  <si>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</si>
  <si>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</si>
  <si>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</si>
  <si>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r>
      <t>Áht. 29/A. §</t>
    </r>
    <r>
      <rPr>
        <sz val="10"/>
        <color indexed="8"/>
        <rFont val="Times New Roman"/>
        <family val="1"/>
      </rPr>
      <t xml:space="preserve"> A helyi önkormányzat, a nemzetiségi önkormányzat és a társulás évente, legkésőbb a költségvetési rendelet, határozat elfogadásáig határozatban állapítja meg</t>
    </r>
  </si>
  <si>
    <t>adósságot keletkeztető ügyletekből és kezességvállalásokból fennálló kötelezettségek 2017.</t>
  </si>
  <si>
    <t>saját bevételek 2017.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</si>
  <si>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</si>
  <si>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</si>
  <si>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</si>
  <si>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</si>
  <si>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</si>
  <si>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</si>
  <si>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</si>
  <si>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</si>
  <si>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</si>
  <si>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</si>
  <si>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</si>
  <si>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</si>
  <si>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</si>
  <si>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</si>
  <si>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</si>
  <si>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</si>
  <si>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</si>
  <si>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</si>
  <si>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</si>
  <si>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</si>
  <si>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</si>
  <si>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</si>
  <si>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</si>
  <si>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</si>
  <si>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</si>
  <si>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</si>
  <si>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</si>
  <si>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</si>
  <si>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</si>
  <si>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</si>
  <si>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</si>
  <si>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</si>
  <si>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</si>
  <si>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</si>
  <si>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</si>
  <si>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</si>
  <si>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</si>
  <si>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</si>
  <si>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</si>
  <si>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</si>
  <si>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</si>
  <si>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</si>
  <si>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</si>
  <si>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</si>
  <si>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</si>
  <si>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</si>
  <si>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</si>
  <si>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</si>
  <si>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</si>
  <si>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</si>
  <si>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</si>
  <si>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</si>
  <si>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</si>
  <si>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</si>
  <si>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</si>
  <si>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</si>
  <si>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</si>
  <si>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</si>
  <si>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</si>
  <si>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</si>
  <si>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</si>
  <si>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</si>
  <si>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</si>
  <si>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</si>
  <si>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</si>
  <si>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</si>
  <si>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</si>
  <si>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</si>
  <si>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</si>
  <si>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</si>
  <si>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</si>
  <si>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</si>
  <si>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</si>
  <si>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</si>
  <si>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</si>
  <si>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</si>
  <si>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</si>
  <si>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</si>
  <si>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</si>
  <si>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</si>
  <si>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</si>
  <si>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</si>
  <si>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</si>
  <si>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</si>
  <si>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</si>
  <si>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</si>
  <si>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</si>
  <si>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</si>
  <si>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</si>
  <si>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</si>
  <si>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</si>
  <si>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</si>
  <si>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</si>
  <si>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</si>
  <si>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</si>
  <si>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</si>
  <si>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</si>
  <si>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</si>
  <si>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</si>
  <si>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</si>
  <si>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</si>
  <si>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</si>
  <si>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</si>
  <si>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</si>
  <si>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</si>
  <si>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</si>
  <si>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</si>
  <si>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</si>
  <si>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</si>
  <si>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</si>
  <si>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</si>
  <si>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</si>
  <si>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</si>
  <si>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</si>
  <si>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</si>
  <si>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</si>
  <si>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</si>
  <si>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</si>
  <si>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</si>
  <si>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</si>
  <si>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</si>
  <si>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</si>
  <si>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</si>
  <si>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</si>
  <si>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</si>
  <si>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</si>
  <si>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</si>
  <si>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</si>
  <si>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</si>
  <si>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</si>
  <si>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</si>
  <si>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</si>
  <si>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</si>
  <si>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</si>
  <si>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</si>
  <si>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</si>
  <si>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</si>
  <si>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</si>
  <si>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</si>
  <si>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</si>
  <si>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</si>
  <si>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</si>
  <si>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</si>
  <si>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</si>
  <si>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</si>
  <si>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</si>
  <si>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</si>
  <si>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</si>
  <si>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</si>
  <si>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</si>
  <si>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</si>
  <si>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</si>
  <si>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</si>
  <si>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</si>
  <si>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</si>
  <si>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</si>
  <si>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</si>
  <si>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</si>
  <si>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</si>
  <si>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</si>
  <si>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</si>
  <si>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</si>
  <si>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</si>
  <si>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</si>
  <si>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</si>
  <si>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</si>
  <si>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</si>
  <si>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</si>
  <si>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</si>
  <si>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</si>
  <si>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</si>
  <si>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</si>
  <si>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</si>
  <si>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</si>
  <si>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</si>
  <si>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</si>
  <si>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</si>
  <si>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</si>
  <si>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</si>
  <si>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</si>
  <si>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</si>
  <si>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</si>
  <si>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</si>
  <si>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</si>
  <si>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</si>
  <si>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</si>
  <si>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</si>
  <si>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</si>
  <si>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</si>
  <si>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</si>
  <si>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</si>
  <si>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</si>
  <si>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</si>
  <si>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</si>
  <si>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</si>
  <si>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</si>
  <si>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</si>
  <si>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</si>
  <si>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</si>
  <si>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</si>
  <si>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</si>
  <si>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</si>
  <si>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</si>
  <si>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</si>
  <si>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</si>
  <si>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</si>
  <si>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</si>
  <si>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</si>
  <si>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</si>
  <si>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</si>
  <si>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</si>
  <si>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</si>
  <si>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</si>
  <si>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</si>
  <si>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</si>
  <si>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</si>
  <si>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</si>
  <si>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</si>
  <si>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</si>
  <si>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</si>
  <si>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</si>
  <si>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</si>
  <si>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</si>
  <si>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</si>
  <si>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</si>
  <si>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</si>
  <si>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</si>
  <si>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</si>
  <si>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</si>
  <si>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</si>
  <si>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</si>
  <si>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</si>
  <si>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</si>
  <si>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</si>
  <si>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</si>
  <si>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</si>
  <si>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</si>
  <si>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</si>
  <si>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</si>
  <si>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</si>
  <si>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</si>
  <si>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</si>
  <si>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</si>
  <si>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</si>
  <si>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</si>
  <si>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</si>
  <si>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</si>
  <si>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</si>
  <si>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</si>
  <si>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</si>
  <si>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</si>
  <si>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</si>
  <si>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</si>
  <si>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</si>
  <si>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</si>
  <si>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</si>
  <si>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</si>
  <si>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</si>
  <si>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</si>
  <si>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</si>
  <si>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</si>
  <si>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</si>
  <si>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</si>
  <si>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</si>
  <si>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</si>
  <si>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</si>
  <si>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</si>
  <si>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</si>
  <si>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</si>
  <si>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</si>
  <si>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</si>
  <si>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</si>
  <si>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</si>
  <si>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</si>
  <si>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</si>
  <si>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</si>
  <si>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</si>
  <si>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</si>
  <si>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</si>
  <si>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</si>
  <si>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</si>
  <si>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</si>
  <si>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</si>
  <si>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</si>
  <si>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</si>
  <si>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</si>
  <si>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</si>
  <si>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</si>
  <si>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</si>
  <si>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</si>
  <si>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</si>
  <si>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</si>
  <si>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</si>
  <si>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</si>
  <si>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</si>
  <si>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</si>
  <si>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</si>
  <si>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</si>
  <si>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</si>
  <si>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</si>
  <si>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</si>
  <si>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</si>
  <si>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</si>
  <si>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</si>
  <si>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</si>
  <si>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</si>
  <si>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</si>
  <si>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</si>
  <si>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</si>
  <si>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</si>
  <si>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</si>
  <si>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</si>
  <si>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</si>
  <si>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</si>
  <si>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</si>
  <si>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</si>
  <si>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</si>
  <si>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</si>
  <si>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</si>
  <si>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</si>
  <si>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</si>
  <si>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</si>
  <si>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</si>
  <si>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</si>
  <si>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</si>
  <si>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</si>
  <si>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</si>
  <si>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</si>
  <si>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</si>
  <si>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</si>
  <si>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</si>
  <si>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</si>
  <si>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</si>
  <si>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</si>
  <si>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</si>
  <si>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</si>
  <si>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</si>
  <si>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</si>
  <si>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</si>
  <si>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</si>
  <si>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</si>
  <si>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</si>
  <si>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</si>
  <si>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</si>
  <si>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</si>
  <si>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</si>
  <si>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</si>
  <si>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</si>
  <si>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</si>
  <si>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</si>
  <si>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</si>
  <si>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</si>
  <si>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</si>
  <si>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</si>
  <si>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</si>
  <si>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</si>
  <si>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</si>
  <si>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</si>
  <si>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</si>
  <si>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</si>
  <si>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</si>
  <si>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</si>
  <si>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</si>
  <si>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</si>
  <si>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</si>
  <si>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</si>
  <si>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</si>
  <si>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</si>
  <si>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</si>
  <si>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</si>
  <si>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</si>
  <si>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</si>
  <si>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</si>
  <si>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</si>
  <si>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</si>
  <si>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</si>
  <si>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</si>
  <si>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</si>
  <si>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</si>
  <si>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</si>
  <si>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</si>
  <si>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</si>
  <si>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</si>
  <si>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</si>
  <si>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</si>
  <si>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</si>
  <si>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</si>
  <si>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</si>
  <si>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</si>
  <si>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</si>
  <si>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</si>
  <si>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</si>
  <si>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</si>
  <si>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Rovat
száma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</si>
  <si>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</si>
  <si>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</si>
  <si>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</si>
  <si>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</si>
  <si>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</si>
  <si>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</si>
  <si>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</si>
  <si>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</si>
  <si>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</si>
  <si>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</si>
  <si>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</si>
  <si>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</si>
  <si>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</si>
  <si>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</si>
  <si>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</si>
  <si>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</si>
  <si>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</si>
  <si>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</si>
  <si>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</si>
  <si>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</si>
  <si>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</si>
  <si>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</si>
  <si>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</si>
  <si>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</si>
  <si>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</si>
  <si>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</si>
  <si>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</si>
  <si>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</si>
  <si>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</si>
  <si>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</si>
  <si>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</si>
  <si>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</si>
  <si>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</si>
  <si>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</si>
  <si>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</si>
  <si>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</si>
  <si>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</si>
  <si>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</si>
  <si>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</si>
  <si>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</si>
  <si>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</si>
  <si>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</si>
  <si>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</si>
  <si>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</si>
  <si>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</si>
  <si>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</si>
  <si>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</si>
  <si>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</si>
  <si>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</si>
  <si>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</si>
  <si>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</si>
  <si>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</si>
  <si>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</si>
  <si>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</si>
  <si>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</si>
  <si>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</si>
  <si>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</si>
  <si>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</si>
  <si>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</si>
  <si>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</si>
  <si>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</si>
  <si>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</si>
  <si>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</si>
  <si>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</si>
  <si>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</si>
  <si>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</si>
  <si>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</si>
  <si>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</si>
  <si>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</si>
  <si>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</si>
  <si>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</si>
  <si>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</si>
  <si>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</si>
  <si>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</si>
  <si>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</si>
  <si>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</si>
  <si>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 xml:space="preserve">Költségvetési engedélyezett létszámkeret (álláshely) (fő) ÖNKORMÁNYZAT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</si>
  <si>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</si>
  <si>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</si>
  <si>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</si>
  <si>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</si>
  <si>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</si>
  <si>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</si>
  <si>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</si>
  <si>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</si>
  <si>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Megnevezés</t>
  </si>
  <si>
    <t>nettó</t>
  </si>
  <si>
    <t>áfa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</si>
  <si>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</si>
  <si>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</si>
  <si>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</si>
  <si>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</si>
  <si>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</si>
  <si>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</si>
  <si>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</si>
  <si>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</si>
  <si>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Közös Hivatal Előirányzatai</t>
  </si>
  <si>
    <t xml:space="preserve">Önkormányzat és Közös Hivatal </t>
  </si>
  <si>
    <t>Közös Hivatal</t>
  </si>
  <si>
    <t>KÖZÖS HIVATAL ELŐIRÁNYZAT</t>
  </si>
  <si>
    <t>Óvoda felújítás</t>
  </si>
  <si>
    <t xml:space="preserve"> </t>
  </si>
  <si>
    <t>Költségvetési engedélyezett létszámkeret (álláshely) (fő) Közös Hivatal</t>
  </si>
  <si>
    <t>Közös Hivatal előirányzata</t>
  </si>
  <si>
    <t>1.melléklet</t>
  </si>
  <si>
    <t>1. melléklet</t>
  </si>
  <si>
    <t>1./1. melléklet</t>
  </si>
  <si>
    <t>2. melléklet</t>
  </si>
  <si>
    <t>2/1. melléklet</t>
  </si>
  <si>
    <t>2/2. melléklet</t>
  </si>
  <si>
    <t>4. melléklet</t>
  </si>
  <si>
    <t>3.melléklet</t>
  </si>
  <si>
    <t>5. melléklet</t>
  </si>
  <si>
    <t>6. melléklet</t>
  </si>
  <si>
    <t>saját bevételek 2018.</t>
  </si>
  <si>
    <t>2017.</t>
  </si>
  <si>
    <t>2018.</t>
  </si>
  <si>
    <t>2018. évi kifizetés</t>
  </si>
  <si>
    <t>adósságot keletkeztető ügyletekből és kezességvállalásokból fennálló kötelezettségek 2018.</t>
  </si>
  <si>
    <t>Járda tulajdonbavétel</t>
  </si>
  <si>
    <t>Temető kerítés, parkoló</t>
  </si>
  <si>
    <t>Belvízelvezetés</t>
  </si>
  <si>
    <t>Egészségház burkolat javítás</t>
  </si>
  <si>
    <t>Arany János utca telekkialakítás közműlétesítés</t>
  </si>
  <si>
    <t>saját bevételek 2019.</t>
  </si>
  <si>
    <t>2019.</t>
  </si>
  <si>
    <t xml:space="preserve">Bevételek </t>
  </si>
  <si>
    <t xml:space="preserve">Kiadások </t>
  </si>
  <si>
    <t xml:space="preserve">Költségvetési mérleg közgazdasági tagolásban </t>
  </si>
  <si>
    <t>Tartalékok</t>
  </si>
  <si>
    <t xml:space="preserve">Beruházások és felújítások </t>
  </si>
  <si>
    <t xml:space="preserve">A helyi önkormányzat költségvetési mérlege közgazdasági tagolásban </t>
  </si>
  <si>
    <t>1/2.melléklet</t>
  </si>
  <si>
    <t xml:space="preserve">a költségvetési év azon fejlesztési céljai, amelyek megvalósításához a Stabilitási tv. 3. § (1) bekezdése szerinti adósságot keletkeztető ügylet megkötése válik vagy válhat szükségessé </t>
  </si>
  <si>
    <t xml:space="preserve">A Stabilitási tv. 3. § (1) bekezdése szerinti adósságot keletkeztető ügyletekből és kezességvállalásokból fennálló kötelezettségek az adósságot keletkeztető ügyletek futamidejének végéig, illetve a kezesség érvényesíthetőségéig, és a Stabilitási tv. 45. § (1) bekezdés a) pontja felhatalmazása alapján kiadott jogszabályban meghatározottak szerinti saját bevételek </t>
  </si>
  <si>
    <t xml:space="preserve">A költségvetési hiány külső finanszírozására vagy a költségvetési többlet felhasználására szolgáló finanszírozási bevételek és kiadások működési és felhalmozási cél szerinti tagolásban </t>
  </si>
  <si>
    <t xml:space="preserve">Helyi adó és egyéb közhatalmi bevételek </t>
  </si>
  <si>
    <t xml:space="preserve">Előirányzat felhasználási terv </t>
  </si>
  <si>
    <t xml:space="preserve">A többéves kihatással járó döntések számszerűsítése évenkénti bontásban és összesítve </t>
  </si>
  <si>
    <t xml:space="preserve">A közvetett támogatások </t>
  </si>
  <si>
    <t>adósságot keletkeztető ügyletekből és kezességvállalásokból fennálló kötelezettségek 2019.</t>
  </si>
  <si>
    <t>Tárgyévi kifizetés (2016. évi ei.)</t>
  </si>
  <si>
    <t>hiteltörlesztés</t>
  </si>
  <si>
    <t>2019. évi kifizetés</t>
  </si>
  <si>
    <t>2020. év utáni kifizetések</t>
  </si>
  <si>
    <t>Önkormányzat 2017. évi költségvetése</t>
  </si>
  <si>
    <t>Kossuth Lajos utcai járda</t>
  </si>
  <si>
    <t>Faház, gyümölcsös telepítés zártkerti rev.</t>
  </si>
  <si>
    <t>Eszköz beszerzés (traktor) zártkerti rev.</t>
  </si>
  <si>
    <t>Külterületi helyi közutak fejlesztés- önrész</t>
  </si>
  <si>
    <t>2015. évi teljesítés       eFt</t>
  </si>
  <si>
    <t>2016. évi várható teljesítés       forint</t>
  </si>
  <si>
    <t>2017. évi eredeti előirányzat      forint</t>
  </si>
  <si>
    <t>saját bevételek 2020.</t>
  </si>
  <si>
    <t>2020.</t>
  </si>
  <si>
    <t>Egyéb közhatalmi bevételek</t>
  </si>
  <si>
    <t>adósságot keletkeztető ügyletekből és kezességvállalásokból fennálló kötelezettségek 2020.</t>
  </si>
  <si>
    <t>2015. évi teljesítés               eFt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</si>
</sst>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b/>
      <i/>
      <sz val="9"/>
      <name val="Bookman Old Style"/>
      <family val="1"/>
    </font>
    <font>
      <b/>
      <i/>
      <sz val="11"/>
      <name val="Bookman Old Style"/>
      <family val="1"/>
    </font>
    <font>
      <i/>
      <sz val="10"/>
      <color indexed="30"/>
      <name val="Bookman Old Style"/>
      <family val="1"/>
    </font>
    <font>
      <b/>
      <sz val="14"/>
      <color indexed="8"/>
      <name val="Bookman Old Style"/>
      <family val="1"/>
    </font>
    <font>
      <i/>
      <sz val="10"/>
      <color indexed="40"/>
      <name val="Bookman Old Style"/>
      <family val="1"/>
    </font>
    <font>
      <b/>
      <sz val="10"/>
      <color indexed="40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9"/>
      <color indexed="8"/>
      <name val="Bookman Old Style"/>
      <family val="1"/>
    </font>
    <font>
      <u val="single"/>
      <sz val="11"/>
      <color indexed="12"/>
      <name val="Bookman Old Style"/>
      <family val="1"/>
    </font>
    <font>
      <i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Bookman Old Style"/>
      <family val="1"/>
    </font>
    <font>
      <i/>
      <sz val="11"/>
      <color indexed="8"/>
      <name val="Bookman Old Style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10"/>
      <color theme="1"/>
      <name val="Bookman Old Style"/>
      <family val="1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7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1" fillId="28" borderId="7" applyNumberFormat="0" applyFont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4" fillId="0" borderId="0">
      <alignment/>
      <protection/>
    </xf>
    <xf numFmtId="0" fontId="7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  <xf numFmtId="0" fontId="74" fillId="32" borderId="0" applyNumberFormat="0" applyBorder="0" applyAlignment="0" applyProtection="0"/>
    <xf numFmtId="0" fontId="75" fillId="30" borderId="1" applyNumberFormat="0" applyAlignment="0" applyProtection="0"/>
    <xf numFmtId="9" fontId="1" fillId="0" borderId="0" applyFon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165" fontId="6" fillId="35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7" fillId="0" borderId="10" xfId="56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28" fillId="37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6" fillId="38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/>
    </xf>
    <xf numFmtId="0" fontId="11" fillId="37" borderId="10" xfId="0" applyFont="1" applyFill="1" applyBorder="1" applyAlignment="1">
      <alignment horizontal="left" vertical="center"/>
    </xf>
    <xf numFmtId="0" fontId="29" fillId="0" borderId="10" xfId="0" applyFont="1" applyBorder="1" applyAlignment="1">
      <alignment/>
    </xf>
    <xf numFmtId="0" fontId="29" fillId="0" borderId="10" xfId="0" applyFont="1" applyBorder="1" applyAlignment="1">
      <alignment wrapText="1"/>
    </xf>
    <xf numFmtId="0" fontId="30" fillId="0" borderId="0" xfId="49" applyFont="1" applyAlignment="1" applyProtection="1">
      <alignment/>
      <protection/>
    </xf>
    <xf numFmtId="0" fontId="31" fillId="0" borderId="0" xfId="0" applyFont="1" applyAlignment="1">
      <alignment/>
    </xf>
    <xf numFmtId="0" fontId="3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13" fillId="0" borderId="0" xfId="0" applyFont="1" applyAlignment="1">
      <alignment horizontal="justify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justify"/>
    </xf>
    <xf numFmtId="0" fontId="11" fillId="0" borderId="10" xfId="0" applyFont="1" applyBorder="1" applyAlignment="1">
      <alignment horizontal="justify"/>
    </xf>
    <xf numFmtId="0" fontId="35" fillId="0" borderId="10" xfId="0" applyFont="1" applyBorder="1" applyAlignment="1">
      <alignment horizontal="justify"/>
    </xf>
    <xf numFmtId="0" fontId="18" fillId="0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0" fillId="33" borderId="0" xfId="0" applyFill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3" fillId="0" borderId="10" xfId="0" applyFont="1" applyFill="1" applyBorder="1" applyAlignment="1">
      <alignment wrapText="1"/>
    </xf>
    <xf numFmtId="165" fontId="11" fillId="37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8" fillId="0" borderId="10" xfId="0" applyFont="1" applyBorder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0" fontId="18" fillId="0" borderId="0" xfId="0" applyFont="1" applyAlignment="1">
      <alignment/>
    </xf>
    <xf numFmtId="0" fontId="76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3" fontId="20" fillId="0" borderId="10" xfId="0" applyNumberFormat="1" applyFont="1" applyFill="1" applyBorder="1" applyAlignment="1">
      <alignment shrinkToFit="1"/>
    </xf>
    <xf numFmtId="0" fontId="5" fillId="0" borderId="10" xfId="0" applyFont="1" applyBorder="1" applyAlignment="1">
      <alignment horizontal="center" wrapText="1"/>
    </xf>
    <xf numFmtId="3" fontId="0" fillId="0" borderId="10" xfId="0" applyNumberFormat="1" applyBorder="1" applyAlignment="1">
      <alignment/>
    </xf>
    <xf numFmtId="14" fontId="18" fillId="0" borderId="10" xfId="0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11" fillId="33" borderId="0" xfId="0" applyFont="1" applyFill="1" applyAlignment="1">
      <alignment/>
    </xf>
    <xf numFmtId="171" fontId="18" fillId="0" borderId="10" xfId="0" applyNumberFormat="1" applyFont="1" applyBorder="1" applyAlignment="1">
      <alignment/>
    </xf>
    <xf numFmtId="171" fontId="11" fillId="0" borderId="10" xfId="0" applyNumberFormat="1" applyFont="1" applyBorder="1" applyAlignment="1">
      <alignment/>
    </xf>
    <xf numFmtId="0" fontId="6" fillId="36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3" fontId="77" fillId="0" borderId="10" xfId="0" applyNumberFormat="1" applyFont="1" applyBorder="1" applyAlignment="1">
      <alignment/>
    </xf>
    <xf numFmtId="3" fontId="7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/>
    </xf>
    <xf numFmtId="3" fontId="5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77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3" fontId="12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 horizontal="right" vertical="center" wrapText="1"/>
    </xf>
    <xf numFmtId="0" fontId="72" fillId="0" borderId="10" xfId="0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79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9" fillId="0" borderId="0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hyperlink" Target="http://njt.hu/cgi_bin/njt_doc.cgi?docid=142896.245143#foot4" TargetMode="External" /><Relationship Id="rId3" Type="http://schemas.openxmlformats.org/officeDocument/2006/relationships/hyperlink" Target="http://njt.hu/cgi_bin/njt_doc.cgi?docid=142896.245143#foot5" TargetMode="External" /><Relationship Id="rId4" Type="http://schemas.openxmlformats.org/officeDocument/2006/relationships/hyperlink" Target="http://njt.hu/cgi_bin/njt_doc.cgi?docid=139876.243471#foot53" TargetMode="External" /><Relationship Id="rId5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njt.hu/cgi_bin/njt_doc.cgi?docid=142896.245143#foot4" TargetMode="Externa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zoomScalePageLayoutView="0" workbookViewId="0" topLeftCell="A61">
      <selection activeCell="A85" sqref="A8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5.7109375" style="0" customWidth="1"/>
  </cols>
  <sheetData>
    <row r="1" spans="1:6" ht="27" customHeight="1">
      <c r="A1" s="159" t="s">
        <v>617</v>
      </c>
      <c r="B1" s="160"/>
      <c r="C1" s="160"/>
      <c r="D1" s="160"/>
      <c r="E1" s="160"/>
      <c r="F1" s="161"/>
    </row>
    <row r="2" spans="1:6" ht="23.25" customHeight="1">
      <c r="A2" s="162" t="s">
        <v>598</v>
      </c>
      <c r="B2" s="163"/>
      <c r="C2" s="163"/>
      <c r="D2" s="163"/>
      <c r="E2" s="163"/>
      <c r="F2" s="161"/>
    </row>
    <row r="3" ht="18">
      <c r="A3" s="49"/>
    </row>
    <row r="4" ht="14.25">
      <c r="E4" s="116" t="s">
        <v>577</v>
      </c>
    </row>
    <row r="5" spans="1:6" ht="39.75">
      <c r="A5" s="2" t="s">
        <v>78</v>
      </c>
      <c r="B5" s="3" t="s">
        <v>55</v>
      </c>
      <c r="C5" s="63" t="s">
        <v>545</v>
      </c>
      <c r="D5" s="63" t="s">
        <v>546</v>
      </c>
      <c r="E5" s="63" t="s">
        <v>547</v>
      </c>
      <c r="F5" s="111" t="s">
        <v>48</v>
      </c>
    </row>
    <row r="6" spans="1:6" ht="15" customHeight="1">
      <c r="A6" s="31" t="s">
        <v>258</v>
      </c>
      <c r="B6" s="6" t="s">
        <v>259</v>
      </c>
      <c r="C6" s="132">
        <v>33003600</v>
      </c>
      <c r="D6" s="132"/>
      <c r="E6" s="132">
        <v>56013400</v>
      </c>
      <c r="F6" s="132">
        <f>SUM(C6:E6)</f>
        <v>89017000</v>
      </c>
    </row>
    <row r="7" spans="1:6" ht="15" customHeight="1">
      <c r="A7" s="5" t="s">
        <v>260</v>
      </c>
      <c r="B7" s="6" t="s">
        <v>261</v>
      </c>
      <c r="C7" s="132">
        <v>70469974</v>
      </c>
      <c r="D7" s="132"/>
      <c r="E7" s="132"/>
      <c r="F7" s="132">
        <f aca="true" t="shared" si="0" ref="F7:F70">SUM(C7:E7)</f>
        <v>70469974</v>
      </c>
    </row>
    <row r="8" spans="1:6" ht="15" customHeight="1">
      <c r="A8" s="5" t="s">
        <v>262</v>
      </c>
      <c r="B8" s="6" t="s">
        <v>263</v>
      </c>
      <c r="C8" s="132">
        <v>33223664</v>
      </c>
      <c r="D8" s="132"/>
      <c r="E8" s="132"/>
      <c r="F8" s="132">
        <f t="shared" si="0"/>
        <v>33223664</v>
      </c>
    </row>
    <row r="9" spans="1:6" ht="15" customHeight="1">
      <c r="A9" s="5" t="s">
        <v>264</v>
      </c>
      <c r="B9" s="6" t="s">
        <v>265</v>
      </c>
      <c r="C9" s="132">
        <v>1975620</v>
      </c>
      <c r="D9" s="132"/>
      <c r="E9" s="132"/>
      <c r="F9" s="132">
        <f t="shared" si="0"/>
        <v>1975620</v>
      </c>
    </row>
    <row r="10" spans="1:6" ht="15" customHeight="1">
      <c r="A10" s="5" t="s">
        <v>266</v>
      </c>
      <c r="B10" s="6" t="s">
        <v>267</v>
      </c>
      <c r="C10" s="132"/>
      <c r="D10" s="132"/>
      <c r="E10" s="132"/>
      <c r="F10" s="132">
        <f t="shared" si="0"/>
        <v>0</v>
      </c>
    </row>
    <row r="11" spans="1:6" ht="15" customHeight="1">
      <c r="A11" s="5" t="s">
        <v>268</v>
      </c>
      <c r="B11" s="6" t="s">
        <v>269</v>
      </c>
      <c r="C11" s="132"/>
      <c r="D11" s="132"/>
      <c r="E11" s="132"/>
      <c r="F11" s="132">
        <f t="shared" si="0"/>
        <v>0</v>
      </c>
    </row>
    <row r="12" spans="1:6" ht="15" customHeight="1">
      <c r="A12" s="7" t="s">
        <v>480</v>
      </c>
      <c r="B12" s="8" t="s">
        <v>270</v>
      </c>
      <c r="C12" s="133">
        <f>SUM(C6:C11)</f>
        <v>138672858</v>
      </c>
      <c r="D12" s="133">
        <f>SUM(D6:D11)</f>
        <v>0</v>
      </c>
      <c r="E12" s="133">
        <f>SUM(E6:E11)</f>
        <v>56013400</v>
      </c>
      <c r="F12" s="133">
        <f t="shared" si="0"/>
        <v>194686258</v>
      </c>
    </row>
    <row r="13" spans="1:6" ht="15" customHeight="1">
      <c r="A13" s="5" t="s">
        <v>271</v>
      </c>
      <c r="B13" s="6" t="s">
        <v>272</v>
      </c>
      <c r="C13" s="132"/>
      <c r="D13" s="132"/>
      <c r="E13" s="132"/>
      <c r="F13" s="132">
        <f t="shared" si="0"/>
        <v>0</v>
      </c>
    </row>
    <row r="14" spans="1:6" ht="15" customHeight="1">
      <c r="A14" s="5" t="s">
        <v>273</v>
      </c>
      <c r="B14" s="6" t="s">
        <v>274</v>
      </c>
      <c r="C14" s="132"/>
      <c r="D14" s="132"/>
      <c r="E14" s="132"/>
      <c r="F14" s="132">
        <f t="shared" si="0"/>
        <v>0</v>
      </c>
    </row>
    <row r="15" spans="1:6" ht="15" customHeight="1">
      <c r="A15" s="5" t="s">
        <v>442</v>
      </c>
      <c r="B15" s="6" t="s">
        <v>275</v>
      </c>
      <c r="C15" s="132"/>
      <c r="D15" s="132"/>
      <c r="E15" s="132"/>
      <c r="F15" s="132">
        <f t="shared" si="0"/>
        <v>0</v>
      </c>
    </row>
    <row r="16" spans="1:6" ht="15" customHeight="1">
      <c r="A16" s="5" t="s">
        <v>443</v>
      </c>
      <c r="B16" s="6" t="s">
        <v>276</v>
      </c>
      <c r="C16" s="132"/>
      <c r="D16" s="132"/>
      <c r="E16" s="132"/>
      <c r="F16" s="132">
        <f t="shared" si="0"/>
        <v>0</v>
      </c>
    </row>
    <row r="17" spans="1:6" ht="15" customHeight="1">
      <c r="A17" s="5" t="s">
        <v>444</v>
      </c>
      <c r="B17" s="6" t="s">
        <v>277</v>
      </c>
      <c r="C17" s="132">
        <v>22586239</v>
      </c>
      <c r="D17" s="132"/>
      <c r="E17" s="132">
        <v>6984502</v>
      </c>
      <c r="F17" s="132">
        <f t="shared" si="0"/>
        <v>29570741</v>
      </c>
    </row>
    <row r="18" spans="1:6" ht="15" customHeight="1">
      <c r="A18" s="39" t="s">
        <v>481</v>
      </c>
      <c r="B18" s="51" t="s">
        <v>278</v>
      </c>
      <c r="C18" s="133">
        <f>SUM(C12+C13+C14+C15+C16+C17)</f>
        <v>161259097</v>
      </c>
      <c r="D18" s="133">
        <f>SUM(D12+D13+D14+D15+D16+D17)</f>
        <v>0</v>
      </c>
      <c r="E18" s="133">
        <f>SUM(E12+E13+E14+E15+E16+E17)</f>
        <v>62997902</v>
      </c>
      <c r="F18" s="133">
        <f>SUM(F12+F13+F14+F15+F16+F17)</f>
        <v>224256999</v>
      </c>
    </row>
    <row r="19" spans="1:6" ht="15" customHeight="1">
      <c r="A19" s="5" t="s">
        <v>279</v>
      </c>
      <c r="B19" s="6" t="s">
        <v>280</v>
      </c>
      <c r="C19" s="132"/>
      <c r="D19" s="132"/>
      <c r="E19" s="132"/>
      <c r="F19" s="132">
        <f t="shared" si="0"/>
        <v>0</v>
      </c>
    </row>
    <row r="20" spans="1:6" ht="15" customHeight="1">
      <c r="A20" s="5" t="s">
        <v>281</v>
      </c>
      <c r="B20" s="6" t="s">
        <v>282</v>
      </c>
      <c r="C20" s="132"/>
      <c r="D20" s="132"/>
      <c r="E20" s="132"/>
      <c r="F20" s="132">
        <f t="shared" si="0"/>
        <v>0</v>
      </c>
    </row>
    <row r="21" spans="1:6" ht="15" customHeight="1">
      <c r="A21" s="5" t="s">
        <v>445</v>
      </c>
      <c r="B21" s="6" t="s">
        <v>283</v>
      </c>
      <c r="C21" s="132"/>
      <c r="D21" s="132"/>
      <c r="E21" s="132"/>
      <c r="F21" s="132">
        <f t="shared" si="0"/>
        <v>0</v>
      </c>
    </row>
    <row r="22" spans="1:6" ht="15" customHeight="1">
      <c r="A22" s="5" t="s">
        <v>446</v>
      </c>
      <c r="B22" s="6" t="s">
        <v>284</v>
      </c>
      <c r="C22" s="132"/>
      <c r="D22" s="132"/>
      <c r="E22" s="132"/>
      <c r="F22" s="132">
        <f t="shared" si="0"/>
        <v>0</v>
      </c>
    </row>
    <row r="23" spans="1:6" ht="15" customHeight="1">
      <c r="A23" s="5" t="s">
        <v>447</v>
      </c>
      <c r="B23" s="6" t="s">
        <v>285</v>
      </c>
      <c r="C23" s="132"/>
      <c r="D23" s="132"/>
      <c r="E23" s="132"/>
      <c r="F23" s="132">
        <f t="shared" si="0"/>
        <v>0</v>
      </c>
    </row>
    <row r="24" spans="1:6" ht="15" customHeight="1">
      <c r="A24" s="39" t="s">
        <v>482</v>
      </c>
      <c r="B24" s="51" t="s">
        <v>286</v>
      </c>
      <c r="C24" s="133">
        <f>SUM(C19:C23)</f>
        <v>0</v>
      </c>
      <c r="D24" s="133">
        <f>SUM(D19:D23)</f>
        <v>0</v>
      </c>
      <c r="E24" s="133">
        <f>SUM(E19:E23)</f>
        <v>0</v>
      </c>
      <c r="F24" s="133">
        <f t="shared" si="0"/>
        <v>0</v>
      </c>
    </row>
    <row r="25" spans="1:6" ht="15" customHeight="1">
      <c r="A25" s="5" t="s">
        <v>448</v>
      </c>
      <c r="B25" s="6" t="s">
        <v>287</v>
      </c>
      <c r="C25" s="132"/>
      <c r="D25" s="132"/>
      <c r="E25" s="132"/>
      <c r="F25" s="132">
        <f t="shared" si="0"/>
        <v>0</v>
      </c>
    </row>
    <row r="26" spans="1:6" ht="15" customHeight="1">
      <c r="A26" s="5" t="s">
        <v>449</v>
      </c>
      <c r="B26" s="6" t="s">
        <v>288</v>
      </c>
      <c r="C26" s="132"/>
      <c r="D26" s="132"/>
      <c r="E26" s="132"/>
      <c r="F26" s="132">
        <f t="shared" si="0"/>
        <v>0</v>
      </c>
    </row>
    <row r="27" spans="1:6" ht="15" customHeight="1">
      <c r="A27" s="7" t="s">
        <v>483</v>
      </c>
      <c r="B27" s="8" t="s">
        <v>289</v>
      </c>
      <c r="C27" s="132">
        <f>SUM(C25:C26)</f>
        <v>0</v>
      </c>
      <c r="D27" s="132"/>
      <c r="E27" s="132"/>
      <c r="F27" s="132">
        <f t="shared" si="0"/>
        <v>0</v>
      </c>
    </row>
    <row r="28" spans="1:6" ht="15" customHeight="1">
      <c r="A28" s="5" t="s">
        <v>450</v>
      </c>
      <c r="B28" s="6" t="s">
        <v>290</v>
      </c>
      <c r="C28" s="132"/>
      <c r="D28" s="132"/>
      <c r="E28" s="132"/>
      <c r="F28" s="132">
        <f t="shared" si="0"/>
        <v>0</v>
      </c>
    </row>
    <row r="29" spans="1:6" ht="15" customHeight="1">
      <c r="A29" s="5" t="s">
        <v>451</v>
      </c>
      <c r="B29" s="6" t="s">
        <v>291</v>
      </c>
      <c r="C29" s="132"/>
      <c r="D29" s="132"/>
      <c r="E29" s="132"/>
      <c r="F29" s="132">
        <f t="shared" si="0"/>
        <v>0</v>
      </c>
    </row>
    <row r="30" spans="1:6" ht="15" customHeight="1">
      <c r="A30" s="5" t="s">
        <v>452</v>
      </c>
      <c r="B30" s="6" t="s">
        <v>292</v>
      </c>
      <c r="C30" s="132">
        <v>10120000</v>
      </c>
      <c r="D30" s="132"/>
      <c r="E30" s="132"/>
      <c r="F30" s="132">
        <f t="shared" si="0"/>
        <v>10120000</v>
      </c>
    </row>
    <row r="31" spans="1:6" ht="15" customHeight="1">
      <c r="A31" s="5" t="s">
        <v>453</v>
      </c>
      <c r="B31" s="6" t="s">
        <v>293</v>
      </c>
      <c r="C31" s="132">
        <v>16200000</v>
      </c>
      <c r="D31" s="132"/>
      <c r="E31" s="132"/>
      <c r="F31" s="132">
        <f t="shared" si="0"/>
        <v>16200000</v>
      </c>
    </row>
    <row r="32" spans="1:6" ht="15" customHeight="1">
      <c r="A32" s="5" t="s">
        <v>454</v>
      </c>
      <c r="B32" s="6" t="s">
        <v>296</v>
      </c>
      <c r="C32" s="132"/>
      <c r="D32" s="132"/>
      <c r="E32" s="132"/>
      <c r="F32" s="132">
        <f t="shared" si="0"/>
        <v>0</v>
      </c>
    </row>
    <row r="33" spans="1:6" ht="15" customHeight="1">
      <c r="A33" s="5" t="s">
        <v>297</v>
      </c>
      <c r="B33" s="6" t="s">
        <v>298</v>
      </c>
      <c r="C33" s="132"/>
      <c r="D33" s="132"/>
      <c r="E33" s="132"/>
      <c r="F33" s="132">
        <f t="shared" si="0"/>
        <v>0</v>
      </c>
    </row>
    <row r="34" spans="1:6" ht="15" customHeight="1">
      <c r="A34" s="5" t="s">
        <v>455</v>
      </c>
      <c r="B34" s="6" t="s">
        <v>299</v>
      </c>
      <c r="C34" s="132">
        <v>3800000</v>
      </c>
      <c r="D34" s="132"/>
      <c r="E34" s="132"/>
      <c r="F34" s="132">
        <f t="shared" si="0"/>
        <v>3800000</v>
      </c>
    </row>
    <row r="35" spans="1:6" ht="15" customHeight="1">
      <c r="A35" s="5" t="s">
        <v>456</v>
      </c>
      <c r="B35" s="6" t="s">
        <v>304</v>
      </c>
      <c r="C35" s="132"/>
      <c r="D35" s="132"/>
      <c r="E35" s="132"/>
      <c r="F35" s="132">
        <f t="shared" si="0"/>
        <v>0</v>
      </c>
    </row>
    <row r="36" spans="1:6" ht="15" customHeight="1">
      <c r="A36" s="7" t="s">
        <v>484</v>
      </c>
      <c r="B36" s="8" t="s">
        <v>307</v>
      </c>
      <c r="C36" s="132">
        <f>SUM(C31:C35)</f>
        <v>20000000</v>
      </c>
      <c r="D36" s="132">
        <f>SUM(D31:D35)</f>
        <v>0</v>
      </c>
      <c r="E36" s="132">
        <f>SUM(E31:E35)</f>
        <v>0</v>
      </c>
      <c r="F36" s="132">
        <f>SUM(F31:F35)</f>
        <v>20000000</v>
      </c>
    </row>
    <row r="37" spans="1:6" ht="15" customHeight="1">
      <c r="A37" s="5" t="s">
        <v>457</v>
      </c>
      <c r="B37" s="6" t="s">
        <v>308</v>
      </c>
      <c r="C37" s="132">
        <v>1191000</v>
      </c>
      <c r="D37" s="132"/>
      <c r="E37" s="132"/>
      <c r="F37" s="132">
        <f t="shared" si="0"/>
        <v>1191000</v>
      </c>
    </row>
    <row r="38" spans="1:6" ht="15" customHeight="1">
      <c r="A38" s="39" t="s">
        <v>485</v>
      </c>
      <c r="B38" s="51" t="s">
        <v>309</v>
      </c>
      <c r="C38" s="133">
        <f>SUM(C27+C30+C36+C37)</f>
        <v>31311000</v>
      </c>
      <c r="D38" s="133">
        <f>SUM(D27+D30+D36+D37)</f>
        <v>0</v>
      </c>
      <c r="E38" s="133">
        <f>SUM(E27+E30+E36+E37)</f>
        <v>0</v>
      </c>
      <c r="F38" s="133">
        <f t="shared" si="0"/>
        <v>31311000</v>
      </c>
    </row>
    <row r="39" spans="1:6" ht="15" customHeight="1">
      <c r="A39" s="13" t="s">
        <v>310</v>
      </c>
      <c r="B39" s="6" t="s">
        <v>311</v>
      </c>
      <c r="C39" s="132"/>
      <c r="D39" s="132"/>
      <c r="E39" s="132"/>
      <c r="F39" s="132">
        <f t="shared" si="0"/>
        <v>0</v>
      </c>
    </row>
    <row r="40" spans="1:6" ht="15" customHeight="1">
      <c r="A40" s="13" t="s">
        <v>458</v>
      </c>
      <c r="B40" s="6" t="s">
        <v>312</v>
      </c>
      <c r="C40" s="132">
        <v>7000000</v>
      </c>
      <c r="D40" s="132"/>
      <c r="E40" s="132"/>
      <c r="F40" s="132">
        <f t="shared" si="0"/>
        <v>7000000</v>
      </c>
    </row>
    <row r="41" spans="1:6" ht="15" customHeight="1">
      <c r="A41" s="13" t="s">
        <v>459</v>
      </c>
      <c r="B41" s="6" t="s">
        <v>313</v>
      </c>
      <c r="C41" s="132">
        <v>915000</v>
      </c>
      <c r="D41" s="132"/>
      <c r="E41" s="132"/>
      <c r="F41" s="132">
        <f t="shared" si="0"/>
        <v>915000</v>
      </c>
    </row>
    <row r="42" spans="1:6" ht="15" customHeight="1">
      <c r="A42" s="13" t="s">
        <v>460</v>
      </c>
      <c r="B42" s="6" t="s">
        <v>314</v>
      </c>
      <c r="C42" s="132"/>
      <c r="D42" s="132"/>
      <c r="E42" s="132"/>
      <c r="F42" s="132">
        <f t="shared" si="0"/>
        <v>0</v>
      </c>
    </row>
    <row r="43" spans="1:6" ht="15" customHeight="1">
      <c r="A43" s="13" t="s">
        <v>315</v>
      </c>
      <c r="B43" s="6" t="s">
        <v>316</v>
      </c>
      <c r="C43" s="132"/>
      <c r="D43" s="132"/>
      <c r="E43" s="132"/>
      <c r="F43" s="132">
        <f t="shared" si="0"/>
        <v>0</v>
      </c>
    </row>
    <row r="44" spans="1:6" ht="15" customHeight="1">
      <c r="A44" s="13" t="s">
        <v>317</v>
      </c>
      <c r="B44" s="6" t="s">
        <v>318</v>
      </c>
      <c r="C44" s="132">
        <v>250000</v>
      </c>
      <c r="D44" s="132"/>
      <c r="E44" s="132"/>
      <c r="F44" s="132">
        <f t="shared" si="0"/>
        <v>250000</v>
      </c>
    </row>
    <row r="45" spans="1:6" ht="15" customHeight="1">
      <c r="A45" s="13" t="s">
        <v>319</v>
      </c>
      <c r="B45" s="6" t="s">
        <v>320</v>
      </c>
      <c r="C45" s="132"/>
      <c r="D45" s="132"/>
      <c r="E45" s="132"/>
      <c r="F45" s="132">
        <f t="shared" si="0"/>
        <v>0</v>
      </c>
    </row>
    <row r="46" spans="1:6" ht="15" customHeight="1">
      <c r="A46" s="13" t="s">
        <v>461</v>
      </c>
      <c r="B46" s="6" t="s">
        <v>321</v>
      </c>
      <c r="C46" s="132">
        <v>3000</v>
      </c>
      <c r="D46" s="132"/>
      <c r="E46" s="132"/>
      <c r="F46" s="132">
        <f t="shared" si="0"/>
        <v>3000</v>
      </c>
    </row>
    <row r="47" spans="1:6" ht="15" customHeight="1">
      <c r="A47" s="13" t="s">
        <v>462</v>
      </c>
      <c r="B47" s="6" t="s">
        <v>322</v>
      </c>
      <c r="C47" s="132"/>
      <c r="D47" s="132"/>
      <c r="E47" s="132"/>
      <c r="F47" s="132">
        <f t="shared" si="0"/>
        <v>0</v>
      </c>
    </row>
    <row r="48" spans="1:6" ht="15" customHeight="1">
      <c r="A48" s="13" t="s">
        <v>463</v>
      </c>
      <c r="B48" s="6" t="s">
        <v>323</v>
      </c>
      <c r="C48" s="132">
        <v>1736000</v>
      </c>
      <c r="D48" s="132"/>
      <c r="E48" s="132"/>
      <c r="F48" s="132">
        <f t="shared" si="0"/>
        <v>1736000</v>
      </c>
    </row>
    <row r="49" spans="1:6" ht="15" customHeight="1">
      <c r="A49" s="50" t="s">
        <v>486</v>
      </c>
      <c r="B49" s="51" t="s">
        <v>324</v>
      </c>
      <c r="C49" s="133">
        <f>SUM(C39:C48)</f>
        <v>9904000</v>
      </c>
      <c r="D49" s="133">
        <f>SUM(D39:D48)</f>
        <v>0</v>
      </c>
      <c r="E49" s="133">
        <f>SUM(E39:E48)</f>
        <v>0</v>
      </c>
      <c r="F49" s="133">
        <f t="shared" si="0"/>
        <v>9904000</v>
      </c>
    </row>
    <row r="50" spans="1:6" ht="15" customHeight="1">
      <c r="A50" s="13" t="s">
        <v>464</v>
      </c>
      <c r="B50" s="6" t="s">
        <v>325</v>
      </c>
      <c r="C50" s="132"/>
      <c r="D50" s="132"/>
      <c r="E50" s="132"/>
      <c r="F50" s="132">
        <f t="shared" si="0"/>
        <v>0</v>
      </c>
    </row>
    <row r="51" spans="1:6" ht="15" customHeight="1">
      <c r="A51" s="13" t="s">
        <v>465</v>
      </c>
      <c r="B51" s="6" t="s">
        <v>326</v>
      </c>
      <c r="C51" s="132"/>
      <c r="D51" s="132"/>
      <c r="E51" s="132"/>
      <c r="F51" s="132">
        <f t="shared" si="0"/>
        <v>0</v>
      </c>
    </row>
    <row r="52" spans="1:6" ht="15" customHeight="1">
      <c r="A52" s="13" t="s">
        <v>327</v>
      </c>
      <c r="B52" s="6" t="s">
        <v>328</v>
      </c>
      <c r="C52" s="132"/>
      <c r="D52" s="132"/>
      <c r="E52" s="132"/>
      <c r="F52" s="132">
        <f t="shared" si="0"/>
        <v>0</v>
      </c>
    </row>
    <row r="53" spans="1:6" ht="15" customHeight="1">
      <c r="A53" s="13" t="s">
        <v>466</v>
      </c>
      <c r="B53" s="6" t="s">
        <v>329</v>
      </c>
      <c r="C53" s="132"/>
      <c r="D53" s="132"/>
      <c r="E53" s="132"/>
      <c r="F53" s="132">
        <f t="shared" si="0"/>
        <v>0</v>
      </c>
    </row>
    <row r="54" spans="1:6" ht="15" customHeight="1">
      <c r="A54" s="13" t="s">
        <v>330</v>
      </c>
      <c r="B54" s="6" t="s">
        <v>331</v>
      </c>
      <c r="C54" s="132"/>
      <c r="D54" s="132"/>
      <c r="E54" s="132"/>
      <c r="F54" s="132">
        <f t="shared" si="0"/>
        <v>0</v>
      </c>
    </row>
    <row r="55" spans="1:6" ht="15" customHeight="1">
      <c r="A55" s="39" t="s">
        <v>487</v>
      </c>
      <c r="B55" s="51" t="s">
        <v>332</v>
      </c>
      <c r="C55" s="132">
        <f>SUM(C50:C54)</f>
        <v>0</v>
      </c>
      <c r="D55" s="132">
        <f>SUM(D50:D54)</f>
        <v>0</v>
      </c>
      <c r="E55" s="132">
        <f>SUM(E50:E54)</f>
        <v>0</v>
      </c>
      <c r="F55" s="132">
        <f t="shared" si="0"/>
        <v>0</v>
      </c>
    </row>
    <row r="56" spans="1:6" ht="15" customHeight="1">
      <c r="A56" s="13" t="s">
        <v>333</v>
      </c>
      <c r="B56" s="6" t="s">
        <v>334</v>
      </c>
      <c r="C56" s="132"/>
      <c r="D56" s="132"/>
      <c r="E56" s="132"/>
      <c r="F56" s="132">
        <f t="shared" si="0"/>
        <v>0</v>
      </c>
    </row>
    <row r="57" spans="1:6" ht="15" customHeight="1">
      <c r="A57" s="5" t="s">
        <v>467</v>
      </c>
      <c r="B57" s="6" t="s">
        <v>335</v>
      </c>
      <c r="C57" s="132">
        <v>100000</v>
      </c>
      <c r="D57" s="132"/>
      <c r="E57" s="132"/>
      <c r="F57" s="132">
        <f t="shared" si="0"/>
        <v>100000</v>
      </c>
    </row>
    <row r="58" spans="1:6" ht="14.25" customHeight="1">
      <c r="A58" s="13" t="s">
        <v>468</v>
      </c>
      <c r="B58" s="6" t="s">
        <v>336</v>
      </c>
      <c r="C58" s="132"/>
      <c r="D58" s="132"/>
      <c r="E58" s="132"/>
      <c r="F58" s="132">
        <f t="shared" si="0"/>
        <v>0</v>
      </c>
    </row>
    <row r="59" spans="1:6" ht="15" customHeight="1">
      <c r="A59" s="39" t="s">
        <v>488</v>
      </c>
      <c r="B59" s="51" t="s">
        <v>337</v>
      </c>
      <c r="C59" s="133">
        <f>SUM(C56:C58)</f>
        <v>100000</v>
      </c>
      <c r="D59" s="133">
        <f>SUM(D56:D58)</f>
        <v>0</v>
      </c>
      <c r="E59" s="133">
        <f>SUM(E56:E58)</f>
        <v>0</v>
      </c>
      <c r="F59" s="133">
        <f t="shared" si="0"/>
        <v>100000</v>
      </c>
    </row>
    <row r="60" spans="1:6" ht="15" customHeight="1">
      <c r="A60" s="13" t="s">
        <v>338</v>
      </c>
      <c r="B60" s="6" t="s">
        <v>339</v>
      </c>
      <c r="C60" s="132"/>
      <c r="D60" s="132"/>
      <c r="E60" s="132"/>
      <c r="F60" s="132">
        <f t="shared" si="0"/>
        <v>0</v>
      </c>
    </row>
    <row r="61" spans="1:6" ht="15" customHeight="1">
      <c r="A61" s="5" t="s">
        <v>469</v>
      </c>
      <c r="B61" s="6" t="s">
        <v>340</v>
      </c>
      <c r="C61" s="132"/>
      <c r="D61" s="132"/>
      <c r="E61" s="132"/>
      <c r="F61" s="132">
        <f t="shared" si="0"/>
        <v>0</v>
      </c>
    </row>
    <row r="62" spans="1:6" ht="15" customHeight="1">
      <c r="A62" s="13" t="s">
        <v>470</v>
      </c>
      <c r="B62" s="6" t="s">
        <v>341</v>
      </c>
      <c r="C62" s="132">
        <v>8000000</v>
      </c>
      <c r="D62" s="132"/>
      <c r="E62" s="132"/>
      <c r="F62" s="132">
        <f t="shared" si="0"/>
        <v>8000000</v>
      </c>
    </row>
    <row r="63" spans="1:6" ht="15" customHeight="1">
      <c r="A63" s="39" t="s">
        <v>490</v>
      </c>
      <c r="B63" s="51" t="s">
        <v>342</v>
      </c>
      <c r="C63" s="132">
        <f>SUM(C60:C62)</f>
        <v>8000000</v>
      </c>
      <c r="D63" s="132">
        <f>SUM(D60:D62)</f>
        <v>0</v>
      </c>
      <c r="E63" s="132">
        <f>SUM(E60:E62)</f>
        <v>0</v>
      </c>
      <c r="F63" s="132">
        <f t="shared" si="0"/>
        <v>8000000</v>
      </c>
    </row>
    <row r="64" spans="1:6" ht="15">
      <c r="A64" s="48" t="s">
        <v>489</v>
      </c>
      <c r="B64" s="35" t="s">
        <v>343</v>
      </c>
      <c r="C64" s="133">
        <f>SUM(C18+C24+C38+C49+C55+C59+C63)</f>
        <v>210574097</v>
      </c>
      <c r="D64" s="133">
        <f>SUM(D18+D24+D38+D49+D55+D59+D63)</f>
        <v>0</v>
      </c>
      <c r="E64" s="133">
        <f>SUM(E18+E24+E38+E49+E55+E59+E63)</f>
        <v>62997902</v>
      </c>
      <c r="F64" s="133">
        <f>SUM(F18+F24+F38+F49+F55+F59+F63)</f>
        <v>273571999</v>
      </c>
    </row>
    <row r="65" spans="1:6" ht="15">
      <c r="A65" s="65" t="s">
        <v>553</v>
      </c>
      <c r="B65" s="64"/>
      <c r="C65" s="132"/>
      <c r="D65" s="132"/>
      <c r="E65" s="132"/>
      <c r="F65" s="132">
        <f t="shared" si="0"/>
        <v>0</v>
      </c>
    </row>
    <row r="66" spans="1:6" ht="15">
      <c r="A66" s="65" t="s">
        <v>554</v>
      </c>
      <c r="B66" s="64"/>
      <c r="C66" s="132"/>
      <c r="D66" s="132"/>
      <c r="E66" s="132"/>
      <c r="F66" s="132">
        <f t="shared" si="0"/>
        <v>0</v>
      </c>
    </row>
    <row r="67" spans="1:6" ht="14.25">
      <c r="A67" s="37" t="s">
        <v>472</v>
      </c>
      <c r="B67" s="5" t="s">
        <v>344</v>
      </c>
      <c r="C67" s="132"/>
      <c r="D67" s="132"/>
      <c r="E67" s="132"/>
      <c r="F67" s="132">
        <f t="shared" si="0"/>
        <v>0</v>
      </c>
    </row>
    <row r="68" spans="1:6" ht="14.25">
      <c r="A68" s="13" t="s">
        <v>345</v>
      </c>
      <c r="B68" s="5" t="s">
        <v>346</v>
      </c>
      <c r="C68" s="132"/>
      <c r="D68" s="132"/>
      <c r="E68" s="132"/>
      <c r="F68" s="132">
        <f t="shared" si="0"/>
        <v>0</v>
      </c>
    </row>
    <row r="69" spans="1:6" ht="14.25">
      <c r="A69" s="37" t="s">
        <v>473</v>
      </c>
      <c r="B69" s="5" t="s">
        <v>347</v>
      </c>
      <c r="C69" s="132"/>
      <c r="D69" s="132"/>
      <c r="E69" s="132"/>
      <c r="F69" s="132">
        <f t="shared" si="0"/>
        <v>0</v>
      </c>
    </row>
    <row r="70" spans="1:6" ht="14.25">
      <c r="A70" s="15" t="s">
        <v>491</v>
      </c>
      <c r="B70" s="7" t="s">
        <v>348</v>
      </c>
      <c r="C70" s="132">
        <f>SUM(C67:C69)</f>
        <v>0</v>
      </c>
      <c r="D70" s="132">
        <f>SUM(D67:D69)</f>
        <v>0</v>
      </c>
      <c r="E70" s="132">
        <f>SUM(E67:E69)</f>
        <v>0</v>
      </c>
      <c r="F70" s="132">
        <f t="shared" si="0"/>
        <v>0</v>
      </c>
    </row>
    <row r="71" spans="1:6" ht="14.25">
      <c r="A71" s="13" t="s">
        <v>474</v>
      </c>
      <c r="B71" s="5" t="s">
        <v>349</v>
      </c>
      <c r="C71" s="132"/>
      <c r="D71" s="132"/>
      <c r="E71" s="132"/>
      <c r="F71" s="132">
        <f aca="true" t="shared" si="1" ref="F71:F94">SUM(C71:E71)</f>
        <v>0</v>
      </c>
    </row>
    <row r="72" spans="1:6" ht="14.25">
      <c r="A72" s="37" t="s">
        <v>350</v>
      </c>
      <c r="B72" s="5" t="s">
        <v>351</v>
      </c>
      <c r="C72" s="132"/>
      <c r="D72" s="132"/>
      <c r="E72" s="132"/>
      <c r="F72" s="132">
        <f t="shared" si="1"/>
        <v>0</v>
      </c>
    </row>
    <row r="73" spans="1:6" ht="14.25">
      <c r="A73" s="13" t="s">
        <v>475</v>
      </c>
      <c r="B73" s="5" t="s">
        <v>352</v>
      </c>
      <c r="C73" s="132"/>
      <c r="D73" s="132"/>
      <c r="E73" s="132"/>
      <c r="F73" s="132">
        <f t="shared" si="1"/>
        <v>0</v>
      </c>
    </row>
    <row r="74" spans="1:6" ht="14.25">
      <c r="A74" s="37" t="s">
        <v>353</v>
      </c>
      <c r="B74" s="5" t="s">
        <v>354</v>
      </c>
      <c r="C74" s="132"/>
      <c r="D74" s="132"/>
      <c r="E74" s="132"/>
      <c r="F74" s="132">
        <f t="shared" si="1"/>
        <v>0</v>
      </c>
    </row>
    <row r="75" spans="1:6" ht="14.25">
      <c r="A75" s="14" t="s">
        <v>492</v>
      </c>
      <c r="B75" s="7" t="s">
        <v>355</v>
      </c>
      <c r="C75" s="132">
        <f>SUM(C71:C74)</f>
        <v>0</v>
      </c>
      <c r="D75" s="132">
        <f>SUM(D71:D74)</f>
        <v>0</v>
      </c>
      <c r="E75" s="132">
        <f>SUM(E71:E74)</f>
        <v>0</v>
      </c>
      <c r="F75" s="132">
        <f t="shared" si="1"/>
        <v>0</v>
      </c>
    </row>
    <row r="76" spans="1:6" ht="14.25">
      <c r="A76" s="5" t="s">
        <v>551</v>
      </c>
      <c r="B76" s="5" t="s">
        <v>356</v>
      </c>
      <c r="C76" s="132">
        <v>44159808</v>
      </c>
      <c r="D76" s="132"/>
      <c r="E76" s="132">
        <v>1977677</v>
      </c>
      <c r="F76" s="132">
        <f t="shared" si="1"/>
        <v>46137485</v>
      </c>
    </row>
    <row r="77" spans="1:6" ht="14.25">
      <c r="A77" s="5" t="s">
        <v>552</v>
      </c>
      <c r="B77" s="5" t="s">
        <v>356</v>
      </c>
      <c r="C77" s="132"/>
      <c r="D77" s="132"/>
      <c r="E77" s="132"/>
      <c r="F77" s="132">
        <f t="shared" si="1"/>
        <v>0</v>
      </c>
    </row>
    <row r="78" spans="1:6" ht="14.25">
      <c r="A78" s="5" t="s">
        <v>549</v>
      </c>
      <c r="B78" s="5" t="s">
        <v>357</v>
      </c>
      <c r="C78" s="132"/>
      <c r="D78" s="132"/>
      <c r="E78" s="132"/>
      <c r="F78" s="132">
        <f t="shared" si="1"/>
        <v>0</v>
      </c>
    </row>
    <row r="79" spans="1:6" ht="14.25">
      <c r="A79" s="5" t="s">
        <v>550</v>
      </c>
      <c r="B79" s="5" t="s">
        <v>357</v>
      </c>
      <c r="C79" s="132"/>
      <c r="D79" s="132"/>
      <c r="E79" s="132"/>
      <c r="F79" s="132">
        <f t="shared" si="1"/>
        <v>0</v>
      </c>
    </row>
    <row r="80" spans="1:6" ht="14.25">
      <c r="A80" s="7" t="s">
        <v>493</v>
      </c>
      <c r="B80" s="7" t="s">
        <v>358</v>
      </c>
      <c r="C80" s="133">
        <f>SUM(C76:C79)</f>
        <v>44159808</v>
      </c>
      <c r="D80" s="133">
        <f>SUM(D76:D79)</f>
        <v>0</v>
      </c>
      <c r="E80" s="133">
        <f>SUM(E76:E79)</f>
        <v>1977677</v>
      </c>
      <c r="F80" s="133">
        <f t="shared" si="1"/>
        <v>46137485</v>
      </c>
    </row>
    <row r="81" spans="1:6" ht="14.25">
      <c r="A81" s="37" t="s">
        <v>359</v>
      </c>
      <c r="B81" s="5" t="s">
        <v>360</v>
      </c>
      <c r="C81" s="132"/>
      <c r="D81" s="132"/>
      <c r="E81" s="132"/>
      <c r="F81" s="132">
        <f t="shared" si="1"/>
        <v>0</v>
      </c>
    </row>
    <row r="82" spans="1:6" ht="14.25">
      <c r="A82" s="37" t="s">
        <v>361</v>
      </c>
      <c r="B82" s="5" t="s">
        <v>362</v>
      </c>
      <c r="C82" s="132"/>
      <c r="D82" s="132"/>
      <c r="E82" s="132"/>
      <c r="F82" s="132">
        <f t="shared" si="1"/>
        <v>0</v>
      </c>
    </row>
    <row r="83" spans="1:6" ht="14.25">
      <c r="A83" s="37" t="s">
        <v>363</v>
      </c>
      <c r="B83" s="5" t="s">
        <v>364</v>
      </c>
      <c r="C83" s="132"/>
      <c r="D83" s="132"/>
      <c r="E83" s="132"/>
      <c r="F83" s="132">
        <f t="shared" si="1"/>
        <v>0</v>
      </c>
    </row>
    <row r="84" spans="1:6" ht="14.25">
      <c r="A84" s="37" t="s">
        <v>365</v>
      </c>
      <c r="B84" s="5" t="s">
        <v>366</v>
      </c>
      <c r="C84" s="132"/>
      <c r="D84" s="132"/>
      <c r="E84" s="132"/>
      <c r="F84" s="132">
        <f t="shared" si="1"/>
        <v>0</v>
      </c>
    </row>
    <row r="85" spans="1:6" ht="14.25">
      <c r="A85" s="13" t="s">
        <v>476</v>
      </c>
      <c r="B85" s="5" t="s">
        <v>367</v>
      </c>
      <c r="C85" s="132"/>
      <c r="D85" s="132"/>
      <c r="E85" s="132"/>
      <c r="F85" s="132">
        <f t="shared" si="1"/>
        <v>0</v>
      </c>
    </row>
    <row r="86" spans="1:6" ht="14.25">
      <c r="A86" s="15" t="s">
        <v>494</v>
      </c>
      <c r="B86" s="7" t="s">
        <v>369</v>
      </c>
      <c r="C86" s="132">
        <f>SUM(C81:C85)</f>
        <v>0</v>
      </c>
      <c r="D86" s="132">
        <f>SUM(D81:D85)</f>
        <v>0</v>
      </c>
      <c r="E86" s="132">
        <f>SUM(E81:E85)</f>
        <v>0</v>
      </c>
      <c r="F86" s="132">
        <f t="shared" si="1"/>
        <v>0</v>
      </c>
    </row>
    <row r="87" spans="1:6" ht="14.25">
      <c r="A87" s="13" t="s">
        <v>370</v>
      </c>
      <c r="B87" s="5" t="s">
        <v>371</v>
      </c>
      <c r="C87" s="132"/>
      <c r="D87" s="132"/>
      <c r="E87" s="132"/>
      <c r="F87" s="132">
        <f t="shared" si="1"/>
        <v>0</v>
      </c>
    </row>
    <row r="88" spans="1:6" ht="14.25">
      <c r="A88" s="13" t="s">
        <v>372</v>
      </c>
      <c r="B88" s="5" t="s">
        <v>373</v>
      </c>
      <c r="C88" s="132"/>
      <c r="D88" s="132"/>
      <c r="E88" s="132"/>
      <c r="F88" s="132">
        <f t="shared" si="1"/>
        <v>0</v>
      </c>
    </row>
    <row r="89" spans="1:6" ht="14.25">
      <c r="A89" s="37" t="s">
        <v>374</v>
      </c>
      <c r="B89" s="5" t="s">
        <v>375</v>
      </c>
      <c r="C89" s="132"/>
      <c r="D89" s="132"/>
      <c r="E89" s="132"/>
      <c r="F89" s="132">
        <f t="shared" si="1"/>
        <v>0</v>
      </c>
    </row>
    <row r="90" spans="1:6" ht="14.25">
      <c r="A90" s="37" t="s">
        <v>477</v>
      </c>
      <c r="B90" s="5" t="s">
        <v>376</v>
      </c>
      <c r="C90" s="132"/>
      <c r="D90" s="132"/>
      <c r="E90" s="132"/>
      <c r="F90" s="132">
        <f t="shared" si="1"/>
        <v>0</v>
      </c>
    </row>
    <row r="91" spans="1:6" ht="14.25">
      <c r="A91" s="14" t="s">
        <v>495</v>
      </c>
      <c r="B91" s="7" t="s">
        <v>377</v>
      </c>
      <c r="C91" s="132">
        <f>SUM(C87:C90)</f>
        <v>0</v>
      </c>
      <c r="D91" s="132">
        <f>SUM(D87:D90)</f>
        <v>0</v>
      </c>
      <c r="E91" s="132">
        <f>SUM(E87:E90)</f>
        <v>0</v>
      </c>
      <c r="F91" s="132">
        <f t="shared" si="1"/>
        <v>0</v>
      </c>
    </row>
    <row r="92" spans="1:6" ht="14.25">
      <c r="A92" s="15" t="s">
        <v>378</v>
      </c>
      <c r="B92" s="7" t="s">
        <v>379</v>
      </c>
      <c r="C92" s="132"/>
      <c r="D92" s="132"/>
      <c r="E92" s="132"/>
      <c r="F92" s="132">
        <f t="shared" si="1"/>
        <v>0</v>
      </c>
    </row>
    <row r="93" spans="1:6" ht="15">
      <c r="A93" s="40" t="s">
        <v>496</v>
      </c>
      <c r="B93" s="41" t="s">
        <v>380</v>
      </c>
      <c r="C93" s="133">
        <f>SUM(C70+C75+C80+C86+C91+C92)</f>
        <v>44159808</v>
      </c>
      <c r="D93" s="133">
        <f>SUM(D70+D75+D80+D86+D91+D92)</f>
        <v>0</v>
      </c>
      <c r="E93" s="133">
        <f>SUM(E70+E75+E80+E86+E91+E92)</f>
        <v>1977677</v>
      </c>
      <c r="F93" s="133">
        <f t="shared" si="1"/>
        <v>46137485</v>
      </c>
    </row>
    <row r="94" spans="1:6" ht="15">
      <c r="A94" s="44" t="s">
        <v>479</v>
      </c>
      <c r="B94" s="45"/>
      <c r="C94" s="133">
        <f>SUM(C64+C93)</f>
        <v>254733905</v>
      </c>
      <c r="D94" s="133">
        <f>SUM(D64+D93)</f>
        <v>0</v>
      </c>
      <c r="E94" s="133">
        <f>SUM(E64+E93)</f>
        <v>64975579</v>
      </c>
      <c r="F94" s="133">
        <f t="shared" si="1"/>
        <v>319709484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64.28125" style="0" customWidth="1"/>
    <col min="3" max="3" width="18.140625" style="0" customWidth="1"/>
    <col min="4" max="4" width="21.57421875" style="0" customWidth="1"/>
    <col min="5" max="5" width="21.8515625" style="0" customWidth="1"/>
    <col min="6" max="7" width="19.57421875" style="0" customWidth="1"/>
    <col min="8" max="8" width="16.421875" style="0" customWidth="1"/>
    <col min="9" max="9" width="16.28125" style="0" customWidth="1"/>
    <col min="10" max="10" width="30.140625" style="0" customWidth="1"/>
  </cols>
  <sheetData>
    <row r="1" spans="1:10" ht="30" customHeight="1">
      <c r="A1" s="159" t="s">
        <v>617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46.5" customHeight="1">
      <c r="A2" s="162" t="s">
        <v>605</v>
      </c>
      <c r="B2" s="163"/>
      <c r="C2" s="163"/>
      <c r="D2" s="163"/>
      <c r="E2" s="163"/>
      <c r="F2" s="163"/>
      <c r="G2" s="163"/>
      <c r="H2" s="163"/>
      <c r="I2" s="163"/>
      <c r="J2" s="163"/>
    </row>
    <row r="3" spans="1:10" ht="16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7" ht="14.25">
      <c r="A4" s="4" t="s">
        <v>17</v>
      </c>
      <c r="G4" s="116" t="s">
        <v>584</v>
      </c>
    </row>
    <row r="5" spans="1:10" ht="61.5" customHeight="1">
      <c r="A5" s="2" t="s">
        <v>78</v>
      </c>
      <c r="B5" s="3" t="s">
        <v>79</v>
      </c>
      <c r="C5" s="62" t="s">
        <v>560</v>
      </c>
      <c r="D5" s="62" t="s">
        <v>563</v>
      </c>
      <c r="E5" s="62" t="s">
        <v>564</v>
      </c>
      <c r="F5" s="62" t="s">
        <v>565</v>
      </c>
      <c r="G5" s="62" t="s">
        <v>2</v>
      </c>
      <c r="H5" s="62" t="s">
        <v>561</v>
      </c>
      <c r="I5" s="62" t="s">
        <v>562</v>
      </c>
      <c r="J5" s="62" t="s">
        <v>566</v>
      </c>
    </row>
    <row r="6" spans="1:10" ht="24">
      <c r="A6" s="42"/>
      <c r="B6" s="42"/>
      <c r="C6" s="42"/>
      <c r="D6" s="42"/>
      <c r="E6" s="42"/>
      <c r="F6" s="68" t="s">
        <v>3</v>
      </c>
      <c r="G6" s="67"/>
      <c r="H6" s="42"/>
      <c r="I6" s="42"/>
      <c r="J6" s="42"/>
    </row>
    <row r="7" spans="1:10" ht="14.25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14.25">
      <c r="A8" s="42"/>
      <c r="B8" s="42"/>
      <c r="C8" s="42"/>
      <c r="D8" s="42"/>
      <c r="E8" s="42"/>
      <c r="F8" s="42"/>
      <c r="G8" s="42"/>
      <c r="H8" s="42"/>
      <c r="I8" s="42"/>
      <c r="J8" s="42"/>
    </row>
    <row r="9" spans="1:10" ht="14.25">
      <c r="A9" s="42"/>
      <c r="B9" s="42"/>
      <c r="C9" s="42"/>
      <c r="D9" s="42"/>
      <c r="E9" s="42"/>
      <c r="F9" s="42"/>
      <c r="G9" s="42"/>
      <c r="H9" s="42"/>
      <c r="I9" s="42"/>
      <c r="J9" s="42"/>
    </row>
    <row r="10" spans="1:10" ht="14.25">
      <c r="A10" s="13" t="s">
        <v>181</v>
      </c>
      <c r="B10" s="6" t="s">
        <v>182</v>
      </c>
      <c r="C10" s="42"/>
      <c r="D10" s="42"/>
      <c r="E10" s="42"/>
      <c r="F10" s="42"/>
      <c r="G10" s="42"/>
      <c r="H10" s="42"/>
      <c r="I10" s="42"/>
      <c r="J10" s="42"/>
    </row>
    <row r="11" spans="1:10" ht="14.25">
      <c r="A11" s="13"/>
      <c r="B11" s="6"/>
      <c r="C11" s="42"/>
      <c r="D11" s="42"/>
      <c r="E11" s="42"/>
      <c r="F11" s="42"/>
      <c r="G11" s="42"/>
      <c r="H11" s="42"/>
      <c r="I11" s="42"/>
      <c r="J11" s="42"/>
    </row>
    <row r="12" spans="1:10" ht="14.25">
      <c r="A12" s="13"/>
      <c r="B12" s="6"/>
      <c r="C12" s="42"/>
      <c r="D12" s="42"/>
      <c r="E12" s="42"/>
      <c r="F12" s="42"/>
      <c r="G12" s="42"/>
      <c r="H12" s="42"/>
      <c r="I12" s="42"/>
      <c r="J12" s="42"/>
    </row>
    <row r="13" spans="1:10" ht="14.25">
      <c r="A13" s="13"/>
      <c r="B13" s="6"/>
      <c r="C13" s="42"/>
      <c r="D13" s="42"/>
      <c r="E13" s="42"/>
      <c r="F13" s="42"/>
      <c r="G13" s="42"/>
      <c r="H13" s="42"/>
      <c r="I13" s="42"/>
      <c r="J13" s="42"/>
    </row>
    <row r="14" spans="1:10" ht="14.25">
      <c r="A14" s="13"/>
      <c r="B14" s="6"/>
      <c r="C14" s="42"/>
      <c r="D14" s="42"/>
      <c r="E14" s="42"/>
      <c r="F14" s="42"/>
      <c r="G14" s="42"/>
      <c r="H14" s="42"/>
      <c r="I14" s="42"/>
      <c r="J14" s="42"/>
    </row>
    <row r="15" spans="1:10" ht="14.25">
      <c r="A15" s="13" t="s">
        <v>393</v>
      </c>
      <c r="B15" s="6" t="s">
        <v>183</v>
      </c>
      <c r="C15" s="42"/>
      <c r="D15" s="42"/>
      <c r="E15" s="42"/>
      <c r="F15" s="42"/>
      <c r="G15" s="42"/>
      <c r="H15" s="42"/>
      <c r="I15" s="42"/>
      <c r="J15" s="42"/>
    </row>
    <row r="16" spans="1:10" ht="14.25">
      <c r="A16" s="13"/>
      <c r="B16" s="6"/>
      <c r="C16" s="42"/>
      <c r="D16" s="42"/>
      <c r="E16" s="42"/>
      <c r="F16" s="42"/>
      <c r="G16" s="42"/>
      <c r="H16" s="42"/>
      <c r="I16" s="42"/>
      <c r="J16" s="42"/>
    </row>
    <row r="17" spans="1:10" ht="14.25">
      <c r="A17" s="13"/>
      <c r="B17" s="6"/>
      <c r="C17" s="42"/>
      <c r="D17" s="42"/>
      <c r="E17" s="42"/>
      <c r="F17" s="42"/>
      <c r="G17" s="42"/>
      <c r="H17" s="42"/>
      <c r="I17" s="42"/>
      <c r="J17" s="42"/>
    </row>
    <row r="18" spans="1:10" ht="14.25">
      <c r="A18" s="13"/>
      <c r="B18" s="6"/>
      <c r="C18" s="42"/>
      <c r="D18" s="42"/>
      <c r="E18" s="42"/>
      <c r="F18" s="42"/>
      <c r="G18" s="42"/>
      <c r="H18" s="42"/>
      <c r="I18" s="42"/>
      <c r="J18" s="42"/>
    </row>
    <row r="19" spans="1:10" ht="14.25">
      <c r="A19" s="13"/>
      <c r="B19" s="6"/>
      <c r="C19" s="42"/>
      <c r="D19" s="42"/>
      <c r="E19" s="42"/>
      <c r="F19" s="42"/>
      <c r="G19" s="42"/>
      <c r="H19" s="42"/>
      <c r="I19" s="42"/>
      <c r="J19" s="42"/>
    </row>
    <row r="20" spans="1:10" ht="14.25">
      <c r="A20" s="5" t="s">
        <v>184</v>
      </c>
      <c r="B20" s="6" t="s">
        <v>185</v>
      </c>
      <c r="C20" s="42"/>
      <c r="D20" s="42"/>
      <c r="E20" s="42"/>
      <c r="F20" s="42"/>
      <c r="G20" s="42"/>
      <c r="H20" s="42"/>
      <c r="I20" s="42"/>
      <c r="J20" s="42"/>
    </row>
    <row r="21" spans="1:10" ht="14.25">
      <c r="A21" s="5"/>
      <c r="B21" s="6"/>
      <c r="C21" s="42"/>
      <c r="D21" s="42"/>
      <c r="E21" s="42"/>
      <c r="F21" s="42"/>
      <c r="G21" s="42"/>
      <c r="H21" s="42"/>
      <c r="I21" s="42"/>
      <c r="J21" s="42"/>
    </row>
    <row r="22" spans="1:10" ht="14.25">
      <c r="A22" s="5"/>
      <c r="B22" s="6"/>
      <c r="C22" s="42"/>
      <c r="D22" s="42"/>
      <c r="E22" s="42"/>
      <c r="F22" s="42"/>
      <c r="G22" s="42"/>
      <c r="H22" s="42"/>
      <c r="I22" s="42"/>
      <c r="J22" s="42"/>
    </row>
    <row r="23" spans="1:10" ht="14.25">
      <c r="A23" s="13" t="s">
        <v>186</v>
      </c>
      <c r="B23" s="6" t="s">
        <v>187</v>
      </c>
      <c r="C23" s="42"/>
      <c r="D23" s="42"/>
      <c r="E23" s="42"/>
      <c r="F23" s="42"/>
      <c r="G23" s="42"/>
      <c r="H23" s="42"/>
      <c r="I23" s="42"/>
      <c r="J23" s="42"/>
    </row>
    <row r="24" spans="1:10" ht="14.25">
      <c r="A24" s="13"/>
      <c r="B24" s="6"/>
      <c r="C24" s="42"/>
      <c r="D24" s="42"/>
      <c r="E24" s="42"/>
      <c r="F24" s="42"/>
      <c r="G24" s="42"/>
      <c r="H24" s="42"/>
      <c r="I24" s="42"/>
      <c r="J24" s="42"/>
    </row>
    <row r="25" spans="1:10" ht="14.25">
      <c r="A25" s="13"/>
      <c r="B25" s="6"/>
      <c r="C25" s="42"/>
      <c r="D25" s="42"/>
      <c r="E25" s="42"/>
      <c r="F25" s="42"/>
      <c r="G25" s="42"/>
      <c r="H25" s="42"/>
      <c r="I25" s="42"/>
      <c r="J25" s="42"/>
    </row>
    <row r="26" spans="1:10" ht="14.25">
      <c r="A26" s="13" t="s">
        <v>188</v>
      </c>
      <c r="B26" s="6" t="s">
        <v>189</v>
      </c>
      <c r="C26" s="42"/>
      <c r="D26" s="42"/>
      <c r="E26" s="42"/>
      <c r="F26" s="42"/>
      <c r="G26" s="42"/>
      <c r="H26" s="42"/>
      <c r="I26" s="42"/>
      <c r="J26" s="42"/>
    </row>
    <row r="27" spans="1:10" ht="14.25">
      <c r="A27" s="13"/>
      <c r="B27" s="6"/>
      <c r="C27" s="42"/>
      <c r="D27" s="42"/>
      <c r="E27" s="42"/>
      <c r="F27" s="42"/>
      <c r="G27" s="42"/>
      <c r="H27" s="42"/>
      <c r="I27" s="42"/>
      <c r="J27" s="42"/>
    </row>
    <row r="28" spans="1:10" ht="14.25">
      <c r="A28" s="13"/>
      <c r="B28" s="6"/>
      <c r="C28" s="42"/>
      <c r="D28" s="42"/>
      <c r="E28" s="42"/>
      <c r="F28" s="42"/>
      <c r="G28" s="42"/>
      <c r="H28" s="42"/>
      <c r="I28" s="42"/>
      <c r="J28" s="42"/>
    </row>
    <row r="29" spans="1:10" ht="14.25">
      <c r="A29" s="5" t="s">
        <v>190</v>
      </c>
      <c r="B29" s="6" t="s">
        <v>191</v>
      </c>
      <c r="C29" s="42"/>
      <c r="D29" s="42"/>
      <c r="E29" s="42"/>
      <c r="F29" s="42"/>
      <c r="G29" s="42"/>
      <c r="H29" s="42"/>
      <c r="I29" s="42"/>
      <c r="J29" s="42"/>
    </row>
    <row r="30" spans="1:10" ht="14.25">
      <c r="A30" s="5" t="s">
        <v>192</v>
      </c>
      <c r="B30" s="6" t="s">
        <v>193</v>
      </c>
      <c r="C30" s="42"/>
      <c r="D30" s="42"/>
      <c r="E30" s="42"/>
      <c r="F30" s="42"/>
      <c r="G30" s="42"/>
      <c r="H30" s="42"/>
      <c r="I30" s="42"/>
      <c r="J30" s="42"/>
    </row>
    <row r="31" spans="1:10" ht="15">
      <c r="A31" s="18" t="s">
        <v>394</v>
      </c>
      <c r="B31" s="9" t="s">
        <v>194</v>
      </c>
      <c r="C31" s="42"/>
      <c r="D31" s="42"/>
      <c r="E31" s="42"/>
      <c r="F31" s="42"/>
      <c r="G31" s="42"/>
      <c r="H31" s="42"/>
      <c r="I31" s="42"/>
      <c r="J31" s="42"/>
    </row>
    <row r="32" spans="1:10" ht="14.25">
      <c r="A32" s="13" t="s">
        <v>572</v>
      </c>
      <c r="B32" s="8"/>
      <c r="C32" s="118"/>
      <c r="D32" s="42"/>
      <c r="E32" s="42"/>
      <c r="F32" s="118"/>
      <c r="G32" s="118"/>
      <c r="H32" s="124"/>
      <c r="I32" s="124"/>
      <c r="J32" s="42"/>
    </row>
    <row r="33" spans="1:10" ht="15">
      <c r="A33" s="21"/>
      <c r="B33" s="8"/>
      <c r="C33" s="42"/>
      <c r="D33" s="42"/>
      <c r="E33" s="42"/>
      <c r="F33" s="42"/>
      <c r="G33" s="42"/>
      <c r="H33" s="42"/>
      <c r="I33" s="42"/>
      <c r="J33" s="42"/>
    </row>
    <row r="34" spans="1:10" ht="15">
      <c r="A34" s="21"/>
      <c r="B34" s="8"/>
      <c r="C34" s="42"/>
      <c r="D34" s="42"/>
      <c r="E34" s="42"/>
      <c r="F34" s="42"/>
      <c r="G34" s="42"/>
      <c r="H34" s="42"/>
      <c r="I34" s="42"/>
      <c r="J34" s="42"/>
    </row>
    <row r="35" spans="1:10" ht="15">
      <c r="A35" s="21"/>
      <c r="B35" s="8"/>
      <c r="C35" s="42"/>
      <c r="D35" s="42"/>
      <c r="E35" s="42"/>
      <c r="F35" s="42"/>
      <c r="G35" s="42"/>
      <c r="H35" s="42"/>
      <c r="I35" s="42"/>
      <c r="J35" s="42"/>
    </row>
    <row r="36" spans="1:10" ht="14.25">
      <c r="A36" s="13" t="s">
        <v>195</v>
      </c>
      <c r="B36" s="6" t="s">
        <v>196</v>
      </c>
      <c r="C36" s="118">
        <f>SUM(C32:C35)</f>
        <v>0</v>
      </c>
      <c r="D36" s="118">
        <f>SUM(D32:D35)</f>
        <v>0</v>
      </c>
      <c r="E36" s="118">
        <f>SUM(E32:E35)</f>
        <v>0</v>
      </c>
      <c r="F36" s="118"/>
      <c r="G36" s="118"/>
      <c r="H36" s="124"/>
      <c r="I36" s="118"/>
      <c r="J36" s="118"/>
    </row>
    <row r="37" spans="1:10" ht="14.25">
      <c r="A37" s="13"/>
      <c r="B37" s="8"/>
      <c r="C37" s="122"/>
      <c r="D37" s="42"/>
      <c r="E37" s="42"/>
      <c r="F37" s="42"/>
      <c r="G37" s="42"/>
      <c r="H37" s="42"/>
      <c r="I37" s="42"/>
      <c r="J37" s="42"/>
    </row>
    <row r="38" spans="1:10" ht="14.25">
      <c r="A38" s="13"/>
      <c r="B38" s="6"/>
      <c r="C38" s="42"/>
      <c r="D38" s="42"/>
      <c r="E38" s="42"/>
      <c r="F38" s="42"/>
      <c r="G38" s="42"/>
      <c r="H38" s="42"/>
      <c r="I38" s="42"/>
      <c r="J38" s="42"/>
    </row>
    <row r="39" spans="1:10" ht="14.25">
      <c r="A39" s="13"/>
      <c r="B39" s="6"/>
      <c r="C39" s="42"/>
      <c r="D39" s="42"/>
      <c r="E39" s="42"/>
      <c r="F39" s="42"/>
      <c r="G39" s="42"/>
      <c r="H39" s="42"/>
      <c r="I39" s="42"/>
      <c r="J39" s="42"/>
    </row>
    <row r="40" spans="1:10" ht="14.25">
      <c r="A40" s="13"/>
      <c r="B40" s="6"/>
      <c r="C40" s="42"/>
      <c r="D40" s="42"/>
      <c r="E40" s="42"/>
      <c r="F40" s="42"/>
      <c r="G40" s="42"/>
      <c r="H40" s="42"/>
      <c r="I40" s="42"/>
      <c r="J40" s="42"/>
    </row>
    <row r="41" spans="1:10" ht="14.25">
      <c r="A41" s="13" t="s">
        <v>197</v>
      </c>
      <c r="B41" s="6" t="s">
        <v>198</v>
      </c>
      <c r="C41" s="42"/>
      <c r="D41" s="42"/>
      <c r="E41" s="42"/>
      <c r="F41" s="42"/>
      <c r="G41" s="42"/>
      <c r="H41" s="42"/>
      <c r="I41" s="42"/>
      <c r="J41" s="42"/>
    </row>
    <row r="42" spans="1:10" ht="14.25">
      <c r="A42" s="13"/>
      <c r="B42" s="6"/>
      <c r="C42" s="42"/>
      <c r="D42" s="42"/>
      <c r="E42" s="42"/>
      <c r="F42" s="42"/>
      <c r="G42" s="42"/>
      <c r="H42" s="42"/>
      <c r="I42" s="42"/>
      <c r="J42" s="42"/>
    </row>
    <row r="43" spans="1:10" ht="14.25">
      <c r="A43" s="13"/>
      <c r="B43" s="6"/>
      <c r="C43" s="42"/>
      <c r="D43" s="42"/>
      <c r="E43" s="42"/>
      <c r="F43" s="42"/>
      <c r="G43" s="42"/>
      <c r="H43" s="42"/>
      <c r="I43" s="42"/>
      <c r="J43" s="42"/>
    </row>
    <row r="44" spans="1:10" ht="14.25">
      <c r="A44" s="13"/>
      <c r="B44" s="6"/>
      <c r="C44" s="42"/>
      <c r="D44" s="42"/>
      <c r="E44" s="42"/>
      <c r="F44" s="42"/>
      <c r="G44" s="42"/>
      <c r="H44" s="42"/>
      <c r="I44" s="42"/>
      <c r="J44" s="42"/>
    </row>
    <row r="45" spans="1:10" ht="14.25">
      <c r="A45" s="13"/>
      <c r="B45" s="6"/>
      <c r="C45" s="42"/>
      <c r="D45" s="42"/>
      <c r="E45" s="42"/>
      <c r="F45" s="42"/>
      <c r="G45" s="42"/>
      <c r="H45" s="42"/>
      <c r="I45" s="42"/>
      <c r="J45" s="42"/>
    </row>
    <row r="46" spans="1:10" ht="14.25">
      <c r="A46" s="13" t="s">
        <v>199</v>
      </c>
      <c r="B46" s="6" t="s">
        <v>200</v>
      </c>
      <c r="C46" s="42"/>
      <c r="D46" s="42"/>
      <c r="E46" s="42"/>
      <c r="F46" s="42"/>
      <c r="G46" s="42"/>
      <c r="H46" s="42"/>
      <c r="I46" s="42"/>
      <c r="J46" s="42"/>
    </row>
    <row r="47" spans="1:10" ht="14.25">
      <c r="A47" s="13" t="s">
        <v>201</v>
      </c>
      <c r="B47" s="6" t="s">
        <v>202</v>
      </c>
      <c r="C47" s="42"/>
      <c r="D47" s="42"/>
      <c r="E47" s="42"/>
      <c r="F47" s="118"/>
      <c r="G47" s="118"/>
      <c r="H47" s="124"/>
      <c r="I47" s="124"/>
      <c r="J47" s="42"/>
    </row>
    <row r="48" spans="1:10" ht="15">
      <c r="A48" s="18" t="s">
        <v>395</v>
      </c>
      <c r="B48" s="9" t="s">
        <v>203</v>
      </c>
      <c r="C48" s="118">
        <f>SUM(C36+C41+C46+C47)</f>
        <v>0</v>
      </c>
      <c r="D48" s="118">
        <f>SUM(D36+D41+D46+D47)</f>
        <v>0</v>
      </c>
      <c r="E48" s="118">
        <f>SUM(E36+E41+E46+E47)</f>
        <v>0</v>
      </c>
      <c r="F48" s="118"/>
      <c r="G48" s="118"/>
      <c r="H48" s="124"/>
      <c r="I48" s="124"/>
      <c r="J48" s="118"/>
    </row>
  </sheetData>
  <sheetProtection/>
  <mergeCells count="2">
    <mergeCell ref="A2:J2"/>
    <mergeCell ref="A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zoomScalePageLayoutView="0" workbookViewId="0" topLeftCell="B22">
      <selection activeCell="G30" sqref="G30:I30"/>
    </sheetView>
  </sheetViews>
  <sheetFormatPr defaultColWidth="9.140625" defaultRowHeight="15"/>
  <cols>
    <col min="1" max="1" width="64.140625" style="0" customWidth="1"/>
    <col min="2" max="2" width="15.421875" style="0" customWidth="1"/>
    <col min="3" max="3" width="14.7109375" style="0" customWidth="1"/>
    <col min="4" max="4" width="13.28125" style="0" customWidth="1"/>
    <col min="5" max="5" width="25.140625" style="0" customWidth="1"/>
    <col min="6" max="6" width="14.28125" style="0" customWidth="1"/>
    <col min="7" max="7" width="15.28125" style="0" customWidth="1"/>
    <col min="8" max="8" width="17.00390625" style="0" customWidth="1"/>
    <col min="9" max="9" width="16.28125" style="0" customWidth="1"/>
  </cols>
  <sheetData>
    <row r="1" spans="1:8" ht="25.5" customHeight="1">
      <c r="A1" s="159" t="s">
        <v>617</v>
      </c>
      <c r="B1" s="160"/>
      <c r="C1" s="160"/>
      <c r="D1" s="160"/>
      <c r="E1" s="160"/>
      <c r="F1" s="160"/>
      <c r="G1" s="160"/>
      <c r="H1" s="160"/>
    </row>
    <row r="2" spans="1:8" ht="82.5" customHeight="1">
      <c r="A2" s="162" t="s">
        <v>606</v>
      </c>
      <c r="B2" s="167"/>
      <c r="C2" s="167"/>
      <c r="D2" s="167"/>
      <c r="E2" s="167"/>
      <c r="F2" s="167"/>
      <c r="G2" s="167"/>
      <c r="H2" s="167"/>
    </row>
    <row r="3" spans="1:8" ht="20.25" customHeight="1">
      <c r="A3" s="71"/>
      <c r="B3" s="72"/>
      <c r="C3" s="72"/>
      <c r="D3" s="72"/>
      <c r="E3" s="72"/>
      <c r="F3" s="72"/>
      <c r="G3" s="72"/>
      <c r="H3" s="72"/>
    </row>
    <row r="4" spans="1:8" ht="14.25">
      <c r="A4" s="4" t="s">
        <v>17</v>
      </c>
      <c r="H4" s="116" t="s">
        <v>585</v>
      </c>
    </row>
    <row r="5" spans="1:9" ht="86.25" customHeight="1">
      <c r="A5" s="2" t="s">
        <v>78</v>
      </c>
      <c r="B5" s="3" t="s">
        <v>79</v>
      </c>
      <c r="C5" s="62" t="s">
        <v>561</v>
      </c>
      <c r="D5" s="62" t="s">
        <v>562</v>
      </c>
      <c r="E5" s="62" t="s">
        <v>567</v>
      </c>
      <c r="F5" s="117" t="s">
        <v>77</v>
      </c>
      <c r="G5" s="117" t="s">
        <v>586</v>
      </c>
      <c r="H5" s="117" t="s">
        <v>596</v>
      </c>
      <c r="I5" s="117" t="s">
        <v>625</v>
      </c>
    </row>
    <row r="6" spans="1:9" ht="14.25">
      <c r="A6" s="19" t="s">
        <v>472</v>
      </c>
      <c r="B6" s="5" t="s">
        <v>344</v>
      </c>
      <c r="C6" s="123"/>
      <c r="D6" s="123"/>
      <c r="E6" s="134"/>
      <c r="F6" s="42"/>
      <c r="G6" s="42"/>
      <c r="H6" s="42"/>
      <c r="I6" s="42"/>
    </row>
    <row r="7" spans="1:9" ht="14.25">
      <c r="A7" s="54" t="s">
        <v>217</v>
      </c>
      <c r="B7" s="54" t="s">
        <v>344</v>
      </c>
      <c r="C7" s="42"/>
      <c r="D7" s="42"/>
      <c r="E7" s="144"/>
      <c r="F7" s="42"/>
      <c r="G7" s="42"/>
      <c r="H7" s="42"/>
      <c r="I7" s="42"/>
    </row>
    <row r="8" spans="1:9" ht="26.25">
      <c r="A8" s="12" t="s">
        <v>345</v>
      </c>
      <c r="B8" s="5" t="s">
        <v>346</v>
      </c>
      <c r="C8" s="42"/>
      <c r="D8" s="42"/>
      <c r="E8" s="144"/>
      <c r="F8" s="42"/>
      <c r="G8" s="42"/>
      <c r="H8" s="42"/>
      <c r="I8" s="42"/>
    </row>
    <row r="9" spans="1:9" ht="14.25">
      <c r="A9" s="19" t="s">
        <v>511</v>
      </c>
      <c r="B9" s="5" t="s">
        <v>347</v>
      </c>
      <c r="C9" s="42"/>
      <c r="D9" s="42"/>
      <c r="E9" s="144"/>
      <c r="F9" s="42"/>
      <c r="G9" s="42"/>
      <c r="H9" s="42"/>
      <c r="I9" s="42"/>
    </row>
    <row r="10" spans="1:9" ht="14.25">
      <c r="A10" s="54" t="s">
        <v>217</v>
      </c>
      <c r="B10" s="54" t="s">
        <v>347</v>
      </c>
      <c r="C10" s="42"/>
      <c r="D10" s="42"/>
      <c r="E10" s="144"/>
      <c r="F10" s="42"/>
      <c r="G10" s="42"/>
      <c r="H10" s="42"/>
      <c r="I10" s="42"/>
    </row>
    <row r="11" spans="1:9" ht="14.25">
      <c r="A11" s="11" t="s">
        <v>491</v>
      </c>
      <c r="B11" s="7" t="s">
        <v>348</v>
      </c>
      <c r="C11" s="42"/>
      <c r="D11" s="42"/>
      <c r="E11" s="144">
        <f>SUM(E6:E10)</f>
        <v>0</v>
      </c>
      <c r="F11" s="42">
        <f>SUM(F6:F10)</f>
        <v>0</v>
      </c>
      <c r="G11" s="42">
        <f>SUM(G6:G10)</f>
        <v>0</v>
      </c>
      <c r="H11" s="42">
        <f>SUM(H6:H10)</f>
        <v>0</v>
      </c>
      <c r="I11" s="42">
        <f>SUM(I6:I10)</f>
        <v>0</v>
      </c>
    </row>
    <row r="12" spans="1:9" ht="14.25">
      <c r="A12" s="12" t="s">
        <v>512</v>
      </c>
      <c r="B12" s="5" t="s">
        <v>349</v>
      </c>
      <c r="C12" s="42"/>
      <c r="D12" s="42"/>
      <c r="E12" s="144"/>
      <c r="F12" s="42"/>
      <c r="G12" s="42"/>
      <c r="H12" s="42"/>
      <c r="I12" s="42"/>
    </row>
    <row r="13" spans="1:9" ht="14.25">
      <c r="A13" s="54" t="s">
        <v>225</v>
      </c>
      <c r="B13" s="54" t="s">
        <v>349</v>
      </c>
      <c r="C13" s="42"/>
      <c r="D13" s="42"/>
      <c r="E13" s="144"/>
      <c r="F13" s="42"/>
      <c r="G13" s="42"/>
      <c r="H13" s="42"/>
      <c r="I13" s="42"/>
    </row>
    <row r="14" spans="1:9" ht="14.25">
      <c r="A14" s="19" t="s">
        <v>350</v>
      </c>
      <c r="B14" s="5" t="s">
        <v>351</v>
      </c>
      <c r="C14" s="42"/>
      <c r="D14" s="42"/>
      <c r="E14" s="144"/>
      <c r="F14" s="42"/>
      <c r="G14" s="42"/>
      <c r="H14" s="42"/>
      <c r="I14" s="42"/>
    </row>
    <row r="15" spans="1:9" ht="14.25">
      <c r="A15" s="13" t="s">
        <v>513</v>
      </c>
      <c r="B15" s="5" t="s">
        <v>352</v>
      </c>
      <c r="C15" s="27"/>
      <c r="D15" s="27"/>
      <c r="E15" s="122"/>
      <c r="F15" s="27"/>
      <c r="G15" s="27"/>
      <c r="H15" s="27"/>
      <c r="I15" s="27"/>
    </row>
    <row r="16" spans="1:9" ht="14.25">
      <c r="A16" s="54" t="s">
        <v>226</v>
      </c>
      <c r="B16" s="54" t="s">
        <v>352</v>
      </c>
      <c r="C16" s="27"/>
      <c r="D16" s="27"/>
      <c r="E16" s="122"/>
      <c r="F16" s="27"/>
      <c r="G16" s="27"/>
      <c r="H16" s="27"/>
      <c r="I16" s="27"/>
    </row>
    <row r="17" spans="1:9" ht="14.25">
      <c r="A17" s="19" t="s">
        <v>353</v>
      </c>
      <c r="B17" s="5" t="s">
        <v>354</v>
      </c>
      <c r="C17" s="27"/>
      <c r="D17" s="27"/>
      <c r="E17" s="122"/>
      <c r="F17" s="27"/>
      <c r="G17" s="27"/>
      <c r="H17" s="27"/>
      <c r="I17" s="27"/>
    </row>
    <row r="18" spans="1:9" ht="14.25">
      <c r="A18" s="20" t="s">
        <v>492</v>
      </c>
      <c r="B18" s="7" t="s">
        <v>355</v>
      </c>
      <c r="C18" s="27"/>
      <c r="D18" s="27"/>
      <c r="E18" s="122"/>
      <c r="F18" s="27"/>
      <c r="G18" s="27"/>
      <c r="H18" s="27"/>
      <c r="I18" s="27"/>
    </row>
    <row r="19" spans="1:9" ht="14.25">
      <c r="A19" s="12" t="s">
        <v>370</v>
      </c>
      <c r="B19" s="5" t="s">
        <v>371</v>
      </c>
      <c r="C19" s="27"/>
      <c r="D19" s="27"/>
      <c r="E19" s="122"/>
      <c r="F19" s="27"/>
      <c r="G19" s="27"/>
      <c r="H19" s="27"/>
      <c r="I19" s="27"/>
    </row>
    <row r="20" spans="1:9" ht="14.25">
      <c r="A20" s="13" t="s">
        <v>372</v>
      </c>
      <c r="B20" s="5" t="s">
        <v>373</v>
      </c>
      <c r="C20" s="27"/>
      <c r="D20" s="27"/>
      <c r="E20" s="122"/>
      <c r="F20" s="27"/>
      <c r="G20" s="27"/>
      <c r="H20" s="27"/>
      <c r="I20" s="27"/>
    </row>
    <row r="21" spans="1:9" ht="14.25">
      <c r="A21" s="19" t="s">
        <v>374</v>
      </c>
      <c r="B21" s="5" t="s">
        <v>375</v>
      </c>
      <c r="C21" s="27"/>
      <c r="D21" s="27"/>
      <c r="E21" s="122"/>
      <c r="F21" s="27"/>
      <c r="G21" s="27"/>
      <c r="H21" s="27"/>
      <c r="I21" s="27"/>
    </row>
    <row r="22" spans="1:9" ht="14.25">
      <c r="A22" s="19" t="s">
        <v>477</v>
      </c>
      <c r="B22" s="5" t="s">
        <v>376</v>
      </c>
      <c r="C22" s="27"/>
      <c r="D22" s="27"/>
      <c r="E22" s="122"/>
      <c r="F22" s="27"/>
      <c r="G22" s="27"/>
      <c r="H22" s="27"/>
      <c r="I22" s="27"/>
    </row>
    <row r="23" spans="1:9" ht="14.25">
      <c r="A23" s="54" t="s">
        <v>251</v>
      </c>
      <c r="B23" s="54" t="s">
        <v>376</v>
      </c>
      <c r="C23" s="27"/>
      <c r="D23" s="27"/>
      <c r="E23" s="122"/>
      <c r="F23" s="27"/>
      <c r="G23" s="27"/>
      <c r="H23" s="27"/>
      <c r="I23" s="27"/>
    </row>
    <row r="24" spans="1:9" ht="14.25">
      <c r="A24" s="54" t="s">
        <v>252</v>
      </c>
      <c r="B24" s="54" t="s">
        <v>376</v>
      </c>
      <c r="C24" s="27"/>
      <c r="D24" s="27"/>
      <c r="E24" s="122"/>
      <c r="F24" s="27"/>
      <c r="G24" s="27"/>
      <c r="H24" s="27"/>
      <c r="I24" s="27"/>
    </row>
    <row r="25" spans="1:9" ht="14.25">
      <c r="A25" s="55" t="s">
        <v>253</v>
      </c>
      <c r="B25" s="55" t="s">
        <v>376</v>
      </c>
      <c r="C25" s="27"/>
      <c r="D25" s="27"/>
      <c r="E25" s="122"/>
      <c r="F25" s="27"/>
      <c r="G25" s="27"/>
      <c r="H25" s="27"/>
      <c r="I25" s="27"/>
    </row>
    <row r="26" spans="1:9" ht="14.25">
      <c r="A26" s="56" t="s">
        <v>495</v>
      </c>
      <c r="B26" s="39" t="s">
        <v>377</v>
      </c>
      <c r="C26" s="27"/>
      <c r="D26" s="27"/>
      <c r="E26" s="122"/>
      <c r="F26" s="27"/>
      <c r="G26" s="27"/>
      <c r="H26" s="27"/>
      <c r="I26" s="27"/>
    </row>
    <row r="27" spans="1:2" ht="14.25">
      <c r="A27" s="107"/>
      <c r="B27" s="108"/>
    </row>
    <row r="28" spans="1:9" ht="24.75" customHeight="1">
      <c r="A28" s="2" t="s">
        <v>78</v>
      </c>
      <c r="B28" s="3" t="s">
        <v>79</v>
      </c>
      <c r="C28" s="125"/>
      <c r="D28" s="27"/>
      <c r="E28" s="27"/>
      <c r="F28" s="125" t="s">
        <v>587</v>
      </c>
      <c r="G28" s="125" t="s">
        <v>588</v>
      </c>
      <c r="H28" s="125" t="s">
        <v>597</v>
      </c>
      <c r="I28" s="125" t="s">
        <v>626</v>
      </c>
    </row>
    <row r="29" spans="1:9" ht="27">
      <c r="A29" s="112" t="s">
        <v>74</v>
      </c>
      <c r="B29" s="39"/>
      <c r="C29" s="27"/>
      <c r="D29" s="27"/>
      <c r="E29" s="27"/>
      <c r="F29" s="132"/>
      <c r="G29" s="132"/>
      <c r="H29" s="132"/>
      <c r="I29" s="132"/>
    </row>
    <row r="30" spans="1:9" ht="15">
      <c r="A30" s="110" t="s">
        <v>68</v>
      </c>
      <c r="B30" s="39"/>
      <c r="C30" s="27"/>
      <c r="D30" s="27"/>
      <c r="E30" s="27"/>
      <c r="F30" s="132">
        <v>26320000</v>
      </c>
      <c r="G30" s="132">
        <v>26320000</v>
      </c>
      <c r="H30" s="132">
        <v>26320000</v>
      </c>
      <c r="I30" s="132">
        <v>26320000</v>
      </c>
    </row>
    <row r="31" spans="1:9" ht="30.75">
      <c r="A31" s="110" t="s">
        <v>69</v>
      </c>
      <c r="B31" s="39"/>
      <c r="C31" s="27"/>
      <c r="D31" s="27"/>
      <c r="E31" s="27"/>
      <c r="F31" s="132"/>
      <c r="G31" s="132"/>
      <c r="H31" s="132"/>
      <c r="I31" s="132"/>
    </row>
    <row r="32" spans="1:9" ht="15">
      <c r="A32" s="110" t="s">
        <v>70</v>
      </c>
      <c r="B32" s="39"/>
      <c r="C32" s="27"/>
      <c r="D32" s="27"/>
      <c r="E32" s="27"/>
      <c r="F32" s="132"/>
      <c r="G32" s="132"/>
      <c r="H32" s="132"/>
      <c r="I32" s="132"/>
    </row>
    <row r="33" spans="1:9" ht="30.75">
      <c r="A33" s="110" t="s">
        <v>71</v>
      </c>
      <c r="B33" s="39"/>
      <c r="C33" s="27"/>
      <c r="D33" s="27"/>
      <c r="E33" s="27"/>
      <c r="F33" s="132"/>
      <c r="G33" s="132"/>
      <c r="H33" s="132"/>
      <c r="I33" s="132"/>
    </row>
    <row r="34" spans="1:9" ht="15">
      <c r="A34" s="110" t="s">
        <v>72</v>
      </c>
      <c r="B34" s="39"/>
      <c r="C34" s="27"/>
      <c r="D34" s="27"/>
      <c r="E34" s="27"/>
      <c r="F34" s="132">
        <v>1181000</v>
      </c>
      <c r="G34" s="132">
        <v>1181000</v>
      </c>
      <c r="H34" s="132">
        <v>1181000</v>
      </c>
      <c r="I34" s="132">
        <v>1181000</v>
      </c>
    </row>
    <row r="35" spans="1:9" ht="15">
      <c r="A35" s="110" t="s">
        <v>73</v>
      </c>
      <c r="B35" s="39"/>
      <c r="C35" s="27"/>
      <c r="D35" s="27"/>
      <c r="E35" s="27"/>
      <c r="F35" s="132"/>
      <c r="G35" s="132"/>
      <c r="H35" s="132"/>
      <c r="I35" s="132"/>
    </row>
    <row r="36" spans="1:9" ht="14.25">
      <c r="A36" s="56" t="s">
        <v>50</v>
      </c>
      <c r="B36" s="39"/>
      <c r="C36" s="27"/>
      <c r="D36" s="27"/>
      <c r="E36" s="27"/>
      <c r="F36" s="132">
        <f>SUM(F30:F35)</f>
        <v>27501000</v>
      </c>
      <c r="G36" s="132">
        <f>SUM(G30:G35)</f>
        <v>27501000</v>
      </c>
      <c r="H36" s="132">
        <f>SUM(H30:H35)</f>
        <v>27501000</v>
      </c>
      <c r="I36" s="132">
        <f>SUM(I30:I35)</f>
        <v>27501000</v>
      </c>
    </row>
    <row r="37" spans="1:2" ht="14.25">
      <c r="A37" s="107"/>
      <c r="B37" s="108"/>
    </row>
    <row r="38" spans="1:2" ht="14.25">
      <c r="A38" s="107"/>
      <c r="B38" s="108"/>
    </row>
    <row r="39" spans="1:2" ht="14.25">
      <c r="A39" s="107"/>
      <c r="B39" s="108"/>
    </row>
    <row r="40" spans="1:2" ht="14.25">
      <c r="A40" s="107"/>
      <c r="B40" s="108"/>
    </row>
    <row r="41" spans="1:2" ht="14.25">
      <c r="A41" s="107"/>
      <c r="B41" s="108"/>
    </row>
    <row r="42" spans="1:2" ht="14.25">
      <c r="A42" s="107"/>
      <c r="B42" s="108"/>
    </row>
    <row r="43" spans="1:2" ht="14.25">
      <c r="A43" s="107"/>
      <c r="B43" s="108"/>
    </row>
    <row r="44" spans="1:2" ht="14.25">
      <c r="A44" s="107"/>
      <c r="B44" s="108"/>
    </row>
    <row r="45" spans="1:2" ht="14.25">
      <c r="A45" s="107"/>
      <c r="B45" s="108"/>
    </row>
    <row r="47" spans="1:7" ht="14.25">
      <c r="A47" s="4"/>
      <c r="B47" s="4"/>
      <c r="C47" s="4"/>
      <c r="D47" s="4"/>
      <c r="E47" s="4"/>
      <c r="F47" s="4"/>
      <c r="G47" s="4"/>
    </row>
    <row r="48" spans="1:7" ht="14.25">
      <c r="A48" s="69" t="s">
        <v>0</v>
      </c>
      <c r="B48" s="4"/>
      <c r="C48" s="4"/>
      <c r="D48" s="4"/>
      <c r="E48" s="4"/>
      <c r="F48" s="4"/>
      <c r="G48" s="4"/>
    </row>
    <row r="49" spans="1:7" ht="15">
      <c r="A49" s="70" t="s">
        <v>4</v>
      </c>
      <c r="B49" s="4"/>
      <c r="C49" s="4"/>
      <c r="D49" s="4"/>
      <c r="E49" s="4"/>
      <c r="F49" s="4"/>
      <c r="G49" s="4"/>
    </row>
    <row r="50" spans="1:7" ht="15">
      <c r="A50" s="70" t="s">
        <v>5</v>
      </c>
      <c r="B50" s="4"/>
      <c r="C50" s="4"/>
      <c r="D50" s="4"/>
      <c r="E50" s="4"/>
      <c r="F50" s="4"/>
      <c r="G50" s="4"/>
    </row>
    <row r="51" spans="1:7" ht="15">
      <c r="A51" s="70" t="s">
        <v>6</v>
      </c>
      <c r="B51" s="4"/>
      <c r="C51" s="4"/>
      <c r="D51" s="4"/>
      <c r="E51" s="4"/>
      <c r="F51" s="4"/>
      <c r="G51" s="4"/>
    </row>
    <row r="52" spans="1:7" ht="15">
      <c r="A52" s="70" t="s">
        <v>7</v>
      </c>
      <c r="B52" s="4"/>
      <c r="C52" s="4"/>
      <c r="D52" s="4"/>
      <c r="E52" s="4"/>
      <c r="F52" s="4"/>
      <c r="G52" s="4"/>
    </row>
    <row r="53" spans="1:7" ht="15">
      <c r="A53" s="70" t="s">
        <v>8</v>
      </c>
      <c r="B53" s="4"/>
      <c r="C53" s="4"/>
      <c r="D53" s="4"/>
      <c r="E53" s="4"/>
      <c r="F53" s="4"/>
      <c r="G53" s="4"/>
    </row>
    <row r="54" spans="1:7" ht="14.25">
      <c r="A54" s="69" t="s">
        <v>1</v>
      </c>
      <c r="B54" s="4"/>
      <c r="C54" s="4"/>
      <c r="D54" s="4"/>
      <c r="E54" s="4"/>
      <c r="F54" s="4"/>
      <c r="G54" s="4"/>
    </row>
    <row r="55" spans="1:7" ht="14.25">
      <c r="A55" s="4"/>
      <c r="B55" s="4"/>
      <c r="C55" s="4"/>
      <c r="D55" s="4"/>
      <c r="E55" s="4"/>
      <c r="F55" s="4"/>
      <c r="G55" s="4"/>
    </row>
    <row r="56" spans="1:8" ht="45.75" customHeight="1">
      <c r="A56" s="169" t="s">
        <v>9</v>
      </c>
      <c r="B56" s="170"/>
      <c r="C56" s="170"/>
      <c r="D56" s="170"/>
      <c r="E56" s="170"/>
      <c r="F56" s="170"/>
      <c r="G56" s="170"/>
      <c r="H56" s="170"/>
    </row>
    <row r="59" ht="15">
      <c r="A59" s="57" t="s">
        <v>11</v>
      </c>
    </row>
    <row r="60" ht="15">
      <c r="A60" s="70" t="s">
        <v>12</v>
      </c>
    </row>
    <row r="61" ht="15">
      <c r="A61" s="70" t="s">
        <v>13</v>
      </c>
    </row>
    <row r="62" ht="15">
      <c r="A62" s="70" t="s">
        <v>14</v>
      </c>
    </row>
    <row r="63" ht="14.25">
      <c r="A63" s="69" t="s">
        <v>10</v>
      </c>
    </row>
    <row r="64" ht="15">
      <c r="A64" s="70" t="s">
        <v>15</v>
      </c>
    </row>
    <row r="66" ht="15">
      <c r="A66" s="105" t="s">
        <v>66</v>
      </c>
    </row>
    <row r="67" ht="15">
      <c r="A67" s="105" t="s">
        <v>67</v>
      </c>
    </row>
    <row r="68" ht="15">
      <c r="A68" s="106" t="s">
        <v>68</v>
      </c>
    </row>
    <row r="69" ht="15">
      <c r="A69" s="106" t="s">
        <v>69</v>
      </c>
    </row>
    <row r="70" ht="15">
      <c r="A70" s="106" t="s">
        <v>70</v>
      </c>
    </row>
    <row r="71" ht="15">
      <c r="A71" s="106" t="s">
        <v>71</v>
      </c>
    </row>
    <row r="72" ht="15">
      <c r="A72" s="106" t="s">
        <v>72</v>
      </c>
    </row>
    <row r="73" ht="15">
      <c r="A73" s="106" t="s">
        <v>73</v>
      </c>
    </row>
  </sheetData>
  <sheetProtection/>
  <mergeCells count="3">
    <mergeCell ref="A2:H2"/>
    <mergeCell ref="A56:H56"/>
    <mergeCell ref="A1:H1"/>
  </mergeCells>
  <hyperlinks>
    <hyperlink ref="A18" r:id="rId1" display="http://njt.hu/cgi_bin/njt_doc.cgi?docid=142896.245143#foot4"/>
    <hyperlink ref="A48" r:id="rId2" display="http://njt.hu/cgi_bin/njt_doc.cgi?docid=142896.245143#foot4"/>
    <hyperlink ref="A54" r:id="rId3" display="http://njt.hu/cgi_bin/njt_doc.cgi?docid=142896.245143#foot5"/>
    <hyperlink ref="A63" r:id="rId4" display="http://njt.hu/cgi_bin/njt_doc.cgi?docid=139876.243471#foot53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2"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zoomScalePageLayoutView="0" workbookViewId="0" topLeftCell="A49">
      <selection activeCell="D7" sqref="D7"/>
    </sheetView>
  </sheetViews>
  <sheetFormatPr defaultColWidth="9.140625" defaultRowHeight="15"/>
  <cols>
    <col min="1" max="1" width="64.57421875" style="0" customWidth="1"/>
    <col min="2" max="2" width="11.00390625" style="0" customWidth="1"/>
    <col min="3" max="3" width="33.8515625" style="0" customWidth="1"/>
    <col min="4" max="4" width="35.57421875" style="0" customWidth="1"/>
  </cols>
  <sheetData>
    <row r="1" spans="1:4" ht="22.5" customHeight="1">
      <c r="A1" s="159" t="s">
        <v>617</v>
      </c>
      <c r="B1" s="163"/>
      <c r="C1" s="163"/>
      <c r="D1" s="163"/>
    </row>
    <row r="2" spans="1:4" ht="48.75" customHeight="1">
      <c r="A2" s="162" t="s">
        <v>607</v>
      </c>
      <c r="B2" s="163"/>
      <c r="C2" s="163"/>
      <c r="D2" s="161"/>
    </row>
    <row r="3" spans="1:3" ht="21" customHeight="1">
      <c r="A3" s="73"/>
      <c r="B3" s="74"/>
      <c r="C3" s="74"/>
    </row>
    <row r="4" ht="14.25">
      <c r="A4" s="4" t="s">
        <v>17</v>
      </c>
    </row>
    <row r="5" spans="1:4" ht="26.25">
      <c r="A5" s="43" t="s">
        <v>557</v>
      </c>
      <c r="B5" s="3" t="s">
        <v>79</v>
      </c>
      <c r="C5" s="92" t="s">
        <v>52</v>
      </c>
      <c r="D5" s="92" t="s">
        <v>54</v>
      </c>
    </row>
    <row r="6" spans="1:4" ht="14.25">
      <c r="A6" s="12" t="s">
        <v>399</v>
      </c>
      <c r="B6" s="5" t="s">
        <v>216</v>
      </c>
      <c r="C6" s="27"/>
      <c r="D6" s="122"/>
    </row>
    <row r="7" spans="1:4" ht="14.25">
      <c r="A7" s="17" t="s">
        <v>217</v>
      </c>
      <c r="B7" s="17" t="s">
        <v>216</v>
      </c>
      <c r="C7" s="27"/>
      <c r="D7" s="122"/>
    </row>
    <row r="8" spans="1:4" ht="14.25">
      <c r="A8" s="17" t="s">
        <v>218</v>
      </c>
      <c r="B8" s="17" t="s">
        <v>216</v>
      </c>
      <c r="C8" s="27"/>
      <c r="D8" s="122"/>
    </row>
    <row r="9" spans="1:4" ht="26.25">
      <c r="A9" s="12" t="s">
        <v>219</v>
      </c>
      <c r="B9" s="5" t="s">
        <v>220</v>
      </c>
      <c r="C9" s="27"/>
      <c r="D9" s="122"/>
    </row>
    <row r="10" spans="1:4" ht="14.25">
      <c r="A10" s="12" t="s">
        <v>398</v>
      </c>
      <c r="B10" s="5" t="s">
        <v>221</v>
      </c>
      <c r="C10" s="27"/>
      <c r="D10" s="122"/>
    </row>
    <row r="11" spans="1:4" ht="14.25">
      <c r="A11" s="17" t="s">
        <v>217</v>
      </c>
      <c r="B11" s="17" t="s">
        <v>221</v>
      </c>
      <c r="C11" s="27"/>
      <c r="D11" s="122"/>
    </row>
    <row r="12" spans="1:4" ht="14.25">
      <c r="A12" s="17" t="s">
        <v>218</v>
      </c>
      <c r="B12" s="17" t="s">
        <v>222</v>
      </c>
      <c r="C12" s="27"/>
      <c r="D12" s="122"/>
    </row>
    <row r="13" spans="1:4" ht="14.25">
      <c r="A13" s="11" t="s">
        <v>397</v>
      </c>
      <c r="B13" s="7" t="s">
        <v>223</v>
      </c>
      <c r="C13" s="27"/>
      <c r="D13" s="122">
        <f>SUM(D6+D9+D10)</f>
        <v>0</v>
      </c>
    </row>
    <row r="14" spans="1:4" ht="14.25">
      <c r="A14" s="19" t="s">
        <v>402</v>
      </c>
      <c r="B14" s="5" t="s">
        <v>224</v>
      </c>
      <c r="C14" s="27"/>
      <c r="D14" s="122"/>
    </row>
    <row r="15" spans="1:4" ht="14.25">
      <c r="A15" s="17" t="s">
        <v>225</v>
      </c>
      <c r="B15" s="17" t="s">
        <v>224</v>
      </c>
      <c r="C15" s="27"/>
      <c r="D15" s="122"/>
    </row>
    <row r="16" spans="1:4" ht="14.25">
      <c r="A16" s="17" t="s">
        <v>226</v>
      </c>
      <c r="B16" s="17" t="s">
        <v>224</v>
      </c>
      <c r="C16" s="27"/>
      <c r="D16" s="122"/>
    </row>
    <row r="17" spans="1:4" ht="14.25">
      <c r="A17" s="19" t="s">
        <v>403</v>
      </c>
      <c r="B17" s="5" t="s">
        <v>227</v>
      </c>
      <c r="C17" s="27"/>
      <c r="D17" s="122"/>
    </row>
    <row r="18" spans="1:4" ht="14.25">
      <c r="A18" s="17" t="s">
        <v>218</v>
      </c>
      <c r="B18" s="17" t="s">
        <v>227</v>
      </c>
      <c r="C18" s="27"/>
      <c r="D18" s="122"/>
    </row>
    <row r="19" spans="1:4" ht="14.25">
      <c r="A19" s="13" t="s">
        <v>228</v>
      </c>
      <c r="B19" s="5" t="s">
        <v>229</v>
      </c>
      <c r="C19" s="27"/>
      <c r="D19" s="122"/>
    </row>
    <row r="20" spans="1:4" ht="14.25">
      <c r="A20" s="13" t="s">
        <v>404</v>
      </c>
      <c r="B20" s="5" t="s">
        <v>230</v>
      </c>
      <c r="C20" s="27"/>
      <c r="D20" s="122"/>
    </row>
    <row r="21" spans="1:4" ht="14.25">
      <c r="A21" s="17" t="s">
        <v>226</v>
      </c>
      <c r="B21" s="17" t="s">
        <v>230</v>
      </c>
      <c r="C21" s="27"/>
      <c r="D21" s="122"/>
    </row>
    <row r="22" spans="1:4" ht="14.25">
      <c r="A22" s="17" t="s">
        <v>218</v>
      </c>
      <c r="B22" s="17" t="s">
        <v>230</v>
      </c>
      <c r="C22" s="27"/>
      <c r="D22" s="122"/>
    </row>
    <row r="23" spans="1:4" ht="14.25">
      <c r="A23" s="20" t="s">
        <v>400</v>
      </c>
      <c r="B23" s="7" t="s">
        <v>231</v>
      </c>
      <c r="C23" s="27"/>
      <c r="D23" s="122">
        <f>SUM(D14+D17+D19+D20)</f>
        <v>0</v>
      </c>
    </row>
    <row r="24" spans="1:4" ht="14.25">
      <c r="A24" s="19" t="s">
        <v>232</v>
      </c>
      <c r="B24" s="5" t="s">
        <v>233</v>
      </c>
      <c r="C24" s="27"/>
      <c r="D24" s="122"/>
    </row>
    <row r="25" spans="1:4" ht="14.25">
      <c r="A25" s="19" t="s">
        <v>234</v>
      </c>
      <c r="B25" s="5" t="s">
        <v>235</v>
      </c>
      <c r="C25" s="27"/>
      <c r="D25" s="122"/>
    </row>
    <row r="26" spans="1:4" ht="14.25">
      <c r="A26" s="19" t="s">
        <v>238</v>
      </c>
      <c r="B26" s="5" t="s">
        <v>239</v>
      </c>
      <c r="C26" s="27"/>
      <c r="D26" s="122"/>
    </row>
    <row r="27" spans="1:4" ht="14.25">
      <c r="A27" s="19" t="s">
        <v>240</v>
      </c>
      <c r="B27" s="5" t="s">
        <v>241</v>
      </c>
      <c r="C27" s="27"/>
      <c r="D27" s="122"/>
    </row>
    <row r="28" spans="1:4" ht="14.25">
      <c r="A28" s="19" t="s">
        <v>242</v>
      </c>
      <c r="B28" s="5" t="s">
        <v>243</v>
      </c>
      <c r="C28" s="27"/>
      <c r="D28" s="122"/>
    </row>
    <row r="29" spans="1:4" ht="14.25">
      <c r="A29" s="46" t="s">
        <v>401</v>
      </c>
      <c r="B29" s="47" t="s">
        <v>244</v>
      </c>
      <c r="C29" s="27"/>
      <c r="D29" s="122">
        <f>SUM(D24:D28)</f>
        <v>0</v>
      </c>
    </row>
    <row r="30" spans="1:4" ht="14.25">
      <c r="A30" s="19" t="s">
        <v>245</v>
      </c>
      <c r="B30" s="5" t="s">
        <v>246</v>
      </c>
      <c r="C30" s="27"/>
      <c r="D30" s="122"/>
    </row>
    <row r="31" spans="1:4" ht="14.25">
      <c r="A31" s="12" t="s">
        <v>247</v>
      </c>
      <c r="B31" s="5" t="s">
        <v>248</v>
      </c>
      <c r="C31" s="27"/>
      <c r="D31" s="122"/>
    </row>
    <row r="32" spans="1:4" ht="14.25">
      <c r="A32" s="19" t="s">
        <v>405</v>
      </c>
      <c r="B32" s="5" t="s">
        <v>249</v>
      </c>
      <c r="C32" s="27"/>
      <c r="D32" s="122"/>
    </row>
    <row r="33" spans="1:4" ht="14.25">
      <c r="A33" s="17" t="s">
        <v>218</v>
      </c>
      <c r="B33" s="17" t="s">
        <v>249</v>
      </c>
      <c r="C33" s="27"/>
      <c r="D33" s="122"/>
    </row>
    <row r="34" spans="1:4" ht="14.25">
      <c r="A34" s="19" t="s">
        <v>406</v>
      </c>
      <c r="B34" s="5" t="s">
        <v>250</v>
      </c>
      <c r="C34" s="27"/>
      <c r="D34" s="122"/>
    </row>
    <row r="35" spans="1:4" ht="14.25">
      <c r="A35" s="17" t="s">
        <v>251</v>
      </c>
      <c r="B35" s="17" t="s">
        <v>250</v>
      </c>
      <c r="C35" s="27"/>
      <c r="D35" s="122"/>
    </row>
    <row r="36" spans="1:4" ht="14.25">
      <c r="A36" s="17" t="s">
        <v>252</v>
      </c>
      <c r="B36" s="17" t="s">
        <v>250</v>
      </c>
      <c r="C36" s="27"/>
      <c r="D36" s="122"/>
    </row>
    <row r="37" spans="1:4" ht="14.25">
      <c r="A37" s="17" t="s">
        <v>253</v>
      </c>
      <c r="B37" s="17" t="s">
        <v>250</v>
      </c>
      <c r="C37" s="27"/>
      <c r="D37" s="122"/>
    </row>
    <row r="38" spans="1:4" ht="14.25">
      <c r="A38" s="17" t="s">
        <v>218</v>
      </c>
      <c r="B38" s="17" t="s">
        <v>250</v>
      </c>
      <c r="C38" s="27"/>
      <c r="D38" s="122"/>
    </row>
    <row r="39" spans="1:4" ht="14.25">
      <c r="A39" s="46" t="s">
        <v>407</v>
      </c>
      <c r="B39" s="47" t="s">
        <v>254</v>
      </c>
      <c r="C39" s="27"/>
      <c r="D39" s="122">
        <f>SUM(D30+D31+D32+D34)</f>
        <v>0</v>
      </c>
    </row>
    <row r="42" spans="1:4" ht="26.25">
      <c r="A42" s="43" t="s">
        <v>557</v>
      </c>
      <c r="B42" s="3" t="s">
        <v>79</v>
      </c>
      <c r="C42" s="92" t="s">
        <v>52</v>
      </c>
      <c r="D42" s="92" t="s">
        <v>53</v>
      </c>
    </row>
    <row r="43" spans="1:4" ht="14.25">
      <c r="A43" s="19" t="s">
        <v>472</v>
      </c>
      <c r="B43" s="5" t="s">
        <v>344</v>
      </c>
      <c r="C43" s="27"/>
      <c r="D43" s="27"/>
    </row>
    <row r="44" spans="1:4" ht="14.25">
      <c r="A44" s="54" t="s">
        <v>217</v>
      </c>
      <c r="B44" s="54" t="s">
        <v>344</v>
      </c>
      <c r="C44" s="27"/>
      <c r="D44" s="27"/>
    </row>
    <row r="45" spans="1:4" ht="14.25">
      <c r="A45" s="12" t="s">
        <v>345</v>
      </c>
      <c r="B45" s="5" t="s">
        <v>346</v>
      </c>
      <c r="C45" s="27"/>
      <c r="D45" s="27"/>
    </row>
    <row r="46" spans="1:4" ht="14.25">
      <c r="A46" s="19" t="s">
        <v>511</v>
      </c>
      <c r="B46" s="5" t="s">
        <v>347</v>
      </c>
      <c r="C46" s="27"/>
      <c r="D46" s="27"/>
    </row>
    <row r="47" spans="1:4" ht="14.25">
      <c r="A47" s="54" t="s">
        <v>217</v>
      </c>
      <c r="B47" s="54" t="s">
        <v>347</v>
      </c>
      <c r="C47" s="27"/>
      <c r="D47" s="27"/>
    </row>
    <row r="48" spans="1:4" ht="14.25">
      <c r="A48" s="11" t="s">
        <v>491</v>
      </c>
      <c r="B48" s="7" t="s">
        <v>348</v>
      </c>
      <c r="C48" s="27"/>
      <c r="D48" s="27">
        <f>SUM(D43+D45+D46)</f>
        <v>0</v>
      </c>
    </row>
    <row r="49" spans="1:4" ht="14.25">
      <c r="A49" s="12" t="s">
        <v>512</v>
      </c>
      <c r="B49" s="5" t="s">
        <v>349</v>
      </c>
      <c r="C49" s="27"/>
      <c r="D49" s="27"/>
    </row>
    <row r="50" spans="1:4" ht="14.25">
      <c r="A50" s="54" t="s">
        <v>225</v>
      </c>
      <c r="B50" s="54" t="s">
        <v>349</v>
      </c>
      <c r="C50" s="27"/>
      <c r="D50" s="27"/>
    </row>
    <row r="51" spans="1:4" ht="14.25">
      <c r="A51" s="19" t="s">
        <v>350</v>
      </c>
      <c r="B51" s="5" t="s">
        <v>351</v>
      </c>
      <c r="C51" s="27"/>
      <c r="D51" s="27"/>
    </row>
    <row r="52" spans="1:4" ht="14.25">
      <c r="A52" s="13" t="s">
        <v>513</v>
      </c>
      <c r="B52" s="5" t="s">
        <v>352</v>
      </c>
      <c r="C52" s="27"/>
      <c r="D52" s="27"/>
    </row>
    <row r="53" spans="1:4" ht="14.25">
      <c r="A53" s="54" t="s">
        <v>226</v>
      </c>
      <c r="B53" s="54" t="s">
        <v>352</v>
      </c>
      <c r="C53" s="27"/>
      <c r="D53" s="27"/>
    </row>
    <row r="54" spans="1:4" ht="14.25">
      <c r="A54" s="19" t="s">
        <v>353</v>
      </c>
      <c r="B54" s="5" t="s">
        <v>354</v>
      </c>
      <c r="C54" s="27"/>
      <c r="D54" s="27"/>
    </row>
    <row r="55" spans="1:4" ht="14.25">
      <c r="A55" s="20" t="s">
        <v>492</v>
      </c>
      <c r="B55" s="7" t="s">
        <v>355</v>
      </c>
      <c r="C55" s="27"/>
      <c r="D55" s="27"/>
    </row>
    <row r="56" spans="1:4" ht="14.25">
      <c r="A56" s="20" t="s">
        <v>359</v>
      </c>
      <c r="B56" s="7" t="s">
        <v>360</v>
      </c>
      <c r="C56" s="27"/>
      <c r="D56" s="27"/>
    </row>
    <row r="57" spans="1:4" ht="14.25">
      <c r="A57" s="20" t="s">
        <v>361</v>
      </c>
      <c r="B57" s="7" t="s">
        <v>362</v>
      </c>
      <c r="C57" s="27"/>
      <c r="D57" s="27"/>
    </row>
    <row r="58" spans="1:4" ht="14.25">
      <c r="A58" s="20" t="s">
        <v>365</v>
      </c>
      <c r="B58" s="7" t="s">
        <v>366</v>
      </c>
      <c r="C58" s="27"/>
      <c r="D58" s="27"/>
    </row>
    <row r="59" spans="1:4" ht="14.25">
      <c r="A59" s="11" t="s">
        <v>16</v>
      </c>
      <c r="B59" s="7" t="s">
        <v>367</v>
      </c>
      <c r="C59" s="27"/>
      <c r="D59" s="27"/>
    </row>
    <row r="60" spans="1:4" ht="14.25">
      <c r="A60" s="15" t="s">
        <v>368</v>
      </c>
      <c r="B60" s="7" t="s">
        <v>367</v>
      </c>
      <c r="C60" s="27"/>
      <c r="D60" s="27"/>
    </row>
    <row r="61" spans="1:4" ht="14.25">
      <c r="A61" s="94" t="s">
        <v>494</v>
      </c>
      <c r="B61" s="47" t="s">
        <v>369</v>
      </c>
      <c r="C61" s="27"/>
      <c r="D61" s="27">
        <f>SUM(D48+D49+D51+D52+D54+D55+D56+D57+D58+D59)</f>
        <v>0</v>
      </c>
    </row>
    <row r="62" spans="1:4" ht="14.25">
      <c r="A62" s="12" t="s">
        <v>370</v>
      </c>
      <c r="B62" s="5" t="s">
        <v>371</v>
      </c>
      <c r="C62" s="27"/>
      <c r="D62" s="27"/>
    </row>
    <row r="63" spans="1:4" ht="14.25">
      <c r="A63" s="13" t="s">
        <v>372</v>
      </c>
      <c r="B63" s="5" t="s">
        <v>373</v>
      </c>
      <c r="C63" s="27"/>
      <c r="D63" s="27"/>
    </row>
    <row r="64" spans="1:4" ht="14.25">
      <c r="A64" s="19" t="s">
        <v>374</v>
      </c>
      <c r="B64" s="5" t="s">
        <v>375</v>
      </c>
      <c r="C64" s="27"/>
      <c r="D64" s="27"/>
    </row>
    <row r="65" spans="1:4" ht="14.25">
      <c r="A65" s="19" t="s">
        <v>477</v>
      </c>
      <c r="B65" s="5" t="s">
        <v>376</v>
      </c>
      <c r="C65" s="27"/>
      <c r="D65" s="27"/>
    </row>
    <row r="66" spans="1:4" ht="14.25">
      <c r="A66" s="54" t="s">
        <v>251</v>
      </c>
      <c r="B66" s="54" t="s">
        <v>376</v>
      </c>
      <c r="C66" s="27"/>
      <c r="D66" s="27"/>
    </row>
    <row r="67" spans="1:4" ht="14.25">
      <c r="A67" s="54" t="s">
        <v>252</v>
      </c>
      <c r="B67" s="54" t="s">
        <v>376</v>
      </c>
      <c r="C67" s="27"/>
      <c r="D67" s="27"/>
    </row>
    <row r="68" spans="1:4" ht="14.25">
      <c r="A68" s="55" t="s">
        <v>253</v>
      </c>
      <c r="B68" s="55" t="s">
        <v>376</v>
      </c>
      <c r="C68" s="27"/>
      <c r="D68" s="27"/>
    </row>
    <row r="69" spans="1:4" ht="14.25">
      <c r="A69" s="46" t="s">
        <v>495</v>
      </c>
      <c r="B69" s="47" t="s">
        <v>377</v>
      </c>
      <c r="C69" s="27"/>
      <c r="D69" s="27">
        <f>SUM(D62:D65)</f>
        <v>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78.421875" style="0" customWidth="1"/>
    <col min="2" max="2" width="14.57421875" style="0" customWidth="1"/>
    <col min="3" max="3" width="23.7109375" style="0" customWidth="1"/>
    <col min="4" max="4" width="19.57421875" style="0" customWidth="1"/>
  </cols>
  <sheetData>
    <row r="1" spans="1:4" ht="23.25" customHeight="1">
      <c r="A1" s="159" t="s">
        <v>617</v>
      </c>
      <c r="B1" s="163"/>
      <c r="C1" s="163"/>
      <c r="D1" s="163"/>
    </row>
    <row r="2" spans="1:4" ht="25.5" customHeight="1">
      <c r="A2" s="171" t="s">
        <v>49</v>
      </c>
      <c r="B2" s="163"/>
      <c r="C2" s="163"/>
      <c r="D2" s="163"/>
    </row>
    <row r="3" spans="1:4" ht="21.75" customHeight="1">
      <c r="A3" s="93"/>
      <c r="B3" s="74"/>
      <c r="C3" s="74"/>
      <c r="D3" s="74"/>
    </row>
    <row r="4" ht="20.25" customHeight="1">
      <c r="A4" s="4" t="s">
        <v>17</v>
      </c>
    </row>
    <row r="5" spans="1:4" ht="14.25">
      <c r="A5" s="43" t="s">
        <v>557</v>
      </c>
      <c r="B5" s="3" t="s">
        <v>79</v>
      </c>
      <c r="C5" s="119" t="s">
        <v>570</v>
      </c>
      <c r="D5" s="43" t="s">
        <v>48</v>
      </c>
    </row>
    <row r="6" spans="1:4" ht="26.25" customHeight="1">
      <c r="A6" s="91" t="s">
        <v>46</v>
      </c>
      <c r="B6" s="5" t="s">
        <v>237</v>
      </c>
      <c r="C6" s="132">
        <v>69820980</v>
      </c>
      <c r="D6" s="132">
        <v>69820980</v>
      </c>
    </row>
    <row r="7" spans="1:4" ht="26.25" customHeight="1">
      <c r="A7" s="91" t="s">
        <v>47</v>
      </c>
      <c r="B7" s="5" t="s">
        <v>237</v>
      </c>
      <c r="C7" s="132"/>
      <c r="D7" s="132"/>
    </row>
    <row r="8" spans="1:4" ht="22.5" customHeight="1">
      <c r="A8" s="43" t="s">
        <v>50</v>
      </c>
      <c r="B8" s="43"/>
      <c r="C8" s="132">
        <v>69820980</v>
      </c>
      <c r="D8" s="132">
        <v>69820980</v>
      </c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zoomScalePageLayoutView="0" workbookViewId="0" topLeftCell="A4">
      <selection activeCell="C32" sqref="C32"/>
    </sheetView>
  </sheetViews>
  <sheetFormatPr defaultColWidth="9.140625" defaultRowHeight="15"/>
  <cols>
    <col min="1" max="1" width="65.00390625" style="0" customWidth="1"/>
    <col min="3" max="3" width="16.8515625" style="0" customWidth="1"/>
  </cols>
  <sheetData>
    <row r="1" spans="1:3" ht="24" customHeight="1">
      <c r="A1" s="159" t="s">
        <v>617</v>
      </c>
      <c r="B1" s="163"/>
      <c r="C1" s="163"/>
    </row>
    <row r="2" spans="1:3" ht="26.25" customHeight="1">
      <c r="A2" s="162" t="s">
        <v>608</v>
      </c>
      <c r="B2" s="163"/>
      <c r="C2" s="163"/>
    </row>
    <row r="4" spans="1:3" ht="26.25">
      <c r="A4" s="43" t="s">
        <v>557</v>
      </c>
      <c r="B4" s="3" t="s">
        <v>79</v>
      </c>
      <c r="C4" s="92" t="s">
        <v>51</v>
      </c>
    </row>
    <row r="5" spans="1:3" ht="14.25">
      <c r="A5" s="5" t="s">
        <v>497</v>
      </c>
      <c r="B5" s="5" t="s">
        <v>292</v>
      </c>
      <c r="C5" s="132"/>
    </row>
    <row r="6" spans="1:3" ht="14.25">
      <c r="A6" s="5" t="s">
        <v>498</v>
      </c>
      <c r="B6" s="5" t="s">
        <v>292</v>
      </c>
      <c r="C6" s="132"/>
    </row>
    <row r="7" spans="1:3" ht="14.25">
      <c r="A7" s="5" t="s">
        <v>499</v>
      </c>
      <c r="B7" s="5" t="s">
        <v>292</v>
      </c>
      <c r="C7" s="132">
        <v>10120000</v>
      </c>
    </row>
    <row r="8" spans="1:3" ht="14.25">
      <c r="A8" s="5" t="s">
        <v>500</v>
      </c>
      <c r="B8" s="5" t="s">
        <v>292</v>
      </c>
      <c r="C8" s="132"/>
    </row>
    <row r="9" spans="1:3" ht="14.25">
      <c r="A9" s="7" t="s">
        <v>452</v>
      </c>
      <c r="B9" s="8" t="s">
        <v>292</v>
      </c>
      <c r="C9" s="132">
        <f>SUM(C5:C8)</f>
        <v>10120000</v>
      </c>
    </row>
    <row r="10" spans="1:3" ht="14.25">
      <c r="A10" s="5" t="s">
        <v>453</v>
      </c>
      <c r="B10" s="6" t="s">
        <v>293</v>
      </c>
      <c r="C10" s="132">
        <v>16200000</v>
      </c>
    </row>
    <row r="11" spans="1:3" ht="27">
      <c r="A11" s="54" t="s">
        <v>294</v>
      </c>
      <c r="B11" s="54" t="s">
        <v>293</v>
      </c>
      <c r="C11" s="132">
        <v>16200000</v>
      </c>
    </row>
    <row r="12" spans="1:3" ht="27">
      <c r="A12" s="54" t="s">
        <v>295</v>
      </c>
      <c r="B12" s="54" t="s">
        <v>293</v>
      </c>
      <c r="C12" s="132"/>
    </row>
    <row r="13" spans="1:3" ht="14.25">
      <c r="A13" s="5" t="s">
        <v>455</v>
      </c>
      <c r="B13" s="6" t="s">
        <v>299</v>
      </c>
      <c r="C13" s="132">
        <v>3800000</v>
      </c>
    </row>
    <row r="14" spans="1:3" ht="27">
      <c r="A14" s="54" t="s">
        <v>300</v>
      </c>
      <c r="B14" s="54" t="s">
        <v>299</v>
      </c>
      <c r="C14" s="132"/>
    </row>
    <row r="15" spans="1:3" ht="27">
      <c r="A15" s="54" t="s">
        <v>301</v>
      </c>
      <c r="B15" s="54" t="s">
        <v>299</v>
      </c>
      <c r="C15" s="132">
        <v>3800000</v>
      </c>
    </row>
    <row r="16" spans="1:3" ht="14.25">
      <c r="A16" s="54" t="s">
        <v>302</v>
      </c>
      <c r="B16" s="54" t="s">
        <v>299</v>
      </c>
      <c r="C16" s="132"/>
    </row>
    <row r="17" spans="1:3" ht="14.25">
      <c r="A17" s="54" t="s">
        <v>303</v>
      </c>
      <c r="B17" s="54" t="s">
        <v>299</v>
      </c>
      <c r="C17" s="132"/>
    </row>
    <row r="18" spans="1:3" ht="14.25">
      <c r="A18" s="5" t="s">
        <v>627</v>
      </c>
      <c r="B18" s="6" t="s">
        <v>304</v>
      </c>
      <c r="C18" s="132">
        <v>1181000</v>
      </c>
    </row>
    <row r="19" spans="1:3" ht="14.25">
      <c r="A19" s="54" t="s">
        <v>305</v>
      </c>
      <c r="B19" s="54" t="s">
        <v>304</v>
      </c>
      <c r="C19" s="132">
        <v>200000</v>
      </c>
    </row>
    <row r="20" spans="1:3" ht="14.25">
      <c r="A20" s="54" t="s">
        <v>306</v>
      </c>
      <c r="B20" s="54" t="s">
        <v>304</v>
      </c>
      <c r="C20" s="132">
        <v>981000</v>
      </c>
    </row>
    <row r="21" spans="1:3" ht="14.25">
      <c r="A21" s="7" t="s">
        <v>484</v>
      </c>
      <c r="B21" s="8" t="s">
        <v>307</v>
      </c>
      <c r="C21" s="132">
        <f>SUM(C10+C13+C18)</f>
        <v>21181000</v>
      </c>
    </row>
    <row r="22" spans="1:3" ht="14.25">
      <c r="A22" s="5" t="s">
        <v>501</v>
      </c>
      <c r="B22" s="5" t="s">
        <v>308</v>
      </c>
      <c r="C22" s="132"/>
    </row>
    <row r="23" spans="1:3" ht="14.25">
      <c r="A23" s="5" t="s">
        <v>502</v>
      </c>
      <c r="B23" s="5" t="s">
        <v>308</v>
      </c>
      <c r="C23" s="132"/>
    </row>
    <row r="24" spans="1:3" ht="14.25">
      <c r="A24" s="5" t="s">
        <v>503</v>
      </c>
      <c r="B24" s="5" t="s">
        <v>308</v>
      </c>
      <c r="C24" s="132"/>
    </row>
    <row r="25" spans="1:3" ht="14.25">
      <c r="A25" s="5" t="s">
        <v>504</v>
      </c>
      <c r="B25" s="5" t="s">
        <v>308</v>
      </c>
      <c r="C25" s="132"/>
    </row>
    <row r="26" spans="1:3" ht="14.25">
      <c r="A26" s="5" t="s">
        <v>505</v>
      </c>
      <c r="B26" s="5" t="s">
        <v>308</v>
      </c>
      <c r="C26" s="132"/>
    </row>
    <row r="27" spans="1:3" ht="14.25">
      <c r="A27" s="5" t="s">
        <v>506</v>
      </c>
      <c r="B27" s="5" t="s">
        <v>308</v>
      </c>
      <c r="C27" s="132"/>
    </row>
    <row r="28" spans="1:3" ht="14.25">
      <c r="A28" s="5" t="s">
        <v>507</v>
      </c>
      <c r="B28" s="5" t="s">
        <v>308</v>
      </c>
      <c r="C28" s="132"/>
    </row>
    <row r="29" spans="1:3" ht="14.25">
      <c r="A29" s="5" t="s">
        <v>508</v>
      </c>
      <c r="B29" s="5" t="s">
        <v>308</v>
      </c>
      <c r="C29" s="132"/>
    </row>
    <row r="30" spans="1:3" ht="39">
      <c r="A30" s="5" t="s">
        <v>509</v>
      </c>
      <c r="B30" s="5" t="s">
        <v>308</v>
      </c>
      <c r="C30" s="132"/>
    </row>
    <row r="31" spans="1:3" ht="14.25">
      <c r="A31" s="5" t="s">
        <v>510</v>
      </c>
      <c r="B31" s="5" t="s">
        <v>308</v>
      </c>
      <c r="C31" s="132">
        <v>10000</v>
      </c>
    </row>
    <row r="32" spans="1:3" ht="14.25">
      <c r="A32" s="7" t="s">
        <v>457</v>
      </c>
      <c r="B32" s="8" t="s">
        <v>308</v>
      </c>
      <c r="C32" s="132">
        <f>SUM(C22:C31)</f>
        <v>10000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9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E1">
      <selection activeCell="D197" sqref="D197"/>
    </sheetView>
  </sheetViews>
  <sheetFormatPr defaultColWidth="9.140625" defaultRowHeight="15"/>
  <cols>
    <col min="1" max="1" width="91.140625" style="0" customWidth="1"/>
    <col min="3" max="3" width="14.28125" style="0" customWidth="1"/>
    <col min="4" max="4" width="14.00390625" style="0" customWidth="1"/>
    <col min="5" max="5" width="14.421875" style="0" customWidth="1"/>
    <col min="6" max="6" width="15.00390625" style="0" customWidth="1"/>
    <col min="7" max="7" width="14.421875" style="0" customWidth="1"/>
    <col min="8" max="8" width="15.57421875" style="0" customWidth="1"/>
    <col min="9" max="9" width="14.7109375" style="0" customWidth="1"/>
    <col min="10" max="10" width="15.421875" style="0" bestFit="1" customWidth="1"/>
    <col min="11" max="11" width="16.28125" style="0" bestFit="1" customWidth="1"/>
    <col min="12" max="12" width="14.28125" style="0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4.25">
      <c r="A1" s="89"/>
      <c r="B1" s="90"/>
      <c r="C1" s="90"/>
      <c r="D1" s="90"/>
      <c r="E1" s="90"/>
      <c r="F1" s="90"/>
    </row>
    <row r="2" spans="1:15" ht="28.5" customHeight="1">
      <c r="A2" s="159" t="s">
        <v>617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26.25" customHeight="1">
      <c r="A3" s="162" t="s">
        <v>609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5" ht="14.25">
      <c r="A5" s="4" t="s">
        <v>17</v>
      </c>
    </row>
    <row r="6" spans="1:17" ht="26.25">
      <c r="A6" s="2" t="s">
        <v>78</v>
      </c>
      <c r="B6" s="3" t="s">
        <v>79</v>
      </c>
      <c r="C6" s="80" t="s">
        <v>20</v>
      </c>
      <c r="D6" s="80" t="s">
        <v>21</v>
      </c>
      <c r="E6" s="80" t="s">
        <v>22</v>
      </c>
      <c r="F6" s="80" t="s">
        <v>23</v>
      </c>
      <c r="G6" s="80" t="s">
        <v>24</v>
      </c>
      <c r="H6" s="80" t="s">
        <v>25</v>
      </c>
      <c r="I6" s="80" t="s">
        <v>26</v>
      </c>
      <c r="J6" s="80" t="s">
        <v>27</v>
      </c>
      <c r="K6" s="80" t="s">
        <v>28</v>
      </c>
      <c r="L6" s="80" t="s">
        <v>29</v>
      </c>
      <c r="M6" s="80" t="s">
        <v>30</v>
      </c>
      <c r="N6" s="80" t="s">
        <v>31</v>
      </c>
      <c r="O6" s="81" t="s">
        <v>18</v>
      </c>
      <c r="P6" s="4"/>
      <c r="Q6" s="4"/>
    </row>
    <row r="7" spans="1:17" ht="14.25">
      <c r="A7" s="28" t="s">
        <v>80</v>
      </c>
      <c r="B7" s="29" t="s">
        <v>81</v>
      </c>
      <c r="C7" s="144">
        <v>1544675</v>
      </c>
      <c r="D7" s="144">
        <v>1544675</v>
      </c>
      <c r="E7" s="144">
        <v>1544675</v>
      </c>
      <c r="F7" s="144">
        <v>1544675</v>
      </c>
      <c r="G7" s="144">
        <v>1544675</v>
      </c>
      <c r="H7" s="144">
        <v>1544675</v>
      </c>
      <c r="I7" s="144">
        <v>1544675</v>
      </c>
      <c r="J7" s="144">
        <v>1544675</v>
      </c>
      <c r="K7" s="144">
        <v>1544675</v>
      </c>
      <c r="L7" s="144">
        <v>1544675</v>
      </c>
      <c r="M7" s="144">
        <v>1544675</v>
      </c>
      <c r="N7" s="144">
        <v>1544675</v>
      </c>
      <c r="O7" s="144">
        <f>SUM(C7:N7)</f>
        <v>18536100</v>
      </c>
      <c r="P7" s="4"/>
      <c r="Q7" s="4"/>
    </row>
    <row r="8" spans="1:17" ht="14.25">
      <c r="A8" s="28" t="s">
        <v>82</v>
      </c>
      <c r="B8" s="30" t="s">
        <v>83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>
        <f aca="true" t="shared" si="0" ref="O8:O71">SUM(C8:N8)</f>
        <v>0</v>
      </c>
      <c r="P8" s="4"/>
      <c r="Q8" s="4"/>
    </row>
    <row r="9" spans="1:17" ht="14.25">
      <c r="A9" s="28" t="s">
        <v>84</v>
      </c>
      <c r="B9" s="30" t="s">
        <v>85</v>
      </c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>
        <f t="shared" si="0"/>
        <v>0</v>
      </c>
      <c r="P9" s="4"/>
      <c r="Q9" s="4"/>
    </row>
    <row r="10" spans="1:17" ht="14.25">
      <c r="A10" s="31" t="s">
        <v>86</v>
      </c>
      <c r="B10" s="30" t="s">
        <v>87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>
        <f t="shared" si="0"/>
        <v>0</v>
      </c>
      <c r="P10" s="4"/>
      <c r="Q10" s="4"/>
    </row>
    <row r="11" spans="1:17" ht="14.25">
      <c r="A11" s="31" t="s">
        <v>88</v>
      </c>
      <c r="B11" s="30" t="s">
        <v>89</v>
      </c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>
        <f t="shared" si="0"/>
        <v>0</v>
      </c>
      <c r="P11" s="4"/>
      <c r="Q11" s="4"/>
    </row>
    <row r="12" spans="1:17" ht="14.25">
      <c r="A12" s="31" t="s">
        <v>90</v>
      </c>
      <c r="B12" s="30" t="s">
        <v>91</v>
      </c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>
        <f t="shared" si="0"/>
        <v>0</v>
      </c>
      <c r="P12" s="4"/>
      <c r="Q12" s="4"/>
    </row>
    <row r="13" spans="1:17" ht="14.25">
      <c r="A13" s="31" t="s">
        <v>92</v>
      </c>
      <c r="B13" s="30" t="s">
        <v>93</v>
      </c>
      <c r="C13" s="144"/>
      <c r="D13" s="144"/>
      <c r="E13" s="144">
        <v>50000</v>
      </c>
      <c r="F13" s="144">
        <v>50000</v>
      </c>
      <c r="G13" s="144">
        <v>50000</v>
      </c>
      <c r="H13" s="144">
        <v>50000</v>
      </c>
      <c r="I13" s="144">
        <v>50000</v>
      </c>
      <c r="J13" s="144">
        <v>50000</v>
      </c>
      <c r="K13" s="144">
        <v>50000</v>
      </c>
      <c r="L13" s="144">
        <v>50000</v>
      </c>
      <c r="M13" s="144">
        <v>50000</v>
      </c>
      <c r="N13" s="144">
        <v>50000</v>
      </c>
      <c r="O13" s="144">
        <f t="shared" si="0"/>
        <v>500000</v>
      </c>
      <c r="P13" s="4"/>
      <c r="Q13" s="4"/>
    </row>
    <row r="14" spans="1:17" ht="14.25">
      <c r="A14" s="31" t="s">
        <v>94</v>
      </c>
      <c r="B14" s="30" t="s">
        <v>95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>
        <f t="shared" si="0"/>
        <v>0</v>
      </c>
      <c r="P14" s="4"/>
      <c r="Q14" s="4"/>
    </row>
    <row r="15" spans="1:17" ht="14.25">
      <c r="A15" s="5" t="s">
        <v>96</v>
      </c>
      <c r="B15" s="30" t="s">
        <v>97</v>
      </c>
      <c r="C15" s="144">
        <v>4166</v>
      </c>
      <c r="D15" s="144">
        <v>4166</v>
      </c>
      <c r="E15" s="144">
        <v>4167</v>
      </c>
      <c r="F15" s="144">
        <v>4167</v>
      </c>
      <c r="G15" s="144">
        <v>4167</v>
      </c>
      <c r="H15" s="144">
        <v>4167</v>
      </c>
      <c r="I15" s="144">
        <v>4167</v>
      </c>
      <c r="J15" s="144">
        <v>4167</v>
      </c>
      <c r="K15" s="144">
        <v>4167</v>
      </c>
      <c r="L15" s="144">
        <v>4167</v>
      </c>
      <c r="M15" s="144">
        <v>4166</v>
      </c>
      <c r="N15" s="144">
        <v>4166</v>
      </c>
      <c r="O15" s="144">
        <f t="shared" si="0"/>
        <v>50000</v>
      </c>
      <c r="P15" s="4"/>
      <c r="Q15" s="4"/>
    </row>
    <row r="16" spans="1:17" ht="14.25">
      <c r="A16" s="5" t="s">
        <v>98</v>
      </c>
      <c r="B16" s="30" t="s">
        <v>99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>
        <f t="shared" si="0"/>
        <v>0</v>
      </c>
      <c r="P16" s="4"/>
      <c r="Q16" s="4"/>
    </row>
    <row r="17" spans="1:17" ht="14.25">
      <c r="A17" s="5" t="s">
        <v>100</v>
      </c>
      <c r="B17" s="30" t="s">
        <v>101</v>
      </c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>
        <f t="shared" si="0"/>
        <v>0</v>
      </c>
      <c r="P17" s="4"/>
      <c r="Q17" s="4"/>
    </row>
    <row r="18" spans="1:17" ht="14.25">
      <c r="A18" s="5" t="s">
        <v>102</v>
      </c>
      <c r="B18" s="30" t="s">
        <v>103</v>
      </c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>
        <f t="shared" si="0"/>
        <v>0</v>
      </c>
      <c r="P18" s="4"/>
      <c r="Q18" s="4"/>
    </row>
    <row r="19" spans="1:17" ht="14.25">
      <c r="A19" s="5" t="s">
        <v>408</v>
      </c>
      <c r="B19" s="30" t="s">
        <v>104</v>
      </c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>
        <f t="shared" si="0"/>
        <v>0</v>
      </c>
      <c r="P19" s="4"/>
      <c r="Q19" s="4"/>
    </row>
    <row r="20" spans="1:17" ht="14.25">
      <c r="A20" s="32" t="s">
        <v>381</v>
      </c>
      <c r="B20" s="33" t="s">
        <v>105</v>
      </c>
      <c r="C20" s="135">
        <f>SUM(C7:C19)</f>
        <v>1548841</v>
      </c>
      <c r="D20" s="135">
        <f aca="true" t="shared" si="1" ref="D20:N20">SUM(D7:D19)</f>
        <v>1548841</v>
      </c>
      <c r="E20" s="135">
        <f t="shared" si="1"/>
        <v>1598842</v>
      </c>
      <c r="F20" s="135">
        <f t="shared" si="1"/>
        <v>1598842</v>
      </c>
      <c r="G20" s="135">
        <f t="shared" si="1"/>
        <v>1598842</v>
      </c>
      <c r="H20" s="135">
        <f t="shared" si="1"/>
        <v>1598842</v>
      </c>
      <c r="I20" s="135">
        <f t="shared" si="1"/>
        <v>1598842</v>
      </c>
      <c r="J20" s="135">
        <f t="shared" si="1"/>
        <v>1598842</v>
      </c>
      <c r="K20" s="135">
        <f t="shared" si="1"/>
        <v>1598842</v>
      </c>
      <c r="L20" s="135">
        <f t="shared" si="1"/>
        <v>1598842</v>
      </c>
      <c r="M20" s="135">
        <f t="shared" si="1"/>
        <v>1598841</v>
      </c>
      <c r="N20" s="135">
        <f t="shared" si="1"/>
        <v>1598841</v>
      </c>
      <c r="O20" s="135">
        <f t="shared" si="0"/>
        <v>19086100</v>
      </c>
      <c r="P20" s="4"/>
      <c r="Q20" s="4"/>
    </row>
    <row r="21" spans="1:17" ht="14.25">
      <c r="A21" s="5" t="s">
        <v>106</v>
      </c>
      <c r="B21" s="30" t="s">
        <v>107</v>
      </c>
      <c r="C21" s="144">
        <v>549566</v>
      </c>
      <c r="D21" s="144">
        <v>549566</v>
      </c>
      <c r="E21" s="144">
        <v>549566</v>
      </c>
      <c r="F21" s="144">
        <v>549566</v>
      </c>
      <c r="G21" s="144">
        <v>549567</v>
      </c>
      <c r="H21" s="144">
        <v>549567</v>
      </c>
      <c r="I21" s="144">
        <v>549567</v>
      </c>
      <c r="J21" s="144">
        <v>549567</v>
      </c>
      <c r="K21" s="144">
        <v>549567</v>
      </c>
      <c r="L21" s="144">
        <v>549567</v>
      </c>
      <c r="M21" s="144">
        <v>549567</v>
      </c>
      <c r="N21" s="144">
        <v>549567</v>
      </c>
      <c r="O21" s="144">
        <f t="shared" si="0"/>
        <v>6594800</v>
      </c>
      <c r="P21" s="4"/>
      <c r="Q21" s="4"/>
    </row>
    <row r="22" spans="1:17" ht="14.25">
      <c r="A22" s="5" t="s">
        <v>108</v>
      </c>
      <c r="B22" s="30" t="s">
        <v>109</v>
      </c>
      <c r="C22" s="144">
        <v>53666</v>
      </c>
      <c r="D22" s="144">
        <v>53666</v>
      </c>
      <c r="E22" s="144">
        <v>53666</v>
      </c>
      <c r="F22" s="144">
        <v>53666</v>
      </c>
      <c r="G22" s="144">
        <v>53667</v>
      </c>
      <c r="H22" s="144">
        <v>53667</v>
      </c>
      <c r="I22" s="144">
        <v>53667</v>
      </c>
      <c r="J22" s="144">
        <v>53667</v>
      </c>
      <c r="K22" s="144">
        <v>53667</v>
      </c>
      <c r="L22" s="144">
        <v>53667</v>
      </c>
      <c r="M22" s="144">
        <v>53667</v>
      </c>
      <c r="N22" s="144">
        <v>53667</v>
      </c>
      <c r="O22" s="144">
        <f t="shared" si="0"/>
        <v>644000</v>
      </c>
      <c r="P22" s="4"/>
      <c r="Q22" s="4"/>
    </row>
    <row r="23" spans="1:17" ht="14.25">
      <c r="A23" s="6" t="s">
        <v>110</v>
      </c>
      <c r="B23" s="30" t="s">
        <v>111</v>
      </c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>
        <f t="shared" si="0"/>
        <v>0</v>
      </c>
      <c r="P23" s="4"/>
      <c r="Q23" s="4"/>
    </row>
    <row r="24" spans="1:17" ht="14.25">
      <c r="A24" s="7" t="s">
        <v>382</v>
      </c>
      <c r="B24" s="33" t="s">
        <v>112</v>
      </c>
      <c r="C24" s="144">
        <f>SUM(C21:C23)</f>
        <v>603232</v>
      </c>
      <c r="D24" s="144">
        <f aca="true" t="shared" si="2" ref="D24:N24">SUM(D21:D23)</f>
        <v>603232</v>
      </c>
      <c r="E24" s="144">
        <f t="shared" si="2"/>
        <v>603232</v>
      </c>
      <c r="F24" s="144">
        <f t="shared" si="2"/>
        <v>603232</v>
      </c>
      <c r="G24" s="144">
        <f t="shared" si="2"/>
        <v>603234</v>
      </c>
      <c r="H24" s="144">
        <f t="shared" si="2"/>
        <v>603234</v>
      </c>
      <c r="I24" s="144">
        <f t="shared" si="2"/>
        <v>603234</v>
      </c>
      <c r="J24" s="144">
        <f t="shared" si="2"/>
        <v>603234</v>
      </c>
      <c r="K24" s="144">
        <f t="shared" si="2"/>
        <v>603234</v>
      </c>
      <c r="L24" s="144">
        <f t="shared" si="2"/>
        <v>603234</v>
      </c>
      <c r="M24" s="144">
        <f t="shared" si="2"/>
        <v>603234</v>
      </c>
      <c r="N24" s="144">
        <f t="shared" si="2"/>
        <v>603234</v>
      </c>
      <c r="O24" s="144">
        <f t="shared" si="0"/>
        <v>7238800</v>
      </c>
      <c r="P24" s="4"/>
      <c r="Q24" s="4"/>
    </row>
    <row r="25" spans="1:17" ht="14.25">
      <c r="A25" s="52" t="s">
        <v>438</v>
      </c>
      <c r="B25" s="53" t="s">
        <v>113</v>
      </c>
      <c r="C25" s="135">
        <f>SUM(C20+C24)</f>
        <v>2152073</v>
      </c>
      <c r="D25" s="135">
        <f aca="true" t="shared" si="3" ref="D25:N25">SUM(D20+D24)</f>
        <v>2152073</v>
      </c>
      <c r="E25" s="135">
        <f t="shared" si="3"/>
        <v>2202074</v>
      </c>
      <c r="F25" s="135">
        <f t="shared" si="3"/>
        <v>2202074</v>
      </c>
      <c r="G25" s="135">
        <f t="shared" si="3"/>
        <v>2202076</v>
      </c>
      <c r="H25" s="135">
        <f t="shared" si="3"/>
        <v>2202076</v>
      </c>
      <c r="I25" s="135">
        <f t="shared" si="3"/>
        <v>2202076</v>
      </c>
      <c r="J25" s="135">
        <f t="shared" si="3"/>
        <v>2202076</v>
      </c>
      <c r="K25" s="135">
        <f t="shared" si="3"/>
        <v>2202076</v>
      </c>
      <c r="L25" s="135">
        <f t="shared" si="3"/>
        <v>2202076</v>
      </c>
      <c r="M25" s="135">
        <f t="shared" si="3"/>
        <v>2202075</v>
      </c>
      <c r="N25" s="135">
        <f t="shared" si="3"/>
        <v>2202075</v>
      </c>
      <c r="O25" s="135">
        <f t="shared" si="0"/>
        <v>26324900</v>
      </c>
      <c r="P25" s="4"/>
      <c r="Q25" s="4"/>
    </row>
    <row r="26" spans="1:17" ht="14.25">
      <c r="A26" s="39" t="s">
        <v>409</v>
      </c>
      <c r="B26" s="53" t="s">
        <v>114</v>
      </c>
      <c r="C26" s="135">
        <v>391403</v>
      </c>
      <c r="D26" s="135">
        <v>391403</v>
      </c>
      <c r="E26" s="135">
        <v>391403</v>
      </c>
      <c r="F26" s="135">
        <v>391403</v>
      </c>
      <c r="G26" s="135">
        <v>391403</v>
      </c>
      <c r="H26" s="135">
        <v>391403</v>
      </c>
      <c r="I26" s="135">
        <v>391403</v>
      </c>
      <c r="J26" s="135">
        <v>391403</v>
      </c>
      <c r="K26" s="135">
        <v>391403</v>
      </c>
      <c r="L26" s="135">
        <v>391403</v>
      </c>
      <c r="M26" s="135">
        <v>391403</v>
      </c>
      <c r="N26" s="135">
        <v>391403</v>
      </c>
      <c r="O26" s="135">
        <f t="shared" si="0"/>
        <v>4696836</v>
      </c>
      <c r="P26" s="4"/>
      <c r="Q26" s="4"/>
    </row>
    <row r="27" spans="1:17" ht="14.25">
      <c r="A27" s="5" t="s">
        <v>115</v>
      </c>
      <c r="B27" s="30" t="s">
        <v>116</v>
      </c>
      <c r="C27" s="144">
        <v>10000</v>
      </c>
      <c r="D27" s="144">
        <v>10000</v>
      </c>
      <c r="E27" s="144">
        <v>10000</v>
      </c>
      <c r="F27" s="144">
        <v>20000</v>
      </c>
      <c r="G27" s="144">
        <v>20000</v>
      </c>
      <c r="H27" s="144">
        <v>20000</v>
      </c>
      <c r="I27" s="144">
        <v>20000</v>
      </c>
      <c r="J27" s="144">
        <v>20000</v>
      </c>
      <c r="K27" s="144">
        <v>20000</v>
      </c>
      <c r="L27" s="144">
        <v>20000</v>
      </c>
      <c r="M27" s="144">
        <v>20000</v>
      </c>
      <c r="N27" s="144">
        <v>20000</v>
      </c>
      <c r="O27" s="144">
        <f t="shared" si="0"/>
        <v>210000</v>
      </c>
      <c r="P27" s="4"/>
      <c r="Q27" s="4"/>
    </row>
    <row r="28" spans="1:17" ht="14.25">
      <c r="A28" s="5" t="s">
        <v>117</v>
      </c>
      <c r="B28" s="30" t="s">
        <v>118</v>
      </c>
      <c r="C28" s="144">
        <v>496937</v>
      </c>
      <c r="D28" s="144">
        <v>496937</v>
      </c>
      <c r="E28" s="144">
        <v>496937</v>
      </c>
      <c r="F28" s="144">
        <v>496937</v>
      </c>
      <c r="G28" s="144">
        <v>496937</v>
      </c>
      <c r="H28" s="144">
        <v>496937</v>
      </c>
      <c r="I28" s="144">
        <v>496937</v>
      </c>
      <c r="J28" s="144">
        <v>496937</v>
      </c>
      <c r="K28" s="144">
        <v>496937</v>
      </c>
      <c r="L28" s="144">
        <v>496937</v>
      </c>
      <c r="M28" s="144">
        <v>496937</v>
      </c>
      <c r="N28" s="144">
        <v>496935</v>
      </c>
      <c r="O28" s="144">
        <f t="shared" si="0"/>
        <v>5963242</v>
      </c>
      <c r="P28" s="4"/>
      <c r="Q28" s="4"/>
    </row>
    <row r="29" spans="1:17" ht="14.25">
      <c r="A29" s="5" t="s">
        <v>119</v>
      </c>
      <c r="B29" s="30" t="s">
        <v>120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>
        <f t="shared" si="0"/>
        <v>0</v>
      </c>
      <c r="P29" s="4"/>
      <c r="Q29" s="4"/>
    </row>
    <row r="30" spans="1:17" ht="14.25">
      <c r="A30" s="7" t="s">
        <v>383</v>
      </c>
      <c r="B30" s="33" t="s">
        <v>121</v>
      </c>
      <c r="C30" s="135">
        <f>SUM(C27:C29)</f>
        <v>506937</v>
      </c>
      <c r="D30" s="135">
        <f aca="true" t="shared" si="4" ref="D30:N30">SUM(D27:D29)</f>
        <v>506937</v>
      </c>
      <c r="E30" s="135">
        <f t="shared" si="4"/>
        <v>506937</v>
      </c>
      <c r="F30" s="135">
        <f t="shared" si="4"/>
        <v>516937</v>
      </c>
      <c r="G30" s="135">
        <f t="shared" si="4"/>
        <v>516937</v>
      </c>
      <c r="H30" s="135">
        <f t="shared" si="4"/>
        <v>516937</v>
      </c>
      <c r="I30" s="135">
        <f t="shared" si="4"/>
        <v>516937</v>
      </c>
      <c r="J30" s="135">
        <f t="shared" si="4"/>
        <v>516937</v>
      </c>
      <c r="K30" s="135">
        <f t="shared" si="4"/>
        <v>516937</v>
      </c>
      <c r="L30" s="135">
        <f t="shared" si="4"/>
        <v>516937</v>
      </c>
      <c r="M30" s="135">
        <f t="shared" si="4"/>
        <v>516937</v>
      </c>
      <c r="N30" s="135">
        <f t="shared" si="4"/>
        <v>516935</v>
      </c>
      <c r="O30" s="135">
        <f t="shared" si="0"/>
        <v>6173242</v>
      </c>
      <c r="P30" s="4"/>
      <c r="Q30" s="4"/>
    </row>
    <row r="31" spans="1:17" ht="14.25">
      <c r="A31" s="5" t="s">
        <v>122</v>
      </c>
      <c r="B31" s="30" t="s">
        <v>123</v>
      </c>
      <c r="C31" s="144">
        <v>30300</v>
      </c>
      <c r="D31" s="144">
        <v>30300</v>
      </c>
      <c r="E31" s="144">
        <v>30300</v>
      </c>
      <c r="F31" s="144">
        <v>30300</v>
      </c>
      <c r="G31" s="144">
        <v>30300</v>
      </c>
      <c r="H31" s="144">
        <v>30300</v>
      </c>
      <c r="I31" s="144">
        <v>30300</v>
      </c>
      <c r="J31" s="144">
        <v>30300</v>
      </c>
      <c r="K31" s="144">
        <v>30400</v>
      </c>
      <c r="L31" s="144">
        <v>30400</v>
      </c>
      <c r="M31" s="144">
        <v>30400</v>
      </c>
      <c r="N31" s="144">
        <v>30400</v>
      </c>
      <c r="O31" s="144">
        <f t="shared" si="0"/>
        <v>364000</v>
      </c>
      <c r="P31" s="4"/>
      <c r="Q31" s="4"/>
    </row>
    <row r="32" spans="1:17" ht="14.25">
      <c r="A32" s="5" t="s">
        <v>124</v>
      </c>
      <c r="B32" s="30" t="s">
        <v>125</v>
      </c>
      <c r="C32" s="144">
        <v>16400</v>
      </c>
      <c r="D32" s="144">
        <v>16400</v>
      </c>
      <c r="E32" s="144">
        <v>16400</v>
      </c>
      <c r="F32" s="144">
        <v>16400</v>
      </c>
      <c r="G32" s="144">
        <v>16300</v>
      </c>
      <c r="H32" s="144">
        <v>16300</v>
      </c>
      <c r="I32" s="144">
        <v>16300</v>
      </c>
      <c r="J32" s="144">
        <v>16300</v>
      </c>
      <c r="K32" s="144">
        <v>16300</v>
      </c>
      <c r="L32" s="144">
        <v>16300</v>
      </c>
      <c r="M32" s="144">
        <v>16300</v>
      </c>
      <c r="N32" s="144">
        <v>16300</v>
      </c>
      <c r="O32" s="144">
        <f t="shared" si="0"/>
        <v>196000</v>
      </c>
      <c r="P32" s="4"/>
      <c r="Q32" s="4"/>
    </row>
    <row r="33" spans="1:17" ht="14.25">
      <c r="A33" s="7" t="s">
        <v>439</v>
      </c>
      <c r="B33" s="33" t="s">
        <v>126</v>
      </c>
      <c r="C33" s="135">
        <f>SUM(C31:C32)</f>
        <v>46700</v>
      </c>
      <c r="D33" s="135">
        <f aca="true" t="shared" si="5" ref="D33:N33">SUM(D31:D32)</f>
        <v>46700</v>
      </c>
      <c r="E33" s="135">
        <f t="shared" si="5"/>
        <v>46700</v>
      </c>
      <c r="F33" s="135">
        <f t="shared" si="5"/>
        <v>46700</v>
      </c>
      <c r="G33" s="135">
        <f t="shared" si="5"/>
        <v>46600</v>
      </c>
      <c r="H33" s="135">
        <f t="shared" si="5"/>
        <v>46600</v>
      </c>
      <c r="I33" s="135">
        <f t="shared" si="5"/>
        <v>46600</v>
      </c>
      <c r="J33" s="135">
        <f t="shared" si="5"/>
        <v>46600</v>
      </c>
      <c r="K33" s="135">
        <f t="shared" si="5"/>
        <v>46700</v>
      </c>
      <c r="L33" s="135">
        <f t="shared" si="5"/>
        <v>46700</v>
      </c>
      <c r="M33" s="135">
        <f t="shared" si="5"/>
        <v>46700</v>
      </c>
      <c r="N33" s="135">
        <f t="shared" si="5"/>
        <v>46700</v>
      </c>
      <c r="O33" s="135">
        <f t="shared" si="0"/>
        <v>560000</v>
      </c>
      <c r="P33" s="4"/>
      <c r="Q33" s="4"/>
    </row>
    <row r="34" spans="1:17" ht="14.25">
      <c r="A34" s="5" t="s">
        <v>127</v>
      </c>
      <c r="B34" s="30" t="s">
        <v>128</v>
      </c>
      <c r="C34" s="144">
        <v>640250</v>
      </c>
      <c r="D34" s="144">
        <v>685250</v>
      </c>
      <c r="E34" s="144">
        <v>685250</v>
      </c>
      <c r="F34" s="144">
        <v>685250</v>
      </c>
      <c r="G34" s="144">
        <v>685250</v>
      </c>
      <c r="H34" s="144">
        <v>685250</v>
      </c>
      <c r="I34" s="144">
        <v>685250</v>
      </c>
      <c r="J34" s="144">
        <v>685250</v>
      </c>
      <c r="K34" s="144">
        <v>685250</v>
      </c>
      <c r="L34" s="144">
        <v>685250</v>
      </c>
      <c r="M34" s="144">
        <v>685250</v>
      </c>
      <c r="N34" s="144">
        <v>685250</v>
      </c>
      <c r="O34" s="144">
        <f t="shared" si="0"/>
        <v>8178000</v>
      </c>
      <c r="P34" s="4"/>
      <c r="Q34" s="4"/>
    </row>
    <row r="35" spans="1:17" ht="14.25">
      <c r="A35" s="5" t="s">
        <v>129</v>
      </c>
      <c r="B35" s="30" t="s">
        <v>130</v>
      </c>
      <c r="C35" s="144">
        <v>84000</v>
      </c>
      <c r="D35" s="144">
        <v>84000</v>
      </c>
      <c r="E35" s="144">
        <v>84000</v>
      </c>
      <c r="F35" s="144">
        <v>84000</v>
      </c>
      <c r="G35" s="144">
        <v>84000</v>
      </c>
      <c r="H35" s="144">
        <v>84000</v>
      </c>
      <c r="I35" s="144">
        <v>84000</v>
      </c>
      <c r="J35" s="144">
        <v>76000</v>
      </c>
      <c r="K35" s="144">
        <v>84000</v>
      </c>
      <c r="L35" s="144">
        <v>84000</v>
      </c>
      <c r="M35" s="144">
        <v>84000</v>
      </c>
      <c r="N35" s="144">
        <v>84000</v>
      </c>
      <c r="O35" s="144">
        <f t="shared" si="0"/>
        <v>1000000</v>
      </c>
      <c r="P35" s="4"/>
      <c r="Q35" s="4"/>
    </row>
    <row r="36" spans="1:17" ht="14.25">
      <c r="A36" s="5" t="s">
        <v>410</v>
      </c>
      <c r="B36" s="30" t="s">
        <v>131</v>
      </c>
      <c r="C36" s="144">
        <v>43166</v>
      </c>
      <c r="D36" s="144">
        <v>43166</v>
      </c>
      <c r="E36" s="144">
        <v>43166</v>
      </c>
      <c r="F36" s="144">
        <v>43166</v>
      </c>
      <c r="G36" s="144">
        <v>43167</v>
      </c>
      <c r="H36" s="144">
        <v>43167</v>
      </c>
      <c r="I36" s="144">
        <v>43167</v>
      </c>
      <c r="J36" s="144">
        <v>43167</v>
      </c>
      <c r="K36" s="144">
        <v>43167</v>
      </c>
      <c r="L36" s="144">
        <v>43167</v>
      </c>
      <c r="M36" s="144">
        <v>43167</v>
      </c>
      <c r="N36" s="144">
        <v>43167</v>
      </c>
      <c r="O36" s="144">
        <f t="shared" si="0"/>
        <v>518000</v>
      </c>
      <c r="P36" s="4"/>
      <c r="Q36" s="4"/>
    </row>
    <row r="37" spans="1:17" ht="14.25">
      <c r="A37" s="5" t="s">
        <v>132</v>
      </c>
      <c r="B37" s="30" t="s">
        <v>133</v>
      </c>
      <c r="C37" s="144">
        <v>202500</v>
      </c>
      <c r="D37" s="144">
        <v>202500</v>
      </c>
      <c r="E37" s="144">
        <v>202500</v>
      </c>
      <c r="F37" s="144">
        <v>202500</v>
      </c>
      <c r="G37" s="144">
        <v>202500</v>
      </c>
      <c r="H37" s="144">
        <v>202500</v>
      </c>
      <c r="I37" s="144">
        <v>202500</v>
      </c>
      <c r="J37" s="144">
        <v>202500</v>
      </c>
      <c r="K37" s="144">
        <v>202500</v>
      </c>
      <c r="L37" s="144">
        <v>202500</v>
      </c>
      <c r="M37" s="144">
        <v>202500</v>
      </c>
      <c r="N37" s="144">
        <v>202500</v>
      </c>
      <c r="O37" s="144">
        <f t="shared" si="0"/>
        <v>2430000</v>
      </c>
      <c r="P37" s="4"/>
      <c r="Q37" s="4"/>
    </row>
    <row r="38" spans="1:17" ht="14.25">
      <c r="A38" s="10" t="s">
        <v>411</v>
      </c>
      <c r="B38" s="30" t="s">
        <v>134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>
        <f t="shared" si="0"/>
        <v>0</v>
      </c>
      <c r="P38" s="4"/>
      <c r="Q38" s="4"/>
    </row>
    <row r="39" spans="1:17" ht="14.25">
      <c r="A39" s="6" t="s">
        <v>135</v>
      </c>
      <c r="B39" s="30" t="s">
        <v>136</v>
      </c>
      <c r="C39" s="144">
        <v>1475167</v>
      </c>
      <c r="D39" s="144">
        <v>1475167</v>
      </c>
      <c r="E39" s="144">
        <v>1475167</v>
      </c>
      <c r="F39" s="144">
        <v>1475167</v>
      </c>
      <c r="G39" s="144">
        <v>1475167</v>
      </c>
      <c r="H39" s="144">
        <v>1475167</v>
      </c>
      <c r="I39" s="144">
        <v>1475167</v>
      </c>
      <c r="J39" s="144">
        <v>1475167</v>
      </c>
      <c r="K39" s="144">
        <v>1475167</v>
      </c>
      <c r="L39" s="144">
        <v>1475167</v>
      </c>
      <c r="M39" s="144">
        <v>1475167</v>
      </c>
      <c r="N39" s="144">
        <v>1475167</v>
      </c>
      <c r="O39" s="144">
        <f t="shared" si="0"/>
        <v>17702004</v>
      </c>
      <c r="P39" s="4"/>
      <c r="Q39" s="4"/>
    </row>
    <row r="40" spans="1:17" ht="14.25">
      <c r="A40" s="5" t="s">
        <v>412</v>
      </c>
      <c r="B40" s="30" t="s">
        <v>137</v>
      </c>
      <c r="C40" s="144">
        <v>181000</v>
      </c>
      <c r="D40" s="144">
        <v>181000</v>
      </c>
      <c r="E40" s="144">
        <v>181000</v>
      </c>
      <c r="F40" s="144">
        <v>181000</v>
      </c>
      <c r="G40" s="144">
        <v>181000</v>
      </c>
      <c r="H40" s="144">
        <v>181000</v>
      </c>
      <c r="I40" s="144">
        <v>181000</v>
      </c>
      <c r="J40" s="144">
        <v>181000</v>
      </c>
      <c r="K40" s="144">
        <v>181000</v>
      </c>
      <c r="L40" s="144">
        <v>181000</v>
      </c>
      <c r="M40" s="144">
        <v>181000</v>
      </c>
      <c r="N40" s="144">
        <v>181000</v>
      </c>
      <c r="O40" s="144">
        <f t="shared" si="0"/>
        <v>2172000</v>
      </c>
      <c r="P40" s="4"/>
      <c r="Q40" s="4"/>
    </row>
    <row r="41" spans="1:17" ht="14.25">
      <c r="A41" s="7" t="s">
        <v>384</v>
      </c>
      <c r="B41" s="33" t="s">
        <v>138</v>
      </c>
      <c r="C41" s="135">
        <f>SUM(C34:C40)</f>
        <v>2626083</v>
      </c>
      <c r="D41" s="135">
        <f aca="true" t="shared" si="6" ref="D41:N41">SUM(D34:D40)</f>
        <v>2671083</v>
      </c>
      <c r="E41" s="135">
        <f t="shared" si="6"/>
        <v>2671083</v>
      </c>
      <c r="F41" s="135">
        <f t="shared" si="6"/>
        <v>2671083</v>
      </c>
      <c r="G41" s="135">
        <f t="shared" si="6"/>
        <v>2671084</v>
      </c>
      <c r="H41" s="135">
        <f t="shared" si="6"/>
        <v>2671084</v>
      </c>
      <c r="I41" s="135">
        <f t="shared" si="6"/>
        <v>2671084</v>
      </c>
      <c r="J41" s="135">
        <f t="shared" si="6"/>
        <v>2663084</v>
      </c>
      <c r="K41" s="135">
        <f t="shared" si="6"/>
        <v>2671084</v>
      </c>
      <c r="L41" s="135">
        <f t="shared" si="6"/>
        <v>2671084</v>
      </c>
      <c r="M41" s="135">
        <f t="shared" si="6"/>
        <v>2671084</v>
      </c>
      <c r="N41" s="135">
        <f t="shared" si="6"/>
        <v>2671084</v>
      </c>
      <c r="O41" s="135">
        <f t="shared" si="0"/>
        <v>32000004</v>
      </c>
      <c r="P41" s="4"/>
      <c r="Q41" s="4"/>
    </row>
    <row r="42" spans="1:17" ht="14.25">
      <c r="A42" s="5" t="s">
        <v>139</v>
      </c>
      <c r="B42" s="30" t="s">
        <v>140</v>
      </c>
      <c r="C42" s="144">
        <v>109601</v>
      </c>
      <c r="D42" s="144">
        <v>109601</v>
      </c>
      <c r="E42" s="144">
        <v>109601</v>
      </c>
      <c r="F42" s="144">
        <v>109601</v>
      </c>
      <c r="G42" s="144">
        <v>109602</v>
      </c>
      <c r="H42" s="144">
        <v>109602</v>
      </c>
      <c r="I42" s="144">
        <v>109602</v>
      </c>
      <c r="J42" s="144">
        <v>109602</v>
      </c>
      <c r="K42" s="144">
        <v>109602</v>
      </c>
      <c r="L42" s="144">
        <v>109602</v>
      </c>
      <c r="M42" s="144">
        <v>109602</v>
      </c>
      <c r="N42" s="144">
        <v>109602</v>
      </c>
      <c r="O42" s="144">
        <f t="shared" si="0"/>
        <v>1315220</v>
      </c>
      <c r="P42" s="4"/>
      <c r="Q42" s="4"/>
    </row>
    <row r="43" spans="1:17" ht="14.25">
      <c r="A43" s="5" t="s">
        <v>141</v>
      </c>
      <c r="B43" s="30" t="s">
        <v>142</v>
      </c>
      <c r="C43" s="144">
        <v>41666</v>
      </c>
      <c r="D43" s="144">
        <v>41666</v>
      </c>
      <c r="E43" s="144">
        <v>41666</v>
      </c>
      <c r="F43" s="144">
        <v>41666</v>
      </c>
      <c r="G43" s="144">
        <v>41666</v>
      </c>
      <c r="H43" s="144">
        <v>41666</v>
      </c>
      <c r="I43" s="144">
        <v>41666</v>
      </c>
      <c r="J43" s="144">
        <v>41666</v>
      </c>
      <c r="K43" s="144">
        <v>41666</v>
      </c>
      <c r="L43" s="144">
        <v>41666</v>
      </c>
      <c r="M43" s="144">
        <v>41666</v>
      </c>
      <c r="N43" s="144">
        <v>41674</v>
      </c>
      <c r="O43" s="144">
        <f t="shared" si="0"/>
        <v>500000</v>
      </c>
      <c r="P43" s="4"/>
      <c r="Q43" s="4"/>
    </row>
    <row r="44" spans="1:17" ht="14.25">
      <c r="A44" s="7" t="s">
        <v>385</v>
      </c>
      <c r="B44" s="33" t="s">
        <v>143</v>
      </c>
      <c r="C44" s="135">
        <f>SUM(C42:C43)</f>
        <v>151267</v>
      </c>
      <c r="D44" s="135">
        <f aca="true" t="shared" si="7" ref="D44:O44">SUM(D42:D43)</f>
        <v>151267</v>
      </c>
      <c r="E44" s="135">
        <f t="shared" si="7"/>
        <v>151267</v>
      </c>
      <c r="F44" s="135">
        <f t="shared" si="7"/>
        <v>151267</v>
      </c>
      <c r="G44" s="135">
        <f t="shared" si="7"/>
        <v>151268</v>
      </c>
      <c r="H44" s="135">
        <f t="shared" si="7"/>
        <v>151268</v>
      </c>
      <c r="I44" s="135">
        <f t="shared" si="7"/>
        <v>151268</v>
      </c>
      <c r="J44" s="135">
        <f t="shared" si="7"/>
        <v>151268</v>
      </c>
      <c r="K44" s="135">
        <f t="shared" si="7"/>
        <v>151268</v>
      </c>
      <c r="L44" s="135">
        <f t="shared" si="7"/>
        <v>151268</v>
      </c>
      <c r="M44" s="135">
        <f t="shared" si="7"/>
        <v>151268</v>
      </c>
      <c r="N44" s="135">
        <f t="shared" si="7"/>
        <v>151276</v>
      </c>
      <c r="O44" s="135">
        <f t="shared" si="7"/>
        <v>1815220</v>
      </c>
      <c r="P44" s="4"/>
      <c r="Q44" s="4"/>
    </row>
    <row r="45" spans="1:17" ht="14.25">
      <c r="A45" s="5" t="s">
        <v>144</v>
      </c>
      <c r="B45" s="30" t="s">
        <v>145</v>
      </c>
      <c r="C45" s="144">
        <v>572704</v>
      </c>
      <c r="D45" s="144">
        <v>572704</v>
      </c>
      <c r="E45" s="144">
        <v>572704</v>
      </c>
      <c r="F45" s="144">
        <v>572704</v>
      </c>
      <c r="G45" s="144">
        <v>572704</v>
      </c>
      <c r="H45" s="144">
        <v>572704</v>
      </c>
      <c r="I45" s="144">
        <v>572704</v>
      </c>
      <c r="J45" s="144">
        <v>572704</v>
      </c>
      <c r="K45" s="144">
        <v>572704</v>
      </c>
      <c r="L45" s="144">
        <v>572704</v>
      </c>
      <c r="M45" s="144">
        <v>572703</v>
      </c>
      <c r="N45" s="144">
        <v>572700</v>
      </c>
      <c r="O45" s="144">
        <f t="shared" si="0"/>
        <v>6872443</v>
      </c>
      <c r="P45" s="4"/>
      <c r="Q45" s="4"/>
    </row>
    <row r="46" spans="1:17" ht="14.25">
      <c r="A46" s="5" t="s">
        <v>146</v>
      </c>
      <c r="B46" s="30" t="s">
        <v>147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>
        <f t="shared" si="0"/>
        <v>0</v>
      </c>
      <c r="P46" s="4"/>
      <c r="Q46" s="4"/>
    </row>
    <row r="47" spans="1:17" ht="14.25">
      <c r="A47" s="5" t="s">
        <v>413</v>
      </c>
      <c r="B47" s="30" t="s">
        <v>148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>
        <f t="shared" si="0"/>
        <v>0</v>
      </c>
      <c r="P47" s="4"/>
      <c r="Q47" s="4"/>
    </row>
    <row r="48" spans="1:17" ht="14.25">
      <c r="A48" s="5" t="s">
        <v>414</v>
      </c>
      <c r="B48" s="30" t="s">
        <v>149</v>
      </c>
      <c r="C48" s="144">
        <v>140000</v>
      </c>
      <c r="D48" s="144">
        <v>140000</v>
      </c>
      <c r="E48" s="144">
        <v>140000</v>
      </c>
      <c r="F48" s="144">
        <v>140000</v>
      </c>
      <c r="G48" s="144">
        <v>140000</v>
      </c>
      <c r="H48" s="144">
        <v>140000</v>
      </c>
      <c r="I48" s="144">
        <v>140000</v>
      </c>
      <c r="J48" s="144">
        <v>140000</v>
      </c>
      <c r="K48" s="144">
        <v>140000</v>
      </c>
      <c r="L48" s="144">
        <v>140000</v>
      </c>
      <c r="M48" s="144">
        <v>140000</v>
      </c>
      <c r="N48" s="144">
        <v>140000</v>
      </c>
      <c r="O48" s="144">
        <f t="shared" si="0"/>
        <v>1680000</v>
      </c>
      <c r="P48" s="4"/>
      <c r="Q48" s="4"/>
    </row>
    <row r="49" spans="1:17" ht="14.25">
      <c r="A49" s="5" t="s">
        <v>150</v>
      </c>
      <c r="B49" s="30" t="s">
        <v>151</v>
      </c>
      <c r="C49" s="144">
        <v>135833</v>
      </c>
      <c r="D49" s="144">
        <v>135833</v>
      </c>
      <c r="E49" s="144">
        <v>135833</v>
      </c>
      <c r="F49" s="144">
        <v>135833</v>
      </c>
      <c r="G49" s="144">
        <v>135833</v>
      </c>
      <c r="H49" s="144">
        <v>135833</v>
      </c>
      <c r="I49" s="144">
        <v>135833</v>
      </c>
      <c r="J49" s="144">
        <v>135833</v>
      </c>
      <c r="K49" s="144">
        <v>135834</v>
      </c>
      <c r="L49" s="144">
        <v>135834</v>
      </c>
      <c r="M49" s="144">
        <v>135834</v>
      </c>
      <c r="N49" s="144">
        <v>135834</v>
      </c>
      <c r="O49" s="144">
        <f t="shared" si="0"/>
        <v>1630000</v>
      </c>
      <c r="P49" s="4"/>
      <c r="Q49" s="4"/>
    </row>
    <row r="50" spans="1:17" ht="14.25">
      <c r="A50" s="7" t="s">
        <v>386</v>
      </c>
      <c r="B50" s="33" t="s">
        <v>152</v>
      </c>
      <c r="C50" s="135">
        <f>SUM(C45:C49)</f>
        <v>848537</v>
      </c>
      <c r="D50" s="135">
        <f aca="true" t="shared" si="8" ref="D50:N50">SUM(D45:D49)</f>
        <v>848537</v>
      </c>
      <c r="E50" s="135">
        <f t="shared" si="8"/>
        <v>848537</v>
      </c>
      <c r="F50" s="135">
        <f t="shared" si="8"/>
        <v>848537</v>
      </c>
      <c r="G50" s="135">
        <f t="shared" si="8"/>
        <v>848537</v>
      </c>
      <c r="H50" s="135">
        <f t="shared" si="8"/>
        <v>848537</v>
      </c>
      <c r="I50" s="135">
        <f t="shared" si="8"/>
        <v>848537</v>
      </c>
      <c r="J50" s="135">
        <f t="shared" si="8"/>
        <v>848537</v>
      </c>
      <c r="K50" s="135">
        <f t="shared" si="8"/>
        <v>848538</v>
      </c>
      <c r="L50" s="135">
        <f t="shared" si="8"/>
        <v>848538</v>
      </c>
      <c r="M50" s="135">
        <f t="shared" si="8"/>
        <v>848537</v>
      </c>
      <c r="N50" s="135">
        <f t="shared" si="8"/>
        <v>848534</v>
      </c>
      <c r="O50" s="135">
        <f t="shared" si="0"/>
        <v>10182443</v>
      </c>
      <c r="P50" s="4"/>
      <c r="Q50" s="4"/>
    </row>
    <row r="51" spans="1:17" ht="14.25">
      <c r="A51" s="39" t="s">
        <v>387</v>
      </c>
      <c r="B51" s="53" t="s">
        <v>153</v>
      </c>
      <c r="C51" s="135">
        <f>SUM(C30+C33+C41+C44+C50)</f>
        <v>4179524</v>
      </c>
      <c r="D51" s="135">
        <f aca="true" t="shared" si="9" ref="D51:N51">SUM(D30+D33+D41+D44+D50)</f>
        <v>4224524</v>
      </c>
      <c r="E51" s="135">
        <f t="shared" si="9"/>
        <v>4224524</v>
      </c>
      <c r="F51" s="135">
        <f t="shared" si="9"/>
        <v>4234524</v>
      </c>
      <c r="G51" s="135">
        <f t="shared" si="9"/>
        <v>4234426</v>
      </c>
      <c r="H51" s="135">
        <f t="shared" si="9"/>
        <v>4234426</v>
      </c>
      <c r="I51" s="135">
        <f t="shared" si="9"/>
        <v>4234426</v>
      </c>
      <c r="J51" s="135">
        <f t="shared" si="9"/>
        <v>4226426</v>
      </c>
      <c r="K51" s="135">
        <f t="shared" si="9"/>
        <v>4234527</v>
      </c>
      <c r="L51" s="135">
        <f t="shared" si="9"/>
        <v>4234527</v>
      </c>
      <c r="M51" s="135">
        <f t="shared" si="9"/>
        <v>4234526</v>
      </c>
      <c r="N51" s="135">
        <f t="shared" si="9"/>
        <v>4234529</v>
      </c>
      <c r="O51" s="135">
        <f t="shared" si="0"/>
        <v>50730909</v>
      </c>
      <c r="P51" s="4"/>
      <c r="Q51" s="4"/>
    </row>
    <row r="52" spans="1:17" ht="14.25">
      <c r="A52" s="13" t="s">
        <v>154</v>
      </c>
      <c r="B52" s="30" t="s">
        <v>155</v>
      </c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>
        <f t="shared" si="0"/>
        <v>0</v>
      </c>
      <c r="P52" s="4"/>
      <c r="Q52" s="4"/>
    </row>
    <row r="53" spans="1:17" ht="14.25">
      <c r="A53" s="13" t="s">
        <v>388</v>
      </c>
      <c r="B53" s="30" t="s">
        <v>156</v>
      </c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>
        <f t="shared" si="0"/>
        <v>0</v>
      </c>
      <c r="P53" s="4"/>
      <c r="Q53" s="4"/>
    </row>
    <row r="54" spans="1:17" ht="14.25">
      <c r="A54" s="16" t="s">
        <v>415</v>
      </c>
      <c r="B54" s="30" t="s">
        <v>157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>
        <f t="shared" si="0"/>
        <v>0</v>
      </c>
      <c r="P54" s="4"/>
      <c r="Q54" s="4"/>
    </row>
    <row r="55" spans="1:17" ht="14.25">
      <c r="A55" s="16" t="s">
        <v>416</v>
      </c>
      <c r="B55" s="30" t="s">
        <v>158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4"/>
      <c r="O55" s="144">
        <f t="shared" si="0"/>
        <v>0</v>
      </c>
      <c r="P55" s="4"/>
      <c r="Q55" s="4"/>
    </row>
    <row r="56" spans="1:17" ht="14.25">
      <c r="A56" s="16" t="s">
        <v>417</v>
      </c>
      <c r="B56" s="30" t="s">
        <v>159</v>
      </c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>
        <f t="shared" si="0"/>
        <v>0</v>
      </c>
      <c r="P56" s="4"/>
      <c r="Q56" s="4"/>
    </row>
    <row r="57" spans="1:17" ht="14.25">
      <c r="A57" s="13" t="s">
        <v>418</v>
      </c>
      <c r="B57" s="30" t="s">
        <v>160</v>
      </c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>
        <f t="shared" si="0"/>
        <v>0</v>
      </c>
      <c r="P57" s="4"/>
      <c r="Q57" s="4"/>
    </row>
    <row r="58" spans="1:17" ht="14.25">
      <c r="A58" s="13" t="s">
        <v>419</v>
      </c>
      <c r="B58" s="30" t="s">
        <v>161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>
        <f t="shared" si="0"/>
        <v>0</v>
      </c>
      <c r="P58" s="4"/>
      <c r="Q58" s="4"/>
    </row>
    <row r="59" spans="1:17" ht="14.25">
      <c r="A59" s="13" t="s">
        <v>420</v>
      </c>
      <c r="B59" s="30" t="s">
        <v>162</v>
      </c>
      <c r="C59" s="144">
        <v>1174724</v>
      </c>
      <c r="D59" s="144">
        <v>1174724</v>
      </c>
      <c r="E59" s="144">
        <v>1174724</v>
      </c>
      <c r="F59" s="144">
        <v>1174724</v>
      </c>
      <c r="G59" s="144">
        <v>1174724</v>
      </c>
      <c r="H59" s="144">
        <v>1174724</v>
      </c>
      <c r="I59" s="144">
        <v>1174724</v>
      </c>
      <c r="J59" s="144">
        <v>1174724</v>
      </c>
      <c r="K59" s="144">
        <v>1174724</v>
      </c>
      <c r="L59" s="144">
        <v>1174724</v>
      </c>
      <c r="M59" s="144">
        <v>1174725</v>
      </c>
      <c r="N59" s="144">
        <v>1174725</v>
      </c>
      <c r="O59" s="144">
        <f t="shared" si="0"/>
        <v>14096690</v>
      </c>
      <c r="P59" s="4"/>
      <c r="Q59" s="4"/>
    </row>
    <row r="60" spans="1:17" ht="14.25">
      <c r="A60" s="50" t="s">
        <v>389</v>
      </c>
      <c r="B60" s="53" t="s">
        <v>163</v>
      </c>
      <c r="C60" s="135">
        <f>SUM(C52:C59)</f>
        <v>1174724</v>
      </c>
      <c r="D60" s="135">
        <f aca="true" t="shared" si="10" ref="D60:N60">SUM(D52:D59)</f>
        <v>1174724</v>
      </c>
      <c r="E60" s="135">
        <f t="shared" si="10"/>
        <v>1174724</v>
      </c>
      <c r="F60" s="135">
        <f t="shared" si="10"/>
        <v>1174724</v>
      </c>
      <c r="G60" s="135">
        <f t="shared" si="10"/>
        <v>1174724</v>
      </c>
      <c r="H60" s="135">
        <f t="shared" si="10"/>
        <v>1174724</v>
      </c>
      <c r="I60" s="135">
        <f t="shared" si="10"/>
        <v>1174724</v>
      </c>
      <c r="J60" s="135">
        <f t="shared" si="10"/>
        <v>1174724</v>
      </c>
      <c r="K60" s="135">
        <f t="shared" si="10"/>
        <v>1174724</v>
      </c>
      <c r="L60" s="135">
        <f t="shared" si="10"/>
        <v>1174724</v>
      </c>
      <c r="M60" s="135">
        <f t="shared" si="10"/>
        <v>1174725</v>
      </c>
      <c r="N60" s="135">
        <f t="shared" si="10"/>
        <v>1174725</v>
      </c>
      <c r="O60" s="135">
        <f t="shared" si="0"/>
        <v>14096690</v>
      </c>
      <c r="P60" s="4"/>
      <c r="Q60" s="4"/>
    </row>
    <row r="61" spans="1:17" ht="14.25">
      <c r="A61" s="12" t="s">
        <v>421</v>
      </c>
      <c r="B61" s="30" t="s">
        <v>164</v>
      </c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>
        <f t="shared" si="0"/>
        <v>0</v>
      </c>
      <c r="P61" s="4"/>
      <c r="Q61" s="4"/>
    </row>
    <row r="62" spans="1:17" ht="14.25">
      <c r="A62" s="12" t="s">
        <v>165</v>
      </c>
      <c r="B62" s="30" t="s">
        <v>166</v>
      </c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>
        <f t="shared" si="0"/>
        <v>0</v>
      </c>
      <c r="P62" s="4"/>
      <c r="Q62" s="4"/>
    </row>
    <row r="63" spans="1:17" ht="14.25">
      <c r="A63" s="12" t="s">
        <v>167</v>
      </c>
      <c r="B63" s="30" t="s">
        <v>168</v>
      </c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>
        <f t="shared" si="0"/>
        <v>0</v>
      </c>
      <c r="P63" s="4"/>
      <c r="Q63" s="4"/>
    </row>
    <row r="64" spans="1:17" ht="14.25">
      <c r="A64" s="12" t="s">
        <v>390</v>
      </c>
      <c r="B64" s="30" t="s">
        <v>169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>
        <f t="shared" si="0"/>
        <v>0</v>
      </c>
      <c r="P64" s="4"/>
      <c r="Q64" s="4"/>
    </row>
    <row r="65" spans="1:17" ht="14.25">
      <c r="A65" s="12" t="s">
        <v>422</v>
      </c>
      <c r="B65" s="30" t="s">
        <v>170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>
        <f t="shared" si="0"/>
        <v>0</v>
      </c>
      <c r="P65" s="4"/>
      <c r="Q65" s="4"/>
    </row>
    <row r="66" spans="1:17" ht="14.25">
      <c r="A66" s="12" t="s">
        <v>391</v>
      </c>
      <c r="B66" s="30" t="s">
        <v>171</v>
      </c>
      <c r="C66" s="144">
        <v>7308590</v>
      </c>
      <c r="D66" s="144">
        <v>7308590</v>
      </c>
      <c r="E66" s="144">
        <v>7308590</v>
      </c>
      <c r="F66" s="144">
        <v>7308590</v>
      </c>
      <c r="G66" s="144">
        <v>7308591</v>
      </c>
      <c r="H66" s="144">
        <v>7308591</v>
      </c>
      <c r="I66" s="144">
        <v>7308591</v>
      </c>
      <c r="J66" s="144">
        <v>7308591</v>
      </c>
      <c r="K66" s="144">
        <v>7308591</v>
      </c>
      <c r="L66" s="144">
        <v>7308591</v>
      </c>
      <c r="M66" s="144">
        <v>7308591</v>
      </c>
      <c r="N66" s="144">
        <v>7308591</v>
      </c>
      <c r="O66" s="144">
        <f t="shared" si="0"/>
        <v>87703088</v>
      </c>
      <c r="P66" s="4"/>
      <c r="Q66" s="4"/>
    </row>
    <row r="67" spans="1:17" ht="14.25">
      <c r="A67" s="12" t="s">
        <v>423</v>
      </c>
      <c r="B67" s="30" t="s">
        <v>172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>
        <f t="shared" si="0"/>
        <v>0</v>
      </c>
      <c r="P67" s="4"/>
      <c r="Q67" s="4"/>
    </row>
    <row r="68" spans="1:17" ht="14.25">
      <c r="A68" s="12" t="s">
        <v>424</v>
      </c>
      <c r="B68" s="30" t="s">
        <v>173</v>
      </c>
      <c r="C68" s="144"/>
      <c r="D68" s="144"/>
      <c r="E68" s="144">
        <v>50000</v>
      </c>
      <c r="F68" s="144">
        <v>50000</v>
      </c>
      <c r="G68" s="144">
        <v>50000</v>
      </c>
      <c r="H68" s="144">
        <v>50000</v>
      </c>
      <c r="I68" s="144"/>
      <c r="J68" s="144"/>
      <c r="K68" s="144"/>
      <c r="L68" s="144">
        <v>50000</v>
      </c>
      <c r="M68" s="144"/>
      <c r="N68" s="144"/>
      <c r="O68" s="144">
        <f t="shared" si="0"/>
        <v>250000</v>
      </c>
      <c r="P68" s="4"/>
      <c r="Q68" s="4"/>
    </row>
    <row r="69" spans="1:17" ht="14.25">
      <c r="A69" s="12" t="s">
        <v>174</v>
      </c>
      <c r="B69" s="30" t="s">
        <v>175</v>
      </c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>
        <f t="shared" si="0"/>
        <v>0</v>
      </c>
      <c r="P69" s="4"/>
      <c r="Q69" s="4"/>
    </row>
    <row r="70" spans="1:17" ht="14.25">
      <c r="A70" s="19" t="s">
        <v>176</v>
      </c>
      <c r="B70" s="30" t="s">
        <v>177</v>
      </c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>
        <f t="shared" si="0"/>
        <v>0</v>
      </c>
      <c r="P70" s="4"/>
      <c r="Q70" s="4"/>
    </row>
    <row r="71" spans="1:17" ht="14.25">
      <c r="A71" s="12" t="s">
        <v>425</v>
      </c>
      <c r="B71" s="30" t="s">
        <v>178</v>
      </c>
      <c r="C71" s="144">
        <v>299167</v>
      </c>
      <c r="D71" s="144">
        <v>299167</v>
      </c>
      <c r="E71" s="144">
        <v>299167</v>
      </c>
      <c r="F71" s="144">
        <v>299167</v>
      </c>
      <c r="G71" s="144">
        <v>299167</v>
      </c>
      <c r="H71" s="144">
        <v>299167</v>
      </c>
      <c r="I71" s="144">
        <v>299167</v>
      </c>
      <c r="J71" s="144">
        <v>299167</v>
      </c>
      <c r="K71" s="144">
        <v>299167</v>
      </c>
      <c r="L71" s="144">
        <v>299167</v>
      </c>
      <c r="M71" s="144">
        <v>299167</v>
      </c>
      <c r="N71" s="144">
        <v>299167</v>
      </c>
      <c r="O71" s="144">
        <f t="shared" si="0"/>
        <v>3590004</v>
      </c>
      <c r="P71" s="4"/>
      <c r="Q71" s="4"/>
    </row>
    <row r="72" spans="1:17" ht="14.25">
      <c r="A72" s="19" t="s">
        <v>555</v>
      </c>
      <c r="B72" s="30" t="s">
        <v>179</v>
      </c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>
        <v>7178321</v>
      </c>
      <c r="O72" s="144">
        <f aca="true" t="shared" si="11" ref="O72:O135">SUM(C72:N72)</f>
        <v>7178321</v>
      </c>
      <c r="P72" s="4"/>
      <c r="Q72" s="4"/>
    </row>
    <row r="73" spans="1:17" ht="14.25">
      <c r="A73" s="19" t="s">
        <v>556</v>
      </c>
      <c r="B73" s="30" t="s">
        <v>179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>
        <f t="shared" si="11"/>
        <v>0</v>
      </c>
      <c r="P73" s="4"/>
      <c r="Q73" s="4"/>
    </row>
    <row r="74" spans="1:17" ht="14.25">
      <c r="A74" s="50" t="s">
        <v>392</v>
      </c>
      <c r="B74" s="53" t="s">
        <v>180</v>
      </c>
      <c r="C74" s="135">
        <f>SUM(C61:C73)</f>
        <v>7607757</v>
      </c>
      <c r="D74" s="135">
        <f aca="true" t="shared" si="12" ref="D74:N74">SUM(D61:D73)</f>
        <v>7607757</v>
      </c>
      <c r="E74" s="135">
        <f t="shared" si="12"/>
        <v>7657757</v>
      </c>
      <c r="F74" s="135">
        <f t="shared" si="12"/>
        <v>7657757</v>
      </c>
      <c r="G74" s="135">
        <f t="shared" si="12"/>
        <v>7657758</v>
      </c>
      <c r="H74" s="135">
        <f t="shared" si="12"/>
        <v>7657758</v>
      </c>
      <c r="I74" s="135">
        <f t="shared" si="12"/>
        <v>7607758</v>
      </c>
      <c r="J74" s="135">
        <f t="shared" si="12"/>
        <v>7607758</v>
      </c>
      <c r="K74" s="135">
        <f t="shared" si="12"/>
        <v>7607758</v>
      </c>
      <c r="L74" s="135">
        <f t="shared" si="12"/>
        <v>7657758</v>
      </c>
      <c r="M74" s="135">
        <f t="shared" si="12"/>
        <v>7607758</v>
      </c>
      <c r="N74" s="135">
        <f t="shared" si="12"/>
        <v>14786079</v>
      </c>
      <c r="O74" s="135">
        <f t="shared" si="11"/>
        <v>98721413</v>
      </c>
      <c r="P74" s="4"/>
      <c r="Q74" s="4"/>
    </row>
    <row r="75" spans="1:17" ht="15">
      <c r="A75" s="61" t="s">
        <v>544</v>
      </c>
      <c r="B75" s="53"/>
      <c r="C75" s="135">
        <f>SUM(C25+C26+C51+C60+C74)</f>
        <v>15505481</v>
      </c>
      <c r="D75" s="135">
        <f aca="true" t="shared" si="13" ref="D75:N75">SUM(D25+D26+D51+D60+D74)</f>
        <v>15550481</v>
      </c>
      <c r="E75" s="135">
        <f t="shared" si="13"/>
        <v>15650482</v>
      </c>
      <c r="F75" s="135">
        <f t="shared" si="13"/>
        <v>15660482</v>
      </c>
      <c r="G75" s="135">
        <f t="shared" si="13"/>
        <v>15660387</v>
      </c>
      <c r="H75" s="135">
        <f t="shared" si="13"/>
        <v>15660387</v>
      </c>
      <c r="I75" s="135">
        <f t="shared" si="13"/>
        <v>15610387</v>
      </c>
      <c r="J75" s="135">
        <f t="shared" si="13"/>
        <v>15602387</v>
      </c>
      <c r="K75" s="135">
        <f t="shared" si="13"/>
        <v>15610488</v>
      </c>
      <c r="L75" s="135">
        <f t="shared" si="13"/>
        <v>15660488</v>
      </c>
      <c r="M75" s="135">
        <f t="shared" si="13"/>
        <v>15610487</v>
      </c>
      <c r="N75" s="135">
        <f t="shared" si="13"/>
        <v>22788811</v>
      </c>
      <c r="O75" s="135">
        <f t="shared" si="11"/>
        <v>194570748</v>
      </c>
      <c r="P75" s="4"/>
      <c r="Q75" s="4"/>
    </row>
    <row r="76" spans="1:17" ht="14.25">
      <c r="A76" s="34" t="s">
        <v>181</v>
      </c>
      <c r="B76" s="30" t="s">
        <v>182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>
        <f t="shared" si="11"/>
        <v>0</v>
      </c>
      <c r="P76" s="4"/>
      <c r="Q76" s="4"/>
    </row>
    <row r="77" spans="1:17" ht="14.25">
      <c r="A77" s="34" t="s">
        <v>426</v>
      </c>
      <c r="B77" s="30" t="s">
        <v>183</v>
      </c>
      <c r="C77" s="144"/>
      <c r="D77" s="144"/>
      <c r="E77" s="144">
        <v>6000000</v>
      </c>
      <c r="F77" s="144"/>
      <c r="G77" s="144"/>
      <c r="H77" s="144"/>
      <c r="I77" s="144">
        <v>4365000</v>
      </c>
      <c r="J77" s="144"/>
      <c r="K77" s="144"/>
      <c r="L77" s="144"/>
      <c r="M77" s="144"/>
      <c r="N77" s="144"/>
      <c r="O77" s="144">
        <f t="shared" si="11"/>
        <v>10365000</v>
      </c>
      <c r="P77" s="4"/>
      <c r="Q77" s="4"/>
    </row>
    <row r="78" spans="1:17" ht="14.25">
      <c r="A78" s="34" t="s">
        <v>184</v>
      </c>
      <c r="B78" s="30" t="s">
        <v>185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4"/>
      <c r="O78" s="144">
        <f t="shared" si="11"/>
        <v>0</v>
      </c>
      <c r="P78" s="4"/>
      <c r="Q78" s="4"/>
    </row>
    <row r="79" spans="1:17" ht="14.25">
      <c r="A79" s="34" t="s">
        <v>186</v>
      </c>
      <c r="B79" s="30" t="s">
        <v>187</v>
      </c>
      <c r="C79" s="144"/>
      <c r="D79" s="144"/>
      <c r="E79" s="144">
        <v>895000</v>
      </c>
      <c r="F79" s="144"/>
      <c r="G79" s="144"/>
      <c r="H79" s="144">
        <v>1900000</v>
      </c>
      <c r="I79" s="144"/>
      <c r="J79" s="144"/>
      <c r="K79" s="144"/>
      <c r="L79" s="144"/>
      <c r="M79" s="144"/>
      <c r="N79" s="144"/>
      <c r="O79" s="144">
        <f t="shared" si="11"/>
        <v>2795000</v>
      </c>
      <c r="P79" s="4"/>
      <c r="Q79" s="4"/>
    </row>
    <row r="80" spans="1:17" ht="14.25">
      <c r="A80" s="6" t="s">
        <v>188</v>
      </c>
      <c r="B80" s="30" t="s">
        <v>189</v>
      </c>
      <c r="C80" s="144"/>
      <c r="D80" s="144"/>
      <c r="E80" s="144"/>
      <c r="F80" s="144"/>
      <c r="G80" s="144"/>
      <c r="H80" s="144"/>
      <c r="I80" s="144"/>
      <c r="J80" s="144"/>
      <c r="K80" s="144"/>
      <c r="L80" s="144"/>
      <c r="M80" s="144"/>
      <c r="N80" s="144"/>
      <c r="O80" s="144">
        <f t="shared" si="11"/>
        <v>0</v>
      </c>
      <c r="P80" s="4"/>
      <c r="Q80" s="4"/>
    </row>
    <row r="81" spans="1:17" ht="14.25">
      <c r="A81" s="6" t="s">
        <v>190</v>
      </c>
      <c r="B81" s="30" t="s">
        <v>191</v>
      </c>
      <c r="C81" s="144"/>
      <c r="D81" s="144"/>
      <c r="E81" s="144"/>
      <c r="F81" s="144"/>
      <c r="G81" s="144"/>
      <c r="H81" s="144"/>
      <c r="I81" s="144"/>
      <c r="J81" s="144"/>
      <c r="K81" s="144"/>
      <c r="L81" s="144"/>
      <c r="M81" s="144"/>
      <c r="N81" s="144"/>
      <c r="O81" s="144">
        <f t="shared" si="11"/>
        <v>0</v>
      </c>
      <c r="P81" s="4"/>
      <c r="Q81" s="4"/>
    </row>
    <row r="82" spans="1:17" ht="14.25">
      <c r="A82" s="6" t="s">
        <v>192</v>
      </c>
      <c r="B82" s="30" t="s">
        <v>193</v>
      </c>
      <c r="C82" s="144"/>
      <c r="D82" s="144"/>
      <c r="E82" s="144">
        <v>1861650</v>
      </c>
      <c r="F82" s="144"/>
      <c r="G82" s="144"/>
      <c r="H82" s="144">
        <v>513000</v>
      </c>
      <c r="I82" s="144">
        <v>1178550</v>
      </c>
      <c r="J82" s="144"/>
      <c r="K82" s="144"/>
      <c r="L82" s="144"/>
      <c r="M82" s="144"/>
      <c r="N82" s="144"/>
      <c r="O82" s="144">
        <f t="shared" si="11"/>
        <v>3553200</v>
      </c>
      <c r="P82" s="4"/>
      <c r="Q82" s="4"/>
    </row>
    <row r="83" spans="1:17" ht="14.25">
      <c r="A83" s="51" t="s">
        <v>394</v>
      </c>
      <c r="B83" s="53" t="s">
        <v>194</v>
      </c>
      <c r="C83" s="135">
        <f>SUM(C76:C82)</f>
        <v>0</v>
      </c>
      <c r="D83" s="135">
        <f aca="true" t="shared" si="14" ref="D83:N83">SUM(D76:D82)</f>
        <v>0</v>
      </c>
      <c r="E83" s="135">
        <f t="shared" si="14"/>
        <v>8756650</v>
      </c>
      <c r="F83" s="135">
        <f t="shared" si="14"/>
        <v>0</v>
      </c>
      <c r="G83" s="135">
        <f t="shared" si="14"/>
        <v>0</v>
      </c>
      <c r="H83" s="135">
        <f t="shared" si="14"/>
        <v>2413000</v>
      </c>
      <c r="I83" s="135">
        <f t="shared" si="14"/>
        <v>5543550</v>
      </c>
      <c r="J83" s="135">
        <f t="shared" si="14"/>
        <v>0</v>
      </c>
      <c r="K83" s="135">
        <f t="shared" si="14"/>
        <v>0</v>
      </c>
      <c r="L83" s="135">
        <f t="shared" si="14"/>
        <v>0</v>
      </c>
      <c r="M83" s="135">
        <f t="shared" si="14"/>
        <v>0</v>
      </c>
      <c r="N83" s="135">
        <f t="shared" si="14"/>
        <v>0</v>
      </c>
      <c r="O83" s="135">
        <f t="shared" si="11"/>
        <v>16713200</v>
      </c>
      <c r="P83" s="4"/>
      <c r="Q83" s="4"/>
    </row>
    <row r="84" spans="1:17" ht="14.25">
      <c r="A84" s="13" t="s">
        <v>195</v>
      </c>
      <c r="B84" s="30" t="s">
        <v>196</v>
      </c>
      <c r="C84" s="144"/>
      <c r="D84" s="144"/>
      <c r="E84" s="144"/>
      <c r="F84" s="144"/>
      <c r="G84" s="144">
        <v>16283138</v>
      </c>
      <c r="H84" s="144">
        <v>2500000</v>
      </c>
      <c r="I84" s="144">
        <v>4500000</v>
      </c>
      <c r="J84" s="144"/>
      <c r="K84" s="144"/>
      <c r="L84" s="144"/>
      <c r="M84" s="144"/>
      <c r="N84" s="144"/>
      <c r="O84" s="144">
        <f t="shared" si="11"/>
        <v>23283138</v>
      </c>
      <c r="P84" s="4"/>
      <c r="Q84" s="4"/>
    </row>
    <row r="85" spans="1:17" ht="14.25">
      <c r="A85" s="13" t="s">
        <v>197</v>
      </c>
      <c r="B85" s="30" t="s">
        <v>198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>
        <f t="shared" si="11"/>
        <v>0</v>
      </c>
      <c r="P85" s="4"/>
      <c r="Q85" s="4"/>
    </row>
    <row r="86" spans="1:17" ht="14.25">
      <c r="A86" s="13" t="s">
        <v>199</v>
      </c>
      <c r="B86" s="30" t="s">
        <v>200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>
        <f t="shared" si="11"/>
        <v>0</v>
      </c>
      <c r="P86" s="4"/>
      <c r="Q86" s="4"/>
    </row>
    <row r="87" spans="1:17" ht="14.25">
      <c r="A87" s="13" t="s">
        <v>201</v>
      </c>
      <c r="B87" s="30" t="s">
        <v>202</v>
      </c>
      <c r="C87" s="144"/>
      <c r="D87" s="144"/>
      <c r="E87" s="144"/>
      <c r="F87" s="144"/>
      <c r="G87" s="144">
        <v>4396447</v>
      </c>
      <c r="H87" s="144">
        <v>675000</v>
      </c>
      <c r="I87" s="144">
        <v>1215000</v>
      </c>
      <c r="J87" s="144"/>
      <c r="K87" s="144"/>
      <c r="L87" s="144"/>
      <c r="M87" s="144"/>
      <c r="N87" s="144"/>
      <c r="O87" s="144">
        <f t="shared" si="11"/>
        <v>6286447</v>
      </c>
      <c r="P87" s="4"/>
      <c r="Q87" s="4"/>
    </row>
    <row r="88" spans="1:17" ht="14.25">
      <c r="A88" s="50" t="s">
        <v>395</v>
      </c>
      <c r="B88" s="53" t="s">
        <v>203</v>
      </c>
      <c r="C88" s="135">
        <f>SUM(C84:C87)</f>
        <v>0</v>
      </c>
      <c r="D88" s="135">
        <f aca="true" t="shared" si="15" ref="D88:N88">SUM(D84:D87)</f>
        <v>0</v>
      </c>
      <c r="E88" s="135">
        <f t="shared" si="15"/>
        <v>0</v>
      </c>
      <c r="F88" s="135">
        <f t="shared" si="15"/>
        <v>0</v>
      </c>
      <c r="G88" s="135">
        <f t="shared" si="15"/>
        <v>20679585</v>
      </c>
      <c r="H88" s="135">
        <f t="shared" si="15"/>
        <v>3175000</v>
      </c>
      <c r="I88" s="135">
        <f t="shared" si="15"/>
        <v>5715000</v>
      </c>
      <c r="J88" s="135">
        <f t="shared" si="15"/>
        <v>0</v>
      </c>
      <c r="K88" s="135">
        <f t="shared" si="15"/>
        <v>0</v>
      </c>
      <c r="L88" s="135">
        <f t="shared" si="15"/>
        <v>0</v>
      </c>
      <c r="M88" s="135">
        <f t="shared" si="15"/>
        <v>0</v>
      </c>
      <c r="N88" s="135">
        <f t="shared" si="15"/>
        <v>0</v>
      </c>
      <c r="O88" s="135">
        <f t="shared" si="11"/>
        <v>29569585</v>
      </c>
      <c r="P88" s="4"/>
      <c r="Q88" s="4"/>
    </row>
    <row r="89" spans="1:17" ht="26.25">
      <c r="A89" s="13" t="s">
        <v>204</v>
      </c>
      <c r="B89" s="30" t="s">
        <v>205</v>
      </c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>
        <f t="shared" si="11"/>
        <v>0</v>
      </c>
      <c r="P89" s="4"/>
      <c r="Q89" s="4"/>
    </row>
    <row r="90" spans="1:17" ht="14.25">
      <c r="A90" s="13" t="s">
        <v>427</v>
      </c>
      <c r="B90" s="30" t="s">
        <v>206</v>
      </c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>
        <f t="shared" si="11"/>
        <v>0</v>
      </c>
      <c r="P90" s="4"/>
      <c r="Q90" s="4"/>
    </row>
    <row r="91" spans="1:17" ht="26.25">
      <c r="A91" s="13" t="s">
        <v>428</v>
      </c>
      <c r="B91" s="30" t="s">
        <v>207</v>
      </c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>
        <f t="shared" si="11"/>
        <v>0</v>
      </c>
      <c r="P91" s="4"/>
      <c r="Q91" s="4"/>
    </row>
    <row r="92" spans="1:17" ht="14.25">
      <c r="A92" s="13" t="s">
        <v>429</v>
      </c>
      <c r="B92" s="30" t="s">
        <v>208</v>
      </c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>
        <f t="shared" si="11"/>
        <v>0</v>
      </c>
      <c r="P92" s="4"/>
      <c r="Q92" s="4"/>
    </row>
    <row r="93" spans="1:17" ht="26.25">
      <c r="A93" s="13" t="s">
        <v>430</v>
      </c>
      <c r="B93" s="30" t="s">
        <v>209</v>
      </c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>
        <f t="shared" si="11"/>
        <v>0</v>
      </c>
      <c r="P93" s="4"/>
      <c r="Q93" s="4"/>
    </row>
    <row r="94" spans="1:17" ht="14.25">
      <c r="A94" s="13" t="s">
        <v>431</v>
      </c>
      <c r="B94" s="30" t="s">
        <v>210</v>
      </c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>
        <f t="shared" si="11"/>
        <v>0</v>
      </c>
      <c r="P94" s="4"/>
      <c r="Q94" s="4"/>
    </row>
    <row r="95" spans="1:17" ht="14.25">
      <c r="A95" s="13" t="s">
        <v>211</v>
      </c>
      <c r="B95" s="30" t="s">
        <v>212</v>
      </c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>
        <f t="shared" si="11"/>
        <v>0</v>
      </c>
      <c r="P95" s="4"/>
      <c r="Q95" s="4"/>
    </row>
    <row r="96" spans="1:17" ht="14.25">
      <c r="A96" s="13" t="s">
        <v>432</v>
      </c>
      <c r="B96" s="30" t="s">
        <v>213</v>
      </c>
      <c r="C96" s="144"/>
      <c r="D96" s="144"/>
      <c r="E96" s="144">
        <v>0</v>
      </c>
      <c r="F96" s="144"/>
      <c r="G96" s="144"/>
      <c r="H96" s="144">
        <v>200000</v>
      </c>
      <c r="I96" s="144"/>
      <c r="J96" s="144"/>
      <c r="K96" s="144"/>
      <c r="L96" s="144"/>
      <c r="M96" s="144"/>
      <c r="N96" s="144"/>
      <c r="O96" s="144">
        <f t="shared" si="11"/>
        <v>200000</v>
      </c>
      <c r="P96" s="4"/>
      <c r="Q96" s="4"/>
    </row>
    <row r="97" spans="1:17" ht="14.25">
      <c r="A97" s="50" t="s">
        <v>396</v>
      </c>
      <c r="B97" s="53" t="s">
        <v>214</v>
      </c>
      <c r="C97" s="135">
        <f>SUM(C89:C96)</f>
        <v>0</v>
      </c>
      <c r="D97" s="135">
        <f aca="true" t="shared" si="16" ref="D97:N97">SUM(D89:D96)</f>
        <v>0</v>
      </c>
      <c r="E97" s="135">
        <f t="shared" si="16"/>
        <v>0</v>
      </c>
      <c r="F97" s="135">
        <f t="shared" si="16"/>
        <v>0</v>
      </c>
      <c r="G97" s="135">
        <f t="shared" si="16"/>
        <v>0</v>
      </c>
      <c r="H97" s="135">
        <f t="shared" si="16"/>
        <v>200000</v>
      </c>
      <c r="I97" s="135">
        <f t="shared" si="16"/>
        <v>0</v>
      </c>
      <c r="J97" s="135">
        <f t="shared" si="16"/>
        <v>0</v>
      </c>
      <c r="K97" s="135">
        <f t="shared" si="16"/>
        <v>0</v>
      </c>
      <c r="L97" s="135">
        <f t="shared" si="16"/>
        <v>0</v>
      </c>
      <c r="M97" s="135">
        <f t="shared" si="16"/>
        <v>0</v>
      </c>
      <c r="N97" s="135">
        <f t="shared" si="16"/>
        <v>0</v>
      </c>
      <c r="O97" s="135">
        <f t="shared" si="11"/>
        <v>200000</v>
      </c>
      <c r="P97" s="4"/>
      <c r="Q97" s="4"/>
    </row>
    <row r="98" spans="1:17" ht="15">
      <c r="A98" s="61" t="s">
        <v>543</v>
      </c>
      <c r="B98" s="53"/>
      <c r="C98" s="135">
        <f>SUM(C83+C88+C97)</f>
        <v>0</v>
      </c>
      <c r="D98" s="135">
        <f aca="true" t="shared" si="17" ref="D98:N98">SUM(D83+D88+D97)</f>
        <v>0</v>
      </c>
      <c r="E98" s="135">
        <f t="shared" si="17"/>
        <v>8756650</v>
      </c>
      <c r="F98" s="135">
        <f t="shared" si="17"/>
        <v>0</v>
      </c>
      <c r="G98" s="135">
        <f t="shared" si="17"/>
        <v>20679585</v>
      </c>
      <c r="H98" s="135">
        <f t="shared" si="17"/>
        <v>5788000</v>
      </c>
      <c r="I98" s="135">
        <f t="shared" si="17"/>
        <v>11258550</v>
      </c>
      <c r="J98" s="135">
        <f t="shared" si="17"/>
        <v>0</v>
      </c>
      <c r="K98" s="135">
        <f t="shared" si="17"/>
        <v>0</v>
      </c>
      <c r="L98" s="135">
        <f t="shared" si="17"/>
        <v>0</v>
      </c>
      <c r="M98" s="135">
        <f t="shared" si="17"/>
        <v>0</v>
      </c>
      <c r="N98" s="135">
        <f t="shared" si="17"/>
        <v>0</v>
      </c>
      <c r="O98" s="135">
        <f t="shared" si="11"/>
        <v>46482785</v>
      </c>
      <c r="P98" s="4"/>
      <c r="Q98" s="4"/>
    </row>
    <row r="99" spans="1:17" ht="15">
      <c r="A99" s="35" t="s">
        <v>440</v>
      </c>
      <c r="B99" s="36" t="s">
        <v>215</v>
      </c>
      <c r="C99" s="135">
        <f>SUM(C75+C98)</f>
        <v>15505481</v>
      </c>
      <c r="D99" s="135">
        <f aca="true" t="shared" si="18" ref="D99:N99">SUM(D75+D98)</f>
        <v>15550481</v>
      </c>
      <c r="E99" s="135">
        <f t="shared" si="18"/>
        <v>24407132</v>
      </c>
      <c r="F99" s="135">
        <f t="shared" si="18"/>
        <v>15660482</v>
      </c>
      <c r="G99" s="135">
        <f t="shared" si="18"/>
        <v>36339972</v>
      </c>
      <c r="H99" s="135">
        <f t="shared" si="18"/>
        <v>21448387</v>
      </c>
      <c r="I99" s="135">
        <f t="shared" si="18"/>
        <v>26868937</v>
      </c>
      <c r="J99" s="135">
        <f t="shared" si="18"/>
        <v>15602387</v>
      </c>
      <c r="K99" s="135">
        <f t="shared" si="18"/>
        <v>15610488</v>
      </c>
      <c r="L99" s="135">
        <f t="shared" si="18"/>
        <v>15660488</v>
      </c>
      <c r="M99" s="135">
        <f t="shared" si="18"/>
        <v>15610487</v>
      </c>
      <c r="N99" s="135">
        <f t="shared" si="18"/>
        <v>22788811</v>
      </c>
      <c r="O99" s="135">
        <f t="shared" si="11"/>
        <v>241053533</v>
      </c>
      <c r="P99" s="4"/>
      <c r="Q99" s="4"/>
    </row>
    <row r="100" spans="1:17" ht="14.25">
      <c r="A100" s="13" t="s">
        <v>433</v>
      </c>
      <c r="B100" s="5" t="s">
        <v>216</v>
      </c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>
        <f t="shared" si="11"/>
        <v>0</v>
      </c>
      <c r="P100" s="4"/>
      <c r="Q100" s="4"/>
    </row>
    <row r="101" spans="1:17" ht="14.25">
      <c r="A101" s="13" t="s">
        <v>219</v>
      </c>
      <c r="B101" s="5" t="s">
        <v>220</v>
      </c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>
        <f t="shared" si="11"/>
        <v>0</v>
      </c>
      <c r="P101" s="4"/>
      <c r="Q101" s="4"/>
    </row>
    <row r="102" spans="1:17" ht="14.25">
      <c r="A102" s="13" t="s">
        <v>434</v>
      </c>
      <c r="B102" s="5" t="s">
        <v>221</v>
      </c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>
        <f t="shared" si="11"/>
        <v>0</v>
      </c>
      <c r="P102" s="4"/>
      <c r="Q102" s="4"/>
    </row>
    <row r="103" spans="1:17" ht="14.25">
      <c r="A103" s="15" t="s">
        <v>397</v>
      </c>
      <c r="B103" s="7" t="s">
        <v>223</v>
      </c>
      <c r="C103" s="135">
        <f>SUM(C100:C102)</f>
        <v>0</v>
      </c>
      <c r="D103" s="135">
        <f aca="true" t="shared" si="19" ref="D103:N103">SUM(D100:D102)</f>
        <v>0</v>
      </c>
      <c r="E103" s="135">
        <f t="shared" si="19"/>
        <v>0</v>
      </c>
      <c r="F103" s="135">
        <f t="shared" si="19"/>
        <v>0</v>
      </c>
      <c r="G103" s="135">
        <f t="shared" si="19"/>
        <v>0</v>
      </c>
      <c r="H103" s="135">
        <f t="shared" si="19"/>
        <v>0</v>
      </c>
      <c r="I103" s="135">
        <f t="shared" si="19"/>
        <v>0</v>
      </c>
      <c r="J103" s="135">
        <f t="shared" si="19"/>
        <v>0</v>
      </c>
      <c r="K103" s="135">
        <f t="shared" si="19"/>
        <v>0</v>
      </c>
      <c r="L103" s="135">
        <f t="shared" si="19"/>
        <v>0</v>
      </c>
      <c r="M103" s="135">
        <f t="shared" si="19"/>
        <v>0</v>
      </c>
      <c r="N103" s="135">
        <f t="shared" si="19"/>
        <v>0</v>
      </c>
      <c r="O103" s="135">
        <f t="shared" si="11"/>
        <v>0</v>
      </c>
      <c r="P103" s="4"/>
      <c r="Q103" s="4"/>
    </row>
    <row r="104" spans="1:17" ht="14.25">
      <c r="A104" s="37" t="s">
        <v>435</v>
      </c>
      <c r="B104" s="5" t="s">
        <v>224</v>
      </c>
      <c r="C104" s="144"/>
      <c r="D104" s="144"/>
      <c r="E104" s="144"/>
      <c r="F104" s="144"/>
      <c r="G104" s="144"/>
      <c r="H104" s="144"/>
      <c r="I104" s="144"/>
      <c r="J104" s="144"/>
      <c r="K104" s="144"/>
      <c r="L104" s="144"/>
      <c r="M104" s="144"/>
      <c r="N104" s="144"/>
      <c r="O104" s="144">
        <f t="shared" si="11"/>
        <v>0</v>
      </c>
      <c r="P104" s="4"/>
      <c r="Q104" s="4"/>
    </row>
    <row r="105" spans="1:17" ht="14.25">
      <c r="A105" s="37" t="s">
        <v>403</v>
      </c>
      <c r="B105" s="5" t="s">
        <v>227</v>
      </c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>
        <f t="shared" si="11"/>
        <v>0</v>
      </c>
      <c r="P105" s="4"/>
      <c r="Q105" s="4"/>
    </row>
    <row r="106" spans="1:17" ht="14.25">
      <c r="A106" s="13" t="s">
        <v>228</v>
      </c>
      <c r="B106" s="5" t="s">
        <v>229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>
        <f t="shared" si="11"/>
        <v>0</v>
      </c>
      <c r="P106" s="4"/>
      <c r="Q106" s="4"/>
    </row>
    <row r="107" spans="1:17" ht="14.25">
      <c r="A107" s="13" t="s">
        <v>436</v>
      </c>
      <c r="B107" s="5" t="s">
        <v>230</v>
      </c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>
        <f t="shared" si="11"/>
        <v>0</v>
      </c>
      <c r="P107" s="4"/>
      <c r="Q107" s="4"/>
    </row>
    <row r="108" spans="1:17" ht="14.25">
      <c r="A108" s="14" t="s">
        <v>400</v>
      </c>
      <c r="B108" s="7" t="s">
        <v>231</v>
      </c>
      <c r="C108" s="144">
        <f>SUM(C104:C107)</f>
        <v>0</v>
      </c>
      <c r="D108" s="144">
        <f aca="true" t="shared" si="20" ref="D108:N108">SUM(D104:D107)</f>
        <v>0</v>
      </c>
      <c r="E108" s="144">
        <f t="shared" si="20"/>
        <v>0</v>
      </c>
      <c r="F108" s="144">
        <f t="shared" si="20"/>
        <v>0</v>
      </c>
      <c r="G108" s="144">
        <f t="shared" si="20"/>
        <v>0</v>
      </c>
      <c r="H108" s="144">
        <f t="shared" si="20"/>
        <v>0</v>
      </c>
      <c r="I108" s="144">
        <f t="shared" si="20"/>
        <v>0</v>
      </c>
      <c r="J108" s="144">
        <f t="shared" si="20"/>
        <v>0</v>
      </c>
      <c r="K108" s="144">
        <f t="shared" si="20"/>
        <v>0</v>
      </c>
      <c r="L108" s="144">
        <f t="shared" si="20"/>
        <v>0</v>
      </c>
      <c r="M108" s="144">
        <f t="shared" si="20"/>
        <v>0</v>
      </c>
      <c r="N108" s="144">
        <f t="shared" si="20"/>
        <v>0</v>
      </c>
      <c r="O108" s="144">
        <f t="shared" si="11"/>
        <v>0</v>
      </c>
      <c r="P108" s="4"/>
      <c r="Q108" s="4"/>
    </row>
    <row r="109" spans="1:17" ht="14.25">
      <c r="A109" s="37" t="s">
        <v>232</v>
      </c>
      <c r="B109" s="5" t="s">
        <v>233</v>
      </c>
      <c r="C109" s="144"/>
      <c r="D109" s="144"/>
      <c r="E109" s="144"/>
      <c r="F109" s="144"/>
      <c r="G109" s="144"/>
      <c r="H109" s="144"/>
      <c r="I109" s="144"/>
      <c r="J109" s="144"/>
      <c r="K109" s="144"/>
      <c r="L109" s="144"/>
      <c r="M109" s="144"/>
      <c r="N109" s="144"/>
      <c r="O109" s="144">
        <f t="shared" si="11"/>
        <v>0</v>
      </c>
      <c r="P109" s="4"/>
      <c r="Q109" s="4"/>
    </row>
    <row r="110" spans="1:17" ht="14.25">
      <c r="A110" s="37" t="s">
        <v>234</v>
      </c>
      <c r="B110" s="5" t="s">
        <v>235</v>
      </c>
      <c r="C110" s="144">
        <v>6857298</v>
      </c>
      <c r="D110" s="144"/>
      <c r="E110" s="144"/>
      <c r="F110" s="144"/>
      <c r="G110" s="144"/>
      <c r="H110" s="144"/>
      <c r="I110" s="144"/>
      <c r="J110" s="144"/>
      <c r="K110" s="144"/>
      <c r="L110" s="144"/>
      <c r="M110" s="144"/>
      <c r="N110" s="144"/>
      <c r="O110" s="144">
        <f t="shared" si="11"/>
        <v>6857298</v>
      </c>
      <c r="P110" s="4"/>
      <c r="Q110" s="4"/>
    </row>
    <row r="111" spans="1:17" ht="14.25">
      <c r="A111" s="14" t="s">
        <v>236</v>
      </c>
      <c r="B111" s="7" t="s">
        <v>237</v>
      </c>
      <c r="C111" s="144">
        <v>5818415</v>
      </c>
      <c r="D111" s="144">
        <v>5818415</v>
      </c>
      <c r="E111" s="144">
        <v>5818415</v>
      </c>
      <c r="F111" s="144">
        <v>5818415</v>
      </c>
      <c r="G111" s="144">
        <v>5818415</v>
      </c>
      <c r="H111" s="144">
        <v>5818415</v>
      </c>
      <c r="I111" s="144">
        <v>5818415</v>
      </c>
      <c r="J111" s="144">
        <v>5818415</v>
      </c>
      <c r="K111" s="144">
        <v>5818415</v>
      </c>
      <c r="L111" s="144">
        <v>5818415</v>
      </c>
      <c r="M111" s="144">
        <v>5818415</v>
      </c>
      <c r="N111" s="144">
        <v>5818415</v>
      </c>
      <c r="O111" s="144">
        <f t="shared" si="11"/>
        <v>69820980</v>
      </c>
      <c r="P111" s="4"/>
      <c r="Q111" s="4"/>
    </row>
    <row r="112" spans="1:17" ht="14.25">
      <c r="A112" s="37" t="s">
        <v>238</v>
      </c>
      <c r="B112" s="5" t="s">
        <v>239</v>
      </c>
      <c r="C112" s="144"/>
      <c r="D112" s="144"/>
      <c r="E112" s="144"/>
      <c r="F112" s="144"/>
      <c r="G112" s="144"/>
      <c r="H112" s="144"/>
      <c r="I112" s="144"/>
      <c r="J112" s="144"/>
      <c r="K112" s="144"/>
      <c r="L112" s="144"/>
      <c r="M112" s="144"/>
      <c r="N112" s="144"/>
      <c r="O112" s="144">
        <f t="shared" si="11"/>
        <v>0</v>
      </c>
      <c r="P112" s="4"/>
      <c r="Q112" s="4"/>
    </row>
    <row r="113" spans="1:17" ht="14.25">
      <c r="A113" s="37" t="s">
        <v>240</v>
      </c>
      <c r="B113" s="5" t="s">
        <v>241</v>
      </c>
      <c r="C113" s="144"/>
      <c r="D113" s="144"/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4">
        <f t="shared" si="11"/>
        <v>0</v>
      </c>
      <c r="P113" s="4"/>
      <c r="Q113" s="4"/>
    </row>
    <row r="114" spans="1:17" ht="14.25">
      <c r="A114" s="37" t="s">
        <v>242</v>
      </c>
      <c r="B114" s="5" t="s">
        <v>243</v>
      </c>
      <c r="C114" s="144"/>
      <c r="D114" s="144"/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4">
        <f t="shared" si="11"/>
        <v>0</v>
      </c>
      <c r="P114" s="4"/>
      <c r="Q114" s="4"/>
    </row>
    <row r="115" spans="1:17" ht="14.25">
      <c r="A115" s="38" t="s">
        <v>401</v>
      </c>
      <c r="B115" s="39" t="s">
        <v>244</v>
      </c>
      <c r="C115" s="144">
        <f>SUM(C112:C114)</f>
        <v>0</v>
      </c>
      <c r="D115" s="144">
        <f aca="true" t="shared" si="21" ref="D115:N115">SUM(D112:D114)</f>
        <v>0</v>
      </c>
      <c r="E115" s="144">
        <f t="shared" si="21"/>
        <v>0</v>
      </c>
      <c r="F115" s="144">
        <f t="shared" si="21"/>
        <v>0</v>
      </c>
      <c r="G115" s="144">
        <f t="shared" si="21"/>
        <v>0</v>
      </c>
      <c r="H115" s="144">
        <f t="shared" si="21"/>
        <v>0</v>
      </c>
      <c r="I115" s="144">
        <f t="shared" si="21"/>
        <v>0</v>
      </c>
      <c r="J115" s="144">
        <f t="shared" si="21"/>
        <v>0</v>
      </c>
      <c r="K115" s="144">
        <f t="shared" si="21"/>
        <v>0</v>
      </c>
      <c r="L115" s="144">
        <f t="shared" si="21"/>
        <v>0</v>
      </c>
      <c r="M115" s="144">
        <f t="shared" si="21"/>
        <v>0</v>
      </c>
      <c r="N115" s="144">
        <f t="shared" si="21"/>
        <v>0</v>
      </c>
      <c r="O115" s="144">
        <f t="shared" si="11"/>
        <v>0</v>
      </c>
      <c r="P115" s="4"/>
      <c r="Q115" s="4"/>
    </row>
    <row r="116" spans="1:17" ht="14.25">
      <c r="A116" s="37" t="s">
        <v>245</v>
      </c>
      <c r="B116" s="5" t="s">
        <v>246</v>
      </c>
      <c r="C116" s="144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>
        <f t="shared" si="11"/>
        <v>0</v>
      </c>
      <c r="P116" s="4"/>
      <c r="Q116" s="4"/>
    </row>
    <row r="117" spans="1:17" ht="14.25">
      <c r="A117" s="13" t="s">
        <v>247</v>
      </c>
      <c r="B117" s="5" t="s">
        <v>248</v>
      </c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>
        <f t="shared" si="11"/>
        <v>0</v>
      </c>
      <c r="P117" s="4"/>
      <c r="Q117" s="4"/>
    </row>
    <row r="118" spans="1:17" ht="14.25">
      <c r="A118" s="37" t="s">
        <v>437</v>
      </c>
      <c r="B118" s="5" t="s">
        <v>249</v>
      </c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>
        <f t="shared" si="11"/>
        <v>0</v>
      </c>
      <c r="P118" s="4"/>
      <c r="Q118" s="4"/>
    </row>
    <row r="119" spans="1:17" ht="14.25">
      <c r="A119" s="37" t="s">
        <v>406</v>
      </c>
      <c r="B119" s="5" t="s">
        <v>250</v>
      </c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>
        <f t="shared" si="11"/>
        <v>0</v>
      </c>
      <c r="P119" s="4"/>
      <c r="Q119" s="4"/>
    </row>
    <row r="120" spans="1:17" ht="14.25">
      <c r="A120" s="38" t="s">
        <v>407</v>
      </c>
      <c r="B120" s="39" t="s">
        <v>254</v>
      </c>
      <c r="C120" s="144">
        <f>SUM(C116:C119)</f>
        <v>0</v>
      </c>
      <c r="D120" s="144">
        <f aca="true" t="shared" si="22" ref="D120:N120">SUM(D116:D119)</f>
        <v>0</v>
      </c>
      <c r="E120" s="144">
        <f t="shared" si="22"/>
        <v>0</v>
      </c>
      <c r="F120" s="144">
        <f t="shared" si="22"/>
        <v>0</v>
      </c>
      <c r="G120" s="144">
        <f t="shared" si="22"/>
        <v>0</v>
      </c>
      <c r="H120" s="144">
        <f t="shared" si="22"/>
        <v>0</v>
      </c>
      <c r="I120" s="144">
        <f t="shared" si="22"/>
        <v>0</v>
      </c>
      <c r="J120" s="144">
        <f t="shared" si="22"/>
        <v>0</v>
      </c>
      <c r="K120" s="144">
        <f t="shared" si="22"/>
        <v>0</v>
      </c>
      <c r="L120" s="144">
        <f t="shared" si="22"/>
        <v>0</v>
      </c>
      <c r="M120" s="144">
        <f t="shared" si="22"/>
        <v>0</v>
      </c>
      <c r="N120" s="144">
        <f t="shared" si="22"/>
        <v>0</v>
      </c>
      <c r="O120" s="144">
        <f t="shared" si="11"/>
        <v>0</v>
      </c>
      <c r="P120" s="4"/>
      <c r="Q120" s="4"/>
    </row>
    <row r="121" spans="1:17" ht="14.25">
      <c r="A121" s="13" t="s">
        <v>255</v>
      </c>
      <c r="B121" s="5" t="s">
        <v>256</v>
      </c>
      <c r="C121" s="144"/>
      <c r="D121" s="144"/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4">
        <f t="shared" si="11"/>
        <v>0</v>
      </c>
      <c r="P121" s="4"/>
      <c r="Q121" s="4"/>
    </row>
    <row r="122" spans="1:17" ht="15">
      <c r="A122" s="40" t="s">
        <v>441</v>
      </c>
      <c r="B122" s="41" t="s">
        <v>257</v>
      </c>
      <c r="C122" s="135">
        <f>SUM(C103+C108+C111+C115+C120+C121)</f>
        <v>5818415</v>
      </c>
      <c r="D122" s="135">
        <f aca="true" t="shared" si="23" ref="D122:N122">SUM(D103+D108+D111+D115+D120+D121)</f>
        <v>5818415</v>
      </c>
      <c r="E122" s="135">
        <f t="shared" si="23"/>
        <v>5818415</v>
      </c>
      <c r="F122" s="135">
        <f t="shared" si="23"/>
        <v>5818415</v>
      </c>
      <c r="G122" s="135">
        <f t="shared" si="23"/>
        <v>5818415</v>
      </c>
      <c r="H122" s="135">
        <f t="shared" si="23"/>
        <v>5818415</v>
      </c>
      <c r="I122" s="135">
        <f t="shared" si="23"/>
        <v>5818415</v>
      </c>
      <c r="J122" s="135">
        <f t="shared" si="23"/>
        <v>5818415</v>
      </c>
      <c r="K122" s="135">
        <f t="shared" si="23"/>
        <v>5818415</v>
      </c>
      <c r="L122" s="135">
        <f t="shared" si="23"/>
        <v>5818415</v>
      </c>
      <c r="M122" s="135">
        <f t="shared" si="23"/>
        <v>5818415</v>
      </c>
      <c r="N122" s="135">
        <f t="shared" si="23"/>
        <v>5818415</v>
      </c>
      <c r="O122" s="135">
        <f t="shared" si="11"/>
        <v>69820980</v>
      </c>
      <c r="P122" s="4"/>
      <c r="Q122" s="4"/>
    </row>
    <row r="123" spans="1:17" ht="15">
      <c r="A123" s="44" t="s">
        <v>478</v>
      </c>
      <c r="B123" s="45"/>
      <c r="C123" s="135">
        <f>SUM(C99+C122)</f>
        <v>21323896</v>
      </c>
      <c r="D123" s="135">
        <f aca="true" t="shared" si="24" ref="D123:N123">SUM(D99+D122)</f>
        <v>21368896</v>
      </c>
      <c r="E123" s="135">
        <f t="shared" si="24"/>
        <v>30225547</v>
      </c>
      <c r="F123" s="135">
        <f t="shared" si="24"/>
        <v>21478897</v>
      </c>
      <c r="G123" s="135">
        <f t="shared" si="24"/>
        <v>42158387</v>
      </c>
      <c r="H123" s="135">
        <f t="shared" si="24"/>
        <v>27266802</v>
      </c>
      <c r="I123" s="135">
        <f t="shared" si="24"/>
        <v>32687352</v>
      </c>
      <c r="J123" s="135">
        <f t="shared" si="24"/>
        <v>21420802</v>
      </c>
      <c r="K123" s="135">
        <f t="shared" si="24"/>
        <v>21428903</v>
      </c>
      <c r="L123" s="135">
        <f t="shared" si="24"/>
        <v>21478903</v>
      </c>
      <c r="M123" s="135">
        <f t="shared" si="24"/>
        <v>21428902</v>
      </c>
      <c r="N123" s="135">
        <f t="shared" si="24"/>
        <v>28607226</v>
      </c>
      <c r="O123" s="135">
        <f t="shared" si="11"/>
        <v>310874513</v>
      </c>
      <c r="P123" s="4"/>
      <c r="Q123" s="4"/>
    </row>
    <row r="124" spans="1:17" ht="26.25">
      <c r="A124" s="2" t="s">
        <v>78</v>
      </c>
      <c r="B124" s="3" t="s">
        <v>471</v>
      </c>
      <c r="C124" s="144"/>
      <c r="D124" s="144"/>
      <c r="E124" s="144"/>
      <c r="F124" s="144"/>
      <c r="G124" s="144"/>
      <c r="H124" s="144"/>
      <c r="I124" s="144"/>
      <c r="J124" s="144"/>
      <c r="K124" s="144"/>
      <c r="L124" s="144"/>
      <c r="M124" s="144"/>
      <c r="N124" s="144"/>
      <c r="O124" s="144"/>
      <c r="P124" s="4"/>
      <c r="Q124" s="4"/>
    </row>
    <row r="125" spans="1:17" ht="14.25">
      <c r="A125" s="31" t="s">
        <v>258</v>
      </c>
      <c r="B125" s="6" t="s">
        <v>259</v>
      </c>
      <c r="C125" s="144">
        <v>7418087</v>
      </c>
      <c r="D125" s="144">
        <v>7418083</v>
      </c>
      <c r="E125" s="144">
        <v>7418083</v>
      </c>
      <c r="F125" s="144">
        <v>7418083</v>
      </c>
      <c r="G125" s="144">
        <v>7418083</v>
      </c>
      <c r="H125" s="144">
        <v>7418083</v>
      </c>
      <c r="I125" s="144">
        <v>7418083</v>
      </c>
      <c r="J125" s="144">
        <v>7418083</v>
      </c>
      <c r="K125" s="144">
        <v>7418083</v>
      </c>
      <c r="L125" s="144">
        <v>7418083</v>
      </c>
      <c r="M125" s="144">
        <v>7418083</v>
      </c>
      <c r="N125" s="144">
        <v>7418083</v>
      </c>
      <c r="O125" s="144">
        <f t="shared" si="11"/>
        <v>89017000</v>
      </c>
      <c r="P125" s="4"/>
      <c r="Q125" s="4"/>
    </row>
    <row r="126" spans="1:17" ht="14.25">
      <c r="A126" s="5" t="s">
        <v>260</v>
      </c>
      <c r="B126" s="6" t="s">
        <v>261</v>
      </c>
      <c r="C126" s="144">
        <v>5872496</v>
      </c>
      <c r="D126" s="144">
        <v>5872498</v>
      </c>
      <c r="E126" s="144">
        <v>5872498</v>
      </c>
      <c r="F126" s="144">
        <v>5872498</v>
      </c>
      <c r="G126" s="144">
        <v>5872498</v>
      </c>
      <c r="H126" s="144">
        <v>5872498</v>
      </c>
      <c r="I126" s="144">
        <v>5872498</v>
      </c>
      <c r="J126" s="144">
        <v>5872498</v>
      </c>
      <c r="K126" s="144">
        <v>5872498</v>
      </c>
      <c r="L126" s="144">
        <v>5872498</v>
      </c>
      <c r="M126" s="144">
        <v>5872498</v>
      </c>
      <c r="N126" s="144">
        <v>5872498</v>
      </c>
      <c r="O126" s="144">
        <f t="shared" si="11"/>
        <v>70469974</v>
      </c>
      <c r="P126" s="4"/>
      <c r="Q126" s="4"/>
    </row>
    <row r="127" spans="1:17" ht="14.25">
      <c r="A127" s="5" t="s">
        <v>262</v>
      </c>
      <c r="B127" s="6" t="s">
        <v>263</v>
      </c>
      <c r="C127" s="144">
        <v>2768635</v>
      </c>
      <c r="D127" s="144">
        <v>2768639</v>
      </c>
      <c r="E127" s="144">
        <v>2768639</v>
      </c>
      <c r="F127" s="144">
        <v>2768639</v>
      </c>
      <c r="G127" s="144">
        <v>2768639</v>
      </c>
      <c r="H127" s="144">
        <v>2768639</v>
      </c>
      <c r="I127" s="144">
        <v>2768639</v>
      </c>
      <c r="J127" s="144">
        <v>2768639</v>
      </c>
      <c r="K127" s="144">
        <v>2768639</v>
      </c>
      <c r="L127" s="144">
        <v>2768639</v>
      </c>
      <c r="M127" s="144">
        <v>2768639</v>
      </c>
      <c r="N127" s="144">
        <v>2768639</v>
      </c>
      <c r="O127" s="144">
        <f t="shared" si="11"/>
        <v>33223664</v>
      </c>
      <c r="P127" s="4"/>
      <c r="Q127" s="4"/>
    </row>
    <row r="128" spans="1:17" ht="14.25">
      <c r="A128" s="5" t="s">
        <v>264</v>
      </c>
      <c r="B128" s="6" t="s">
        <v>265</v>
      </c>
      <c r="C128" s="144">
        <v>164635</v>
      </c>
      <c r="D128" s="144">
        <v>164635</v>
      </c>
      <c r="E128" s="144">
        <v>164635</v>
      </c>
      <c r="F128" s="144">
        <v>164635</v>
      </c>
      <c r="G128" s="144">
        <v>164635</v>
      </c>
      <c r="H128" s="144">
        <v>164635</v>
      </c>
      <c r="I128" s="144">
        <v>164635</v>
      </c>
      <c r="J128" s="144">
        <v>164635</v>
      </c>
      <c r="K128" s="144">
        <v>164635</v>
      </c>
      <c r="L128" s="144">
        <v>164635</v>
      </c>
      <c r="M128" s="144">
        <v>164635</v>
      </c>
      <c r="N128" s="144">
        <v>164635</v>
      </c>
      <c r="O128" s="144">
        <f t="shared" si="11"/>
        <v>1975620</v>
      </c>
      <c r="P128" s="4"/>
      <c r="Q128" s="4"/>
    </row>
    <row r="129" spans="1:17" ht="14.25">
      <c r="A129" s="5" t="s">
        <v>266</v>
      </c>
      <c r="B129" s="6" t="s">
        <v>267</v>
      </c>
      <c r="C129" s="144"/>
      <c r="D129" s="144"/>
      <c r="E129" s="144"/>
      <c r="F129" s="144"/>
      <c r="G129" s="144"/>
      <c r="H129" s="144"/>
      <c r="I129" s="144"/>
      <c r="J129" s="144"/>
      <c r="K129" s="144"/>
      <c r="L129" s="144"/>
      <c r="M129" s="144"/>
      <c r="N129" s="144"/>
      <c r="O129" s="144">
        <f t="shared" si="11"/>
        <v>0</v>
      </c>
      <c r="P129" s="4"/>
      <c r="Q129" s="4"/>
    </row>
    <row r="130" spans="1:17" ht="14.25">
      <c r="A130" s="5" t="s">
        <v>268</v>
      </c>
      <c r="B130" s="6" t="s">
        <v>269</v>
      </c>
      <c r="C130" s="144"/>
      <c r="D130" s="144"/>
      <c r="E130" s="144"/>
      <c r="F130" s="144"/>
      <c r="G130" s="144"/>
      <c r="H130" s="144"/>
      <c r="I130" s="144"/>
      <c r="J130" s="144"/>
      <c r="K130" s="144"/>
      <c r="L130" s="144"/>
      <c r="M130" s="144"/>
      <c r="N130" s="144"/>
      <c r="O130" s="144">
        <f t="shared" si="11"/>
        <v>0</v>
      </c>
      <c r="P130" s="4"/>
      <c r="Q130" s="4"/>
    </row>
    <row r="131" spans="1:17" ht="14.25">
      <c r="A131" s="7" t="s">
        <v>480</v>
      </c>
      <c r="B131" s="8" t="s">
        <v>270</v>
      </c>
      <c r="C131" s="135">
        <f>SUM(C125:C130)</f>
        <v>16223853</v>
      </c>
      <c r="D131" s="135">
        <f aca="true" t="shared" si="25" ref="D131:N131">SUM(D125:D130)</f>
        <v>16223855</v>
      </c>
      <c r="E131" s="135">
        <f t="shared" si="25"/>
        <v>16223855</v>
      </c>
      <c r="F131" s="135">
        <f t="shared" si="25"/>
        <v>16223855</v>
      </c>
      <c r="G131" s="135">
        <f t="shared" si="25"/>
        <v>16223855</v>
      </c>
      <c r="H131" s="135">
        <f t="shared" si="25"/>
        <v>16223855</v>
      </c>
      <c r="I131" s="135">
        <f t="shared" si="25"/>
        <v>16223855</v>
      </c>
      <c r="J131" s="135">
        <f t="shared" si="25"/>
        <v>16223855</v>
      </c>
      <c r="K131" s="135">
        <f t="shared" si="25"/>
        <v>16223855</v>
      </c>
      <c r="L131" s="135">
        <f t="shared" si="25"/>
        <v>16223855</v>
      </c>
      <c r="M131" s="135">
        <f t="shared" si="25"/>
        <v>16223855</v>
      </c>
      <c r="N131" s="135">
        <f t="shared" si="25"/>
        <v>16223855</v>
      </c>
      <c r="O131" s="135">
        <f t="shared" si="11"/>
        <v>194686258</v>
      </c>
      <c r="P131" s="4"/>
      <c r="Q131" s="4"/>
    </row>
    <row r="132" spans="1:17" ht="14.25">
      <c r="A132" s="5" t="s">
        <v>271</v>
      </c>
      <c r="B132" s="6" t="s">
        <v>272</v>
      </c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>
        <f t="shared" si="11"/>
        <v>0</v>
      </c>
      <c r="P132" s="4"/>
      <c r="Q132" s="4"/>
    </row>
    <row r="133" spans="1:17" ht="26.25">
      <c r="A133" s="5" t="s">
        <v>273</v>
      </c>
      <c r="B133" s="6" t="s">
        <v>274</v>
      </c>
      <c r="C133" s="144"/>
      <c r="D133" s="144"/>
      <c r="E133" s="144"/>
      <c r="F133" s="144"/>
      <c r="G133" s="144"/>
      <c r="H133" s="144"/>
      <c r="I133" s="144"/>
      <c r="J133" s="144"/>
      <c r="K133" s="144"/>
      <c r="L133" s="144"/>
      <c r="M133" s="144"/>
      <c r="N133" s="144"/>
      <c r="O133" s="144">
        <f t="shared" si="11"/>
        <v>0</v>
      </c>
      <c r="P133" s="4"/>
      <c r="Q133" s="4"/>
    </row>
    <row r="134" spans="1:17" ht="26.25">
      <c r="A134" s="5" t="s">
        <v>442</v>
      </c>
      <c r="B134" s="6" t="s">
        <v>275</v>
      </c>
      <c r="C134" s="144"/>
      <c r="D134" s="144"/>
      <c r="E134" s="144"/>
      <c r="F134" s="144"/>
      <c r="G134" s="144"/>
      <c r="H134" s="144"/>
      <c r="I134" s="144"/>
      <c r="J134" s="144"/>
      <c r="K134" s="144"/>
      <c r="L134" s="144"/>
      <c r="M134" s="144"/>
      <c r="N134" s="144"/>
      <c r="O134" s="144">
        <f t="shared" si="11"/>
        <v>0</v>
      </c>
      <c r="P134" s="4"/>
      <c r="Q134" s="4"/>
    </row>
    <row r="135" spans="1:17" ht="26.25">
      <c r="A135" s="5" t="s">
        <v>443</v>
      </c>
      <c r="B135" s="6" t="s">
        <v>276</v>
      </c>
      <c r="C135" s="144"/>
      <c r="D135" s="144"/>
      <c r="E135" s="144"/>
      <c r="F135" s="144"/>
      <c r="G135" s="144"/>
      <c r="H135" s="144"/>
      <c r="I135" s="144"/>
      <c r="J135" s="144"/>
      <c r="K135" s="144"/>
      <c r="L135" s="144"/>
      <c r="M135" s="144"/>
      <c r="N135" s="144"/>
      <c r="O135" s="144">
        <f t="shared" si="11"/>
        <v>0</v>
      </c>
      <c r="P135" s="4"/>
      <c r="Q135" s="4"/>
    </row>
    <row r="136" spans="1:17" ht="14.25">
      <c r="A136" s="5" t="s">
        <v>444</v>
      </c>
      <c r="B136" s="6" t="s">
        <v>277</v>
      </c>
      <c r="C136" s="144">
        <v>2464233</v>
      </c>
      <c r="D136" s="144">
        <v>2464228</v>
      </c>
      <c r="E136" s="144">
        <v>2464228</v>
      </c>
      <c r="F136" s="144">
        <v>2464228</v>
      </c>
      <c r="G136" s="144">
        <v>2464228</v>
      </c>
      <c r="H136" s="144">
        <v>2464228</v>
      </c>
      <c r="I136" s="144">
        <v>2464228</v>
      </c>
      <c r="J136" s="144">
        <v>2464228</v>
      </c>
      <c r="K136" s="144">
        <v>2464228</v>
      </c>
      <c r="L136" s="144">
        <v>2464228</v>
      </c>
      <c r="M136" s="144">
        <v>2464228</v>
      </c>
      <c r="N136" s="144">
        <v>2464228</v>
      </c>
      <c r="O136" s="144">
        <f aca="true" t="shared" si="26" ref="O136:O199">SUM(C136:N136)</f>
        <v>29570741</v>
      </c>
      <c r="P136" s="4"/>
      <c r="Q136" s="4"/>
    </row>
    <row r="137" spans="1:17" ht="14.25">
      <c r="A137" s="39" t="s">
        <v>481</v>
      </c>
      <c r="B137" s="51" t="s">
        <v>278</v>
      </c>
      <c r="C137" s="135">
        <f>SUM(C131:C136)</f>
        <v>18688086</v>
      </c>
      <c r="D137" s="135">
        <f aca="true" t="shared" si="27" ref="D137:N137">SUM(D131:D136)</f>
        <v>18688083</v>
      </c>
      <c r="E137" s="135">
        <f t="shared" si="27"/>
        <v>18688083</v>
      </c>
      <c r="F137" s="135">
        <f t="shared" si="27"/>
        <v>18688083</v>
      </c>
      <c r="G137" s="135">
        <f t="shared" si="27"/>
        <v>18688083</v>
      </c>
      <c r="H137" s="135">
        <f t="shared" si="27"/>
        <v>18688083</v>
      </c>
      <c r="I137" s="135">
        <f t="shared" si="27"/>
        <v>18688083</v>
      </c>
      <c r="J137" s="135">
        <f t="shared" si="27"/>
        <v>18688083</v>
      </c>
      <c r="K137" s="135">
        <f t="shared" si="27"/>
        <v>18688083</v>
      </c>
      <c r="L137" s="135">
        <f t="shared" si="27"/>
        <v>18688083</v>
      </c>
      <c r="M137" s="135">
        <f t="shared" si="27"/>
        <v>18688083</v>
      </c>
      <c r="N137" s="135">
        <f t="shared" si="27"/>
        <v>18688083</v>
      </c>
      <c r="O137" s="135">
        <f t="shared" si="26"/>
        <v>224256999</v>
      </c>
      <c r="P137" s="4"/>
      <c r="Q137" s="4"/>
    </row>
    <row r="138" spans="1:17" ht="14.25">
      <c r="A138" s="5" t="s">
        <v>448</v>
      </c>
      <c r="B138" s="6" t="s">
        <v>287</v>
      </c>
      <c r="C138" s="144"/>
      <c r="D138" s="144"/>
      <c r="E138" s="144"/>
      <c r="F138" s="144"/>
      <c r="G138" s="144"/>
      <c r="H138" s="144"/>
      <c r="I138" s="144"/>
      <c r="J138" s="144"/>
      <c r="K138" s="144"/>
      <c r="L138" s="144"/>
      <c r="M138" s="144"/>
      <c r="N138" s="144"/>
      <c r="O138" s="144">
        <f t="shared" si="26"/>
        <v>0</v>
      </c>
      <c r="P138" s="4"/>
      <c r="Q138" s="4"/>
    </row>
    <row r="139" spans="1:17" ht="14.25">
      <c r="A139" s="5" t="s">
        <v>449</v>
      </c>
      <c r="B139" s="6" t="s">
        <v>288</v>
      </c>
      <c r="C139" s="144"/>
      <c r="D139" s="144"/>
      <c r="E139" s="144"/>
      <c r="F139" s="144"/>
      <c r="G139" s="144"/>
      <c r="H139" s="144"/>
      <c r="I139" s="144"/>
      <c r="J139" s="144"/>
      <c r="K139" s="144"/>
      <c r="L139" s="144"/>
      <c r="M139" s="144"/>
      <c r="N139" s="144"/>
      <c r="O139" s="144">
        <f t="shared" si="26"/>
        <v>0</v>
      </c>
      <c r="P139" s="4"/>
      <c r="Q139" s="4"/>
    </row>
    <row r="140" spans="1:17" ht="14.25">
      <c r="A140" s="7" t="s">
        <v>483</v>
      </c>
      <c r="B140" s="8" t="s">
        <v>289</v>
      </c>
      <c r="C140" s="144">
        <f>SUM(C138:C139)</f>
        <v>0</v>
      </c>
      <c r="D140" s="144">
        <f aca="true" t="shared" si="28" ref="D140:O140">SUM(D138:D139)</f>
        <v>0</v>
      </c>
      <c r="E140" s="144">
        <f t="shared" si="28"/>
        <v>0</v>
      </c>
      <c r="F140" s="144">
        <f t="shared" si="28"/>
        <v>0</v>
      </c>
      <c r="G140" s="144">
        <f t="shared" si="28"/>
        <v>0</v>
      </c>
      <c r="H140" s="144">
        <f t="shared" si="28"/>
        <v>0</v>
      </c>
      <c r="I140" s="144">
        <f t="shared" si="28"/>
        <v>0</v>
      </c>
      <c r="J140" s="144">
        <f t="shared" si="28"/>
        <v>0</v>
      </c>
      <c r="K140" s="144">
        <f t="shared" si="28"/>
        <v>0</v>
      </c>
      <c r="L140" s="144">
        <f t="shared" si="28"/>
        <v>0</v>
      </c>
      <c r="M140" s="144">
        <f t="shared" si="28"/>
        <v>0</v>
      </c>
      <c r="N140" s="144">
        <f t="shared" si="28"/>
        <v>0</v>
      </c>
      <c r="O140" s="144">
        <f t="shared" si="28"/>
        <v>0</v>
      </c>
      <c r="P140" s="4"/>
      <c r="Q140" s="4"/>
    </row>
    <row r="141" spans="1:17" ht="14.25">
      <c r="A141" s="5" t="s">
        <v>450</v>
      </c>
      <c r="B141" s="6" t="s">
        <v>290</v>
      </c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>
        <f t="shared" si="26"/>
        <v>0</v>
      </c>
      <c r="P141" s="4"/>
      <c r="Q141" s="4"/>
    </row>
    <row r="142" spans="1:17" ht="14.25">
      <c r="A142" s="5" t="s">
        <v>451</v>
      </c>
      <c r="B142" s="6" t="s">
        <v>291</v>
      </c>
      <c r="C142" s="144"/>
      <c r="D142" s="144"/>
      <c r="E142" s="144"/>
      <c r="F142" s="144"/>
      <c r="G142" s="144"/>
      <c r="H142" s="144"/>
      <c r="I142" s="144"/>
      <c r="J142" s="144"/>
      <c r="K142" s="144"/>
      <c r="L142" s="144"/>
      <c r="M142" s="144"/>
      <c r="N142" s="144"/>
      <c r="O142" s="144">
        <f t="shared" si="26"/>
        <v>0</v>
      </c>
      <c r="P142" s="4"/>
      <c r="Q142" s="4"/>
    </row>
    <row r="143" spans="1:17" ht="14.25">
      <c r="A143" s="5" t="s">
        <v>452</v>
      </c>
      <c r="B143" s="6" t="s">
        <v>292</v>
      </c>
      <c r="C143" s="144"/>
      <c r="D143" s="144"/>
      <c r="E143" s="144">
        <v>4500000</v>
      </c>
      <c r="F143" s="144">
        <v>560000</v>
      </c>
      <c r="G143" s="144"/>
      <c r="H143" s="144"/>
      <c r="I143" s="144"/>
      <c r="J143" s="144"/>
      <c r="K143" s="144">
        <v>4500000</v>
      </c>
      <c r="L143" s="144">
        <v>560000</v>
      </c>
      <c r="M143" s="144"/>
      <c r="N143" s="144"/>
      <c r="O143" s="144">
        <f t="shared" si="26"/>
        <v>10120000</v>
      </c>
      <c r="P143" s="4"/>
      <c r="Q143" s="4"/>
    </row>
    <row r="144" spans="1:17" ht="14.25">
      <c r="A144" s="5" t="s">
        <v>453</v>
      </c>
      <c r="B144" s="6" t="s">
        <v>293</v>
      </c>
      <c r="C144" s="144"/>
      <c r="D144" s="144"/>
      <c r="E144" s="144">
        <v>7500000</v>
      </c>
      <c r="F144" s="144">
        <v>500000</v>
      </c>
      <c r="G144" s="144"/>
      <c r="H144" s="144"/>
      <c r="I144" s="144"/>
      <c r="J144" s="144"/>
      <c r="K144" s="144">
        <v>7500000</v>
      </c>
      <c r="L144" s="144">
        <v>700000</v>
      </c>
      <c r="M144" s="144"/>
      <c r="N144" s="144"/>
      <c r="O144" s="144">
        <f t="shared" si="26"/>
        <v>16200000</v>
      </c>
      <c r="P144" s="4"/>
      <c r="Q144" s="4"/>
    </row>
    <row r="145" spans="1:17" ht="14.25">
      <c r="A145" s="5" t="s">
        <v>454</v>
      </c>
      <c r="B145" s="6" t="s">
        <v>296</v>
      </c>
      <c r="C145" s="144"/>
      <c r="D145" s="144"/>
      <c r="E145" s="144"/>
      <c r="F145" s="144"/>
      <c r="G145" s="144"/>
      <c r="H145" s="144"/>
      <c r="I145" s="144"/>
      <c r="J145" s="144"/>
      <c r="K145" s="144"/>
      <c r="L145" s="144"/>
      <c r="M145" s="144"/>
      <c r="N145" s="144"/>
      <c r="O145" s="144">
        <f t="shared" si="26"/>
        <v>0</v>
      </c>
      <c r="P145" s="4"/>
      <c r="Q145" s="4"/>
    </row>
    <row r="146" spans="1:17" ht="14.25">
      <c r="A146" s="5" t="s">
        <v>297</v>
      </c>
      <c r="B146" s="6" t="s">
        <v>298</v>
      </c>
      <c r="C146" s="144"/>
      <c r="D146" s="144"/>
      <c r="E146" s="144"/>
      <c r="F146" s="144"/>
      <c r="G146" s="144"/>
      <c r="H146" s="144"/>
      <c r="I146" s="144"/>
      <c r="J146" s="144"/>
      <c r="K146" s="144"/>
      <c r="L146" s="144"/>
      <c r="M146" s="144"/>
      <c r="N146" s="144"/>
      <c r="O146" s="144">
        <f t="shared" si="26"/>
        <v>0</v>
      </c>
      <c r="P146" s="4"/>
      <c r="Q146" s="4"/>
    </row>
    <row r="147" spans="1:17" ht="14.25">
      <c r="A147" s="5" t="s">
        <v>455</v>
      </c>
      <c r="B147" s="6" t="s">
        <v>299</v>
      </c>
      <c r="C147" s="144"/>
      <c r="D147" s="144"/>
      <c r="E147" s="144">
        <v>1500000</v>
      </c>
      <c r="F147" s="144">
        <v>500000</v>
      </c>
      <c r="G147" s="144"/>
      <c r="H147" s="144"/>
      <c r="I147" s="144"/>
      <c r="J147" s="144"/>
      <c r="K147" s="144">
        <v>1500000</v>
      </c>
      <c r="L147" s="144">
        <v>300000</v>
      </c>
      <c r="M147" s="144"/>
      <c r="N147" s="144"/>
      <c r="O147" s="144">
        <f t="shared" si="26"/>
        <v>3800000</v>
      </c>
      <c r="P147" s="4"/>
      <c r="Q147" s="4"/>
    </row>
    <row r="148" spans="1:17" ht="14.25">
      <c r="A148" s="5" t="s">
        <v>456</v>
      </c>
      <c r="B148" s="6" t="s">
        <v>304</v>
      </c>
      <c r="C148" s="144"/>
      <c r="D148" s="144"/>
      <c r="E148" s="144"/>
      <c r="F148" s="144"/>
      <c r="G148" s="144"/>
      <c r="H148" s="144"/>
      <c r="I148" s="144"/>
      <c r="J148" s="144"/>
      <c r="K148" s="144"/>
      <c r="L148" s="144"/>
      <c r="M148" s="144"/>
      <c r="N148" s="144"/>
      <c r="O148" s="144">
        <f t="shared" si="26"/>
        <v>0</v>
      </c>
      <c r="P148" s="4"/>
      <c r="Q148" s="4"/>
    </row>
    <row r="149" spans="1:17" ht="14.25">
      <c r="A149" s="7" t="s">
        <v>484</v>
      </c>
      <c r="B149" s="8" t="s">
        <v>307</v>
      </c>
      <c r="C149" s="135">
        <f>SUM(C147:C148)</f>
        <v>0</v>
      </c>
      <c r="D149" s="135">
        <f aca="true" t="shared" si="29" ref="D149:N149">SUM(D147:D148)</f>
        <v>0</v>
      </c>
      <c r="E149" s="135">
        <f t="shared" si="29"/>
        <v>1500000</v>
      </c>
      <c r="F149" s="135">
        <f t="shared" si="29"/>
        <v>500000</v>
      </c>
      <c r="G149" s="135">
        <f t="shared" si="29"/>
        <v>0</v>
      </c>
      <c r="H149" s="135">
        <f t="shared" si="29"/>
        <v>0</v>
      </c>
      <c r="I149" s="135">
        <f t="shared" si="29"/>
        <v>0</v>
      </c>
      <c r="J149" s="135">
        <f t="shared" si="29"/>
        <v>0</v>
      </c>
      <c r="K149" s="135">
        <f t="shared" si="29"/>
        <v>1500000</v>
      </c>
      <c r="L149" s="135">
        <f t="shared" si="29"/>
        <v>300000</v>
      </c>
      <c r="M149" s="135">
        <f t="shared" si="29"/>
        <v>0</v>
      </c>
      <c r="N149" s="135">
        <f t="shared" si="29"/>
        <v>0</v>
      </c>
      <c r="O149" s="135">
        <f t="shared" si="26"/>
        <v>3800000</v>
      </c>
      <c r="P149" s="4"/>
      <c r="Q149" s="4"/>
    </row>
    <row r="150" spans="1:17" ht="14.25">
      <c r="A150" s="5" t="s">
        <v>457</v>
      </c>
      <c r="B150" s="6" t="s">
        <v>308</v>
      </c>
      <c r="C150" s="144"/>
      <c r="D150" s="144"/>
      <c r="E150" s="144">
        <v>490000</v>
      </c>
      <c r="F150" s="144">
        <v>111000</v>
      </c>
      <c r="G150" s="144"/>
      <c r="H150" s="144"/>
      <c r="I150" s="144"/>
      <c r="J150" s="144"/>
      <c r="K150" s="144">
        <v>490000</v>
      </c>
      <c r="L150" s="144">
        <v>100000</v>
      </c>
      <c r="M150" s="144"/>
      <c r="N150" s="144"/>
      <c r="O150" s="144">
        <f t="shared" si="26"/>
        <v>1191000</v>
      </c>
      <c r="P150" s="4"/>
      <c r="Q150" s="4"/>
    </row>
    <row r="151" spans="1:17" ht="14.25">
      <c r="A151" s="39" t="s">
        <v>485</v>
      </c>
      <c r="B151" s="51" t="s">
        <v>309</v>
      </c>
      <c r="C151" s="135">
        <f>SUM(C143+C144+C149+C140+C150)</f>
        <v>0</v>
      </c>
      <c r="D151" s="135">
        <f aca="true" t="shared" si="30" ref="D151:O151">SUM(D143+D144+D149+D140+D150)</f>
        <v>0</v>
      </c>
      <c r="E151" s="135">
        <f t="shared" si="30"/>
        <v>13990000</v>
      </c>
      <c r="F151" s="135">
        <f t="shared" si="30"/>
        <v>1671000</v>
      </c>
      <c r="G151" s="135">
        <f t="shared" si="30"/>
        <v>0</v>
      </c>
      <c r="H151" s="135">
        <f t="shared" si="30"/>
        <v>0</v>
      </c>
      <c r="I151" s="135">
        <f t="shared" si="30"/>
        <v>0</v>
      </c>
      <c r="J151" s="135">
        <f t="shared" si="30"/>
        <v>0</v>
      </c>
      <c r="K151" s="135">
        <f t="shared" si="30"/>
        <v>13990000</v>
      </c>
      <c r="L151" s="135">
        <f t="shared" si="30"/>
        <v>1660000</v>
      </c>
      <c r="M151" s="135">
        <f t="shared" si="30"/>
        <v>0</v>
      </c>
      <c r="N151" s="135">
        <f t="shared" si="30"/>
        <v>0</v>
      </c>
      <c r="O151" s="135">
        <f t="shared" si="30"/>
        <v>31311000</v>
      </c>
      <c r="P151" s="4"/>
      <c r="Q151" s="4"/>
    </row>
    <row r="152" spans="1:17" ht="14.25">
      <c r="A152" s="13" t="s">
        <v>310</v>
      </c>
      <c r="B152" s="6" t="s">
        <v>311</v>
      </c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>
        <f t="shared" si="26"/>
        <v>0</v>
      </c>
      <c r="P152" s="4"/>
      <c r="Q152" s="4"/>
    </row>
    <row r="153" spans="1:17" ht="14.25">
      <c r="A153" s="13" t="s">
        <v>458</v>
      </c>
      <c r="B153" s="6" t="s">
        <v>312</v>
      </c>
      <c r="C153" s="144">
        <v>583000</v>
      </c>
      <c r="D153" s="144">
        <v>583000</v>
      </c>
      <c r="E153" s="144">
        <v>583000</v>
      </c>
      <c r="F153" s="144">
        <v>583000</v>
      </c>
      <c r="G153" s="144">
        <v>587000</v>
      </c>
      <c r="H153" s="144">
        <v>583000</v>
      </c>
      <c r="I153" s="144">
        <v>583000</v>
      </c>
      <c r="J153" s="144">
        <v>583000</v>
      </c>
      <c r="K153" s="144">
        <v>583000</v>
      </c>
      <c r="L153" s="144">
        <v>583000</v>
      </c>
      <c r="M153" s="144">
        <v>583000</v>
      </c>
      <c r="N153" s="144">
        <v>583000</v>
      </c>
      <c r="O153" s="144">
        <f t="shared" si="26"/>
        <v>7000000</v>
      </c>
      <c r="P153" s="4"/>
      <c r="Q153" s="4"/>
    </row>
    <row r="154" spans="1:17" ht="14.25">
      <c r="A154" s="13" t="s">
        <v>459</v>
      </c>
      <c r="B154" s="6" t="s">
        <v>313</v>
      </c>
      <c r="C154" s="144">
        <v>76250</v>
      </c>
      <c r="D154" s="144">
        <v>76250</v>
      </c>
      <c r="E154" s="144">
        <v>76250</v>
      </c>
      <c r="F154" s="144">
        <v>76250</v>
      </c>
      <c r="G154" s="144">
        <v>76250</v>
      </c>
      <c r="H154" s="144">
        <v>76250</v>
      </c>
      <c r="I154" s="144">
        <v>76250</v>
      </c>
      <c r="J154" s="144">
        <v>76250</v>
      </c>
      <c r="K154" s="144">
        <v>76250</v>
      </c>
      <c r="L154" s="144">
        <v>76250</v>
      </c>
      <c r="M154" s="144">
        <v>76250</v>
      </c>
      <c r="N154" s="144">
        <v>76250</v>
      </c>
      <c r="O154" s="144">
        <f t="shared" si="26"/>
        <v>915000</v>
      </c>
      <c r="P154" s="4"/>
      <c r="Q154" s="4"/>
    </row>
    <row r="155" spans="1:17" ht="14.25">
      <c r="A155" s="13" t="s">
        <v>460</v>
      </c>
      <c r="B155" s="6" t="s">
        <v>314</v>
      </c>
      <c r="C155" s="144"/>
      <c r="D155" s="144"/>
      <c r="E155" s="144"/>
      <c r="F155" s="144"/>
      <c r="G155" s="144"/>
      <c r="H155" s="144"/>
      <c r="I155" s="144"/>
      <c r="J155" s="144"/>
      <c r="K155" s="144"/>
      <c r="L155" s="144"/>
      <c r="M155" s="144"/>
      <c r="N155" s="144"/>
      <c r="O155" s="144">
        <f t="shared" si="26"/>
        <v>0</v>
      </c>
      <c r="P155" s="4"/>
      <c r="Q155" s="4"/>
    </row>
    <row r="156" spans="1:17" ht="14.25">
      <c r="A156" s="13" t="s">
        <v>315</v>
      </c>
      <c r="B156" s="6" t="s">
        <v>316</v>
      </c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>
        <f t="shared" si="26"/>
        <v>0</v>
      </c>
      <c r="P156" s="4"/>
      <c r="Q156" s="4"/>
    </row>
    <row r="157" spans="1:17" ht="14.25">
      <c r="A157" s="13" t="s">
        <v>317</v>
      </c>
      <c r="B157" s="6" t="s">
        <v>318</v>
      </c>
      <c r="C157" s="144">
        <v>20833</v>
      </c>
      <c r="D157" s="144">
        <v>20837</v>
      </c>
      <c r="E157" s="144">
        <v>20833</v>
      </c>
      <c r="F157" s="144">
        <v>20833</v>
      </c>
      <c r="G157" s="144">
        <v>20833</v>
      </c>
      <c r="H157" s="144">
        <v>20833</v>
      </c>
      <c r="I157" s="144">
        <v>20833</v>
      </c>
      <c r="J157" s="144">
        <v>20833</v>
      </c>
      <c r="K157" s="144">
        <v>20833</v>
      </c>
      <c r="L157" s="144">
        <v>20833</v>
      </c>
      <c r="M157" s="144">
        <v>20833</v>
      </c>
      <c r="N157" s="144">
        <v>20833</v>
      </c>
      <c r="O157" s="144">
        <f t="shared" si="26"/>
        <v>250000</v>
      </c>
      <c r="P157" s="4"/>
      <c r="Q157" s="4"/>
    </row>
    <row r="158" spans="1:17" ht="14.25">
      <c r="A158" s="13" t="s">
        <v>319</v>
      </c>
      <c r="B158" s="6" t="s">
        <v>320</v>
      </c>
      <c r="C158" s="144"/>
      <c r="D158" s="144"/>
      <c r="E158" s="144"/>
      <c r="F158" s="144"/>
      <c r="G158" s="144"/>
      <c r="H158" s="144"/>
      <c r="I158" s="144"/>
      <c r="J158" s="144"/>
      <c r="K158" s="144"/>
      <c r="L158" s="144"/>
      <c r="M158" s="144"/>
      <c r="N158" s="144"/>
      <c r="O158" s="144">
        <f t="shared" si="26"/>
        <v>0</v>
      </c>
      <c r="P158" s="4"/>
      <c r="Q158" s="4"/>
    </row>
    <row r="159" spans="1:17" ht="14.25">
      <c r="A159" s="13" t="s">
        <v>461</v>
      </c>
      <c r="B159" s="6" t="s">
        <v>321</v>
      </c>
      <c r="C159" s="144"/>
      <c r="D159" s="144"/>
      <c r="E159" s="144">
        <v>1000</v>
      </c>
      <c r="F159" s="144"/>
      <c r="G159" s="144"/>
      <c r="H159" s="144">
        <v>1000</v>
      </c>
      <c r="I159" s="144"/>
      <c r="J159" s="144"/>
      <c r="K159" s="144">
        <v>1000</v>
      </c>
      <c r="L159" s="144"/>
      <c r="M159" s="144"/>
      <c r="N159" s="144"/>
      <c r="O159" s="144">
        <f t="shared" si="26"/>
        <v>3000</v>
      </c>
      <c r="P159" s="4"/>
      <c r="Q159" s="4"/>
    </row>
    <row r="160" spans="1:17" ht="14.25">
      <c r="A160" s="13" t="s">
        <v>462</v>
      </c>
      <c r="B160" s="6" t="s">
        <v>322</v>
      </c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>
        <f t="shared" si="26"/>
        <v>0</v>
      </c>
      <c r="P160" s="4"/>
      <c r="Q160" s="4"/>
    </row>
    <row r="161" spans="1:17" ht="14.25">
      <c r="A161" s="13" t="s">
        <v>463</v>
      </c>
      <c r="B161" s="6" t="s">
        <v>323</v>
      </c>
      <c r="C161" s="144">
        <v>144667</v>
      </c>
      <c r="D161" s="144">
        <v>144667</v>
      </c>
      <c r="E161" s="144">
        <v>144667</v>
      </c>
      <c r="F161" s="144">
        <v>144667</v>
      </c>
      <c r="G161" s="144">
        <v>144667</v>
      </c>
      <c r="H161" s="144">
        <v>144667</v>
      </c>
      <c r="I161" s="144">
        <v>144667</v>
      </c>
      <c r="J161" s="144">
        <v>144667</v>
      </c>
      <c r="K161" s="144">
        <v>144667</v>
      </c>
      <c r="L161" s="144">
        <v>144667</v>
      </c>
      <c r="M161" s="144">
        <v>144667</v>
      </c>
      <c r="N161" s="144">
        <v>144663</v>
      </c>
      <c r="O161" s="144">
        <f t="shared" si="26"/>
        <v>1736000</v>
      </c>
      <c r="P161" s="4"/>
      <c r="Q161" s="4"/>
    </row>
    <row r="162" spans="1:17" ht="14.25">
      <c r="A162" s="50" t="s">
        <v>486</v>
      </c>
      <c r="B162" s="51" t="s">
        <v>324</v>
      </c>
      <c r="C162" s="135">
        <f>SUM(C152:C161)</f>
        <v>824750</v>
      </c>
      <c r="D162" s="135">
        <f aca="true" t="shared" si="31" ref="D162:N162">SUM(D152:D161)</f>
        <v>824754</v>
      </c>
      <c r="E162" s="135">
        <f t="shared" si="31"/>
        <v>825750</v>
      </c>
      <c r="F162" s="135">
        <f t="shared" si="31"/>
        <v>824750</v>
      </c>
      <c r="G162" s="135">
        <f t="shared" si="31"/>
        <v>828750</v>
      </c>
      <c r="H162" s="135">
        <f t="shared" si="31"/>
        <v>825750</v>
      </c>
      <c r="I162" s="135">
        <f t="shared" si="31"/>
        <v>824750</v>
      </c>
      <c r="J162" s="135">
        <f t="shared" si="31"/>
        <v>824750</v>
      </c>
      <c r="K162" s="135">
        <f t="shared" si="31"/>
        <v>825750</v>
      </c>
      <c r="L162" s="135">
        <f t="shared" si="31"/>
        <v>824750</v>
      </c>
      <c r="M162" s="135">
        <f t="shared" si="31"/>
        <v>824750</v>
      </c>
      <c r="N162" s="135">
        <f t="shared" si="31"/>
        <v>824746</v>
      </c>
      <c r="O162" s="135">
        <f t="shared" si="26"/>
        <v>9904000</v>
      </c>
      <c r="P162" s="4"/>
      <c r="Q162" s="4"/>
    </row>
    <row r="163" spans="1:17" ht="26.25">
      <c r="A163" s="13" t="s">
        <v>333</v>
      </c>
      <c r="B163" s="6" t="s">
        <v>334</v>
      </c>
      <c r="C163" s="144"/>
      <c r="D163" s="144"/>
      <c r="E163" s="144"/>
      <c r="F163" s="144"/>
      <c r="G163" s="144"/>
      <c r="H163" s="144"/>
      <c r="I163" s="144"/>
      <c r="J163" s="144"/>
      <c r="K163" s="144"/>
      <c r="L163" s="144"/>
      <c r="M163" s="144"/>
      <c r="N163" s="144"/>
      <c r="O163" s="144">
        <f t="shared" si="26"/>
        <v>0</v>
      </c>
      <c r="P163" s="4"/>
      <c r="Q163" s="4"/>
    </row>
    <row r="164" spans="1:17" ht="26.25">
      <c r="A164" s="5" t="s">
        <v>467</v>
      </c>
      <c r="B164" s="6" t="s">
        <v>335</v>
      </c>
      <c r="C164" s="144">
        <v>10000</v>
      </c>
      <c r="D164" s="144">
        <v>10000</v>
      </c>
      <c r="E164" s="144">
        <v>10000</v>
      </c>
      <c r="F164" s="144">
        <v>10000</v>
      </c>
      <c r="G164" s="144">
        <v>10000</v>
      </c>
      <c r="H164" s="144">
        <v>10000</v>
      </c>
      <c r="I164" s="144">
        <v>10000</v>
      </c>
      <c r="J164" s="144">
        <v>10000</v>
      </c>
      <c r="K164" s="144">
        <v>10000</v>
      </c>
      <c r="L164" s="144">
        <v>10000</v>
      </c>
      <c r="M164" s="144"/>
      <c r="N164" s="144"/>
      <c r="O164" s="144">
        <f t="shared" si="26"/>
        <v>100000</v>
      </c>
      <c r="P164" s="4"/>
      <c r="Q164" s="4"/>
    </row>
    <row r="165" spans="1:17" ht="14.25">
      <c r="A165" s="13" t="s">
        <v>468</v>
      </c>
      <c r="B165" s="6" t="s">
        <v>336</v>
      </c>
      <c r="C165" s="144"/>
      <c r="D165" s="144"/>
      <c r="E165" s="144"/>
      <c r="F165" s="144"/>
      <c r="G165" s="144"/>
      <c r="H165" s="144"/>
      <c r="I165" s="144"/>
      <c r="J165" s="144"/>
      <c r="K165" s="144"/>
      <c r="L165" s="144"/>
      <c r="M165" s="144"/>
      <c r="N165" s="144"/>
      <c r="O165" s="144">
        <f t="shared" si="26"/>
        <v>0</v>
      </c>
      <c r="P165" s="4"/>
      <c r="Q165" s="4"/>
    </row>
    <row r="166" spans="1:17" ht="14.25">
      <c r="A166" s="39" t="s">
        <v>488</v>
      </c>
      <c r="B166" s="51" t="s">
        <v>337</v>
      </c>
      <c r="C166" s="144">
        <f>SUM(C163:C165)</f>
        <v>10000</v>
      </c>
      <c r="D166" s="144">
        <f aca="true" t="shared" si="32" ref="D166:N166">SUM(D163:D165)</f>
        <v>10000</v>
      </c>
      <c r="E166" s="144">
        <f t="shared" si="32"/>
        <v>10000</v>
      </c>
      <c r="F166" s="144">
        <f t="shared" si="32"/>
        <v>10000</v>
      </c>
      <c r="G166" s="144">
        <f t="shared" si="32"/>
        <v>10000</v>
      </c>
      <c r="H166" s="144">
        <f t="shared" si="32"/>
        <v>10000</v>
      </c>
      <c r="I166" s="144">
        <f t="shared" si="32"/>
        <v>10000</v>
      </c>
      <c r="J166" s="144">
        <f t="shared" si="32"/>
        <v>10000</v>
      </c>
      <c r="K166" s="144">
        <f t="shared" si="32"/>
        <v>10000</v>
      </c>
      <c r="L166" s="144">
        <f t="shared" si="32"/>
        <v>10000</v>
      </c>
      <c r="M166" s="144">
        <f t="shared" si="32"/>
        <v>0</v>
      </c>
      <c r="N166" s="144">
        <f t="shared" si="32"/>
        <v>0</v>
      </c>
      <c r="O166" s="144">
        <f t="shared" si="26"/>
        <v>100000</v>
      </c>
      <c r="P166" s="4"/>
      <c r="Q166" s="4"/>
    </row>
    <row r="167" spans="1:17" ht="15">
      <c r="A167" s="61" t="s">
        <v>544</v>
      </c>
      <c r="B167" s="66"/>
      <c r="C167" s="135">
        <f>SUM(C137+C151+C162+C166)</f>
        <v>19522836</v>
      </c>
      <c r="D167" s="135">
        <f aca="true" t="shared" si="33" ref="D167:N167">SUM(D137+D151+D162+D166)</f>
        <v>19522837</v>
      </c>
      <c r="E167" s="135">
        <f t="shared" si="33"/>
        <v>33513833</v>
      </c>
      <c r="F167" s="135">
        <f t="shared" si="33"/>
        <v>21193833</v>
      </c>
      <c r="G167" s="135">
        <f t="shared" si="33"/>
        <v>19526833</v>
      </c>
      <c r="H167" s="135">
        <f t="shared" si="33"/>
        <v>19523833</v>
      </c>
      <c r="I167" s="135">
        <f t="shared" si="33"/>
        <v>19522833</v>
      </c>
      <c r="J167" s="135">
        <f t="shared" si="33"/>
        <v>19522833</v>
      </c>
      <c r="K167" s="135">
        <f t="shared" si="33"/>
        <v>33513833</v>
      </c>
      <c r="L167" s="135">
        <f t="shared" si="33"/>
        <v>21182833</v>
      </c>
      <c r="M167" s="135">
        <f t="shared" si="33"/>
        <v>19512833</v>
      </c>
      <c r="N167" s="135">
        <f t="shared" si="33"/>
        <v>19512829</v>
      </c>
      <c r="O167" s="135">
        <f t="shared" si="26"/>
        <v>265571999</v>
      </c>
      <c r="P167" s="4"/>
      <c r="Q167" s="4"/>
    </row>
    <row r="168" spans="1:17" ht="14.25">
      <c r="A168" s="5" t="s">
        <v>279</v>
      </c>
      <c r="B168" s="6" t="s">
        <v>280</v>
      </c>
      <c r="C168" s="144"/>
      <c r="D168" s="144"/>
      <c r="E168" s="144"/>
      <c r="F168" s="144"/>
      <c r="G168" s="144"/>
      <c r="H168" s="144"/>
      <c r="I168" s="144"/>
      <c r="J168" s="144"/>
      <c r="K168" s="144"/>
      <c r="L168" s="144"/>
      <c r="M168" s="144"/>
      <c r="N168" s="144"/>
      <c r="O168" s="144">
        <f t="shared" si="26"/>
        <v>0</v>
      </c>
      <c r="P168" s="4"/>
      <c r="Q168" s="4"/>
    </row>
    <row r="169" spans="1:17" ht="26.25">
      <c r="A169" s="5" t="s">
        <v>281</v>
      </c>
      <c r="B169" s="6" t="s">
        <v>282</v>
      </c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144"/>
      <c r="N169" s="144"/>
      <c r="O169" s="144">
        <f t="shared" si="26"/>
        <v>0</v>
      </c>
      <c r="P169" s="4"/>
      <c r="Q169" s="4"/>
    </row>
    <row r="170" spans="1:17" ht="26.25">
      <c r="A170" s="5" t="s">
        <v>445</v>
      </c>
      <c r="B170" s="6" t="s">
        <v>283</v>
      </c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>
        <f t="shared" si="26"/>
        <v>0</v>
      </c>
      <c r="P170" s="4"/>
      <c r="Q170" s="4"/>
    </row>
    <row r="171" spans="1:17" ht="26.25">
      <c r="A171" s="5" t="s">
        <v>446</v>
      </c>
      <c r="B171" s="6" t="s">
        <v>284</v>
      </c>
      <c r="C171" s="144"/>
      <c r="D171" s="144"/>
      <c r="E171" s="144"/>
      <c r="F171" s="144"/>
      <c r="G171" s="144"/>
      <c r="H171" s="144"/>
      <c r="I171" s="144"/>
      <c r="J171" s="144"/>
      <c r="K171" s="144"/>
      <c r="L171" s="144"/>
      <c r="M171" s="144"/>
      <c r="N171" s="144"/>
      <c r="O171" s="144">
        <f t="shared" si="26"/>
        <v>0</v>
      </c>
      <c r="P171" s="4"/>
      <c r="Q171" s="4"/>
    </row>
    <row r="172" spans="1:17" ht="14.25">
      <c r="A172" s="5" t="s">
        <v>447</v>
      </c>
      <c r="B172" s="6" t="s">
        <v>285</v>
      </c>
      <c r="C172" s="144">
        <v>8000000</v>
      </c>
      <c r="D172" s="144"/>
      <c r="E172" s="144"/>
      <c r="F172" s="144"/>
      <c r="G172" s="144"/>
      <c r="H172" s="144"/>
      <c r="I172" s="144"/>
      <c r="J172" s="144"/>
      <c r="K172" s="144"/>
      <c r="L172" s="144"/>
      <c r="M172" s="144"/>
      <c r="N172" s="144"/>
      <c r="O172" s="144">
        <f t="shared" si="26"/>
        <v>8000000</v>
      </c>
      <c r="P172" s="4"/>
      <c r="Q172" s="4"/>
    </row>
    <row r="173" spans="1:17" ht="14.25">
      <c r="A173" s="39" t="s">
        <v>482</v>
      </c>
      <c r="B173" s="51" t="s">
        <v>286</v>
      </c>
      <c r="C173" s="135">
        <f>SUM(C168:C172)</f>
        <v>8000000</v>
      </c>
      <c r="D173" s="135">
        <f aca="true" t="shared" si="34" ref="D173:N173">SUM(D168:D172)</f>
        <v>0</v>
      </c>
      <c r="E173" s="135">
        <f t="shared" si="34"/>
        <v>0</v>
      </c>
      <c r="F173" s="135">
        <f t="shared" si="34"/>
        <v>0</v>
      </c>
      <c r="G173" s="135">
        <f t="shared" si="34"/>
        <v>0</v>
      </c>
      <c r="H173" s="135">
        <f t="shared" si="34"/>
        <v>0</v>
      </c>
      <c r="I173" s="135">
        <f t="shared" si="34"/>
        <v>0</v>
      </c>
      <c r="J173" s="135">
        <f t="shared" si="34"/>
        <v>0</v>
      </c>
      <c r="K173" s="135">
        <f t="shared" si="34"/>
        <v>0</v>
      </c>
      <c r="L173" s="135">
        <f t="shared" si="34"/>
        <v>0</v>
      </c>
      <c r="M173" s="135">
        <f t="shared" si="34"/>
        <v>0</v>
      </c>
      <c r="N173" s="135">
        <f t="shared" si="34"/>
        <v>0</v>
      </c>
      <c r="O173" s="135">
        <f t="shared" si="26"/>
        <v>8000000</v>
      </c>
      <c r="P173" s="4"/>
      <c r="Q173" s="4"/>
    </row>
    <row r="174" spans="1:17" ht="14.25">
      <c r="A174" s="13" t="s">
        <v>464</v>
      </c>
      <c r="B174" s="6" t="s">
        <v>325</v>
      </c>
      <c r="C174" s="144"/>
      <c r="D174" s="144"/>
      <c r="E174" s="144"/>
      <c r="F174" s="144"/>
      <c r="G174" s="144"/>
      <c r="H174" s="144"/>
      <c r="I174" s="144"/>
      <c r="J174" s="144"/>
      <c r="K174" s="144"/>
      <c r="L174" s="144"/>
      <c r="M174" s="144"/>
      <c r="N174" s="144"/>
      <c r="O174" s="144">
        <f t="shared" si="26"/>
        <v>0</v>
      </c>
      <c r="P174" s="4"/>
      <c r="Q174" s="4"/>
    </row>
    <row r="175" spans="1:17" ht="14.25">
      <c r="A175" s="13" t="s">
        <v>465</v>
      </c>
      <c r="B175" s="6" t="s">
        <v>326</v>
      </c>
      <c r="C175" s="144"/>
      <c r="D175" s="144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>
        <f t="shared" si="26"/>
        <v>0</v>
      </c>
      <c r="P175" s="4"/>
      <c r="Q175" s="4"/>
    </row>
    <row r="176" spans="1:17" ht="14.25">
      <c r="A176" s="13" t="s">
        <v>327</v>
      </c>
      <c r="B176" s="6" t="s">
        <v>328</v>
      </c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>
        <f t="shared" si="26"/>
        <v>0</v>
      </c>
      <c r="P176" s="4"/>
      <c r="Q176" s="4"/>
    </row>
    <row r="177" spans="1:17" ht="14.25">
      <c r="A177" s="13" t="s">
        <v>466</v>
      </c>
      <c r="B177" s="6" t="s">
        <v>329</v>
      </c>
      <c r="C177" s="144"/>
      <c r="D177" s="144"/>
      <c r="E177" s="144"/>
      <c r="F177" s="144"/>
      <c r="G177" s="144"/>
      <c r="H177" s="144"/>
      <c r="I177" s="144"/>
      <c r="J177" s="144"/>
      <c r="K177" s="144"/>
      <c r="L177" s="144"/>
      <c r="M177" s="144"/>
      <c r="N177" s="144"/>
      <c r="O177" s="144">
        <f t="shared" si="26"/>
        <v>0</v>
      </c>
      <c r="P177" s="4"/>
      <c r="Q177" s="4"/>
    </row>
    <row r="178" spans="1:17" ht="14.25">
      <c r="A178" s="13" t="s">
        <v>330</v>
      </c>
      <c r="B178" s="6" t="s">
        <v>331</v>
      </c>
      <c r="C178" s="144"/>
      <c r="D178" s="144"/>
      <c r="E178" s="144"/>
      <c r="F178" s="144"/>
      <c r="G178" s="144"/>
      <c r="H178" s="144"/>
      <c r="I178" s="144"/>
      <c r="J178" s="144"/>
      <c r="K178" s="144"/>
      <c r="L178" s="144"/>
      <c r="M178" s="144"/>
      <c r="N178" s="144"/>
      <c r="O178" s="144">
        <f t="shared" si="26"/>
        <v>0</v>
      </c>
      <c r="P178" s="4"/>
      <c r="Q178" s="4"/>
    </row>
    <row r="179" spans="1:17" ht="14.25">
      <c r="A179" s="39" t="s">
        <v>487</v>
      </c>
      <c r="B179" s="51" t="s">
        <v>332</v>
      </c>
      <c r="C179" s="144">
        <f>SUM(C174:C178)</f>
        <v>0</v>
      </c>
      <c r="D179" s="144">
        <f aca="true" t="shared" si="35" ref="D179:N179">SUM(D174:D178)</f>
        <v>0</v>
      </c>
      <c r="E179" s="144">
        <f t="shared" si="35"/>
        <v>0</v>
      </c>
      <c r="F179" s="144">
        <f t="shared" si="35"/>
        <v>0</v>
      </c>
      <c r="G179" s="144">
        <f t="shared" si="35"/>
        <v>0</v>
      </c>
      <c r="H179" s="144">
        <f t="shared" si="35"/>
        <v>0</v>
      </c>
      <c r="I179" s="144">
        <f t="shared" si="35"/>
        <v>0</v>
      </c>
      <c r="J179" s="144">
        <f t="shared" si="35"/>
        <v>0</v>
      </c>
      <c r="K179" s="144">
        <f t="shared" si="35"/>
        <v>0</v>
      </c>
      <c r="L179" s="144">
        <f t="shared" si="35"/>
        <v>0</v>
      </c>
      <c r="M179" s="144">
        <f t="shared" si="35"/>
        <v>0</v>
      </c>
      <c r="N179" s="144">
        <f t="shared" si="35"/>
        <v>0</v>
      </c>
      <c r="O179" s="144">
        <f t="shared" si="26"/>
        <v>0</v>
      </c>
      <c r="P179" s="4"/>
      <c r="Q179" s="4"/>
    </row>
    <row r="180" spans="1:17" ht="26.25">
      <c r="A180" s="13" t="s">
        <v>338</v>
      </c>
      <c r="B180" s="6" t="s">
        <v>339</v>
      </c>
      <c r="C180" s="144"/>
      <c r="D180" s="144"/>
      <c r="E180" s="144"/>
      <c r="F180" s="144"/>
      <c r="G180" s="144"/>
      <c r="H180" s="144"/>
      <c r="I180" s="144"/>
      <c r="J180" s="144"/>
      <c r="K180" s="144"/>
      <c r="L180" s="144"/>
      <c r="M180" s="144"/>
      <c r="N180" s="144"/>
      <c r="O180" s="144">
        <f t="shared" si="26"/>
        <v>0</v>
      </c>
      <c r="P180" s="4"/>
      <c r="Q180" s="4"/>
    </row>
    <row r="181" spans="1:17" ht="26.25">
      <c r="A181" s="5" t="s">
        <v>469</v>
      </c>
      <c r="B181" s="6" t="s">
        <v>340</v>
      </c>
      <c r="C181" s="144"/>
      <c r="D181" s="144"/>
      <c r="E181" s="144"/>
      <c r="F181" s="144"/>
      <c r="G181" s="144"/>
      <c r="H181" s="144"/>
      <c r="I181" s="144"/>
      <c r="J181" s="144"/>
      <c r="K181" s="144"/>
      <c r="L181" s="144"/>
      <c r="M181" s="144"/>
      <c r="N181" s="144"/>
      <c r="O181" s="144">
        <f t="shared" si="26"/>
        <v>0</v>
      </c>
      <c r="P181" s="4"/>
      <c r="Q181" s="4"/>
    </row>
    <row r="182" spans="1:17" ht="14.25">
      <c r="A182" s="13" t="s">
        <v>470</v>
      </c>
      <c r="B182" s="6" t="s">
        <v>341</v>
      </c>
      <c r="C182" s="144"/>
      <c r="D182" s="144"/>
      <c r="E182" s="144"/>
      <c r="F182" s="144"/>
      <c r="G182" s="144"/>
      <c r="H182" s="144"/>
      <c r="I182" s="144"/>
      <c r="J182" s="144"/>
      <c r="K182" s="144"/>
      <c r="L182" s="144"/>
      <c r="M182" s="144"/>
      <c r="N182" s="144"/>
      <c r="O182" s="144">
        <f t="shared" si="26"/>
        <v>0</v>
      </c>
      <c r="P182" s="4"/>
      <c r="Q182" s="4"/>
    </row>
    <row r="183" spans="1:17" ht="14.25">
      <c r="A183" s="39" t="s">
        <v>490</v>
      </c>
      <c r="B183" s="51" t="s">
        <v>342</v>
      </c>
      <c r="C183" s="144">
        <f>SUM(C180:C182)</f>
        <v>0</v>
      </c>
      <c r="D183" s="144">
        <f aca="true" t="shared" si="36" ref="D183:N183">SUM(D180:D182)</f>
        <v>0</v>
      </c>
      <c r="E183" s="144">
        <f t="shared" si="36"/>
        <v>0</v>
      </c>
      <c r="F183" s="144">
        <f t="shared" si="36"/>
        <v>0</v>
      </c>
      <c r="G183" s="144">
        <f t="shared" si="36"/>
        <v>0</v>
      </c>
      <c r="H183" s="144">
        <f t="shared" si="36"/>
        <v>0</v>
      </c>
      <c r="I183" s="144">
        <f t="shared" si="36"/>
        <v>0</v>
      </c>
      <c r="J183" s="144">
        <f t="shared" si="36"/>
        <v>0</v>
      </c>
      <c r="K183" s="144">
        <f t="shared" si="36"/>
        <v>0</v>
      </c>
      <c r="L183" s="144">
        <f t="shared" si="36"/>
        <v>0</v>
      </c>
      <c r="M183" s="144">
        <f t="shared" si="36"/>
        <v>0</v>
      </c>
      <c r="N183" s="144">
        <f t="shared" si="36"/>
        <v>0</v>
      </c>
      <c r="O183" s="144">
        <f t="shared" si="26"/>
        <v>0</v>
      </c>
      <c r="P183" s="4"/>
      <c r="Q183" s="4"/>
    </row>
    <row r="184" spans="1:17" ht="15">
      <c r="A184" s="61" t="s">
        <v>543</v>
      </c>
      <c r="B184" s="66"/>
      <c r="C184" s="144">
        <f>SUM(C183,C179,C173)</f>
        <v>8000000</v>
      </c>
      <c r="D184" s="144">
        <f aca="true" t="shared" si="37" ref="D184:N184">SUM(D183,D179,D173)</f>
        <v>0</v>
      </c>
      <c r="E184" s="144">
        <f t="shared" si="37"/>
        <v>0</v>
      </c>
      <c r="F184" s="144">
        <f t="shared" si="37"/>
        <v>0</v>
      </c>
      <c r="G184" s="144">
        <f t="shared" si="37"/>
        <v>0</v>
      </c>
      <c r="H184" s="144">
        <f t="shared" si="37"/>
        <v>0</v>
      </c>
      <c r="I184" s="144">
        <f t="shared" si="37"/>
        <v>0</v>
      </c>
      <c r="J184" s="144">
        <f t="shared" si="37"/>
        <v>0</v>
      </c>
      <c r="K184" s="144">
        <f t="shared" si="37"/>
        <v>0</v>
      </c>
      <c r="L184" s="144">
        <f t="shared" si="37"/>
        <v>0</v>
      </c>
      <c r="M184" s="144">
        <f t="shared" si="37"/>
        <v>0</v>
      </c>
      <c r="N184" s="144">
        <f t="shared" si="37"/>
        <v>0</v>
      </c>
      <c r="O184" s="144">
        <f t="shared" si="26"/>
        <v>8000000</v>
      </c>
      <c r="P184" s="4"/>
      <c r="Q184" s="4"/>
    </row>
    <row r="185" spans="1:17" ht="15">
      <c r="A185" s="48" t="s">
        <v>489</v>
      </c>
      <c r="B185" s="35" t="s">
        <v>343</v>
      </c>
      <c r="C185" s="135">
        <f>SUM(C167+C184)</f>
        <v>27522836</v>
      </c>
      <c r="D185" s="135">
        <f aca="true" t="shared" si="38" ref="D185:N185">SUM(D167+D184)</f>
        <v>19522837</v>
      </c>
      <c r="E185" s="135">
        <f t="shared" si="38"/>
        <v>33513833</v>
      </c>
      <c r="F185" s="135">
        <f t="shared" si="38"/>
        <v>21193833</v>
      </c>
      <c r="G185" s="135">
        <f t="shared" si="38"/>
        <v>19526833</v>
      </c>
      <c r="H185" s="135">
        <f t="shared" si="38"/>
        <v>19523833</v>
      </c>
      <c r="I185" s="135">
        <f t="shared" si="38"/>
        <v>19522833</v>
      </c>
      <c r="J185" s="135">
        <f t="shared" si="38"/>
        <v>19522833</v>
      </c>
      <c r="K185" s="135">
        <f t="shared" si="38"/>
        <v>33513833</v>
      </c>
      <c r="L185" s="135">
        <f t="shared" si="38"/>
        <v>21182833</v>
      </c>
      <c r="M185" s="135">
        <f t="shared" si="38"/>
        <v>19512833</v>
      </c>
      <c r="N185" s="135">
        <f t="shared" si="38"/>
        <v>19512829</v>
      </c>
      <c r="O185" s="135">
        <f t="shared" si="26"/>
        <v>273571999</v>
      </c>
      <c r="P185" s="4"/>
      <c r="Q185" s="4"/>
    </row>
    <row r="186" spans="1:17" ht="15">
      <c r="A186" s="65" t="s">
        <v>553</v>
      </c>
      <c r="B186" s="64"/>
      <c r="C186" s="144"/>
      <c r="D186" s="144"/>
      <c r="E186" s="144"/>
      <c r="F186" s="144"/>
      <c r="G186" s="144"/>
      <c r="H186" s="144"/>
      <c r="I186" s="144"/>
      <c r="J186" s="144"/>
      <c r="K186" s="144"/>
      <c r="L186" s="144"/>
      <c r="M186" s="144"/>
      <c r="N186" s="144"/>
      <c r="O186" s="144">
        <f t="shared" si="26"/>
        <v>0</v>
      </c>
      <c r="P186" s="4"/>
      <c r="Q186" s="4"/>
    </row>
    <row r="187" spans="1:17" ht="15">
      <c r="A187" s="65" t="s">
        <v>554</v>
      </c>
      <c r="B187" s="64"/>
      <c r="C187" s="144"/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>
        <f t="shared" si="26"/>
        <v>0</v>
      </c>
      <c r="P187" s="4"/>
      <c r="Q187" s="4"/>
    </row>
    <row r="188" spans="1:17" ht="14.25">
      <c r="A188" s="37" t="s">
        <v>472</v>
      </c>
      <c r="B188" s="5" t="s">
        <v>344</v>
      </c>
      <c r="C188" s="144"/>
      <c r="D188" s="144"/>
      <c r="E188" s="144"/>
      <c r="F188" s="144"/>
      <c r="G188" s="144"/>
      <c r="H188" s="144"/>
      <c r="I188" s="144"/>
      <c r="J188" s="144"/>
      <c r="K188" s="144"/>
      <c r="L188" s="144"/>
      <c r="M188" s="144"/>
      <c r="N188" s="144"/>
      <c r="O188" s="144">
        <f t="shared" si="26"/>
        <v>0</v>
      </c>
      <c r="P188" s="4"/>
      <c r="Q188" s="4"/>
    </row>
    <row r="189" spans="1:17" ht="14.25">
      <c r="A189" s="13" t="s">
        <v>345</v>
      </c>
      <c r="B189" s="5" t="s">
        <v>346</v>
      </c>
      <c r="C189" s="144"/>
      <c r="D189" s="144"/>
      <c r="E189" s="144"/>
      <c r="F189" s="144"/>
      <c r="G189" s="144"/>
      <c r="H189" s="144"/>
      <c r="I189" s="144"/>
      <c r="J189" s="144"/>
      <c r="K189" s="144"/>
      <c r="L189" s="144"/>
      <c r="M189" s="144"/>
      <c r="N189" s="144"/>
      <c r="O189" s="144">
        <f t="shared" si="26"/>
        <v>0</v>
      </c>
      <c r="P189" s="4"/>
      <c r="Q189" s="4"/>
    </row>
    <row r="190" spans="1:17" ht="14.25">
      <c r="A190" s="37" t="s">
        <v>473</v>
      </c>
      <c r="B190" s="5" t="s">
        <v>347</v>
      </c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144">
        <f t="shared" si="26"/>
        <v>0</v>
      </c>
      <c r="P190" s="4"/>
      <c r="Q190" s="4"/>
    </row>
    <row r="191" spans="1:17" ht="14.25">
      <c r="A191" s="15" t="s">
        <v>491</v>
      </c>
      <c r="B191" s="7" t="s">
        <v>348</v>
      </c>
      <c r="C191" s="144">
        <f>SUM(C188:C190)</f>
        <v>0</v>
      </c>
      <c r="D191" s="144">
        <f aca="true" t="shared" si="39" ref="D191:N191">SUM(D188:D190)</f>
        <v>0</v>
      </c>
      <c r="E191" s="144">
        <f t="shared" si="39"/>
        <v>0</v>
      </c>
      <c r="F191" s="144">
        <f t="shared" si="39"/>
        <v>0</v>
      </c>
      <c r="G191" s="144">
        <f t="shared" si="39"/>
        <v>0</v>
      </c>
      <c r="H191" s="144">
        <f t="shared" si="39"/>
        <v>0</v>
      </c>
      <c r="I191" s="144">
        <f t="shared" si="39"/>
        <v>0</v>
      </c>
      <c r="J191" s="144">
        <f t="shared" si="39"/>
        <v>0</v>
      </c>
      <c r="K191" s="144">
        <f t="shared" si="39"/>
        <v>0</v>
      </c>
      <c r="L191" s="144">
        <f t="shared" si="39"/>
        <v>0</v>
      </c>
      <c r="M191" s="144">
        <f t="shared" si="39"/>
        <v>0</v>
      </c>
      <c r="N191" s="144">
        <f t="shared" si="39"/>
        <v>0</v>
      </c>
      <c r="O191" s="144">
        <f t="shared" si="26"/>
        <v>0</v>
      </c>
      <c r="P191" s="4"/>
      <c r="Q191" s="4"/>
    </row>
    <row r="192" spans="1:17" ht="14.25">
      <c r="A192" s="13" t="s">
        <v>474</v>
      </c>
      <c r="B192" s="5" t="s">
        <v>349</v>
      </c>
      <c r="C192" s="144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44"/>
      <c r="O192" s="144">
        <f t="shared" si="26"/>
        <v>0</v>
      </c>
      <c r="P192" s="4"/>
      <c r="Q192" s="4"/>
    </row>
    <row r="193" spans="1:17" ht="14.25">
      <c r="A193" s="37" t="s">
        <v>350</v>
      </c>
      <c r="B193" s="5" t="s">
        <v>351</v>
      </c>
      <c r="C193" s="144"/>
      <c r="D193" s="144"/>
      <c r="E193" s="144"/>
      <c r="F193" s="144"/>
      <c r="G193" s="144"/>
      <c r="H193" s="144"/>
      <c r="I193" s="144"/>
      <c r="J193" s="144"/>
      <c r="K193" s="144"/>
      <c r="L193" s="144"/>
      <c r="M193" s="144"/>
      <c r="N193" s="144"/>
      <c r="O193" s="144">
        <f t="shared" si="26"/>
        <v>0</v>
      </c>
      <c r="P193" s="4"/>
      <c r="Q193" s="4"/>
    </row>
    <row r="194" spans="1:17" ht="14.25">
      <c r="A194" s="13" t="s">
        <v>475</v>
      </c>
      <c r="B194" s="5" t="s">
        <v>352</v>
      </c>
      <c r="C194" s="144"/>
      <c r="D194" s="144"/>
      <c r="E194" s="144"/>
      <c r="F194" s="144"/>
      <c r="G194" s="144"/>
      <c r="H194" s="144"/>
      <c r="I194" s="144"/>
      <c r="J194" s="144"/>
      <c r="K194" s="144"/>
      <c r="L194" s="144"/>
      <c r="M194" s="144"/>
      <c r="N194" s="144"/>
      <c r="O194" s="144">
        <f t="shared" si="26"/>
        <v>0</v>
      </c>
      <c r="P194" s="4"/>
      <c r="Q194" s="4"/>
    </row>
    <row r="195" spans="1:17" ht="14.25">
      <c r="A195" s="37" t="s">
        <v>353</v>
      </c>
      <c r="B195" s="5" t="s">
        <v>354</v>
      </c>
      <c r="C195" s="144"/>
      <c r="D195" s="144"/>
      <c r="E195" s="144"/>
      <c r="F195" s="144"/>
      <c r="G195" s="144"/>
      <c r="H195" s="144"/>
      <c r="I195" s="144"/>
      <c r="J195" s="144"/>
      <c r="K195" s="144"/>
      <c r="L195" s="144"/>
      <c r="M195" s="144"/>
      <c r="N195" s="144"/>
      <c r="O195" s="144">
        <f t="shared" si="26"/>
        <v>0</v>
      </c>
      <c r="P195" s="4"/>
      <c r="Q195" s="4"/>
    </row>
    <row r="196" spans="1:17" ht="14.25">
      <c r="A196" s="14" t="s">
        <v>492</v>
      </c>
      <c r="B196" s="7" t="s">
        <v>355</v>
      </c>
      <c r="C196" s="144">
        <f>SUM(C192:C195)</f>
        <v>0</v>
      </c>
      <c r="D196" s="144">
        <f aca="true" t="shared" si="40" ref="D196:N196">SUM(D192:D195)</f>
        <v>0</v>
      </c>
      <c r="E196" s="144">
        <f t="shared" si="40"/>
        <v>0</v>
      </c>
      <c r="F196" s="144">
        <f t="shared" si="40"/>
        <v>0</v>
      </c>
      <c r="G196" s="144">
        <f t="shared" si="40"/>
        <v>0</v>
      </c>
      <c r="H196" s="144">
        <f t="shared" si="40"/>
        <v>0</v>
      </c>
      <c r="I196" s="144">
        <f t="shared" si="40"/>
        <v>0</v>
      </c>
      <c r="J196" s="144">
        <f t="shared" si="40"/>
        <v>0</v>
      </c>
      <c r="K196" s="144">
        <f t="shared" si="40"/>
        <v>0</v>
      </c>
      <c r="L196" s="144">
        <f t="shared" si="40"/>
        <v>0</v>
      </c>
      <c r="M196" s="144">
        <f t="shared" si="40"/>
        <v>0</v>
      </c>
      <c r="N196" s="144">
        <f t="shared" si="40"/>
        <v>0</v>
      </c>
      <c r="O196" s="144">
        <f t="shared" si="26"/>
        <v>0</v>
      </c>
      <c r="P196" s="4"/>
      <c r="Q196" s="4"/>
    </row>
    <row r="197" spans="1:17" ht="14.25">
      <c r="A197" s="5" t="s">
        <v>551</v>
      </c>
      <c r="B197" s="5" t="s">
        <v>356</v>
      </c>
      <c r="C197" s="144">
        <v>44159808</v>
      </c>
      <c r="D197" s="144"/>
      <c r="E197" s="144"/>
      <c r="F197" s="144"/>
      <c r="G197" s="144"/>
      <c r="H197" s="144"/>
      <c r="I197" s="144"/>
      <c r="J197" s="144"/>
      <c r="K197" s="144"/>
      <c r="L197" s="144"/>
      <c r="M197" s="144"/>
      <c r="N197" s="144"/>
      <c r="O197" s="144">
        <f t="shared" si="26"/>
        <v>44159808</v>
      </c>
      <c r="P197" s="4"/>
      <c r="Q197" s="4"/>
    </row>
    <row r="198" spans="1:17" ht="14.25">
      <c r="A198" s="5" t="s">
        <v>552</v>
      </c>
      <c r="B198" s="5" t="s">
        <v>356</v>
      </c>
      <c r="C198" s="144"/>
      <c r="D198" s="144"/>
      <c r="E198" s="144"/>
      <c r="F198" s="144"/>
      <c r="G198" s="144"/>
      <c r="H198" s="144"/>
      <c r="I198" s="144"/>
      <c r="J198" s="144"/>
      <c r="K198" s="144"/>
      <c r="L198" s="144"/>
      <c r="M198" s="144"/>
      <c r="N198" s="144"/>
      <c r="O198" s="144">
        <f t="shared" si="26"/>
        <v>0</v>
      </c>
      <c r="P198" s="4"/>
      <c r="Q198" s="4"/>
    </row>
    <row r="199" spans="1:17" ht="14.25">
      <c r="A199" s="5" t="s">
        <v>549</v>
      </c>
      <c r="B199" s="5" t="s">
        <v>357</v>
      </c>
      <c r="C199" s="144"/>
      <c r="D199" s="144"/>
      <c r="E199" s="144"/>
      <c r="F199" s="144"/>
      <c r="G199" s="144"/>
      <c r="H199" s="144"/>
      <c r="I199" s="144"/>
      <c r="J199" s="144"/>
      <c r="K199" s="144"/>
      <c r="L199" s="144"/>
      <c r="M199" s="144"/>
      <c r="N199" s="144"/>
      <c r="O199" s="144">
        <f t="shared" si="26"/>
        <v>0</v>
      </c>
      <c r="P199" s="4"/>
      <c r="Q199" s="4"/>
    </row>
    <row r="200" spans="1:17" ht="14.25">
      <c r="A200" s="5" t="s">
        <v>550</v>
      </c>
      <c r="B200" s="5" t="s">
        <v>357</v>
      </c>
      <c r="C200" s="144"/>
      <c r="D200" s="144"/>
      <c r="E200" s="144"/>
      <c r="F200" s="144"/>
      <c r="G200" s="144"/>
      <c r="H200" s="144"/>
      <c r="I200" s="144"/>
      <c r="J200" s="144"/>
      <c r="K200" s="144"/>
      <c r="L200" s="144"/>
      <c r="M200" s="144"/>
      <c r="N200" s="144"/>
      <c r="O200" s="144">
        <f aca="true" t="shared" si="41" ref="O200:O214">SUM(C200:N200)</f>
        <v>0</v>
      </c>
      <c r="P200" s="4"/>
      <c r="Q200" s="4"/>
    </row>
    <row r="201" spans="1:17" ht="14.25">
      <c r="A201" s="7" t="s">
        <v>493</v>
      </c>
      <c r="B201" s="7" t="s">
        <v>358</v>
      </c>
      <c r="C201" s="135">
        <f>SUM(C197:C200)</f>
        <v>44159808</v>
      </c>
      <c r="D201" s="135">
        <f aca="true" t="shared" si="42" ref="D201:N201">SUM(D197:D200)</f>
        <v>0</v>
      </c>
      <c r="E201" s="135">
        <f t="shared" si="42"/>
        <v>0</v>
      </c>
      <c r="F201" s="135">
        <f t="shared" si="42"/>
        <v>0</v>
      </c>
      <c r="G201" s="135">
        <f t="shared" si="42"/>
        <v>0</v>
      </c>
      <c r="H201" s="135">
        <f t="shared" si="42"/>
        <v>0</v>
      </c>
      <c r="I201" s="135">
        <f t="shared" si="42"/>
        <v>0</v>
      </c>
      <c r="J201" s="135">
        <f t="shared" si="42"/>
        <v>0</v>
      </c>
      <c r="K201" s="135">
        <f t="shared" si="42"/>
        <v>0</v>
      </c>
      <c r="L201" s="135">
        <f t="shared" si="42"/>
        <v>0</v>
      </c>
      <c r="M201" s="135">
        <f t="shared" si="42"/>
        <v>0</v>
      </c>
      <c r="N201" s="135">
        <f t="shared" si="42"/>
        <v>0</v>
      </c>
      <c r="O201" s="135">
        <f t="shared" si="41"/>
        <v>44159808</v>
      </c>
      <c r="P201" s="4"/>
      <c r="Q201" s="4"/>
    </row>
    <row r="202" spans="1:17" ht="14.25">
      <c r="A202" s="37" t="s">
        <v>359</v>
      </c>
      <c r="B202" s="5" t="s">
        <v>360</v>
      </c>
      <c r="C202" s="144"/>
      <c r="D202" s="144"/>
      <c r="E202" s="144"/>
      <c r="F202" s="144"/>
      <c r="G202" s="144"/>
      <c r="H202" s="144"/>
      <c r="I202" s="144"/>
      <c r="J202" s="144"/>
      <c r="K202" s="144"/>
      <c r="L202" s="144"/>
      <c r="M202" s="144"/>
      <c r="N202" s="144"/>
      <c r="O202" s="144">
        <f t="shared" si="41"/>
        <v>0</v>
      </c>
      <c r="P202" s="4"/>
      <c r="Q202" s="4"/>
    </row>
    <row r="203" spans="1:17" ht="14.25">
      <c r="A203" s="37" t="s">
        <v>361</v>
      </c>
      <c r="B203" s="5" t="s">
        <v>362</v>
      </c>
      <c r="C203" s="144"/>
      <c r="D203" s="144"/>
      <c r="E203" s="144"/>
      <c r="F203" s="144"/>
      <c r="G203" s="144"/>
      <c r="H203" s="144"/>
      <c r="I203" s="144"/>
      <c r="J203" s="144"/>
      <c r="K203" s="144"/>
      <c r="L203" s="144"/>
      <c r="M203" s="144"/>
      <c r="N203" s="144"/>
      <c r="O203" s="144">
        <f t="shared" si="41"/>
        <v>0</v>
      </c>
      <c r="P203" s="4"/>
      <c r="Q203" s="4"/>
    </row>
    <row r="204" spans="1:17" ht="14.25">
      <c r="A204" s="37" t="s">
        <v>363</v>
      </c>
      <c r="B204" s="5" t="s">
        <v>364</v>
      </c>
      <c r="C204" s="144"/>
      <c r="D204" s="144"/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4">
        <f t="shared" si="41"/>
        <v>0</v>
      </c>
      <c r="P204" s="4"/>
      <c r="Q204" s="4"/>
    </row>
    <row r="205" spans="1:17" ht="14.25">
      <c r="A205" s="37" t="s">
        <v>365</v>
      </c>
      <c r="B205" s="5" t="s">
        <v>366</v>
      </c>
      <c r="C205" s="144"/>
      <c r="D205" s="144"/>
      <c r="E205" s="144"/>
      <c r="F205" s="144"/>
      <c r="G205" s="144"/>
      <c r="H205" s="144"/>
      <c r="I205" s="144"/>
      <c r="J205" s="144"/>
      <c r="K205" s="144"/>
      <c r="L205" s="144"/>
      <c r="M205" s="144"/>
      <c r="N205" s="144"/>
      <c r="O205" s="144">
        <f t="shared" si="41"/>
        <v>0</v>
      </c>
      <c r="P205" s="4"/>
      <c r="Q205" s="4"/>
    </row>
    <row r="206" spans="1:17" ht="14.25">
      <c r="A206" s="13" t="s">
        <v>476</v>
      </c>
      <c r="B206" s="5" t="s">
        <v>367</v>
      </c>
      <c r="C206" s="144"/>
      <c r="D206" s="144"/>
      <c r="E206" s="144"/>
      <c r="F206" s="144"/>
      <c r="G206" s="144"/>
      <c r="H206" s="144"/>
      <c r="I206" s="144"/>
      <c r="J206" s="144"/>
      <c r="K206" s="144"/>
      <c r="L206" s="144"/>
      <c r="M206" s="144"/>
      <c r="N206" s="144"/>
      <c r="O206" s="144">
        <f t="shared" si="41"/>
        <v>0</v>
      </c>
      <c r="P206" s="4"/>
      <c r="Q206" s="4"/>
    </row>
    <row r="207" spans="1:17" ht="14.25">
      <c r="A207" s="15" t="s">
        <v>494</v>
      </c>
      <c r="B207" s="7" t="s">
        <v>369</v>
      </c>
      <c r="C207" s="144">
        <f>SUM(C202:C206)</f>
        <v>0</v>
      </c>
      <c r="D207" s="144">
        <f aca="true" t="shared" si="43" ref="D207:N207">SUM(D202:D206)</f>
        <v>0</v>
      </c>
      <c r="E207" s="144">
        <f t="shared" si="43"/>
        <v>0</v>
      </c>
      <c r="F207" s="144">
        <f t="shared" si="43"/>
        <v>0</v>
      </c>
      <c r="G207" s="144">
        <f t="shared" si="43"/>
        <v>0</v>
      </c>
      <c r="H207" s="144">
        <f t="shared" si="43"/>
        <v>0</v>
      </c>
      <c r="I207" s="144">
        <f t="shared" si="43"/>
        <v>0</v>
      </c>
      <c r="J207" s="144">
        <f t="shared" si="43"/>
        <v>0</v>
      </c>
      <c r="K207" s="144">
        <f t="shared" si="43"/>
        <v>0</v>
      </c>
      <c r="L207" s="144">
        <f t="shared" si="43"/>
        <v>0</v>
      </c>
      <c r="M207" s="144">
        <f t="shared" si="43"/>
        <v>0</v>
      </c>
      <c r="N207" s="144">
        <f t="shared" si="43"/>
        <v>0</v>
      </c>
      <c r="O207" s="144">
        <f t="shared" si="41"/>
        <v>0</v>
      </c>
      <c r="P207" s="4"/>
      <c r="Q207" s="4"/>
    </row>
    <row r="208" spans="1:17" ht="14.25">
      <c r="A208" s="13" t="s">
        <v>370</v>
      </c>
      <c r="B208" s="5" t="s">
        <v>371</v>
      </c>
      <c r="C208" s="144"/>
      <c r="D208" s="144"/>
      <c r="E208" s="144"/>
      <c r="F208" s="144"/>
      <c r="G208" s="144"/>
      <c r="H208" s="144"/>
      <c r="I208" s="144"/>
      <c r="J208" s="144"/>
      <c r="K208" s="144"/>
      <c r="L208" s="144"/>
      <c r="M208" s="144"/>
      <c r="N208" s="144"/>
      <c r="O208" s="144">
        <f t="shared" si="41"/>
        <v>0</v>
      </c>
      <c r="P208" s="4"/>
      <c r="Q208" s="4"/>
    </row>
    <row r="209" spans="1:17" ht="14.25">
      <c r="A209" s="13" t="s">
        <v>372</v>
      </c>
      <c r="B209" s="5" t="s">
        <v>373</v>
      </c>
      <c r="C209" s="144"/>
      <c r="D209" s="144"/>
      <c r="E209" s="144"/>
      <c r="F209" s="144"/>
      <c r="G209" s="144"/>
      <c r="H209" s="144"/>
      <c r="I209" s="144"/>
      <c r="J209" s="144"/>
      <c r="K209" s="144"/>
      <c r="L209" s="144"/>
      <c r="M209" s="144"/>
      <c r="N209" s="144"/>
      <c r="O209" s="144">
        <f t="shared" si="41"/>
        <v>0</v>
      </c>
      <c r="P209" s="4"/>
      <c r="Q209" s="4"/>
    </row>
    <row r="210" spans="1:17" ht="14.25">
      <c r="A210" s="37" t="s">
        <v>374</v>
      </c>
      <c r="B210" s="5" t="s">
        <v>375</v>
      </c>
      <c r="C210" s="144"/>
      <c r="D210" s="144"/>
      <c r="E210" s="144"/>
      <c r="F210" s="144"/>
      <c r="G210" s="144"/>
      <c r="H210" s="144"/>
      <c r="I210" s="144"/>
      <c r="J210" s="144"/>
      <c r="K210" s="144"/>
      <c r="L210" s="144"/>
      <c r="M210" s="144"/>
      <c r="N210" s="144"/>
      <c r="O210" s="144">
        <f t="shared" si="41"/>
        <v>0</v>
      </c>
      <c r="P210" s="4"/>
      <c r="Q210" s="4"/>
    </row>
    <row r="211" spans="1:17" ht="14.25">
      <c r="A211" s="37" t="s">
        <v>477</v>
      </c>
      <c r="B211" s="5" t="s">
        <v>376</v>
      </c>
      <c r="C211" s="144"/>
      <c r="D211" s="144"/>
      <c r="E211" s="144"/>
      <c r="F211" s="144"/>
      <c r="G211" s="144"/>
      <c r="H211" s="144"/>
      <c r="I211" s="144"/>
      <c r="J211" s="144"/>
      <c r="K211" s="144"/>
      <c r="L211" s="144"/>
      <c r="M211" s="144"/>
      <c r="N211" s="144"/>
      <c r="O211" s="144">
        <f t="shared" si="41"/>
        <v>0</v>
      </c>
      <c r="P211" s="4"/>
      <c r="Q211" s="4"/>
    </row>
    <row r="212" spans="1:17" ht="14.25">
      <c r="A212" s="14" t="s">
        <v>495</v>
      </c>
      <c r="B212" s="7" t="s">
        <v>377</v>
      </c>
      <c r="C212" s="144">
        <f>SUM(C208:C211)</f>
        <v>0</v>
      </c>
      <c r="D212" s="144">
        <f aca="true" t="shared" si="44" ref="D212:N212">SUM(D208:D211)</f>
        <v>0</v>
      </c>
      <c r="E212" s="144">
        <f t="shared" si="44"/>
        <v>0</v>
      </c>
      <c r="F212" s="144">
        <f t="shared" si="44"/>
        <v>0</v>
      </c>
      <c r="G212" s="144">
        <f t="shared" si="44"/>
        <v>0</v>
      </c>
      <c r="H212" s="144">
        <f t="shared" si="44"/>
        <v>0</v>
      </c>
      <c r="I212" s="144">
        <f t="shared" si="44"/>
        <v>0</v>
      </c>
      <c r="J212" s="144">
        <f t="shared" si="44"/>
        <v>0</v>
      </c>
      <c r="K212" s="144">
        <f t="shared" si="44"/>
        <v>0</v>
      </c>
      <c r="L212" s="144">
        <f t="shared" si="44"/>
        <v>0</v>
      </c>
      <c r="M212" s="144">
        <f t="shared" si="44"/>
        <v>0</v>
      </c>
      <c r="N212" s="144">
        <f t="shared" si="44"/>
        <v>0</v>
      </c>
      <c r="O212" s="144">
        <f t="shared" si="41"/>
        <v>0</v>
      </c>
      <c r="P212" s="4"/>
      <c r="Q212" s="4"/>
    </row>
    <row r="213" spans="1:17" ht="14.25">
      <c r="A213" s="15" t="s">
        <v>378</v>
      </c>
      <c r="B213" s="7" t="s">
        <v>379</v>
      </c>
      <c r="C213" s="144"/>
      <c r="D213" s="144"/>
      <c r="E213" s="144"/>
      <c r="F213" s="144"/>
      <c r="G213" s="144"/>
      <c r="H213" s="144"/>
      <c r="I213" s="144"/>
      <c r="J213" s="144"/>
      <c r="K213" s="144"/>
      <c r="L213" s="144"/>
      <c r="M213" s="144"/>
      <c r="N213" s="144"/>
      <c r="O213" s="144">
        <f t="shared" si="41"/>
        <v>0</v>
      </c>
      <c r="P213" s="4"/>
      <c r="Q213" s="4"/>
    </row>
    <row r="214" spans="1:17" ht="15">
      <c r="A214" s="40" t="s">
        <v>496</v>
      </c>
      <c r="B214" s="41" t="s">
        <v>380</v>
      </c>
      <c r="C214" s="135">
        <f>SUM(C191+C196+C201+C207+C212+C213)</f>
        <v>44159808</v>
      </c>
      <c r="D214" s="135">
        <f aca="true" t="shared" si="45" ref="D214:N214">SUM(D191+D196+D201+D207+D212+D213)</f>
        <v>0</v>
      </c>
      <c r="E214" s="135">
        <f t="shared" si="45"/>
        <v>0</v>
      </c>
      <c r="F214" s="135">
        <f t="shared" si="45"/>
        <v>0</v>
      </c>
      <c r="G214" s="135">
        <f t="shared" si="45"/>
        <v>0</v>
      </c>
      <c r="H214" s="135">
        <f t="shared" si="45"/>
        <v>0</v>
      </c>
      <c r="I214" s="135">
        <f t="shared" si="45"/>
        <v>0</v>
      </c>
      <c r="J214" s="135">
        <f t="shared" si="45"/>
        <v>0</v>
      </c>
      <c r="K214" s="135">
        <f t="shared" si="45"/>
        <v>0</v>
      </c>
      <c r="L214" s="135">
        <f t="shared" si="45"/>
        <v>0</v>
      </c>
      <c r="M214" s="135">
        <f t="shared" si="45"/>
        <v>0</v>
      </c>
      <c r="N214" s="135">
        <f t="shared" si="45"/>
        <v>0</v>
      </c>
      <c r="O214" s="135">
        <f t="shared" si="41"/>
        <v>44159808</v>
      </c>
      <c r="P214" s="4"/>
      <c r="Q214" s="4"/>
    </row>
    <row r="215" spans="1:17" ht="15">
      <c r="A215" s="44" t="s">
        <v>479</v>
      </c>
      <c r="B215" s="45"/>
      <c r="C215" s="135">
        <f>SUM(C185+C214)</f>
        <v>71682644</v>
      </c>
      <c r="D215" s="135">
        <f aca="true" t="shared" si="46" ref="D215:O215">SUM(D185+D214)</f>
        <v>19522837</v>
      </c>
      <c r="E215" s="135">
        <f t="shared" si="46"/>
        <v>33513833</v>
      </c>
      <c r="F215" s="135">
        <f t="shared" si="46"/>
        <v>21193833</v>
      </c>
      <c r="G215" s="135">
        <f t="shared" si="46"/>
        <v>19526833</v>
      </c>
      <c r="H215" s="135">
        <f t="shared" si="46"/>
        <v>19523833</v>
      </c>
      <c r="I215" s="135">
        <f t="shared" si="46"/>
        <v>19522833</v>
      </c>
      <c r="J215" s="135">
        <f t="shared" si="46"/>
        <v>19522833</v>
      </c>
      <c r="K215" s="135">
        <f t="shared" si="46"/>
        <v>33513833</v>
      </c>
      <c r="L215" s="135">
        <f t="shared" si="46"/>
        <v>21182833</v>
      </c>
      <c r="M215" s="135">
        <f t="shared" si="46"/>
        <v>19512833</v>
      </c>
      <c r="N215" s="135">
        <f t="shared" si="46"/>
        <v>19512829</v>
      </c>
      <c r="O215" s="135">
        <f t="shared" si="46"/>
        <v>317731807</v>
      </c>
      <c r="P215" s="4"/>
      <c r="Q215" s="4"/>
    </row>
    <row r="216" spans="2:17" ht="14.2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2:17" ht="14.2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2:17" ht="14.2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2:17" ht="14.2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2:17" ht="14.2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2:17" ht="14.25"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2:17" ht="14.25"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2:17" ht="14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2:17" ht="14.25"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2:17" ht="14.25"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2:17" ht="14.25"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2:17" ht="14.25"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2:17" ht="14.25"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228"/>
  <sheetViews>
    <sheetView zoomScalePageLayoutView="0" workbookViewId="0" topLeftCell="B121">
      <selection activeCell="C201" sqref="C201:O201"/>
    </sheetView>
  </sheetViews>
  <sheetFormatPr defaultColWidth="9.140625" defaultRowHeight="15"/>
  <cols>
    <col min="1" max="1" width="91.140625" style="0" customWidth="1"/>
    <col min="3" max="3" width="14.421875" style="0" customWidth="1"/>
    <col min="4" max="4" width="12.57421875" style="0" customWidth="1"/>
    <col min="5" max="6" width="13.00390625" style="0" customWidth="1"/>
    <col min="7" max="7" width="12.8515625" style="0" customWidth="1"/>
    <col min="8" max="8" width="13.7109375" style="0" customWidth="1"/>
    <col min="9" max="9" width="12.8515625" style="0" customWidth="1"/>
    <col min="10" max="10" width="15.421875" style="0" bestFit="1" customWidth="1"/>
    <col min="11" max="11" width="16.28125" style="0" bestFit="1" customWidth="1"/>
    <col min="12" max="12" width="14.57421875" style="0" customWidth="1"/>
    <col min="13" max="13" width="14.28125" style="0" bestFit="1" customWidth="1"/>
    <col min="14" max="14" width="14.140625" style="0" bestFit="1" customWidth="1"/>
    <col min="15" max="15" width="21.140625" style="0" customWidth="1"/>
  </cols>
  <sheetData>
    <row r="1" spans="1:6" ht="14.25">
      <c r="A1" s="126"/>
      <c r="B1" s="90"/>
      <c r="C1" s="90"/>
      <c r="D1" s="90"/>
      <c r="E1" s="90"/>
      <c r="F1" s="90"/>
    </row>
    <row r="2" spans="1:15" ht="28.5" customHeight="1">
      <c r="A2" s="159" t="s">
        <v>617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</row>
    <row r="3" spans="1:15" ht="26.25" customHeight="1">
      <c r="A3" s="162" t="s">
        <v>609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</row>
    <row r="5" ht="14.25">
      <c r="A5" s="115" t="s">
        <v>575</v>
      </c>
    </row>
    <row r="6" spans="1:17" ht="26.25">
      <c r="A6" s="2" t="s">
        <v>78</v>
      </c>
      <c r="B6" s="3" t="s">
        <v>79</v>
      </c>
      <c r="C6" s="127" t="s">
        <v>20</v>
      </c>
      <c r="D6" s="127" t="s">
        <v>21</v>
      </c>
      <c r="E6" s="127" t="s">
        <v>22</v>
      </c>
      <c r="F6" s="127" t="s">
        <v>23</v>
      </c>
      <c r="G6" s="127" t="s">
        <v>24</v>
      </c>
      <c r="H6" s="127" t="s">
        <v>25</v>
      </c>
      <c r="I6" s="127" t="s">
        <v>26</v>
      </c>
      <c r="J6" s="127" t="s">
        <v>27</v>
      </c>
      <c r="K6" s="127" t="s">
        <v>28</v>
      </c>
      <c r="L6" s="127" t="s">
        <v>29</v>
      </c>
      <c r="M6" s="127" t="s">
        <v>30</v>
      </c>
      <c r="N6" s="127" t="s">
        <v>31</v>
      </c>
      <c r="O6" s="128" t="s">
        <v>18</v>
      </c>
      <c r="P6" s="115"/>
      <c r="Q6" s="115"/>
    </row>
    <row r="7" spans="1:17" ht="14.25">
      <c r="A7" s="28" t="s">
        <v>80</v>
      </c>
      <c r="B7" s="29" t="s">
        <v>81</v>
      </c>
      <c r="C7" s="134">
        <v>3550825</v>
      </c>
      <c r="D7" s="134">
        <v>3550825</v>
      </c>
      <c r="E7" s="134">
        <v>3550825</v>
      </c>
      <c r="F7" s="134">
        <v>3550825</v>
      </c>
      <c r="G7" s="134">
        <v>3550825</v>
      </c>
      <c r="H7" s="134">
        <v>3550825</v>
      </c>
      <c r="I7" s="134">
        <v>3550825</v>
      </c>
      <c r="J7" s="134">
        <v>3550825</v>
      </c>
      <c r="K7" s="134">
        <v>3550825</v>
      </c>
      <c r="L7" s="134">
        <v>3550825</v>
      </c>
      <c r="M7" s="134">
        <v>3550825</v>
      </c>
      <c r="N7" s="134">
        <v>3550825</v>
      </c>
      <c r="O7" s="134">
        <f>SUM(C7:N7)</f>
        <v>42609900</v>
      </c>
      <c r="P7" s="115"/>
      <c r="Q7" s="115"/>
    </row>
    <row r="8" spans="1:17" ht="14.25">
      <c r="A8" s="28" t="s">
        <v>82</v>
      </c>
      <c r="B8" s="30" t="s">
        <v>83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>
        <f aca="true" t="shared" si="0" ref="O8:O71">SUM(C8:N8)</f>
        <v>0</v>
      </c>
      <c r="P8" s="115"/>
      <c r="Q8" s="115"/>
    </row>
    <row r="9" spans="1:17" ht="14.25">
      <c r="A9" s="28" t="s">
        <v>84</v>
      </c>
      <c r="B9" s="30" t="s">
        <v>85</v>
      </c>
      <c r="C9" s="134"/>
      <c r="D9" s="134"/>
      <c r="E9" s="134"/>
      <c r="F9" s="134"/>
      <c r="G9" s="134"/>
      <c r="H9" s="134">
        <v>1437295</v>
      </c>
      <c r="I9" s="134"/>
      <c r="J9" s="134"/>
      <c r="K9" s="134"/>
      <c r="L9" s="134"/>
      <c r="M9" s="134">
        <v>1437295</v>
      </c>
      <c r="N9" s="134"/>
      <c r="O9" s="134">
        <f t="shared" si="0"/>
        <v>2874590</v>
      </c>
      <c r="P9" s="115"/>
      <c r="Q9" s="115"/>
    </row>
    <row r="10" spans="1:17" ht="14.25">
      <c r="A10" s="31" t="s">
        <v>86</v>
      </c>
      <c r="B10" s="30" t="s">
        <v>87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>
        <f t="shared" si="0"/>
        <v>0</v>
      </c>
      <c r="P10" s="115"/>
      <c r="Q10" s="115"/>
    </row>
    <row r="11" spans="1:17" ht="14.25">
      <c r="A11" s="31" t="s">
        <v>88</v>
      </c>
      <c r="B11" s="30" t="s">
        <v>89</v>
      </c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>
        <f t="shared" si="0"/>
        <v>0</v>
      </c>
      <c r="P11" s="115"/>
      <c r="Q11" s="115"/>
    </row>
    <row r="12" spans="1:17" ht="14.25">
      <c r="A12" s="31" t="s">
        <v>90</v>
      </c>
      <c r="B12" s="30" t="s">
        <v>91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>
        <f t="shared" si="0"/>
        <v>0</v>
      </c>
      <c r="P12" s="115"/>
      <c r="Q12" s="115"/>
    </row>
    <row r="13" spans="1:17" ht="14.25">
      <c r="A13" s="31" t="s">
        <v>92</v>
      </c>
      <c r="B13" s="30" t="s">
        <v>93</v>
      </c>
      <c r="C13" s="134"/>
      <c r="D13" s="134"/>
      <c r="E13" s="134"/>
      <c r="F13" s="134"/>
      <c r="G13" s="134"/>
      <c r="H13" s="134">
        <v>1550000</v>
      </c>
      <c r="I13" s="134"/>
      <c r="J13" s="134"/>
      <c r="K13" s="134"/>
      <c r="L13" s="134"/>
      <c r="M13" s="134">
        <v>1550000</v>
      </c>
      <c r="N13" s="134"/>
      <c r="O13" s="134">
        <f t="shared" si="0"/>
        <v>3100000</v>
      </c>
      <c r="P13" s="115"/>
      <c r="Q13" s="115"/>
    </row>
    <row r="14" spans="1:17" ht="14.25">
      <c r="A14" s="31" t="s">
        <v>94</v>
      </c>
      <c r="B14" s="30" t="s">
        <v>95</v>
      </c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>
        <f t="shared" si="0"/>
        <v>0</v>
      </c>
      <c r="P14" s="115"/>
      <c r="Q14" s="115"/>
    </row>
    <row r="15" spans="1:17" ht="14.25">
      <c r="A15" s="5" t="s">
        <v>96</v>
      </c>
      <c r="B15" s="30" t="s">
        <v>97</v>
      </c>
      <c r="C15" s="134">
        <v>20800</v>
      </c>
      <c r="D15" s="134">
        <v>20800</v>
      </c>
      <c r="E15" s="134">
        <v>20800</v>
      </c>
      <c r="F15" s="134">
        <v>20800</v>
      </c>
      <c r="G15" s="134">
        <v>20800</v>
      </c>
      <c r="H15" s="134">
        <v>20800</v>
      </c>
      <c r="I15" s="134">
        <v>20800</v>
      </c>
      <c r="J15" s="134">
        <v>20800</v>
      </c>
      <c r="K15" s="134">
        <v>20900</v>
      </c>
      <c r="L15" s="134">
        <v>20900</v>
      </c>
      <c r="M15" s="134">
        <v>20900</v>
      </c>
      <c r="N15" s="134">
        <v>20900</v>
      </c>
      <c r="O15" s="134">
        <f t="shared" si="0"/>
        <v>250000</v>
      </c>
      <c r="P15" s="115"/>
      <c r="Q15" s="115"/>
    </row>
    <row r="16" spans="1:17" ht="14.25">
      <c r="A16" s="5" t="s">
        <v>98</v>
      </c>
      <c r="B16" s="30" t="s">
        <v>99</v>
      </c>
      <c r="C16" s="134">
        <v>50000</v>
      </c>
      <c r="D16" s="134">
        <v>50000</v>
      </c>
      <c r="E16" s="134">
        <v>50000</v>
      </c>
      <c r="F16" s="134">
        <v>50000</v>
      </c>
      <c r="G16" s="134">
        <v>50000</v>
      </c>
      <c r="H16" s="134">
        <v>50000</v>
      </c>
      <c r="I16" s="134">
        <v>50000</v>
      </c>
      <c r="J16" s="134">
        <v>50000</v>
      </c>
      <c r="K16" s="134">
        <v>50000</v>
      </c>
      <c r="L16" s="134"/>
      <c r="M16" s="134"/>
      <c r="N16" s="134">
        <v>50000</v>
      </c>
      <c r="O16" s="134">
        <f t="shared" si="0"/>
        <v>500000</v>
      </c>
      <c r="P16" s="115"/>
      <c r="Q16" s="115"/>
    </row>
    <row r="17" spans="1:17" ht="14.25">
      <c r="A17" s="5" t="s">
        <v>100</v>
      </c>
      <c r="B17" s="30" t="s">
        <v>101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>
        <f t="shared" si="0"/>
        <v>0</v>
      </c>
      <c r="P17" s="115"/>
      <c r="Q17" s="115"/>
    </row>
    <row r="18" spans="1:17" ht="14.25">
      <c r="A18" s="5" t="s">
        <v>102</v>
      </c>
      <c r="B18" s="30" t="s">
        <v>103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>
        <f t="shared" si="0"/>
        <v>0</v>
      </c>
      <c r="P18" s="115"/>
      <c r="Q18" s="115"/>
    </row>
    <row r="19" spans="1:17" ht="14.25">
      <c r="A19" s="5" t="s">
        <v>408</v>
      </c>
      <c r="B19" s="30" t="s">
        <v>104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>
        <f t="shared" si="0"/>
        <v>0</v>
      </c>
      <c r="P19" s="115"/>
      <c r="Q19" s="115"/>
    </row>
    <row r="20" spans="1:17" ht="14.25">
      <c r="A20" s="32" t="s">
        <v>381</v>
      </c>
      <c r="B20" s="33" t="s">
        <v>105</v>
      </c>
      <c r="C20" s="135">
        <f>SUM(C7:C19)</f>
        <v>3621625</v>
      </c>
      <c r="D20" s="135">
        <f aca="true" t="shared" si="1" ref="D20:N20">SUM(D7:D19)</f>
        <v>3621625</v>
      </c>
      <c r="E20" s="135">
        <f t="shared" si="1"/>
        <v>3621625</v>
      </c>
      <c r="F20" s="135">
        <f t="shared" si="1"/>
        <v>3621625</v>
      </c>
      <c r="G20" s="135">
        <f t="shared" si="1"/>
        <v>3621625</v>
      </c>
      <c r="H20" s="135">
        <f t="shared" si="1"/>
        <v>6608920</v>
      </c>
      <c r="I20" s="135">
        <f t="shared" si="1"/>
        <v>3621625</v>
      </c>
      <c r="J20" s="135">
        <f t="shared" si="1"/>
        <v>3621625</v>
      </c>
      <c r="K20" s="135">
        <f t="shared" si="1"/>
        <v>3621725</v>
      </c>
      <c r="L20" s="135">
        <f t="shared" si="1"/>
        <v>3571725</v>
      </c>
      <c r="M20" s="135">
        <f t="shared" si="1"/>
        <v>6559020</v>
      </c>
      <c r="N20" s="135">
        <f t="shared" si="1"/>
        <v>3621725</v>
      </c>
      <c r="O20" s="135">
        <f t="shared" si="0"/>
        <v>49334490</v>
      </c>
      <c r="P20" s="115"/>
      <c r="Q20" s="115"/>
    </row>
    <row r="21" spans="1:17" ht="14.25">
      <c r="A21" s="5" t="s">
        <v>106</v>
      </c>
      <c r="B21" s="30" t="s">
        <v>107</v>
      </c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>
        <f t="shared" si="0"/>
        <v>0</v>
      </c>
      <c r="P21" s="115"/>
      <c r="Q21" s="115"/>
    </row>
    <row r="22" spans="1:17" ht="14.25">
      <c r="A22" s="5" t="s">
        <v>108</v>
      </c>
      <c r="B22" s="30" t="s">
        <v>109</v>
      </c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>
        <f t="shared" si="0"/>
        <v>0</v>
      </c>
      <c r="P22" s="115"/>
      <c r="Q22" s="115"/>
    </row>
    <row r="23" spans="1:17" ht="14.25">
      <c r="A23" s="6" t="s">
        <v>110</v>
      </c>
      <c r="B23" s="30" t="s">
        <v>111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>
        <f t="shared" si="0"/>
        <v>0</v>
      </c>
      <c r="P23" s="115"/>
      <c r="Q23" s="115"/>
    </row>
    <row r="24" spans="1:17" ht="14.25">
      <c r="A24" s="7" t="s">
        <v>382</v>
      </c>
      <c r="B24" s="33" t="s">
        <v>112</v>
      </c>
      <c r="C24" s="134">
        <f>SUM(C21:C23)</f>
        <v>0</v>
      </c>
      <c r="D24" s="134">
        <f aca="true" t="shared" si="2" ref="D24:N24">SUM(D21:D23)</f>
        <v>0</v>
      </c>
      <c r="E24" s="134">
        <f t="shared" si="2"/>
        <v>0</v>
      </c>
      <c r="F24" s="134">
        <f t="shared" si="2"/>
        <v>0</v>
      </c>
      <c r="G24" s="134">
        <f t="shared" si="2"/>
        <v>0</v>
      </c>
      <c r="H24" s="134">
        <f t="shared" si="2"/>
        <v>0</v>
      </c>
      <c r="I24" s="134">
        <f t="shared" si="2"/>
        <v>0</v>
      </c>
      <c r="J24" s="134">
        <f t="shared" si="2"/>
        <v>0</v>
      </c>
      <c r="K24" s="134">
        <f t="shared" si="2"/>
        <v>0</v>
      </c>
      <c r="L24" s="134">
        <f t="shared" si="2"/>
        <v>0</v>
      </c>
      <c r="M24" s="134">
        <f t="shared" si="2"/>
        <v>0</v>
      </c>
      <c r="N24" s="134">
        <f t="shared" si="2"/>
        <v>0</v>
      </c>
      <c r="O24" s="134">
        <f t="shared" si="0"/>
        <v>0</v>
      </c>
      <c r="P24" s="115"/>
      <c r="Q24" s="115"/>
    </row>
    <row r="25" spans="1:17" ht="14.25">
      <c r="A25" s="52" t="s">
        <v>438</v>
      </c>
      <c r="B25" s="53" t="s">
        <v>113</v>
      </c>
      <c r="C25" s="135">
        <f>SUM(C20+C24)</f>
        <v>3621625</v>
      </c>
      <c r="D25" s="135">
        <f aca="true" t="shared" si="3" ref="D25:N25">SUM(D20+D24)</f>
        <v>3621625</v>
      </c>
      <c r="E25" s="135">
        <f t="shared" si="3"/>
        <v>3621625</v>
      </c>
      <c r="F25" s="135">
        <f t="shared" si="3"/>
        <v>3621625</v>
      </c>
      <c r="G25" s="135">
        <f t="shared" si="3"/>
        <v>3621625</v>
      </c>
      <c r="H25" s="135">
        <f t="shared" si="3"/>
        <v>6608920</v>
      </c>
      <c r="I25" s="135">
        <f t="shared" si="3"/>
        <v>3621625</v>
      </c>
      <c r="J25" s="135">
        <f>SUM(J20+J24)</f>
        <v>3621625</v>
      </c>
      <c r="K25" s="135">
        <f t="shared" si="3"/>
        <v>3621725</v>
      </c>
      <c r="L25" s="135">
        <f t="shared" si="3"/>
        <v>3571725</v>
      </c>
      <c r="M25" s="135">
        <f t="shared" si="3"/>
        <v>6559020</v>
      </c>
      <c r="N25" s="135">
        <f t="shared" si="3"/>
        <v>3621725</v>
      </c>
      <c r="O25" s="135">
        <f t="shared" si="0"/>
        <v>49334490</v>
      </c>
      <c r="P25" s="115"/>
      <c r="Q25" s="115"/>
    </row>
    <row r="26" spans="1:17" ht="14.25">
      <c r="A26" s="39" t="s">
        <v>409</v>
      </c>
      <c r="B26" s="53" t="s">
        <v>114</v>
      </c>
      <c r="C26" s="135">
        <v>922284</v>
      </c>
      <c r="D26" s="135">
        <v>922284</v>
      </c>
      <c r="E26" s="135">
        <v>922284</v>
      </c>
      <c r="F26" s="135">
        <v>922284</v>
      </c>
      <c r="G26" s="135">
        <v>922284</v>
      </c>
      <c r="H26" s="135">
        <v>922284</v>
      </c>
      <c r="I26" s="135">
        <v>922284</v>
      </c>
      <c r="J26" s="135">
        <v>922284</v>
      </c>
      <c r="K26" s="135">
        <v>922284</v>
      </c>
      <c r="L26" s="135">
        <v>922284</v>
      </c>
      <c r="M26" s="135">
        <v>922284</v>
      </c>
      <c r="N26" s="135">
        <v>922284</v>
      </c>
      <c r="O26" s="135">
        <f t="shared" si="0"/>
        <v>11067408</v>
      </c>
      <c r="P26" s="115"/>
      <c r="Q26" s="115"/>
    </row>
    <row r="27" spans="1:17" ht="14.25">
      <c r="A27" s="5" t="s">
        <v>115</v>
      </c>
      <c r="B27" s="30" t="s">
        <v>116</v>
      </c>
      <c r="C27" s="134">
        <v>164166</v>
      </c>
      <c r="D27" s="134">
        <v>164166</v>
      </c>
      <c r="E27" s="134">
        <v>164166</v>
      </c>
      <c r="F27" s="134">
        <v>164166</v>
      </c>
      <c r="G27" s="134">
        <v>164166</v>
      </c>
      <c r="H27" s="134">
        <v>164166</v>
      </c>
      <c r="I27" s="134">
        <v>164166</v>
      </c>
      <c r="J27" s="134">
        <v>164166</v>
      </c>
      <c r="K27" s="134">
        <v>164166</v>
      </c>
      <c r="L27" s="134">
        <v>164166</v>
      </c>
      <c r="M27" s="134">
        <v>164166</v>
      </c>
      <c r="N27" s="134">
        <v>164174</v>
      </c>
      <c r="O27" s="134">
        <f t="shared" si="0"/>
        <v>1970000</v>
      </c>
      <c r="P27" s="115"/>
      <c r="Q27" s="115"/>
    </row>
    <row r="28" spans="1:17" ht="14.25">
      <c r="A28" s="5" t="s">
        <v>117</v>
      </c>
      <c r="B28" s="30" t="s">
        <v>118</v>
      </c>
      <c r="C28" s="134">
        <v>37500</v>
      </c>
      <c r="D28" s="134">
        <v>37500</v>
      </c>
      <c r="E28" s="134">
        <v>37500</v>
      </c>
      <c r="F28" s="134">
        <v>37500</v>
      </c>
      <c r="G28" s="134">
        <v>37500</v>
      </c>
      <c r="H28" s="134">
        <v>37500</v>
      </c>
      <c r="I28" s="134">
        <v>37500</v>
      </c>
      <c r="J28" s="134">
        <v>37500</v>
      </c>
      <c r="K28" s="134">
        <v>126165</v>
      </c>
      <c r="L28" s="134">
        <v>37500</v>
      </c>
      <c r="M28" s="134">
        <v>37500</v>
      </c>
      <c r="N28" s="134">
        <v>37500</v>
      </c>
      <c r="O28" s="134">
        <f t="shared" si="0"/>
        <v>538665</v>
      </c>
      <c r="P28" s="115"/>
      <c r="Q28" s="115"/>
    </row>
    <row r="29" spans="1:17" ht="14.25">
      <c r="A29" s="5" t="s">
        <v>119</v>
      </c>
      <c r="B29" s="30" t="s">
        <v>120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>
        <f t="shared" si="0"/>
        <v>0</v>
      </c>
      <c r="P29" s="115"/>
      <c r="Q29" s="115"/>
    </row>
    <row r="30" spans="1:17" ht="14.25">
      <c r="A30" s="7" t="s">
        <v>383</v>
      </c>
      <c r="B30" s="33" t="s">
        <v>121</v>
      </c>
      <c r="C30" s="135">
        <f>SUM(C27:C29)</f>
        <v>201666</v>
      </c>
      <c r="D30" s="135">
        <f aca="true" t="shared" si="4" ref="D30:N30">SUM(D27:D29)</f>
        <v>201666</v>
      </c>
      <c r="E30" s="135">
        <f t="shared" si="4"/>
        <v>201666</v>
      </c>
      <c r="F30" s="135">
        <f t="shared" si="4"/>
        <v>201666</v>
      </c>
      <c r="G30" s="135">
        <f t="shared" si="4"/>
        <v>201666</v>
      </c>
      <c r="H30" s="135">
        <f t="shared" si="4"/>
        <v>201666</v>
      </c>
      <c r="I30" s="135">
        <f t="shared" si="4"/>
        <v>201666</v>
      </c>
      <c r="J30" s="135">
        <f t="shared" si="4"/>
        <v>201666</v>
      </c>
      <c r="K30" s="135">
        <f t="shared" si="4"/>
        <v>290331</v>
      </c>
      <c r="L30" s="135">
        <f t="shared" si="4"/>
        <v>201666</v>
      </c>
      <c r="M30" s="135">
        <f t="shared" si="4"/>
        <v>201666</v>
      </c>
      <c r="N30" s="135">
        <f t="shared" si="4"/>
        <v>201674</v>
      </c>
      <c r="O30" s="135">
        <f t="shared" si="0"/>
        <v>2508665</v>
      </c>
      <c r="P30" s="115"/>
      <c r="Q30" s="115"/>
    </row>
    <row r="31" spans="1:17" ht="14.25">
      <c r="A31" s="5" t="s">
        <v>122</v>
      </c>
      <c r="B31" s="30" t="s">
        <v>123</v>
      </c>
      <c r="C31" s="134">
        <v>31674</v>
      </c>
      <c r="D31" s="134">
        <v>31666</v>
      </c>
      <c r="E31" s="134">
        <v>31666</v>
      </c>
      <c r="F31" s="134">
        <v>31666</v>
      </c>
      <c r="G31" s="134">
        <v>31666</v>
      </c>
      <c r="H31" s="134">
        <v>31666</v>
      </c>
      <c r="I31" s="134">
        <v>31666</v>
      </c>
      <c r="J31" s="134">
        <v>31666</v>
      </c>
      <c r="K31" s="134">
        <v>31666</v>
      </c>
      <c r="L31" s="134">
        <v>31666</v>
      </c>
      <c r="M31" s="134">
        <v>31666</v>
      </c>
      <c r="N31" s="134">
        <v>31666</v>
      </c>
      <c r="O31" s="134">
        <f t="shared" si="0"/>
        <v>380000</v>
      </c>
      <c r="P31" s="115"/>
      <c r="Q31" s="115"/>
    </row>
    <row r="32" spans="1:17" ht="14.25">
      <c r="A32" s="5" t="s">
        <v>124</v>
      </c>
      <c r="B32" s="30" t="s">
        <v>125</v>
      </c>
      <c r="C32" s="134">
        <v>65000</v>
      </c>
      <c r="D32" s="134">
        <v>65000</v>
      </c>
      <c r="E32" s="134">
        <v>65000</v>
      </c>
      <c r="F32" s="134">
        <v>65000</v>
      </c>
      <c r="G32" s="134">
        <v>65000</v>
      </c>
      <c r="H32" s="134">
        <v>65000</v>
      </c>
      <c r="I32" s="134">
        <v>65000</v>
      </c>
      <c r="J32" s="134">
        <v>65000</v>
      </c>
      <c r="K32" s="134">
        <v>65000</v>
      </c>
      <c r="L32" s="134">
        <v>65000</v>
      </c>
      <c r="M32" s="134">
        <v>65000</v>
      </c>
      <c r="N32" s="134">
        <v>65000</v>
      </c>
      <c r="O32" s="134">
        <f t="shared" si="0"/>
        <v>780000</v>
      </c>
      <c r="P32" s="115"/>
      <c r="Q32" s="115"/>
    </row>
    <row r="33" spans="1:17" ht="14.25">
      <c r="A33" s="7" t="s">
        <v>439</v>
      </c>
      <c r="B33" s="33" t="s">
        <v>126</v>
      </c>
      <c r="C33" s="135">
        <f>SUM(C31:C32)</f>
        <v>96674</v>
      </c>
      <c r="D33" s="135">
        <f aca="true" t="shared" si="5" ref="D33:N33">SUM(D31:D32)</f>
        <v>96666</v>
      </c>
      <c r="E33" s="135">
        <f t="shared" si="5"/>
        <v>96666</v>
      </c>
      <c r="F33" s="135">
        <f t="shared" si="5"/>
        <v>96666</v>
      </c>
      <c r="G33" s="135">
        <f t="shared" si="5"/>
        <v>96666</v>
      </c>
      <c r="H33" s="135">
        <f t="shared" si="5"/>
        <v>96666</v>
      </c>
      <c r="I33" s="135">
        <f t="shared" si="5"/>
        <v>96666</v>
      </c>
      <c r="J33" s="135">
        <f t="shared" si="5"/>
        <v>96666</v>
      </c>
      <c r="K33" s="135">
        <f t="shared" si="5"/>
        <v>96666</v>
      </c>
      <c r="L33" s="135">
        <f t="shared" si="5"/>
        <v>96666</v>
      </c>
      <c r="M33" s="135">
        <f t="shared" si="5"/>
        <v>96666</v>
      </c>
      <c r="N33" s="135">
        <f t="shared" si="5"/>
        <v>96666</v>
      </c>
      <c r="O33" s="135">
        <f t="shared" si="0"/>
        <v>1160000</v>
      </c>
      <c r="P33" s="115"/>
      <c r="Q33" s="115"/>
    </row>
    <row r="34" spans="1:17" ht="14.25">
      <c r="A34" s="5" t="s">
        <v>127</v>
      </c>
      <c r="B34" s="30" t="s">
        <v>128</v>
      </c>
      <c r="C34" s="134">
        <v>85000</v>
      </c>
      <c r="D34" s="134">
        <v>85000</v>
      </c>
      <c r="E34" s="134">
        <v>85000</v>
      </c>
      <c r="F34" s="134">
        <v>85000</v>
      </c>
      <c r="G34" s="134">
        <v>85000</v>
      </c>
      <c r="H34" s="134">
        <v>85000</v>
      </c>
      <c r="I34" s="134">
        <v>85000</v>
      </c>
      <c r="J34" s="134">
        <v>85000</v>
      </c>
      <c r="K34" s="134">
        <v>85000</v>
      </c>
      <c r="L34" s="134">
        <v>85000</v>
      </c>
      <c r="M34" s="134">
        <v>85000</v>
      </c>
      <c r="N34" s="134">
        <v>85000</v>
      </c>
      <c r="O34" s="134">
        <f t="shared" si="0"/>
        <v>1020000</v>
      </c>
      <c r="P34" s="115"/>
      <c r="Q34" s="115"/>
    </row>
    <row r="35" spans="1:17" ht="14.25">
      <c r="A35" s="5" t="s">
        <v>129</v>
      </c>
      <c r="B35" s="30" t="s">
        <v>130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>
        <f t="shared" si="0"/>
        <v>0</v>
      </c>
      <c r="P35" s="115"/>
      <c r="Q35" s="115"/>
    </row>
    <row r="36" spans="1:17" ht="14.25">
      <c r="A36" s="5" t="s">
        <v>410</v>
      </c>
      <c r="B36" s="30" t="s">
        <v>131</v>
      </c>
      <c r="C36" s="134">
        <v>8300</v>
      </c>
      <c r="D36" s="134">
        <v>8400</v>
      </c>
      <c r="E36" s="134">
        <v>8300</v>
      </c>
      <c r="F36" s="134">
        <v>8300</v>
      </c>
      <c r="G36" s="134">
        <v>8300</v>
      </c>
      <c r="H36" s="134">
        <v>8400</v>
      </c>
      <c r="I36" s="134">
        <v>8300</v>
      </c>
      <c r="J36" s="134">
        <v>8400</v>
      </c>
      <c r="K36" s="134">
        <v>8300</v>
      </c>
      <c r="L36" s="134">
        <v>8400</v>
      </c>
      <c r="M36" s="134">
        <v>8300</v>
      </c>
      <c r="N36" s="134">
        <v>8300</v>
      </c>
      <c r="O36" s="134">
        <f t="shared" si="0"/>
        <v>100000</v>
      </c>
      <c r="P36" s="115"/>
      <c r="Q36" s="115"/>
    </row>
    <row r="37" spans="1:17" ht="14.25">
      <c r="A37" s="5" t="s">
        <v>132</v>
      </c>
      <c r="B37" s="30" t="s">
        <v>133</v>
      </c>
      <c r="C37" s="134">
        <v>86000</v>
      </c>
      <c r="D37" s="134">
        <v>125000</v>
      </c>
      <c r="E37" s="134">
        <v>125000</v>
      </c>
      <c r="F37" s="134">
        <v>125000</v>
      </c>
      <c r="G37" s="134">
        <v>125000</v>
      </c>
      <c r="H37" s="134">
        <v>125000</v>
      </c>
      <c r="I37" s="134">
        <v>125000</v>
      </c>
      <c r="J37" s="134">
        <v>125000</v>
      </c>
      <c r="K37" s="134">
        <v>125000</v>
      </c>
      <c r="L37" s="134">
        <v>125000</v>
      </c>
      <c r="M37" s="134">
        <v>125000</v>
      </c>
      <c r="N37" s="134">
        <v>125000</v>
      </c>
      <c r="O37" s="134">
        <f t="shared" si="0"/>
        <v>1461000</v>
      </c>
      <c r="P37" s="115"/>
      <c r="Q37" s="115"/>
    </row>
    <row r="38" spans="1:17" ht="14.25">
      <c r="A38" s="10" t="s">
        <v>411</v>
      </c>
      <c r="B38" s="30" t="s">
        <v>134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>
        <f t="shared" si="0"/>
        <v>0</v>
      </c>
      <c r="P38" s="115"/>
      <c r="Q38" s="115"/>
    </row>
    <row r="39" spans="1:17" ht="14.25">
      <c r="A39" s="6" t="s">
        <v>135</v>
      </c>
      <c r="B39" s="30" t="s">
        <v>136</v>
      </c>
      <c r="C39" s="134">
        <v>150000</v>
      </c>
      <c r="D39" s="134">
        <v>150000</v>
      </c>
      <c r="E39" s="134">
        <v>150000</v>
      </c>
      <c r="F39" s="134">
        <v>150000</v>
      </c>
      <c r="G39" s="134">
        <v>150000</v>
      </c>
      <c r="H39" s="134">
        <v>150000</v>
      </c>
      <c r="I39" s="134">
        <v>150000</v>
      </c>
      <c r="J39" s="134">
        <v>150000</v>
      </c>
      <c r="K39" s="134">
        <v>150000</v>
      </c>
      <c r="L39" s="134">
        <v>150000</v>
      </c>
      <c r="M39" s="134">
        <v>150000</v>
      </c>
      <c r="N39" s="134">
        <v>150000</v>
      </c>
      <c r="O39" s="134">
        <f t="shared" si="0"/>
        <v>1800000</v>
      </c>
      <c r="P39" s="115"/>
      <c r="Q39" s="115"/>
    </row>
    <row r="40" spans="1:17" ht="14.25">
      <c r="A40" s="5" t="s">
        <v>412</v>
      </c>
      <c r="B40" s="30" t="s">
        <v>137</v>
      </c>
      <c r="C40" s="134">
        <v>13333</v>
      </c>
      <c r="D40" s="134">
        <v>13333</v>
      </c>
      <c r="E40" s="134">
        <v>13333</v>
      </c>
      <c r="F40" s="134">
        <v>13333</v>
      </c>
      <c r="G40" s="134">
        <v>13333</v>
      </c>
      <c r="H40" s="134">
        <v>13333</v>
      </c>
      <c r="I40" s="134">
        <v>13333</v>
      </c>
      <c r="J40" s="134">
        <v>13333</v>
      </c>
      <c r="K40" s="134">
        <v>13333</v>
      </c>
      <c r="L40" s="134">
        <v>13333</v>
      </c>
      <c r="M40" s="134">
        <v>13333</v>
      </c>
      <c r="N40" s="134">
        <v>13337</v>
      </c>
      <c r="O40" s="134">
        <f t="shared" si="0"/>
        <v>160000</v>
      </c>
      <c r="P40" s="115"/>
      <c r="Q40" s="115"/>
    </row>
    <row r="41" spans="1:17" ht="14.25">
      <c r="A41" s="7" t="s">
        <v>384</v>
      </c>
      <c r="B41" s="33" t="s">
        <v>138</v>
      </c>
      <c r="C41" s="135">
        <f>SUM(C34:C40)</f>
        <v>342633</v>
      </c>
      <c r="D41" s="135">
        <f aca="true" t="shared" si="6" ref="D41:N41">SUM(D34:D40)</f>
        <v>381733</v>
      </c>
      <c r="E41" s="135">
        <f t="shared" si="6"/>
        <v>381633</v>
      </c>
      <c r="F41" s="135">
        <f t="shared" si="6"/>
        <v>381633</v>
      </c>
      <c r="G41" s="135">
        <f t="shared" si="6"/>
        <v>381633</v>
      </c>
      <c r="H41" s="135">
        <f t="shared" si="6"/>
        <v>381733</v>
      </c>
      <c r="I41" s="135">
        <f t="shared" si="6"/>
        <v>381633</v>
      </c>
      <c r="J41" s="135">
        <f t="shared" si="6"/>
        <v>381733</v>
      </c>
      <c r="K41" s="135">
        <f t="shared" si="6"/>
        <v>381633</v>
      </c>
      <c r="L41" s="135">
        <f t="shared" si="6"/>
        <v>381733</v>
      </c>
      <c r="M41" s="135">
        <f t="shared" si="6"/>
        <v>381633</v>
      </c>
      <c r="N41" s="135">
        <f t="shared" si="6"/>
        <v>381637</v>
      </c>
      <c r="O41" s="135">
        <f t="shared" si="0"/>
        <v>4541000</v>
      </c>
      <c r="P41" s="115"/>
      <c r="Q41" s="115"/>
    </row>
    <row r="42" spans="1:17" ht="14.25">
      <c r="A42" s="5" t="s">
        <v>139</v>
      </c>
      <c r="B42" s="30" t="s">
        <v>140</v>
      </c>
      <c r="C42" s="134">
        <v>98333</v>
      </c>
      <c r="D42" s="134">
        <v>98333</v>
      </c>
      <c r="E42" s="134">
        <v>98333</v>
      </c>
      <c r="F42" s="134">
        <v>98333</v>
      </c>
      <c r="G42" s="134">
        <v>98333</v>
      </c>
      <c r="H42" s="134">
        <v>98333</v>
      </c>
      <c r="I42" s="134">
        <v>98333</v>
      </c>
      <c r="J42" s="134">
        <v>98333</v>
      </c>
      <c r="K42" s="134">
        <v>98333</v>
      </c>
      <c r="L42" s="134">
        <v>98333</v>
      </c>
      <c r="M42" s="134">
        <v>98333</v>
      </c>
      <c r="N42" s="134">
        <v>98337</v>
      </c>
      <c r="O42" s="134">
        <f t="shared" si="0"/>
        <v>1180000</v>
      </c>
      <c r="P42" s="115"/>
      <c r="Q42" s="115"/>
    </row>
    <row r="43" spans="1:17" ht="14.25">
      <c r="A43" s="5" t="s">
        <v>141</v>
      </c>
      <c r="B43" s="30" t="s">
        <v>142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>
        <f t="shared" si="0"/>
        <v>0</v>
      </c>
      <c r="P43" s="115"/>
      <c r="Q43" s="115"/>
    </row>
    <row r="44" spans="1:17" ht="14.25">
      <c r="A44" s="7" t="s">
        <v>385</v>
      </c>
      <c r="B44" s="33" t="s">
        <v>143</v>
      </c>
      <c r="C44" s="135">
        <f>SUM(C42:C43)</f>
        <v>98333</v>
      </c>
      <c r="D44" s="135">
        <f aca="true" t="shared" si="7" ref="D44:N44">SUM(D42:D43)</f>
        <v>98333</v>
      </c>
      <c r="E44" s="135">
        <f t="shared" si="7"/>
        <v>98333</v>
      </c>
      <c r="F44" s="135">
        <f t="shared" si="7"/>
        <v>98333</v>
      </c>
      <c r="G44" s="135">
        <f t="shared" si="7"/>
        <v>98333</v>
      </c>
      <c r="H44" s="135">
        <f t="shared" si="7"/>
        <v>98333</v>
      </c>
      <c r="I44" s="135">
        <f t="shared" si="7"/>
        <v>98333</v>
      </c>
      <c r="J44" s="135">
        <f t="shared" si="7"/>
        <v>98333</v>
      </c>
      <c r="K44" s="135">
        <f t="shared" si="7"/>
        <v>98333</v>
      </c>
      <c r="L44" s="135">
        <f t="shared" si="7"/>
        <v>98333</v>
      </c>
      <c r="M44" s="135">
        <f t="shared" si="7"/>
        <v>98333</v>
      </c>
      <c r="N44" s="135">
        <f t="shared" si="7"/>
        <v>98337</v>
      </c>
      <c r="O44" s="135">
        <f t="shared" si="0"/>
        <v>1180000</v>
      </c>
      <c r="P44" s="115"/>
      <c r="Q44" s="115"/>
    </row>
    <row r="45" spans="1:17" ht="14.25">
      <c r="A45" s="5" t="s">
        <v>144</v>
      </c>
      <c r="B45" s="30" t="s">
        <v>145</v>
      </c>
      <c r="C45" s="134">
        <v>133925</v>
      </c>
      <c r="D45" s="134">
        <v>133925</v>
      </c>
      <c r="E45" s="134">
        <v>133925</v>
      </c>
      <c r="F45" s="134">
        <v>133925</v>
      </c>
      <c r="G45" s="134">
        <v>133925</v>
      </c>
      <c r="H45" s="134">
        <v>133925</v>
      </c>
      <c r="I45" s="134">
        <v>133925</v>
      </c>
      <c r="J45" s="134">
        <v>133925</v>
      </c>
      <c r="K45" s="134">
        <v>133925</v>
      </c>
      <c r="L45" s="134">
        <v>133925</v>
      </c>
      <c r="M45" s="134">
        <v>133925</v>
      </c>
      <c r="N45" s="134">
        <v>133919</v>
      </c>
      <c r="O45" s="134">
        <f t="shared" si="0"/>
        <v>1607094</v>
      </c>
      <c r="P45" s="115"/>
      <c r="Q45" s="115"/>
    </row>
    <row r="46" spans="1:17" ht="14.25">
      <c r="A46" s="5" t="s">
        <v>146</v>
      </c>
      <c r="B46" s="30" t="s">
        <v>147</v>
      </c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>
        <f t="shared" si="0"/>
        <v>0</v>
      </c>
      <c r="P46" s="115"/>
      <c r="Q46" s="115"/>
    </row>
    <row r="47" spans="1:17" ht="14.25">
      <c r="A47" s="5" t="s">
        <v>413</v>
      </c>
      <c r="B47" s="30" t="s">
        <v>148</v>
      </c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>
        <f t="shared" si="0"/>
        <v>0</v>
      </c>
      <c r="P47" s="115"/>
      <c r="Q47" s="115"/>
    </row>
    <row r="48" spans="1:17" ht="14.25">
      <c r="A48" s="5" t="s">
        <v>414</v>
      </c>
      <c r="B48" s="30" t="s">
        <v>149</v>
      </c>
      <c r="C48" s="134"/>
      <c r="D48" s="134"/>
      <c r="E48" s="134">
        <v>37500</v>
      </c>
      <c r="F48" s="134"/>
      <c r="G48" s="134"/>
      <c r="H48" s="134">
        <v>37500</v>
      </c>
      <c r="I48" s="134"/>
      <c r="J48" s="134"/>
      <c r="K48" s="134">
        <v>37500</v>
      </c>
      <c r="L48" s="134"/>
      <c r="M48" s="134"/>
      <c r="N48" s="134">
        <v>37500</v>
      </c>
      <c r="O48" s="134">
        <f t="shared" si="0"/>
        <v>150000</v>
      </c>
      <c r="P48" s="115"/>
      <c r="Q48" s="115"/>
    </row>
    <row r="49" spans="1:17" ht="14.25">
      <c r="A49" s="5" t="s">
        <v>150</v>
      </c>
      <c r="B49" s="30" t="s">
        <v>151</v>
      </c>
      <c r="C49" s="134">
        <v>4500</v>
      </c>
      <c r="D49" s="134">
        <v>4500</v>
      </c>
      <c r="E49" s="134">
        <v>4500</v>
      </c>
      <c r="F49" s="134">
        <v>4500</v>
      </c>
      <c r="G49" s="134">
        <v>4500</v>
      </c>
      <c r="H49" s="134">
        <v>4500</v>
      </c>
      <c r="I49" s="134">
        <v>199500</v>
      </c>
      <c r="J49" s="134">
        <v>4500</v>
      </c>
      <c r="K49" s="134">
        <v>4500</v>
      </c>
      <c r="L49" s="134">
        <v>4500</v>
      </c>
      <c r="M49" s="134">
        <v>4500</v>
      </c>
      <c r="N49" s="134">
        <v>5500</v>
      </c>
      <c r="O49" s="134">
        <f t="shared" si="0"/>
        <v>250000</v>
      </c>
      <c r="P49" s="115"/>
      <c r="Q49" s="115"/>
    </row>
    <row r="50" spans="1:17" ht="14.25">
      <c r="A50" s="7" t="s">
        <v>386</v>
      </c>
      <c r="B50" s="33" t="s">
        <v>152</v>
      </c>
      <c r="C50" s="135">
        <f>SUM(C45:C49)</f>
        <v>138425</v>
      </c>
      <c r="D50" s="135">
        <f aca="true" t="shared" si="8" ref="D50:N50">SUM(D45:D49)</f>
        <v>138425</v>
      </c>
      <c r="E50" s="135">
        <f t="shared" si="8"/>
        <v>175925</v>
      </c>
      <c r="F50" s="135">
        <f t="shared" si="8"/>
        <v>138425</v>
      </c>
      <c r="G50" s="135">
        <f t="shared" si="8"/>
        <v>138425</v>
      </c>
      <c r="H50" s="135">
        <f t="shared" si="8"/>
        <v>175925</v>
      </c>
      <c r="I50" s="135">
        <f t="shared" si="8"/>
        <v>333425</v>
      </c>
      <c r="J50" s="135">
        <f t="shared" si="8"/>
        <v>138425</v>
      </c>
      <c r="K50" s="135">
        <f t="shared" si="8"/>
        <v>175925</v>
      </c>
      <c r="L50" s="135">
        <f t="shared" si="8"/>
        <v>138425</v>
      </c>
      <c r="M50" s="135">
        <f t="shared" si="8"/>
        <v>138425</v>
      </c>
      <c r="N50" s="135">
        <f t="shared" si="8"/>
        <v>176919</v>
      </c>
      <c r="O50" s="135">
        <f t="shared" si="0"/>
        <v>2007094</v>
      </c>
      <c r="P50" s="115"/>
      <c r="Q50" s="115"/>
    </row>
    <row r="51" spans="1:17" ht="14.25">
      <c r="A51" s="39" t="s">
        <v>387</v>
      </c>
      <c r="B51" s="53" t="s">
        <v>153</v>
      </c>
      <c r="C51" s="135">
        <f>SUM(C30+C33+C41+C50+C44)</f>
        <v>877731</v>
      </c>
      <c r="D51" s="135">
        <f aca="true" t="shared" si="9" ref="D51:N51">SUM(D30+D33+D41+D50+D44)</f>
        <v>916823</v>
      </c>
      <c r="E51" s="135">
        <f t="shared" si="9"/>
        <v>954223</v>
      </c>
      <c r="F51" s="135">
        <f t="shared" si="9"/>
        <v>916723</v>
      </c>
      <c r="G51" s="135">
        <f t="shared" si="9"/>
        <v>916723</v>
      </c>
      <c r="H51" s="135">
        <f t="shared" si="9"/>
        <v>954323</v>
      </c>
      <c r="I51" s="135">
        <f t="shared" si="9"/>
        <v>1111723</v>
      </c>
      <c r="J51" s="135">
        <f t="shared" si="9"/>
        <v>916823</v>
      </c>
      <c r="K51" s="135">
        <f t="shared" si="9"/>
        <v>1042888</v>
      </c>
      <c r="L51" s="135">
        <f t="shared" si="9"/>
        <v>916823</v>
      </c>
      <c r="M51" s="135">
        <f t="shared" si="9"/>
        <v>916723</v>
      </c>
      <c r="N51" s="135">
        <f t="shared" si="9"/>
        <v>955233</v>
      </c>
      <c r="O51" s="135">
        <f t="shared" si="0"/>
        <v>11396759</v>
      </c>
      <c r="P51" s="115"/>
      <c r="Q51" s="115"/>
    </row>
    <row r="52" spans="1:17" ht="14.25">
      <c r="A52" s="13" t="s">
        <v>154</v>
      </c>
      <c r="B52" s="30" t="s">
        <v>155</v>
      </c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>
        <f t="shared" si="0"/>
        <v>0</v>
      </c>
      <c r="P52" s="115"/>
      <c r="Q52" s="115"/>
    </row>
    <row r="53" spans="1:17" ht="14.25">
      <c r="A53" s="13" t="s">
        <v>388</v>
      </c>
      <c r="B53" s="30" t="s">
        <v>156</v>
      </c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>
        <f t="shared" si="0"/>
        <v>0</v>
      </c>
      <c r="P53" s="115"/>
      <c r="Q53" s="115"/>
    </row>
    <row r="54" spans="1:17" ht="14.25">
      <c r="A54" s="16" t="s">
        <v>415</v>
      </c>
      <c r="B54" s="30" t="s">
        <v>157</v>
      </c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>
        <f t="shared" si="0"/>
        <v>0</v>
      </c>
      <c r="P54" s="115"/>
      <c r="Q54" s="115"/>
    </row>
    <row r="55" spans="1:17" ht="14.25">
      <c r="A55" s="16" t="s">
        <v>416</v>
      </c>
      <c r="B55" s="30" t="s">
        <v>158</v>
      </c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>
        <f t="shared" si="0"/>
        <v>0</v>
      </c>
      <c r="P55" s="115"/>
      <c r="Q55" s="115"/>
    </row>
    <row r="56" spans="1:17" ht="14.25">
      <c r="A56" s="16" t="s">
        <v>417</v>
      </c>
      <c r="B56" s="30" t="s">
        <v>159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>
        <f t="shared" si="0"/>
        <v>0</v>
      </c>
      <c r="P56" s="115"/>
      <c r="Q56" s="115"/>
    </row>
    <row r="57" spans="1:17" ht="14.25">
      <c r="A57" s="13" t="s">
        <v>418</v>
      </c>
      <c r="B57" s="30" t="s">
        <v>160</v>
      </c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>
        <f t="shared" si="0"/>
        <v>0</v>
      </c>
      <c r="P57" s="115"/>
      <c r="Q57" s="115"/>
    </row>
    <row r="58" spans="1:17" ht="14.25">
      <c r="A58" s="13" t="s">
        <v>419</v>
      </c>
      <c r="B58" s="30" t="s">
        <v>161</v>
      </c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>
        <f t="shared" si="0"/>
        <v>0</v>
      </c>
      <c r="P58" s="115"/>
      <c r="Q58" s="115"/>
    </row>
    <row r="59" spans="1:17" ht="14.25">
      <c r="A59" s="13" t="s">
        <v>420</v>
      </c>
      <c r="B59" s="30" t="s">
        <v>162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>
        <f t="shared" si="0"/>
        <v>0</v>
      </c>
      <c r="P59" s="115"/>
      <c r="Q59" s="115"/>
    </row>
    <row r="60" spans="1:17" ht="14.25">
      <c r="A60" s="50" t="s">
        <v>389</v>
      </c>
      <c r="B60" s="53" t="s">
        <v>163</v>
      </c>
      <c r="C60" s="134">
        <f>SUM(C52:C59)</f>
        <v>0</v>
      </c>
      <c r="D60" s="134">
        <f aca="true" t="shared" si="10" ref="D60:N60">SUM(D52:D59)</f>
        <v>0</v>
      </c>
      <c r="E60" s="134">
        <f t="shared" si="10"/>
        <v>0</v>
      </c>
      <c r="F60" s="134">
        <f t="shared" si="10"/>
        <v>0</v>
      </c>
      <c r="G60" s="134">
        <f t="shared" si="10"/>
        <v>0</v>
      </c>
      <c r="H60" s="134">
        <f t="shared" si="10"/>
        <v>0</v>
      </c>
      <c r="I60" s="134">
        <f t="shared" si="10"/>
        <v>0</v>
      </c>
      <c r="J60" s="134">
        <f t="shared" si="10"/>
        <v>0</v>
      </c>
      <c r="K60" s="134">
        <f t="shared" si="10"/>
        <v>0</v>
      </c>
      <c r="L60" s="134">
        <f t="shared" si="10"/>
        <v>0</v>
      </c>
      <c r="M60" s="134">
        <f t="shared" si="10"/>
        <v>0</v>
      </c>
      <c r="N60" s="134">
        <f t="shared" si="10"/>
        <v>0</v>
      </c>
      <c r="O60" s="134">
        <f t="shared" si="0"/>
        <v>0</v>
      </c>
      <c r="P60" s="115"/>
      <c r="Q60" s="115"/>
    </row>
    <row r="61" spans="1:17" ht="14.25">
      <c r="A61" s="12" t="s">
        <v>421</v>
      </c>
      <c r="B61" s="30" t="s">
        <v>164</v>
      </c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>
        <f t="shared" si="0"/>
        <v>0</v>
      </c>
      <c r="P61" s="115"/>
      <c r="Q61" s="115"/>
    </row>
    <row r="62" spans="1:17" ht="14.25">
      <c r="A62" s="12" t="s">
        <v>165</v>
      </c>
      <c r="B62" s="30" t="s">
        <v>166</v>
      </c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>
        <f t="shared" si="0"/>
        <v>0</v>
      </c>
      <c r="P62" s="115"/>
      <c r="Q62" s="115"/>
    </row>
    <row r="63" spans="1:17" ht="14.25">
      <c r="A63" s="12" t="s">
        <v>167</v>
      </c>
      <c r="B63" s="30" t="s">
        <v>168</v>
      </c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>
        <f t="shared" si="0"/>
        <v>0</v>
      </c>
      <c r="P63" s="115"/>
      <c r="Q63" s="115"/>
    </row>
    <row r="64" spans="1:17" ht="14.25">
      <c r="A64" s="12" t="s">
        <v>390</v>
      </c>
      <c r="B64" s="30" t="s">
        <v>169</v>
      </c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>
        <f t="shared" si="0"/>
        <v>0</v>
      </c>
      <c r="P64" s="115"/>
      <c r="Q64" s="115"/>
    </row>
    <row r="65" spans="1:17" ht="14.25">
      <c r="A65" s="12" t="s">
        <v>422</v>
      </c>
      <c r="B65" s="30" t="s">
        <v>170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>
        <f t="shared" si="0"/>
        <v>0</v>
      </c>
      <c r="P65" s="115"/>
      <c r="Q65" s="115"/>
    </row>
    <row r="66" spans="1:17" ht="14.25">
      <c r="A66" s="12" t="s">
        <v>391</v>
      </c>
      <c r="B66" s="30" t="s">
        <v>171</v>
      </c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>
        <f t="shared" si="0"/>
        <v>0</v>
      </c>
      <c r="P66" s="115"/>
      <c r="Q66" s="115"/>
    </row>
    <row r="67" spans="1:17" ht="14.25">
      <c r="A67" s="12" t="s">
        <v>423</v>
      </c>
      <c r="B67" s="30" t="s">
        <v>172</v>
      </c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>
        <f t="shared" si="0"/>
        <v>0</v>
      </c>
      <c r="P67" s="115"/>
      <c r="Q67" s="115"/>
    </row>
    <row r="68" spans="1:17" ht="14.25">
      <c r="A68" s="12" t="s">
        <v>424</v>
      </c>
      <c r="B68" s="30" t="s">
        <v>173</v>
      </c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>
        <f t="shared" si="0"/>
        <v>0</v>
      </c>
      <c r="P68" s="115"/>
      <c r="Q68" s="115"/>
    </row>
    <row r="69" spans="1:17" ht="14.25">
      <c r="A69" s="12" t="s">
        <v>174</v>
      </c>
      <c r="B69" s="30" t="s">
        <v>175</v>
      </c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>
        <f t="shared" si="0"/>
        <v>0</v>
      </c>
      <c r="P69" s="115"/>
      <c r="Q69" s="115"/>
    </row>
    <row r="70" spans="1:17" ht="14.25">
      <c r="A70" s="19" t="s">
        <v>176</v>
      </c>
      <c r="B70" s="30" t="s">
        <v>177</v>
      </c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>
        <f t="shared" si="0"/>
        <v>0</v>
      </c>
      <c r="P70" s="115"/>
      <c r="Q70" s="115"/>
    </row>
    <row r="71" spans="1:17" ht="14.25">
      <c r="A71" s="12" t="s">
        <v>425</v>
      </c>
      <c r="B71" s="30" t="s">
        <v>178</v>
      </c>
      <c r="C71" s="134"/>
      <c r="D71" s="134"/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>
        <f t="shared" si="0"/>
        <v>0</v>
      </c>
      <c r="P71" s="115"/>
      <c r="Q71" s="115"/>
    </row>
    <row r="72" spans="1:17" ht="14.25">
      <c r="A72" s="19" t="s">
        <v>555</v>
      </c>
      <c r="B72" s="30" t="s">
        <v>179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>
        <f aca="true" t="shared" si="11" ref="O72:O135">SUM(C72:N72)</f>
        <v>0</v>
      </c>
      <c r="P72" s="115"/>
      <c r="Q72" s="115"/>
    </row>
    <row r="73" spans="1:17" ht="14.25">
      <c r="A73" s="19" t="s">
        <v>556</v>
      </c>
      <c r="B73" s="30" t="s">
        <v>179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>
        <f t="shared" si="11"/>
        <v>0</v>
      </c>
      <c r="P73" s="115"/>
      <c r="Q73" s="115"/>
    </row>
    <row r="74" spans="1:17" ht="14.25">
      <c r="A74" s="50" t="s">
        <v>392</v>
      </c>
      <c r="B74" s="53" t="s">
        <v>180</v>
      </c>
      <c r="C74" s="134">
        <f>SUM(C61:C73)</f>
        <v>0</v>
      </c>
      <c r="D74" s="134">
        <f aca="true" t="shared" si="12" ref="D74:N74">SUM(D61:D73)</f>
        <v>0</v>
      </c>
      <c r="E74" s="134">
        <f t="shared" si="12"/>
        <v>0</v>
      </c>
      <c r="F74" s="134">
        <f t="shared" si="12"/>
        <v>0</v>
      </c>
      <c r="G74" s="134">
        <f t="shared" si="12"/>
        <v>0</v>
      </c>
      <c r="H74" s="134">
        <f t="shared" si="12"/>
        <v>0</v>
      </c>
      <c r="I74" s="134">
        <f t="shared" si="12"/>
        <v>0</v>
      </c>
      <c r="J74" s="134">
        <f t="shared" si="12"/>
        <v>0</v>
      </c>
      <c r="K74" s="134">
        <f t="shared" si="12"/>
        <v>0</v>
      </c>
      <c r="L74" s="134">
        <f t="shared" si="12"/>
        <v>0</v>
      </c>
      <c r="M74" s="134">
        <f t="shared" si="12"/>
        <v>0</v>
      </c>
      <c r="N74" s="134">
        <f t="shared" si="12"/>
        <v>0</v>
      </c>
      <c r="O74" s="134">
        <f t="shared" si="11"/>
        <v>0</v>
      </c>
      <c r="P74" s="115"/>
      <c r="Q74" s="115"/>
    </row>
    <row r="75" spans="1:17" ht="15">
      <c r="A75" s="61" t="s">
        <v>544</v>
      </c>
      <c r="B75" s="53"/>
      <c r="C75" s="135">
        <f>SUM(C25+C26+C51+C60+C74)</f>
        <v>5421640</v>
      </c>
      <c r="D75" s="135">
        <f aca="true" t="shared" si="13" ref="D75:N75">SUM(D25+D26+D51+D60+D74)</f>
        <v>5460732</v>
      </c>
      <c r="E75" s="135">
        <f t="shared" si="13"/>
        <v>5498132</v>
      </c>
      <c r="F75" s="135">
        <f t="shared" si="13"/>
        <v>5460632</v>
      </c>
      <c r="G75" s="135">
        <f t="shared" si="13"/>
        <v>5460632</v>
      </c>
      <c r="H75" s="135">
        <f t="shared" si="13"/>
        <v>8485527</v>
      </c>
      <c r="I75" s="135">
        <f t="shared" si="13"/>
        <v>5655632</v>
      </c>
      <c r="J75" s="135">
        <f t="shared" si="13"/>
        <v>5460732</v>
      </c>
      <c r="K75" s="135">
        <f t="shared" si="13"/>
        <v>5586897</v>
      </c>
      <c r="L75" s="135">
        <f t="shared" si="13"/>
        <v>5410832</v>
      </c>
      <c r="M75" s="135">
        <f t="shared" si="13"/>
        <v>8398027</v>
      </c>
      <c r="N75" s="135">
        <f t="shared" si="13"/>
        <v>5499242</v>
      </c>
      <c r="O75" s="135">
        <f t="shared" si="11"/>
        <v>71798657</v>
      </c>
      <c r="P75" s="115"/>
      <c r="Q75" s="115"/>
    </row>
    <row r="76" spans="1:17" ht="14.25">
      <c r="A76" s="34" t="s">
        <v>181</v>
      </c>
      <c r="B76" s="30" t="s">
        <v>182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>
        <f t="shared" si="11"/>
        <v>0</v>
      </c>
      <c r="P76" s="115"/>
      <c r="Q76" s="115"/>
    </row>
    <row r="77" spans="1:17" ht="14.25">
      <c r="A77" s="34" t="s">
        <v>426</v>
      </c>
      <c r="B77" s="30" t="s">
        <v>183</v>
      </c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  <c r="O77" s="134">
        <f t="shared" si="11"/>
        <v>0</v>
      </c>
      <c r="P77" s="115"/>
      <c r="Q77" s="115"/>
    </row>
    <row r="78" spans="1:17" ht="14.25">
      <c r="A78" s="34" t="s">
        <v>184</v>
      </c>
      <c r="B78" s="30" t="s">
        <v>185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>
        <f t="shared" si="11"/>
        <v>0</v>
      </c>
      <c r="P78" s="115"/>
      <c r="Q78" s="115"/>
    </row>
    <row r="79" spans="1:17" ht="14.25">
      <c r="A79" s="34" t="s">
        <v>186</v>
      </c>
      <c r="B79" s="30" t="s">
        <v>187</v>
      </c>
      <c r="C79" s="134"/>
      <c r="D79" s="134"/>
      <c r="E79" s="134"/>
      <c r="F79" s="134"/>
      <c r="G79" s="134"/>
      <c r="H79" s="134"/>
      <c r="I79" s="134"/>
      <c r="J79" s="134"/>
      <c r="K79" s="134"/>
      <c r="L79" s="134"/>
      <c r="M79" s="134"/>
      <c r="N79" s="134"/>
      <c r="O79" s="134">
        <f t="shared" si="11"/>
        <v>0</v>
      </c>
      <c r="P79" s="115"/>
      <c r="Q79" s="115"/>
    </row>
    <row r="80" spans="1:17" ht="14.25">
      <c r="A80" s="6" t="s">
        <v>188</v>
      </c>
      <c r="B80" s="30" t="s">
        <v>189</v>
      </c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>
        <f t="shared" si="11"/>
        <v>0</v>
      </c>
      <c r="P80" s="115"/>
      <c r="Q80" s="115"/>
    </row>
    <row r="81" spans="1:17" ht="14.25">
      <c r="A81" s="6" t="s">
        <v>190</v>
      </c>
      <c r="B81" s="30" t="s">
        <v>191</v>
      </c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>
        <f t="shared" si="11"/>
        <v>0</v>
      </c>
      <c r="P81" s="115"/>
      <c r="Q81" s="115"/>
    </row>
    <row r="82" spans="1:17" ht="14.25">
      <c r="A82" s="6" t="s">
        <v>192</v>
      </c>
      <c r="B82" s="30" t="s">
        <v>193</v>
      </c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134"/>
      <c r="O82" s="134">
        <f t="shared" si="11"/>
        <v>0</v>
      </c>
      <c r="P82" s="115"/>
      <c r="Q82" s="115"/>
    </row>
    <row r="83" spans="1:17" ht="14.25">
      <c r="A83" s="51" t="s">
        <v>394</v>
      </c>
      <c r="B83" s="53" t="s">
        <v>194</v>
      </c>
      <c r="C83" s="135">
        <f>SUM(C76:C82)</f>
        <v>0</v>
      </c>
      <c r="D83" s="135">
        <f aca="true" t="shared" si="14" ref="D83:N83">SUM(D76:D82)</f>
        <v>0</v>
      </c>
      <c r="E83" s="135">
        <f t="shared" si="14"/>
        <v>0</v>
      </c>
      <c r="F83" s="135">
        <f t="shared" si="14"/>
        <v>0</v>
      </c>
      <c r="G83" s="135">
        <f t="shared" si="14"/>
        <v>0</v>
      </c>
      <c r="H83" s="135">
        <f t="shared" si="14"/>
        <v>0</v>
      </c>
      <c r="I83" s="135">
        <f t="shared" si="14"/>
        <v>0</v>
      </c>
      <c r="J83" s="135">
        <f t="shared" si="14"/>
        <v>0</v>
      </c>
      <c r="K83" s="135">
        <f t="shared" si="14"/>
        <v>0</v>
      </c>
      <c r="L83" s="135">
        <f t="shared" si="14"/>
        <v>0</v>
      </c>
      <c r="M83" s="135">
        <f t="shared" si="14"/>
        <v>0</v>
      </c>
      <c r="N83" s="135">
        <f t="shared" si="14"/>
        <v>0</v>
      </c>
      <c r="O83" s="135">
        <f t="shared" si="11"/>
        <v>0</v>
      </c>
      <c r="P83" s="115"/>
      <c r="Q83" s="115"/>
    </row>
    <row r="84" spans="1:17" ht="14.25">
      <c r="A84" s="13" t="s">
        <v>195</v>
      </c>
      <c r="B84" s="30" t="s">
        <v>196</v>
      </c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>
        <f t="shared" si="11"/>
        <v>0</v>
      </c>
      <c r="P84" s="115"/>
      <c r="Q84" s="115"/>
    </row>
    <row r="85" spans="1:17" ht="14.25">
      <c r="A85" s="13" t="s">
        <v>197</v>
      </c>
      <c r="B85" s="30" t="s">
        <v>198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>
        <f t="shared" si="11"/>
        <v>0</v>
      </c>
      <c r="P85" s="115"/>
      <c r="Q85" s="115"/>
    </row>
    <row r="86" spans="1:17" ht="14.25">
      <c r="A86" s="13" t="s">
        <v>199</v>
      </c>
      <c r="B86" s="30" t="s">
        <v>200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>
        <f t="shared" si="11"/>
        <v>0</v>
      </c>
      <c r="P86" s="115"/>
      <c r="Q86" s="115"/>
    </row>
    <row r="87" spans="1:17" ht="14.25">
      <c r="A87" s="13" t="s">
        <v>201</v>
      </c>
      <c r="B87" s="30" t="s">
        <v>202</v>
      </c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  <c r="N87" s="134"/>
      <c r="O87" s="134">
        <f t="shared" si="11"/>
        <v>0</v>
      </c>
      <c r="P87" s="115"/>
      <c r="Q87" s="115"/>
    </row>
    <row r="88" spans="1:17" ht="14.25">
      <c r="A88" s="50" t="s">
        <v>395</v>
      </c>
      <c r="B88" s="53" t="s">
        <v>203</v>
      </c>
      <c r="C88" s="135">
        <f>SUM(C84:C87)</f>
        <v>0</v>
      </c>
      <c r="D88" s="135">
        <f aca="true" t="shared" si="15" ref="D88:N88">SUM(D84:D87)</f>
        <v>0</v>
      </c>
      <c r="E88" s="135">
        <f t="shared" si="15"/>
        <v>0</v>
      </c>
      <c r="F88" s="135">
        <f t="shared" si="15"/>
        <v>0</v>
      </c>
      <c r="G88" s="135">
        <f t="shared" si="15"/>
        <v>0</v>
      </c>
      <c r="H88" s="135">
        <f t="shared" si="15"/>
        <v>0</v>
      </c>
      <c r="I88" s="135">
        <f t="shared" si="15"/>
        <v>0</v>
      </c>
      <c r="J88" s="135">
        <f t="shared" si="15"/>
        <v>0</v>
      </c>
      <c r="K88" s="135">
        <f t="shared" si="15"/>
        <v>0</v>
      </c>
      <c r="L88" s="135">
        <f t="shared" si="15"/>
        <v>0</v>
      </c>
      <c r="M88" s="135">
        <f t="shared" si="15"/>
        <v>0</v>
      </c>
      <c r="N88" s="135">
        <f t="shared" si="15"/>
        <v>0</v>
      </c>
      <c r="O88" s="135">
        <f t="shared" si="11"/>
        <v>0</v>
      </c>
      <c r="P88" s="115"/>
      <c r="Q88" s="115"/>
    </row>
    <row r="89" spans="1:17" ht="26.25">
      <c r="A89" s="13" t="s">
        <v>204</v>
      </c>
      <c r="B89" s="30" t="s">
        <v>205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>
        <f t="shared" si="11"/>
        <v>0</v>
      </c>
      <c r="P89" s="115"/>
      <c r="Q89" s="115"/>
    </row>
    <row r="90" spans="1:17" ht="14.25">
      <c r="A90" s="13" t="s">
        <v>427</v>
      </c>
      <c r="B90" s="30" t="s">
        <v>206</v>
      </c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  <c r="N90" s="134"/>
      <c r="O90" s="134">
        <f t="shared" si="11"/>
        <v>0</v>
      </c>
      <c r="P90" s="115"/>
      <c r="Q90" s="115"/>
    </row>
    <row r="91" spans="1:17" ht="26.25">
      <c r="A91" s="13" t="s">
        <v>428</v>
      </c>
      <c r="B91" s="30" t="s">
        <v>207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>
        <f t="shared" si="11"/>
        <v>0</v>
      </c>
      <c r="P91" s="115"/>
      <c r="Q91" s="115"/>
    </row>
    <row r="92" spans="1:17" ht="14.25">
      <c r="A92" s="13" t="s">
        <v>429</v>
      </c>
      <c r="B92" s="30" t="s">
        <v>208</v>
      </c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>
        <f t="shared" si="11"/>
        <v>0</v>
      </c>
      <c r="P92" s="115"/>
      <c r="Q92" s="115"/>
    </row>
    <row r="93" spans="1:17" ht="26.25">
      <c r="A93" s="13" t="s">
        <v>430</v>
      </c>
      <c r="B93" s="30" t="s">
        <v>209</v>
      </c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>
        <f t="shared" si="11"/>
        <v>0</v>
      </c>
      <c r="P93" s="115"/>
      <c r="Q93" s="115"/>
    </row>
    <row r="94" spans="1:17" ht="14.25">
      <c r="A94" s="13" t="s">
        <v>431</v>
      </c>
      <c r="B94" s="30" t="s">
        <v>210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>
        <f t="shared" si="11"/>
        <v>0</v>
      </c>
      <c r="P94" s="115"/>
      <c r="Q94" s="115"/>
    </row>
    <row r="95" spans="1:17" ht="14.25">
      <c r="A95" s="13" t="s">
        <v>211</v>
      </c>
      <c r="B95" s="30" t="s">
        <v>212</v>
      </c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>
        <f t="shared" si="11"/>
        <v>0</v>
      </c>
      <c r="P95" s="115"/>
      <c r="Q95" s="115"/>
    </row>
    <row r="96" spans="1:17" ht="14.25">
      <c r="A96" s="13" t="s">
        <v>432</v>
      </c>
      <c r="B96" s="30" t="s">
        <v>213</v>
      </c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>
        <f t="shared" si="11"/>
        <v>0</v>
      </c>
      <c r="P96" s="115"/>
      <c r="Q96" s="115"/>
    </row>
    <row r="97" spans="1:17" ht="14.25">
      <c r="A97" s="50" t="s">
        <v>396</v>
      </c>
      <c r="B97" s="53" t="s">
        <v>214</v>
      </c>
      <c r="C97" s="134">
        <f>SUM(C89:C96)</f>
        <v>0</v>
      </c>
      <c r="D97" s="134">
        <f aca="true" t="shared" si="16" ref="D97:N97">SUM(D89:D96)</f>
        <v>0</v>
      </c>
      <c r="E97" s="134">
        <f t="shared" si="16"/>
        <v>0</v>
      </c>
      <c r="F97" s="134">
        <f t="shared" si="16"/>
        <v>0</v>
      </c>
      <c r="G97" s="134">
        <f t="shared" si="16"/>
        <v>0</v>
      </c>
      <c r="H97" s="134">
        <f t="shared" si="16"/>
        <v>0</v>
      </c>
      <c r="I97" s="134">
        <f t="shared" si="16"/>
        <v>0</v>
      </c>
      <c r="J97" s="134">
        <f t="shared" si="16"/>
        <v>0</v>
      </c>
      <c r="K97" s="134">
        <f t="shared" si="16"/>
        <v>0</v>
      </c>
      <c r="L97" s="134">
        <f t="shared" si="16"/>
        <v>0</v>
      </c>
      <c r="M97" s="134">
        <f t="shared" si="16"/>
        <v>0</v>
      </c>
      <c r="N97" s="134">
        <f t="shared" si="16"/>
        <v>0</v>
      </c>
      <c r="O97" s="134">
        <f t="shared" si="11"/>
        <v>0</v>
      </c>
      <c r="P97" s="115"/>
      <c r="Q97" s="115"/>
    </row>
    <row r="98" spans="1:17" ht="15">
      <c r="A98" s="61" t="s">
        <v>543</v>
      </c>
      <c r="B98" s="53"/>
      <c r="C98" s="135">
        <f>SUM(C83+C88+C97)</f>
        <v>0</v>
      </c>
      <c r="D98" s="135">
        <f aca="true" t="shared" si="17" ref="D98:N98">SUM(D83+D88+D97)</f>
        <v>0</v>
      </c>
      <c r="E98" s="135">
        <f t="shared" si="17"/>
        <v>0</v>
      </c>
      <c r="F98" s="135">
        <f t="shared" si="17"/>
        <v>0</v>
      </c>
      <c r="G98" s="135">
        <f t="shared" si="17"/>
        <v>0</v>
      </c>
      <c r="H98" s="135">
        <f t="shared" si="17"/>
        <v>0</v>
      </c>
      <c r="I98" s="135">
        <f t="shared" si="17"/>
        <v>0</v>
      </c>
      <c r="J98" s="135">
        <f t="shared" si="17"/>
        <v>0</v>
      </c>
      <c r="K98" s="135">
        <f t="shared" si="17"/>
        <v>0</v>
      </c>
      <c r="L98" s="135">
        <f t="shared" si="17"/>
        <v>0</v>
      </c>
      <c r="M98" s="135">
        <f t="shared" si="17"/>
        <v>0</v>
      </c>
      <c r="N98" s="135">
        <f t="shared" si="17"/>
        <v>0</v>
      </c>
      <c r="O98" s="135">
        <f t="shared" si="11"/>
        <v>0</v>
      </c>
      <c r="P98" s="115"/>
      <c r="Q98" s="115"/>
    </row>
    <row r="99" spans="1:17" ht="15">
      <c r="A99" s="35" t="s">
        <v>440</v>
      </c>
      <c r="B99" s="36" t="s">
        <v>215</v>
      </c>
      <c r="C99" s="135">
        <f>SUM(C75+C98)</f>
        <v>5421640</v>
      </c>
      <c r="D99" s="135">
        <f aca="true" t="shared" si="18" ref="D99:N99">SUM(D75+D98)</f>
        <v>5460732</v>
      </c>
      <c r="E99" s="135">
        <f t="shared" si="18"/>
        <v>5498132</v>
      </c>
      <c r="F99" s="135">
        <f t="shared" si="18"/>
        <v>5460632</v>
      </c>
      <c r="G99" s="135">
        <f t="shared" si="18"/>
        <v>5460632</v>
      </c>
      <c r="H99" s="135">
        <f t="shared" si="18"/>
        <v>8485527</v>
      </c>
      <c r="I99" s="135">
        <f t="shared" si="18"/>
        <v>5655632</v>
      </c>
      <c r="J99" s="135">
        <f t="shared" si="18"/>
        <v>5460732</v>
      </c>
      <c r="K99" s="135">
        <f t="shared" si="18"/>
        <v>5586897</v>
      </c>
      <c r="L99" s="135">
        <f t="shared" si="18"/>
        <v>5410832</v>
      </c>
      <c r="M99" s="135">
        <f t="shared" si="18"/>
        <v>8398027</v>
      </c>
      <c r="N99" s="135">
        <f t="shared" si="18"/>
        <v>5499242</v>
      </c>
      <c r="O99" s="135">
        <f t="shared" si="11"/>
        <v>71798657</v>
      </c>
      <c r="P99" s="115"/>
      <c r="Q99" s="115"/>
    </row>
    <row r="100" spans="1:17" ht="14.25">
      <c r="A100" s="13" t="s">
        <v>433</v>
      </c>
      <c r="B100" s="5" t="s">
        <v>216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>
        <f t="shared" si="11"/>
        <v>0</v>
      </c>
      <c r="P100" s="115"/>
      <c r="Q100" s="115"/>
    </row>
    <row r="101" spans="1:17" ht="14.25">
      <c r="A101" s="13" t="s">
        <v>219</v>
      </c>
      <c r="B101" s="5" t="s">
        <v>220</v>
      </c>
      <c r="C101" s="134"/>
      <c r="D101" s="134"/>
      <c r="E101" s="134"/>
      <c r="F101" s="134"/>
      <c r="G101" s="134"/>
      <c r="H101" s="134"/>
      <c r="I101" s="134"/>
      <c r="J101" s="134"/>
      <c r="K101" s="134"/>
      <c r="L101" s="134"/>
      <c r="M101" s="134"/>
      <c r="N101" s="134"/>
      <c r="O101" s="134">
        <f t="shared" si="11"/>
        <v>0</v>
      </c>
      <c r="P101" s="115"/>
      <c r="Q101" s="115"/>
    </row>
    <row r="102" spans="1:17" ht="14.25">
      <c r="A102" s="13" t="s">
        <v>434</v>
      </c>
      <c r="B102" s="5" t="s">
        <v>221</v>
      </c>
      <c r="C102" s="134"/>
      <c r="D102" s="134"/>
      <c r="E102" s="134"/>
      <c r="F102" s="134"/>
      <c r="G102" s="134"/>
      <c r="H102" s="134"/>
      <c r="I102" s="134"/>
      <c r="J102" s="134"/>
      <c r="K102" s="134"/>
      <c r="L102" s="134"/>
      <c r="M102" s="134"/>
      <c r="N102" s="134"/>
      <c r="O102" s="134">
        <f t="shared" si="11"/>
        <v>0</v>
      </c>
      <c r="P102" s="115"/>
      <c r="Q102" s="115"/>
    </row>
    <row r="103" spans="1:17" ht="14.25">
      <c r="A103" s="15" t="s">
        <v>397</v>
      </c>
      <c r="B103" s="7" t="s">
        <v>223</v>
      </c>
      <c r="C103" s="134">
        <f>SUM(C100:C102)</f>
        <v>0</v>
      </c>
      <c r="D103" s="134">
        <f aca="true" t="shared" si="19" ref="D103:N103">SUM(D100:D102)</f>
        <v>0</v>
      </c>
      <c r="E103" s="134">
        <f t="shared" si="19"/>
        <v>0</v>
      </c>
      <c r="F103" s="134">
        <f t="shared" si="19"/>
        <v>0</v>
      </c>
      <c r="G103" s="134">
        <f t="shared" si="19"/>
        <v>0</v>
      </c>
      <c r="H103" s="134">
        <f t="shared" si="19"/>
        <v>0</v>
      </c>
      <c r="I103" s="134">
        <f t="shared" si="19"/>
        <v>0</v>
      </c>
      <c r="J103" s="134">
        <f t="shared" si="19"/>
        <v>0</v>
      </c>
      <c r="K103" s="134">
        <f t="shared" si="19"/>
        <v>0</v>
      </c>
      <c r="L103" s="134">
        <f t="shared" si="19"/>
        <v>0</v>
      </c>
      <c r="M103" s="134">
        <f t="shared" si="19"/>
        <v>0</v>
      </c>
      <c r="N103" s="134">
        <f t="shared" si="19"/>
        <v>0</v>
      </c>
      <c r="O103" s="134">
        <f t="shared" si="11"/>
        <v>0</v>
      </c>
      <c r="P103" s="115"/>
      <c r="Q103" s="115"/>
    </row>
    <row r="104" spans="1:17" ht="14.25">
      <c r="A104" s="37" t="s">
        <v>435</v>
      </c>
      <c r="B104" s="5" t="s">
        <v>224</v>
      </c>
      <c r="C104" s="134"/>
      <c r="D104" s="134"/>
      <c r="E104" s="134"/>
      <c r="F104" s="134"/>
      <c r="G104" s="134"/>
      <c r="H104" s="134"/>
      <c r="I104" s="134"/>
      <c r="J104" s="134"/>
      <c r="K104" s="134"/>
      <c r="L104" s="134"/>
      <c r="M104" s="134"/>
      <c r="N104" s="134"/>
      <c r="O104" s="134">
        <f t="shared" si="11"/>
        <v>0</v>
      </c>
      <c r="P104" s="115"/>
      <c r="Q104" s="115"/>
    </row>
    <row r="105" spans="1:17" ht="14.25">
      <c r="A105" s="37" t="s">
        <v>403</v>
      </c>
      <c r="B105" s="5" t="s">
        <v>227</v>
      </c>
      <c r="C105" s="134"/>
      <c r="D105" s="134"/>
      <c r="E105" s="134"/>
      <c r="F105" s="134"/>
      <c r="G105" s="134"/>
      <c r="H105" s="134"/>
      <c r="I105" s="134"/>
      <c r="J105" s="134"/>
      <c r="K105" s="134"/>
      <c r="L105" s="134"/>
      <c r="M105" s="134"/>
      <c r="N105" s="134"/>
      <c r="O105" s="134">
        <f t="shared" si="11"/>
        <v>0</v>
      </c>
      <c r="P105" s="115"/>
      <c r="Q105" s="115"/>
    </row>
    <row r="106" spans="1:17" ht="14.25">
      <c r="A106" s="13" t="s">
        <v>228</v>
      </c>
      <c r="B106" s="5" t="s">
        <v>229</v>
      </c>
      <c r="C106" s="134"/>
      <c r="D106" s="134"/>
      <c r="E106" s="134"/>
      <c r="F106" s="134"/>
      <c r="G106" s="134"/>
      <c r="H106" s="134"/>
      <c r="I106" s="134"/>
      <c r="J106" s="134"/>
      <c r="K106" s="134"/>
      <c r="L106" s="134"/>
      <c r="M106" s="134"/>
      <c r="N106" s="134"/>
      <c r="O106" s="134">
        <f t="shared" si="11"/>
        <v>0</v>
      </c>
      <c r="P106" s="115"/>
      <c r="Q106" s="115"/>
    </row>
    <row r="107" spans="1:17" ht="14.25">
      <c r="A107" s="13" t="s">
        <v>436</v>
      </c>
      <c r="B107" s="5" t="s">
        <v>230</v>
      </c>
      <c r="C107" s="134"/>
      <c r="D107" s="134"/>
      <c r="E107" s="134"/>
      <c r="F107" s="134"/>
      <c r="G107" s="134"/>
      <c r="H107" s="134"/>
      <c r="I107" s="134"/>
      <c r="J107" s="134"/>
      <c r="K107" s="134"/>
      <c r="L107" s="134"/>
      <c r="M107" s="134"/>
      <c r="N107" s="134"/>
      <c r="O107" s="134">
        <f t="shared" si="11"/>
        <v>0</v>
      </c>
      <c r="P107" s="115"/>
      <c r="Q107" s="115"/>
    </row>
    <row r="108" spans="1:17" ht="14.25">
      <c r="A108" s="14" t="s">
        <v>400</v>
      </c>
      <c r="B108" s="7" t="s">
        <v>231</v>
      </c>
      <c r="C108" s="134">
        <f>SUM(C104:C107)</f>
        <v>0</v>
      </c>
      <c r="D108" s="134">
        <f aca="true" t="shared" si="20" ref="D108:N108">SUM(D104:D107)</f>
        <v>0</v>
      </c>
      <c r="E108" s="134">
        <f t="shared" si="20"/>
        <v>0</v>
      </c>
      <c r="F108" s="134">
        <f t="shared" si="20"/>
        <v>0</v>
      </c>
      <c r="G108" s="134">
        <f t="shared" si="20"/>
        <v>0</v>
      </c>
      <c r="H108" s="134">
        <f t="shared" si="20"/>
        <v>0</v>
      </c>
      <c r="I108" s="134">
        <f t="shared" si="20"/>
        <v>0</v>
      </c>
      <c r="J108" s="134">
        <f t="shared" si="20"/>
        <v>0</v>
      </c>
      <c r="K108" s="134">
        <f t="shared" si="20"/>
        <v>0</v>
      </c>
      <c r="L108" s="134">
        <f t="shared" si="20"/>
        <v>0</v>
      </c>
      <c r="M108" s="134">
        <f t="shared" si="20"/>
        <v>0</v>
      </c>
      <c r="N108" s="134">
        <f t="shared" si="20"/>
        <v>0</v>
      </c>
      <c r="O108" s="134">
        <f t="shared" si="11"/>
        <v>0</v>
      </c>
      <c r="P108" s="115"/>
      <c r="Q108" s="115"/>
    </row>
    <row r="109" spans="1:17" ht="14.25">
      <c r="A109" s="37" t="s">
        <v>232</v>
      </c>
      <c r="B109" s="5" t="s">
        <v>233</v>
      </c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4">
        <f t="shared" si="11"/>
        <v>0</v>
      </c>
      <c r="P109" s="115"/>
      <c r="Q109" s="115"/>
    </row>
    <row r="110" spans="1:17" ht="14.25">
      <c r="A110" s="37" t="s">
        <v>234</v>
      </c>
      <c r="B110" s="5" t="s">
        <v>235</v>
      </c>
      <c r="C110" s="134"/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134">
        <f t="shared" si="11"/>
        <v>0</v>
      </c>
      <c r="P110" s="115"/>
      <c r="Q110" s="115"/>
    </row>
    <row r="111" spans="1:17" ht="14.25">
      <c r="A111" s="14" t="s">
        <v>236</v>
      </c>
      <c r="B111" s="7" t="s">
        <v>237</v>
      </c>
      <c r="C111" s="134">
        <f>SUM(C109:C110)</f>
        <v>0</v>
      </c>
      <c r="D111" s="134">
        <f aca="true" t="shared" si="21" ref="D111:N111">SUM(D109:D110)</f>
        <v>0</v>
      </c>
      <c r="E111" s="134">
        <f t="shared" si="21"/>
        <v>0</v>
      </c>
      <c r="F111" s="134">
        <f t="shared" si="21"/>
        <v>0</v>
      </c>
      <c r="G111" s="134">
        <f t="shared" si="21"/>
        <v>0</v>
      </c>
      <c r="H111" s="134">
        <f t="shared" si="21"/>
        <v>0</v>
      </c>
      <c r="I111" s="134">
        <f t="shared" si="21"/>
        <v>0</v>
      </c>
      <c r="J111" s="134">
        <f t="shared" si="21"/>
        <v>0</v>
      </c>
      <c r="K111" s="134">
        <f t="shared" si="21"/>
        <v>0</v>
      </c>
      <c r="L111" s="134">
        <f t="shared" si="21"/>
        <v>0</v>
      </c>
      <c r="M111" s="134">
        <f t="shared" si="21"/>
        <v>0</v>
      </c>
      <c r="N111" s="134">
        <f t="shared" si="21"/>
        <v>0</v>
      </c>
      <c r="O111" s="134">
        <f t="shared" si="11"/>
        <v>0</v>
      </c>
      <c r="P111" s="115"/>
      <c r="Q111" s="115"/>
    </row>
    <row r="112" spans="1:17" ht="14.25">
      <c r="A112" s="37" t="s">
        <v>238</v>
      </c>
      <c r="B112" s="5" t="s">
        <v>239</v>
      </c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>
        <f t="shared" si="11"/>
        <v>0</v>
      </c>
      <c r="P112" s="115"/>
      <c r="Q112" s="115"/>
    </row>
    <row r="113" spans="1:17" ht="14.25">
      <c r="A113" s="37" t="s">
        <v>240</v>
      </c>
      <c r="B113" s="5" t="s">
        <v>241</v>
      </c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>
        <f t="shared" si="11"/>
        <v>0</v>
      </c>
      <c r="P113" s="115"/>
      <c r="Q113" s="115"/>
    </row>
    <row r="114" spans="1:17" ht="14.25">
      <c r="A114" s="37" t="s">
        <v>242</v>
      </c>
      <c r="B114" s="5" t="s">
        <v>243</v>
      </c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>
        <f t="shared" si="11"/>
        <v>0</v>
      </c>
      <c r="P114" s="115"/>
      <c r="Q114" s="115"/>
    </row>
    <row r="115" spans="1:17" ht="14.25">
      <c r="A115" s="38" t="s">
        <v>401</v>
      </c>
      <c r="B115" s="39" t="s">
        <v>244</v>
      </c>
      <c r="C115" s="134">
        <f>SUM(C112:C114)</f>
        <v>0</v>
      </c>
      <c r="D115" s="134">
        <f aca="true" t="shared" si="22" ref="D115:N115">SUM(D112:D114)</f>
        <v>0</v>
      </c>
      <c r="E115" s="134">
        <f t="shared" si="22"/>
        <v>0</v>
      </c>
      <c r="F115" s="134">
        <f t="shared" si="22"/>
        <v>0</v>
      </c>
      <c r="G115" s="134">
        <f t="shared" si="22"/>
        <v>0</v>
      </c>
      <c r="H115" s="134">
        <f t="shared" si="22"/>
        <v>0</v>
      </c>
      <c r="I115" s="134">
        <f t="shared" si="22"/>
        <v>0</v>
      </c>
      <c r="J115" s="134">
        <f t="shared" si="22"/>
        <v>0</v>
      </c>
      <c r="K115" s="134">
        <f t="shared" si="22"/>
        <v>0</v>
      </c>
      <c r="L115" s="134">
        <f t="shared" si="22"/>
        <v>0</v>
      </c>
      <c r="M115" s="134">
        <f t="shared" si="22"/>
        <v>0</v>
      </c>
      <c r="N115" s="134">
        <f t="shared" si="22"/>
        <v>0</v>
      </c>
      <c r="O115" s="134">
        <f t="shared" si="11"/>
        <v>0</v>
      </c>
      <c r="P115" s="115"/>
      <c r="Q115" s="115"/>
    </row>
    <row r="116" spans="1:17" ht="14.25">
      <c r="A116" s="37" t="s">
        <v>245</v>
      </c>
      <c r="B116" s="5" t="s">
        <v>246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>
        <f t="shared" si="11"/>
        <v>0</v>
      </c>
      <c r="P116" s="115"/>
      <c r="Q116" s="115"/>
    </row>
    <row r="117" spans="1:17" ht="14.25">
      <c r="A117" s="13" t="s">
        <v>247</v>
      </c>
      <c r="B117" s="5" t="s">
        <v>248</v>
      </c>
      <c r="C117" s="134"/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  <c r="O117" s="134">
        <f t="shared" si="11"/>
        <v>0</v>
      </c>
      <c r="P117" s="115"/>
      <c r="Q117" s="115"/>
    </row>
    <row r="118" spans="1:17" ht="14.25">
      <c r="A118" s="37" t="s">
        <v>437</v>
      </c>
      <c r="B118" s="5" t="s">
        <v>249</v>
      </c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>
        <f t="shared" si="11"/>
        <v>0</v>
      </c>
      <c r="P118" s="115"/>
      <c r="Q118" s="115"/>
    </row>
    <row r="119" spans="1:17" ht="14.25">
      <c r="A119" s="37" t="s">
        <v>406</v>
      </c>
      <c r="B119" s="5" t="s">
        <v>250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>
        <f t="shared" si="11"/>
        <v>0</v>
      </c>
      <c r="P119" s="115"/>
      <c r="Q119" s="115"/>
    </row>
    <row r="120" spans="1:17" ht="14.25">
      <c r="A120" s="38" t="s">
        <v>407</v>
      </c>
      <c r="B120" s="39" t="s">
        <v>254</v>
      </c>
      <c r="C120" s="134">
        <f>SUM(C116:C119)</f>
        <v>0</v>
      </c>
      <c r="D120" s="134">
        <f aca="true" t="shared" si="23" ref="D120:N120">SUM(D116:D119)</f>
        <v>0</v>
      </c>
      <c r="E120" s="134">
        <f t="shared" si="23"/>
        <v>0</v>
      </c>
      <c r="F120" s="134">
        <f t="shared" si="23"/>
        <v>0</v>
      </c>
      <c r="G120" s="134">
        <f t="shared" si="23"/>
        <v>0</v>
      </c>
      <c r="H120" s="134">
        <f t="shared" si="23"/>
        <v>0</v>
      </c>
      <c r="I120" s="134">
        <f t="shared" si="23"/>
        <v>0</v>
      </c>
      <c r="J120" s="134">
        <f t="shared" si="23"/>
        <v>0</v>
      </c>
      <c r="K120" s="134">
        <f t="shared" si="23"/>
        <v>0</v>
      </c>
      <c r="L120" s="134">
        <f t="shared" si="23"/>
        <v>0</v>
      </c>
      <c r="M120" s="134">
        <f t="shared" si="23"/>
        <v>0</v>
      </c>
      <c r="N120" s="134">
        <f t="shared" si="23"/>
        <v>0</v>
      </c>
      <c r="O120" s="134">
        <f t="shared" si="11"/>
        <v>0</v>
      </c>
      <c r="P120" s="115"/>
      <c r="Q120" s="115"/>
    </row>
    <row r="121" spans="1:17" ht="14.25">
      <c r="A121" s="13" t="s">
        <v>255</v>
      </c>
      <c r="B121" s="5" t="s">
        <v>256</v>
      </c>
      <c r="C121" s="134"/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  <c r="O121" s="134">
        <f t="shared" si="11"/>
        <v>0</v>
      </c>
      <c r="P121" s="115"/>
      <c r="Q121" s="115"/>
    </row>
    <row r="122" spans="1:17" ht="15">
      <c r="A122" s="40" t="s">
        <v>441</v>
      </c>
      <c r="B122" s="41" t="s">
        <v>257</v>
      </c>
      <c r="C122" s="134">
        <f>SUM(C103+C108+C111+C115+C120+C121)</f>
        <v>0</v>
      </c>
      <c r="D122" s="134">
        <f aca="true" t="shared" si="24" ref="D122:N122">SUM(D103+D108+D111+D115+D120+D121)</f>
        <v>0</v>
      </c>
      <c r="E122" s="134">
        <f t="shared" si="24"/>
        <v>0</v>
      </c>
      <c r="F122" s="134">
        <f t="shared" si="24"/>
        <v>0</v>
      </c>
      <c r="G122" s="134">
        <f t="shared" si="24"/>
        <v>0</v>
      </c>
      <c r="H122" s="134">
        <f t="shared" si="24"/>
        <v>0</v>
      </c>
      <c r="I122" s="134">
        <f t="shared" si="24"/>
        <v>0</v>
      </c>
      <c r="J122" s="134">
        <f t="shared" si="24"/>
        <v>0</v>
      </c>
      <c r="K122" s="134">
        <f t="shared" si="24"/>
        <v>0</v>
      </c>
      <c r="L122" s="134">
        <f t="shared" si="24"/>
        <v>0</v>
      </c>
      <c r="M122" s="134">
        <f t="shared" si="24"/>
        <v>0</v>
      </c>
      <c r="N122" s="134">
        <f t="shared" si="24"/>
        <v>0</v>
      </c>
      <c r="O122" s="134">
        <f t="shared" si="11"/>
        <v>0</v>
      </c>
      <c r="P122" s="115"/>
      <c r="Q122" s="115"/>
    </row>
    <row r="123" spans="1:17" ht="15">
      <c r="A123" s="129" t="s">
        <v>478</v>
      </c>
      <c r="B123" s="130"/>
      <c r="C123" s="135">
        <f>SUM(C99+C122)</f>
        <v>5421640</v>
      </c>
      <c r="D123" s="135">
        <f aca="true" t="shared" si="25" ref="D123:N123">SUM(D99+D122)</f>
        <v>5460732</v>
      </c>
      <c r="E123" s="135">
        <f t="shared" si="25"/>
        <v>5498132</v>
      </c>
      <c r="F123" s="135">
        <f t="shared" si="25"/>
        <v>5460632</v>
      </c>
      <c r="G123" s="135">
        <f t="shared" si="25"/>
        <v>5460632</v>
      </c>
      <c r="H123" s="135">
        <f t="shared" si="25"/>
        <v>8485527</v>
      </c>
      <c r="I123" s="135">
        <f t="shared" si="25"/>
        <v>5655632</v>
      </c>
      <c r="J123" s="135">
        <f t="shared" si="25"/>
        <v>5460732</v>
      </c>
      <c r="K123" s="135">
        <f t="shared" si="25"/>
        <v>5586897</v>
      </c>
      <c r="L123" s="135">
        <f t="shared" si="25"/>
        <v>5410832</v>
      </c>
      <c r="M123" s="135">
        <f t="shared" si="25"/>
        <v>8398027</v>
      </c>
      <c r="N123" s="135">
        <f t="shared" si="25"/>
        <v>5499242</v>
      </c>
      <c r="O123" s="135">
        <f t="shared" si="11"/>
        <v>71798657</v>
      </c>
      <c r="P123" s="115"/>
      <c r="Q123" s="115"/>
    </row>
    <row r="124" spans="1:17" ht="26.25">
      <c r="A124" s="2" t="s">
        <v>78</v>
      </c>
      <c r="B124" s="3" t="s">
        <v>471</v>
      </c>
      <c r="C124" s="134"/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  <c r="O124" s="134"/>
      <c r="P124" s="115"/>
      <c r="Q124" s="115"/>
    </row>
    <row r="125" spans="1:17" ht="14.25">
      <c r="A125" s="31" t="s">
        <v>258</v>
      </c>
      <c r="B125" s="6" t="s">
        <v>259</v>
      </c>
      <c r="C125" s="134"/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  <c r="O125" s="134">
        <f t="shared" si="11"/>
        <v>0</v>
      </c>
      <c r="P125" s="115"/>
      <c r="Q125" s="115"/>
    </row>
    <row r="126" spans="1:17" ht="14.25">
      <c r="A126" s="5" t="s">
        <v>260</v>
      </c>
      <c r="B126" s="6" t="s">
        <v>261</v>
      </c>
      <c r="C126" s="134"/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  <c r="O126" s="134">
        <f t="shared" si="11"/>
        <v>0</v>
      </c>
      <c r="P126" s="115"/>
      <c r="Q126" s="115"/>
    </row>
    <row r="127" spans="1:17" ht="14.25">
      <c r="A127" s="5" t="s">
        <v>262</v>
      </c>
      <c r="B127" s="6" t="s">
        <v>263</v>
      </c>
      <c r="C127" s="134"/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  <c r="O127" s="134">
        <f t="shared" si="11"/>
        <v>0</v>
      </c>
      <c r="P127" s="115"/>
      <c r="Q127" s="115"/>
    </row>
    <row r="128" spans="1:17" ht="14.25">
      <c r="A128" s="5" t="s">
        <v>264</v>
      </c>
      <c r="B128" s="6" t="s">
        <v>265</v>
      </c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>
        <f t="shared" si="11"/>
        <v>0</v>
      </c>
      <c r="P128" s="115"/>
      <c r="Q128" s="115"/>
    </row>
    <row r="129" spans="1:17" ht="14.25">
      <c r="A129" s="5" t="s">
        <v>266</v>
      </c>
      <c r="B129" s="6" t="s">
        <v>267</v>
      </c>
      <c r="C129" s="134"/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  <c r="O129" s="134">
        <f t="shared" si="11"/>
        <v>0</v>
      </c>
      <c r="P129" s="115"/>
      <c r="Q129" s="115"/>
    </row>
    <row r="130" spans="1:17" ht="14.25">
      <c r="A130" s="5" t="s">
        <v>268</v>
      </c>
      <c r="B130" s="6" t="s">
        <v>269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>
        <f t="shared" si="11"/>
        <v>0</v>
      </c>
      <c r="P130" s="115"/>
      <c r="Q130" s="115"/>
    </row>
    <row r="131" spans="1:17" ht="14.25">
      <c r="A131" s="7" t="s">
        <v>480</v>
      </c>
      <c r="B131" s="8" t="s">
        <v>270</v>
      </c>
      <c r="C131" s="134">
        <f>SUM(C125:C130)</f>
        <v>0</v>
      </c>
      <c r="D131" s="134">
        <f aca="true" t="shared" si="26" ref="D131:N131">SUM(D125:D130)</f>
        <v>0</v>
      </c>
      <c r="E131" s="134">
        <f t="shared" si="26"/>
        <v>0</v>
      </c>
      <c r="F131" s="134">
        <f t="shared" si="26"/>
        <v>0</v>
      </c>
      <c r="G131" s="134">
        <f t="shared" si="26"/>
        <v>0</v>
      </c>
      <c r="H131" s="134">
        <f t="shared" si="26"/>
        <v>0</v>
      </c>
      <c r="I131" s="134">
        <f t="shared" si="26"/>
        <v>0</v>
      </c>
      <c r="J131" s="134">
        <f t="shared" si="26"/>
        <v>0</v>
      </c>
      <c r="K131" s="134">
        <f t="shared" si="26"/>
        <v>0</v>
      </c>
      <c r="L131" s="134">
        <f t="shared" si="26"/>
        <v>0</v>
      </c>
      <c r="M131" s="134">
        <f t="shared" si="26"/>
        <v>0</v>
      </c>
      <c r="N131" s="134">
        <f t="shared" si="26"/>
        <v>0</v>
      </c>
      <c r="O131" s="134">
        <f t="shared" si="11"/>
        <v>0</v>
      </c>
      <c r="P131" s="115"/>
      <c r="Q131" s="115"/>
    </row>
    <row r="132" spans="1:17" ht="14.25">
      <c r="A132" s="5" t="s">
        <v>271</v>
      </c>
      <c r="B132" s="6" t="s">
        <v>272</v>
      </c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>
        <f t="shared" si="11"/>
        <v>0</v>
      </c>
      <c r="P132" s="115"/>
      <c r="Q132" s="115"/>
    </row>
    <row r="133" spans="1:17" ht="26.25">
      <c r="A133" s="5" t="s">
        <v>273</v>
      </c>
      <c r="B133" s="6" t="s">
        <v>274</v>
      </c>
      <c r="C133" s="134"/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  <c r="O133" s="134">
        <f t="shared" si="11"/>
        <v>0</v>
      </c>
      <c r="P133" s="115"/>
      <c r="Q133" s="115"/>
    </row>
    <row r="134" spans="1:17" ht="26.25">
      <c r="A134" s="5" t="s">
        <v>442</v>
      </c>
      <c r="B134" s="6" t="s">
        <v>275</v>
      </c>
      <c r="C134" s="134"/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>
        <f t="shared" si="11"/>
        <v>0</v>
      </c>
      <c r="P134" s="115"/>
      <c r="Q134" s="115"/>
    </row>
    <row r="135" spans="1:17" ht="26.25">
      <c r="A135" s="5" t="s">
        <v>443</v>
      </c>
      <c r="B135" s="6" t="s">
        <v>276</v>
      </c>
      <c r="C135" s="134"/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>
        <f t="shared" si="11"/>
        <v>0</v>
      </c>
      <c r="P135" s="115"/>
      <c r="Q135" s="115"/>
    </row>
    <row r="136" spans="1:17" ht="14.25">
      <c r="A136" s="5" t="s">
        <v>444</v>
      </c>
      <c r="B136" s="6" t="s">
        <v>277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  <c r="O136" s="134">
        <f aca="true" t="shared" si="27" ref="O136:O199">SUM(C136:N136)</f>
        <v>0</v>
      </c>
      <c r="P136" s="115"/>
      <c r="Q136" s="115"/>
    </row>
    <row r="137" spans="1:17" ht="14.25">
      <c r="A137" s="39" t="s">
        <v>481</v>
      </c>
      <c r="B137" s="51" t="s">
        <v>278</v>
      </c>
      <c r="C137" s="134">
        <f>SUM(C131:C136)</f>
        <v>0</v>
      </c>
      <c r="D137" s="134">
        <f aca="true" t="shared" si="28" ref="D137:N137">SUM(D131:D136)</f>
        <v>0</v>
      </c>
      <c r="E137" s="134">
        <f t="shared" si="28"/>
        <v>0</v>
      </c>
      <c r="F137" s="134">
        <f t="shared" si="28"/>
        <v>0</v>
      </c>
      <c r="G137" s="134">
        <f t="shared" si="28"/>
        <v>0</v>
      </c>
      <c r="H137" s="134">
        <f t="shared" si="28"/>
        <v>0</v>
      </c>
      <c r="I137" s="134">
        <f t="shared" si="28"/>
        <v>0</v>
      </c>
      <c r="J137" s="134">
        <f t="shared" si="28"/>
        <v>0</v>
      </c>
      <c r="K137" s="134">
        <f t="shared" si="28"/>
        <v>0</v>
      </c>
      <c r="L137" s="134">
        <f t="shared" si="28"/>
        <v>0</v>
      </c>
      <c r="M137" s="134">
        <f t="shared" si="28"/>
        <v>0</v>
      </c>
      <c r="N137" s="134">
        <f t="shared" si="28"/>
        <v>0</v>
      </c>
      <c r="O137" s="134">
        <f t="shared" si="27"/>
        <v>0</v>
      </c>
      <c r="P137" s="115"/>
      <c r="Q137" s="115"/>
    </row>
    <row r="138" spans="1:17" ht="14.25">
      <c r="A138" s="5" t="s">
        <v>448</v>
      </c>
      <c r="B138" s="6" t="s">
        <v>287</v>
      </c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34">
        <f t="shared" si="27"/>
        <v>0</v>
      </c>
      <c r="P138" s="115"/>
      <c r="Q138" s="115"/>
    </row>
    <row r="139" spans="1:17" ht="14.25">
      <c r="A139" s="5" t="s">
        <v>449</v>
      </c>
      <c r="B139" s="6" t="s">
        <v>288</v>
      </c>
      <c r="C139" s="134"/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  <c r="O139" s="134">
        <f t="shared" si="27"/>
        <v>0</v>
      </c>
      <c r="P139" s="115"/>
      <c r="Q139" s="115"/>
    </row>
    <row r="140" spans="1:17" ht="14.25">
      <c r="A140" s="7" t="s">
        <v>483</v>
      </c>
      <c r="B140" s="8" t="s">
        <v>289</v>
      </c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34">
        <f t="shared" si="27"/>
        <v>0</v>
      </c>
      <c r="P140" s="115"/>
      <c r="Q140" s="115"/>
    </row>
    <row r="141" spans="1:17" ht="14.25">
      <c r="A141" s="5" t="s">
        <v>450</v>
      </c>
      <c r="B141" s="6" t="s">
        <v>290</v>
      </c>
      <c r="C141" s="134"/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  <c r="O141" s="134">
        <f t="shared" si="27"/>
        <v>0</v>
      </c>
      <c r="P141" s="115"/>
      <c r="Q141" s="115"/>
    </row>
    <row r="142" spans="1:17" ht="14.25">
      <c r="A142" s="5" t="s">
        <v>451</v>
      </c>
      <c r="B142" s="6" t="s">
        <v>291</v>
      </c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>
        <f t="shared" si="27"/>
        <v>0</v>
      </c>
      <c r="P142" s="115"/>
      <c r="Q142" s="115"/>
    </row>
    <row r="143" spans="1:17" ht="14.25">
      <c r="A143" s="5" t="s">
        <v>452</v>
      </c>
      <c r="B143" s="6" t="s">
        <v>292</v>
      </c>
      <c r="C143" s="134"/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  <c r="O143" s="134">
        <f t="shared" si="27"/>
        <v>0</v>
      </c>
      <c r="P143" s="115"/>
      <c r="Q143" s="115"/>
    </row>
    <row r="144" spans="1:17" ht="14.25">
      <c r="A144" s="5" t="s">
        <v>453</v>
      </c>
      <c r="B144" s="6" t="s">
        <v>293</v>
      </c>
      <c r="C144" s="134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  <c r="O144" s="134">
        <f t="shared" si="27"/>
        <v>0</v>
      </c>
      <c r="P144" s="115"/>
      <c r="Q144" s="115"/>
    </row>
    <row r="145" spans="1:17" ht="14.25">
      <c r="A145" s="5" t="s">
        <v>454</v>
      </c>
      <c r="B145" s="6" t="s">
        <v>296</v>
      </c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>
        <f t="shared" si="27"/>
        <v>0</v>
      </c>
      <c r="P145" s="115"/>
      <c r="Q145" s="115"/>
    </row>
    <row r="146" spans="1:17" ht="14.25">
      <c r="A146" s="5" t="s">
        <v>297</v>
      </c>
      <c r="B146" s="6" t="s">
        <v>298</v>
      </c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4">
        <f t="shared" si="27"/>
        <v>0</v>
      </c>
      <c r="P146" s="115"/>
      <c r="Q146" s="115"/>
    </row>
    <row r="147" spans="1:17" ht="14.25">
      <c r="A147" s="5" t="s">
        <v>455</v>
      </c>
      <c r="B147" s="6" t="s">
        <v>299</v>
      </c>
      <c r="C147" s="134"/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  <c r="O147" s="134">
        <f t="shared" si="27"/>
        <v>0</v>
      </c>
      <c r="P147" s="115"/>
      <c r="Q147" s="115"/>
    </row>
    <row r="148" spans="1:17" ht="14.25">
      <c r="A148" s="5" t="s">
        <v>456</v>
      </c>
      <c r="B148" s="6" t="s">
        <v>304</v>
      </c>
      <c r="C148" s="134"/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  <c r="O148" s="134">
        <f t="shared" si="27"/>
        <v>0</v>
      </c>
      <c r="P148" s="115"/>
      <c r="Q148" s="115"/>
    </row>
    <row r="149" spans="1:17" ht="14.25">
      <c r="A149" s="7" t="s">
        <v>484</v>
      </c>
      <c r="B149" s="8" t="s">
        <v>307</v>
      </c>
      <c r="C149" s="134">
        <f>SUM(C147:C148)</f>
        <v>0</v>
      </c>
      <c r="D149" s="134">
        <f aca="true" t="shared" si="29" ref="D149:N149">SUM(D147:D148)</f>
        <v>0</v>
      </c>
      <c r="E149" s="134">
        <f t="shared" si="29"/>
        <v>0</v>
      </c>
      <c r="F149" s="134">
        <f t="shared" si="29"/>
        <v>0</v>
      </c>
      <c r="G149" s="134">
        <f t="shared" si="29"/>
        <v>0</v>
      </c>
      <c r="H149" s="134">
        <f t="shared" si="29"/>
        <v>0</v>
      </c>
      <c r="I149" s="134">
        <f t="shared" si="29"/>
        <v>0</v>
      </c>
      <c r="J149" s="134">
        <f t="shared" si="29"/>
        <v>0</v>
      </c>
      <c r="K149" s="134">
        <f t="shared" si="29"/>
        <v>0</v>
      </c>
      <c r="L149" s="134">
        <f t="shared" si="29"/>
        <v>0</v>
      </c>
      <c r="M149" s="134">
        <f t="shared" si="29"/>
        <v>0</v>
      </c>
      <c r="N149" s="134">
        <f t="shared" si="29"/>
        <v>0</v>
      </c>
      <c r="O149" s="134">
        <f t="shared" si="27"/>
        <v>0</v>
      </c>
      <c r="P149" s="115"/>
      <c r="Q149" s="115"/>
    </row>
    <row r="150" spans="1:17" ht="14.25">
      <c r="A150" s="5" t="s">
        <v>457</v>
      </c>
      <c r="B150" s="6" t="s">
        <v>308</v>
      </c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>
        <f t="shared" si="27"/>
        <v>0</v>
      </c>
      <c r="P150" s="115"/>
      <c r="Q150" s="115"/>
    </row>
    <row r="151" spans="1:17" ht="14.25">
      <c r="A151" s="39" t="s">
        <v>485</v>
      </c>
      <c r="B151" s="51" t="s">
        <v>309</v>
      </c>
      <c r="C151" s="134">
        <f>SUM(C143+C144+C149+C150)</f>
        <v>0</v>
      </c>
      <c r="D151" s="134">
        <f aca="true" t="shared" si="30" ref="D151:N151">SUM(D143+D144+D149+D150)</f>
        <v>0</v>
      </c>
      <c r="E151" s="134">
        <f t="shared" si="30"/>
        <v>0</v>
      </c>
      <c r="F151" s="134">
        <f t="shared" si="30"/>
        <v>0</v>
      </c>
      <c r="G151" s="134">
        <f t="shared" si="30"/>
        <v>0</v>
      </c>
      <c r="H151" s="134">
        <f t="shared" si="30"/>
        <v>0</v>
      </c>
      <c r="I151" s="134">
        <f t="shared" si="30"/>
        <v>0</v>
      </c>
      <c r="J151" s="134">
        <f t="shared" si="30"/>
        <v>0</v>
      </c>
      <c r="K151" s="134">
        <f t="shared" si="30"/>
        <v>0</v>
      </c>
      <c r="L151" s="134">
        <f t="shared" si="30"/>
        <v>0</v>
      </c>
      <c r="M151" s="134">
        <f t="shared" si="30"/>
        <v>0</v>
      </c>
      <c r="N151" s="134">
        <f t="shared" si="30"/>
        <v>0</v>
      </c>
      <c r="O151" s="134">
        <f t="shared" si="27"/>
        <v>0</v>
      </c>
      <c r="P151" s="115"/>
      <c r="Q151" s="115"/>
    </row>
    <row r="152" spans="1:17" ht="14.25">
      <c r="A152" s="13" t="s">
        <v>310</v>
      </c>
      <c r="B152" s="6" t="s">
        <v>311</v>
      </c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>
        <f t="shared" si="27"/>
        <v>0</v>
      </c>
      <c r="P152" s="115"/>
      <c r="Q152" s="115"/>
    </row>
    <row r="153" spans="1:17" ht="14.25">
      <c r="A153" s="13" t="s">
        <v>458</v>
      </c>
      <c r="B153" s="6" t="s">
        <v>312</v>
      </c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  <c r="O153" s="134">
        <f t="shared" si="27"/>
        <v>0</v>
      </c>
      <c r="P153" s="115"/>
      <c r="Q153" s="115"/>
    </row>
    <row r="154" spans="1:17" ht="14.25">
      <c r="A154" s="13" t="s">
        <v>459</v>
      </c>
      <c r="B154" s="6" t="s">
        <v>313</v>
      </c>
      <c r="C154" s="134"/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  <c r="O154" s="134">
        <f t="shared" si="27"/>
        <v>0</v>
      </c>
      <c r="P154" s="115"/>
      <c r="Q154" s="115"/>
    </row>
    <row r="155" spans="1:17" ht="14.25">
      <c r="A155" s="13" t="s">
        <v>460</v>
      </c>
      <c r="B155" s="6" t="s">
        <v>314</v>
      </c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>
        <f t="shared" si="27"/>
        <v>0</v>
      </c>
      <c r="P155" s="115"/>
      <c r="Q155" s="115"/>
    </row>
    <row r="156" spans="1:17" ht="14.25">
      <c r="A156" s="13" t="s">
        <v>315</v>
      </c>
      <c r="B156" s="6" t="s">
        <v>316</v>
      </c>
      <c r="C156" s="134"/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  <c r="O156" s="134">
        <f t="shared" si="27"/>
        <v>0</v>
      </c>
      <c r="P156" s="115"/>
      <c r="Q156" s="115"/>
    </row>
    <row r="157" spans="1:17" ht="14.25">
      <c r="A157" s="13" t="s">
        <v>317</v>
      </c>
      <c r="B157" s="6" t="s">
        <v>318</v>
      </c>
      <c r="C157" s="134"/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  <c r="O157" s="134">
        <f t="shared" si="27"/>
        <v>0</v>
      </c>
      <c r="P157" s="115"/>
      <c r="Q157" s="115"/>
    </row>
    <row r="158" spans="1:17" ht="14.25">
      <c r="A158" s="13" t="s">
        <v>319</v>
      </c>
      <c r="B158" s="6" t="s">
        <v>320</v>
      </c>
      <c r="C158" s="134"/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  <c r="O158" s="134">
        <f t="shared" si="27"/>
        <v>0</v>
      </c>
      <c r="P158" s="115"/>
      <c r="Q158" s="115"/>
    </row>
    <row r="159" spans="1:17" ht="14.25">
      <c r="A159" s="13" t="s">
        <v>461</v>
      </c>
      <c r="B159" s="6" t="s">
        <v>321</v>
      </c>
      <c r="C159" s="134"/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>
        <f t="shared" si="27"/>
        <v>0</v>
      </c>
      <c r="P159" s="115"/>
      <c r="Q159" s="115"/>
    </row>
    <row r="160" spans="1:17" ht="14.25">
      <c r="A160" s="13" t="s">
        <v>462</v>
      </c>
      <c r="B160" s="6" t="s">
        <v>322</v>
      </c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>
        <f t="shared" si="27"/>
        <v>0</v>
      </c>
      <c r="P160" s="115"/>
      <c r="Q160" s="115"/>
    </row>
    <row r="161" spans="1:17" ht="14.25">
      <c r="A161" s="13" t="s">
        <v>463</v>
      </c>
      <c r="B161" s="6" t="s">
        <v>323</v>
      </c>
      <c r="C161" s="134"/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134">
        <f t="shared" si="27"/>
        <v>0</v>
      </c>
      <c r="P161" s="115"/>
      <c r="Q161" s="115"/>
    </row>
    <row r="162" spans="1:17" ht="14.25">
      <c r="A162" s="50" t="s">
        <v>486</v>
      </c>
      <c r="B162" s="51" t="s">
        <v>324</v>
      </c>
      <c r="C162" s="134">
        <f>SUM(C152:C161)</f>
        <v>0</v>
      </c>
      <c r="D162" s="134">
        <f aca="true" t="shared" si="31" ref="D162:N162">SUM(D152:D161)</f>
        <v>0</v>
      </c>
      <c r="E162" s="134">
        <f t="shared" si="31"/>
        <v>0</v>
      </c>
      <c r="F162" s="134">
        <f t="shared" si="31"/>
        <v>0</v>
      </c>
      <c r="G162" s="134">
        <f t="shared" si="31"/>
        <v>0</v>
      </c>
      <c r="H162" s="134">
        <f t="shared" si="31"/>
        <v>0</v>
      </c>
      <c r="I162" s="134">
        <f t="shared" si="31"/>
        <v>0</v>
      </c>
      <c r="J162" s="134">
        <f t="shared" si="31"/>
        <v>0</v>
      </c>
      <c r="K162" s="134">
        <f t="shared" si="31"/>
        <v>0</v>
      </c>
      <c r="L162" s="134">
        <f t="shared" si="31"/>
        <v>0</v>
      </c>
      <c r="M162" s="134">
        <f t="shared" si="31"/>
        <v>0</v>
      </c>
      <c r="N162" s="134">
        <f t="shared" si="31"/>
        <v>0</v>
      </c>
      <c r="O162" s="134">
        <f t="shared" si="27"/>
        <v>0</v>
      </c>
      <c r="P162" s="115"/>
      <c r="Q162" s="115"/>
    </row>
    <row r="163" spans="1:17" ht="26.25">
      <c r="A163" s="13" t="s">
        <v>333</v>
      </c>
      <c r="B163" s="6" t="s">
        <v>334</v>
      </c>
      <c r="C163" s="134"/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  <c r="O163" s="134">
        <f t="shared" si="27"/>
        <v>0</v>
      </c>
      <c r="P163" s="115"/>
      <c r="Q163" s="115"/>
    </row>
    <row r="164" spans="1:17" ht="26.25">
      <c r="A164" s="5" t="s">
        <v>467</v>
      </c>
      <c r="B164" s="6" t="s">
        <v>335</v>
      </c>
      <c r="C164" s="134"/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  <c r="O164" s="134">
        <f t="shared" si="27"/>
        <v>0</v>
      </c>
      <c r="P164" s="115"/>
      <c r="Q164" s="115"/>
    </row>
    <row r="165" spans="1:17" ht="14.25">
      <c r="A165" s="13" t="s">
        <v>468</v>
      </c>
      <c r="B165" s="6" t="s">
        <v>336</v>
      </c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>
        <f t="shared" si="27"/>
        <v>0</v>
      </c>
      <c r="P165" s="115"/>
      <c r="Q165" s="115"/>
    </row>
    <row r="166" spans="1:17" ht="14.25">
      <c r="A166" s="39" t="s">
        <v>488</v>
      </c>
      <c r="B166" s="51" t="s">
        <v>337</v>
      </c>
      <c r="C166" s="134">
        <f>SUM(C163:C165)</f>
        <v>0</v>
      </c>
      <c r="D166" s="134">
        <f aca="true" t="shared" si="32" ref="D166:N166">SUM(D163:D165)</f>
        <v>0</v>
      </c>
      <c r="E166" s="134">
        <f t="shared" si="32"/>
        <v>0</v>
      </c>
      <c r="F166" s="134">
        <f t="shared" si="32"/>
        <v>0</v>
      </c>
      <c r="G166" s="134">
        <f t="shared" si="32"/>
        <v>0</v>
      </c>
      <c r="H166" s="134">
        <f t="shared" si="32"/>
        <v>0</v>
      </c>
      <c r="I166" s="134">
        <f t="shared" si="32"/>
        <v>0</v>
      </c>
      <c r="J166" s="134">
        <f t="shared" si="32"/>
        <v>0</v>
      </c>
      <c r="K166" s="134">
        <f t="shared" si="32"/>
        <v>0</v>
      </c>
      <c r="L166" s="134">
        <f t="shared" si="32"/>
        <v>0</v>
      </c>
      <c r="M166" s="134">
        <f t="shared" si="32"/>
        <v>0</v>
      </c>
      <c r="N166" s="134">
        <f t="shared" si="32"/>
        <v>0</v>
      </c>
      <c r="O166" s="134">
        <f t="shared" si="27"/>
        <v>0</v>
      </c>
      <c r="P166" s="115"/>
      <c r="Q166" s="115"/>
    </row>
    <row r="167" spans="1:17" ht="15">
      <c r="A167" s="61" t="s">
        <v>544</v>
      </c>
      <c r="B167" s="66"/>
      <c r="C167" s="134">
        <f>SUM(C137+C151+C162+C166)</f>
        <v>0</v>
      </c>
      <c r="D167" s="134">
        <f aca="true" t="shared" si="33" ref="D167:N167">SUM(D137+D151+D162+D166)</f>
        <v>0</v>
      </c>
      <c r="E167" s="134">
        <f t="shared" si="33"/>
        <v>0</v>
      </c>
      <c r="F167" s="134">
        <f t="shared" si="33"/>
        <v>0</v>
      </c>
      <c r="G167" s="134">
        <f t="shared" si="33"/>
        <v>0</v>
      </c>
      <c r="H167" s="134">
        <f t="shared" si="33"/>
        <v>0</v>
      </c>
      <c r="I167" s="134">
        <f t="shared" si="33"/>
        <v>0</v>
      </c>
      <c r="J167" s="134">
        <f t="shared" si="33"/>
        <v>0</v>
      </c>
      <c r="K167" s="134">
        <f t="shared" si="33"/>
        <v>0</v>
      </c>
      <c r="L167" s="134">
        <f t="shared" si="33"/>
        <v>0</v>
      </c>
      <c r="M167" s="134">
        <f t="shared" si="33"/>
        <v>0</v>
      </c>
      <c r="N167" s="134">
        <f t="shared" si="33"/>
        <v>0</v>
      </c>
      <c r="O167" s="134">
        <f t="shared" si="27"/>
        <v>0</v>
      </c>
      <c r="P167" s="115"/>
      <c r="Q167" s="115"/>
    </row>
    <row r="168" spans="1:17" ht="14.25">
      <c r="A168" s="5" t="s">
        <v>279</v>
      </c>
      <c r="B168" s="6" t="s">
        <v>280</v>
      </c>
      <c r="C168" s="134"/>
      <c r="D168" s="134"/>
      <c r="E168" s="134"/>
      <c r="F168" s="134"/>
      <c r="G168" s="134"/>
      <c r="H168" s="134"/>
      <c r="I168" s="134"/>
      <c r="J168" s="134"/>
      <c r="K168" s="134"/>
      <c r="L168" s="134"/>
      <c r="M168" s="134"/>
      <c r="N168" s="134"/>
      <c r="O168" s="134">
        <f t="shared" si="27"/>
        <v>0</v>
      </c>
      <c r="P168" s="115"/>
      <c r="Q168" s="115"/>
    </row>
    <row r="169" spans="1:17" ht="26.25">
      <c r="A169" s="5" t="s">
        <v>281</v>
      </c>
      <c r="B169" s="6" t="s">
        <v>282</v>
      </c>
      <c r="C169" s="134"/>
      <c r="D169" s="134"/>
      <c r="E169" s="134"/>
      <c r="F169" s="134"/>
      <c r="G169" s="134"/>
      <c r="H169" s="134"/>
      <c r="I169" s="134"/>
      <c r="J169" s="134"/>
      <c r="K169" s="134"/>
      <c r="L169" s="134"/>
      <c r="M169" s="134"/>
      <c r="N169" s="134"/>
      <c r="O169" s="134">
        <f t="shared" si="27"/>
        <v>0</v>
      </c>
      <c r="P169" s="115"/>
      <c r="Q169" s="115"/>
    </row>
    <row r="170" spans="1:17" ht="26.25">
      <c r="A170" s="5" t="s">
        <v>445</v>
      </c>
      <c r="B170" s="6" t="s">
        <v>283</v>
      </c>
      <c r="C170" s="134"/>
      <c r="D170" s="134"/>
      <c r="E170" s="134"/>
      <c r="F170" s="134"/>
      <c r="G170" s="134"/>
      <c r="H170" s="134"/>
      <c r="I170" s="134"/>
      <c r="J170" s="134"/>
      <c r="K170" s="134"/>
      <c r="L170" s="134"/>
      <c r="M170" s="134"/>
      <c r="N170" s="134"/>
      <c r="O170" s="134">
        <f t="shared" si="27"/>
        <v>0</v>
      </c>
      <c r="P170" s="115"/>
      <c r="Q170" s="115"/>
    </row>
    <row r="171" spans="1:17" ht="26.25">
      <c r="A171" s="5" t="s">
        <v>446</v>
      </c>
      <c r="B171" s="6" t="s">
        <v>284</v>
      </c>
      <c r="C171" s="134"/>
      <c r="D171" s="134"/>
      <c r="E171" s="134"/>
      <c r="F171" s="134"/>
      <c r="G171" s="134"/>
      <c r="H171" s="134"/>
      <c r="I171" s="134"/>
      <c r="J171" s="134"/>
      <c r="K171" s="134"/>
      <c r="L171" s="134"/>
      <c r="M171" s="134"/>
      <c r="N171" s="134"/>
      <c r="O171" s="134">
        <f t="shared" si="27"/>
        <v>0</v>
      </c>
      <c r="P171" s="115"/>
      <c r="Q171" s="115"/>
    </row>
    <row r="172" spans="1:17" ht="14.25">
      <c r="A172" s="5" t="s">
        <v>447</v>
      </c>
      <c r="B172" s="6" t="s">
        <v>285</v>
      </c>
      <c r="C172" s="134"/>
      <c r="D172" s="134"/>
      <c r="E172" s="134"/>
      <c r="F172" s="134"/>
      <c r="G172" s="134"/>
      <c r="H172" s="134"/>
      <c r="I172" s="134"/>
      <c r="J172" s="134"/>
      <c r="K172" s="134"/>
      <c r="L172" s="134"/>
      <c r="M172" s="134"/>
      <c r="N172" s="134"/>
      <c r="O172" s="134">
        <f t="shared" si="27"/>
        <v>0</v>
      </c>
      <c r="P172" s="115"/>
      <c r="Q172" s="115"/>
    </row>
    <row r="173" spans="1:17" ht="14.25">
      <c r="A173" s="39" t="s">
        <v>482</v>
      </c>
      <c r="B173" s="51" t="s">
        <v>286</v>
      </c>
      <c r="C173" s="134">
        <f>SUM(C168:C172)</f>
        <v>0</v>
      </c>
      <c r="D173" s="134">
        <f aca="true" t="shared" si="34" ref="D173:N173">SUM(D168:D172)</f>
        <v>0</v>
      </c>
      <c r="E173" s="134">
        <f t="shared" si="34"/>
        <v>0</v>
      </c>
      <c r="F173" s="134">
        <f t="shared" si="34"/>
        <v>0</v>
      </c>
      <c r="G173" s="134">
        <f t="shared" si="34"/>
        <v>0</v>
      </c>
      <c r="H173" s="134">
        <f t="shared" si="34"/>
        <v>0</v>
      </c>
      <c r="I173" s="134">
        <f t="shared" si="34"/>
        <v>0</v>
      </c>
      <c r="J173" s="134">
        <f t="shared" si="34"/>
        <v>0</v>
      </c>
      <c r="K173" s="134">
        <f t="shared" si="34"/>
        <v>0</v>
      </c>
      <c r="L173" s="134">
        <f t="shared" si="34"/>
        <v>0</v>
      </c>
      <c r="M173" s="134">
        <f t="shared" si="34"/>
        <v>0</v>
      </c>
      <c r="N173" s="134">
        <f t="shared" si="34"/>
        <v>0</v>
      </c>
      <c r="O173" s="134">
        <f t="shared" si="27"/>
        <v>0</v>
      </c>
      <c r="P173" s="115"/>
      <c r="Q173" s="115"/>
    </row>
    <row r="174" spans="1:17" ht="14.25">
      <c r="A174" s="13" t="s">
        <v>464</v>
      </c>
      <c r="B174" s="6" t="s">
        <v>325</v>
      </c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>
        <f t="shared" si="27"/>
        <v>0</v>
      </c>
      <c r="P174" s="115"/>
      <c r="Q174" s="115"/>
    </row>
    <row r="175" spans="1:17" ht="14.25">
      <c r="A175" s="13" t="s">
        <v>465</v>
      </c>
      <c r="B175" s="6" t="s">
        <v>326</v>
      </c>
      <c r="C175" s="134"/>
      <c r="D175" s="134"/>
      <c r="E175" s="134"/>
      <c r="F175" s="134"/>
      <c r="G175" s="134"/>
      <c r="H175" s="134"/>
      <c r="I175" s="134"/>
      <c r="J175" s="134"/>
      <c r="K175" s="134"/>
      <c r="L175" s="134"/>
      <c r="M175" s="134"/>
      <c r="N175" s="134"/>
      <c r="O175" s="134">
        <f t="shared" si="27"/>
        <v>0</v>
      </c>
      <c r="P175" s="115"/>
      <c r="Q175" s="115"/>
    </row>
    <row r="176" spans="1:17" ht="14.25">
      <c r="A176" s="13" t="s">
        <v>327</v>
      </c>
      <c r="B176" s="6" t="s">
        <v>328</v>
      </c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>
        <f t="shared" si="27"/>
        <v>0</v>
      </c>
      <c r="P176" s="115"/>
      <c r="Q176" s="115"/>
    </row>
    <row r="177" spans="1:17" ht="14.25">
      <c r="A177" s="13" t="s">
        <v>466</v>
      </c>
      <c r="B177" s="6" t="s">
        <v>329</v>
      </c>
      <c r="C177" s="134"/>
      <c r="D177" s="134"/>
      <c r="E177" s="134"/>
      <c r="F177" s="134"/>
      <c r="G177" s="134"/>
      <c r="H177" s="134"/>
      <c r="I177" s="134"/>
      <c r="J177" s="134"/>
      <c r="K177" s="134"/>
      <c r="L177" s="134"/>
      <c r="M177" s="134"/>
      <c r="N177" s="134"/>
      <c r="O177" s="134">
        <f t="shared" si="27"/>
        <v>0</v>
      </c>
      <c r="P177" s="115"/>
      <c r="Q177" s="115"/>
    </row>
    <row r="178" spans="1:17" ht="14.25">
      <c r="A178" s="13" t="s">
        <v>330</v>
      </c>
      <c r="B178" s="6" t="s">
        <v>331</v>
      </c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>
        <f t="shared" si="27"/>
        <v>0</v>
      </c>
      <c r="P178" s="115"/>
      <c r="Q178" s="115"/>
    </row>
    <row r="179" spans="1:17" ht="14.25">
      <c r="A179" s="39" t="s">
        <v>487</v>
      </c>
      <c r="B179" s="51" t="s">
        <v>332</v>
      </c>
      <c r="C179" s="134">
        <f>SUM(C174:C178)</f>
        <v>0</v>
      </c>
      <c r="D179" s="134">
        <f aca="true" t="shared" si="35" ref="D179:N179">SUM(D174:D178)</f>
        <v>0</v>
      </c>
      <c r="E179" s="134">
        <f t="shared" si="35"/>
        <v>0</v>
      </c>
      <c r="F179" s="134">
        <f t="shared" si="35"/>
        <v>0</v>
      </c>
      <c r="G179" s="134">
        <f t="shared" si="35"/>
        <v>0</v>
      </c>
      <c r="H179" s="134">
        <f t="shared" si="35"/>
        <v>0</v>
      </c>
      <c r="I179" s="134">
        <f t="shared" si="35"/>
        <v>0</v>
      </c>
      <c r="J179" s="134">
        <f t="shared" si="35"/>
        <v>0</v>
      </c>
      <c r="K179" s="134">
        <f t="shared" si="35"/>
        <v>0</v>
      </c>
      <c r="L179" s="134">
        <f t="shared" si="35"/>
        <v>0</v>
      </c>
      <c r="M179" s="134">
        <f t="shared" si="35"/>
        <v>0</v>
      </c>
      <c r="N179" s="134">
        <f t="shared" si="35"/>
        <v>0</v>
      </c>
      <c r="O179" s="134">
        <f t="shared" si="27"/>
        <v>0</v>
      </c>
      <c r="P179" s="115"/>
      <c r="Q179" s="115"/>
    </row>
    <row r="180" spans="1:17" ht="26.25">
      <c r="A180" s="13" t="s">
        <v>338</v>
      </c>
      <c r="B180" s="6" t="s">
        <v>339</v>
      </c>
      <c r="C180" s="134"/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4">
        <f t="shared" si="27"/>
        <v>0</v>
      </c>
      <c r="P180" s="115"/>
      <c r="Q180" s="115"/>
    </row>
    <row r="181" spans="1:17" ht="26.25">
      <c r="A181" s="5" t="s">
        <v>469</v>
      </c>
      <c r="B181" s="6" t="s">
        <v>340</v>
      </c>
      <c r="C181" s="134"/>
      <c r="D181" s="134"/>
      <c r="E181" s="134"/>
      <c r="F181" s="134"/>
      <c r="G181" s="134"/>
      <c r="H181" s="134"/>
      <c r="I181" s="134"/>
      <c r="J181" s="134"/>
      <c r="K181" s="134"/>
      <c r="L181" s="134"/>
      <c r="M181" s="134"/>
      <c r="N181" s="134"/>
      <c r="O181" s="134">
        <f t="shared" si="27"/>
        <v>0</v>
      </c>
      <c r="P181" s="115"/>
      <c r="Q181" s="115"/>
    </row>
    <row r="182" spans="1:17" ht="14.25">
      <c r="A182" s="13" t="s">
        <v>470</v>
      </c>
      <c r="B182" s="6" t="s">
        <v>341</v>
      </c>
      <c r="C182" s="134"/>
      <c r="D182" s="134"/>
      <c r="E182" s="134"/>
      <c r="F182" s="134"/>
      <c r="G182" s="134"/>
      <c r="H182" s="134"/>
      <c r="I182" s="134"/>
      <c r="J182" s="134"/>
      <c r="K182" s="134"/>
      <c r="L182" s="134"/>
      <c r="M182" s="134"/>
      <c r="N182" s="134"/>
      <c r="O182" s="134">
        <f t="shared" si="27"/>
        <v>0</v>
      </c>
      <c r="P182" s="115"/>
      <c r="Q182" s="115"/>
    </row>
    <row r="183" spans="1:17" ht="14.25">
      <c r="A183" s="39" t="s">
        <v>490</v>
      </c>
      <c r="B183" s="51" t="s">
        <v>342</v>
      </c>
      <c r="C183" s="134">
        <f>SUM(C180:C182)</f>
        <v>0</v>
      </c>
      <c r="D183" s="134">
        <f aca="true" t="shared" si="36" ref="D183:N183">SUM(D180:D182)</f>
        <v>0</v>
      </c>
      <c r="E183" s="134">
        <f t="shared" si="36"/>
        <v>0</v>
      </c>
      <c r="F183" s="134">
        <f t="shared" si="36"/>
        <v>0</v>
      </c>
      <c r="G183" s="134">
        <f t="shared" si="36"/>
        <v>0</v>
      </c>
      <c r="H183" s="134">
        <f t="shared" si="36"/>
        <v>0</v>
      </c>
      <c r="I183" s="134">
        <f t="shared" si="36"/>
        <v>0</v>
      </c>
      <c r="J183" s="134">
        <f t="shared" si="36"/>
        <v>0</v>
      </c>
      <c r="K183" s="134">
        <f t="shared" si="36"/>
        <v>0</v>
      </c>
      <c r="L183" s="134">
        <f t="shared" si="36"/>
        <v>0</v>
      </c>
      <c r="M183" s="134">
        <f t="shared" si="36"/>
        <v>0</v>
      </c>
      <c r="N183" s="134">
        <f t="shared" si="36"/>
        <v>0</v>
      </c>
      <c r="O183" s="134">
        <f t="shared" si="27"/>
        <v>0</v>
      </c>
      <c r="P183" s="115"/>
      <c r="Q183" s="115"/>
    </row>
    <row r="184" spans="1:17" ht="15">
      <c r="A184" s="61" t="s">
        <v>543</v>
      </c>
      <c r="B184" s="66"/>
      <c r="C184" s="134">
        <f>SUM(C183,C179,C173)</f>
        <v>0</v>
      </c>
      <c r="D184" s="134">
        <f aca="true" t="shared" si="37" ref="D184:N184">SUM(D183,D179,D173)</f>
        <v>0</v>
      </c>
      <c r="E184" s="134">
        <f t="shared" si="37"/>
        <v>0</v>
      </c>
      <c r="F184" s="134">
        <f t="shared" si="37"/>
        <v>0</v>
      </c>
      <c r="G184" s="134">
        <f t="shared" si="37"/>
        <v>0</v>
      </c>
      <c r="H184" s="134">
        <f t="shared" si="37"/>
        <v>0</v>
      </c>
      <c r="I184" s="134">
        <f t="shared" si="37"/>
        <v>0</v>
      </c>
      <c r="J184" s="134">
        <f t="shared" si="37"/>
        <v>0</v>
      </c>
      <c r="K184" s="134">
        <f t="shared" si="37"/>
        <v>0</v>
      </c>
      <c r="L184" s="134">
        <f t="shared" si="37"/>
        <v>0</v>
      </c>
      <c r="M184" s="134">
        <f t="shared" si="37"/>
        <v>0</v>
      </c>
      <c r="N184" s="134">
        <f t="shared" si="37"/>
        <v>0</v>
      </c>
      <c r="O184" s="134">
        <f t="shared" si="27"/>
        <v>0</v>
      </c>
      <c r="P184" s="115"/>
      <c r="Q184" s="115"/>
    </row>
    <row r="185" spans="1:17" ht="15">
      <c r="A185" s="48" t="s">
        <v>489</v>
      </c>
      <c r="B185" s="35" t="s">
        <v>343</v>
      </c>
      <c r="C185" s="134">
        <f>SUM(C167+C184)</f>
        <v>0</v>
      </c>
      <c r="D185" s="134">
        <f aca="true" t="shared" si="38" ref="D185:N185">SUM(D167+D184)</f>
        <v>0</v>
      </c>
      <c r="E185" s="134">
        <f t="shared" si="38"/>
        <v>0</v>
      </c>
      <c r="F185" s="134">
        <f t="shared" si="38"/>
        <v>0</v>
      </c>
      <c r="G185" s="134">
        <f t="shared" si="38"/>
        <v>0</v>
      </c>
      <c r="H185" s="134">
        <f t="shared" si="38"/>
        <v>0</v>
      </c>
      <c r="I185" s="134">
        <f t="shared" si="38"/>
        <v>0</v>
      </c>
      <c r="J185" s="134">
        <f t="shared" si="38"/>
        <v>0</v>
      </c>
      <c r="K185" s="134">
        <f t="shared" si="38"/>
        <v>0</v>
      </c>
      <c r="L185" s="134">
        <f t="shared" si="38"/>
        <v>0</v>
      </c>
      <c r="M185" s="134">
        <f t="shared" si="38"/>
        <v>0</v>
      </c>
      <c r="N185" s="134">
        <f t="shared" si="38"/>
        <v>0</v>
      </c>
      <c r="O185" s="134">
        <f t="shared" si="27"/>
        <v>0</v>
      </c>
      <c r="P185" s="115"/>
      <c r="Q185" s="115"/>
    </row>
    <row r="186" spans="1:17" ht="15">
      <c r="A186" s="131" t="s">
        <v>553</v>
      </c>
      <c r="B186" s="64"/>
      <c r="C186" s="134"/>
      <c r="D186" s="134"/>
      <c r="E186" s="134"/>
      <c r="F186" s="134"/>
      <c r="G186" s="134"/>
      <c r="H186" s="134"/>
      <c r="I186" s="134"/>
      <c r="J186" s="134"/>
      <c r="K186" s="134"/>
      <c r="L186" s="134"/>
      <c r="M186" s="134"/>
      <c r="N186" s="134"/>
      <c r="O186" s="134">
        <f t="shared" si="27"/>
        <v>0</v>
      </c>
      <c r="P186" s="115"/>
      <c r="Q186" s="115"/>
    </row>
    <row r="187" spans="1:17" ht="15">
      <c r="A187" s="131" t="s">
        <v>554</v>
      </c>
      <c r="B187" s="64"/>
      <c r="C187" s="134"/>
      <c r="D187" s="134"/>
      <c r="E187" s="134"/>
      <c r="F187" s="134"/>
      <c r="G187" s="134"/>
      <c r="H187" s="134"/>
      <c r="I187" s="134"/>
      <c r="J187" s="134"/>
      <c r="K187" s="134"/>
      <c r="L187" s="134"/>
      <c r="M187" s="134"/>
      <c r="N187" s="134"/>
      <c r="O187" s="134">
        <f t="shared" si="27"/>
        <v>0</v>
      </c>
      <c r="P187" s="115"/>
      <c r="Q187" s="115"/>
    </row>
    <row r="188" spans="1:17" ht="14.25">
      <c r="A188" s="37" t="s">
        <v>472</v>
      </c>
      <c r="B188" s="5" t="s">
        <v>344</v>
      </c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>
        <f t="shared" si="27"/>
        <v>0</v>
      </c>
      <c r="P188" s="115"/>
      <c r="Q188" s="115"/>
    </row>
    <row r="189" spans="1:17" ht="14.25">
      <c r="A189" s="13" t="s">
        <v>345</v>
      </c>
      <c r="B189" s="5" t="s">
        <v>346</v>
      </c>
      <c r="C189" s="134"/>
      <c r="D189" s="134"/>
      <c r="E189" s="134"/>
      <c r="F189" s="134"/>
      <c r="G189" s="134"/>
      <c r="H189" s="134"/>
      <c r="I189" s="134"/>
      <c r="J189" s="134"/>
      <c r="K189" s="134"/>
      <c r="L189" s="134"/>
      <c r="M189" s="134"/>
      <c r="N189" s="134"/>
      <c r="O189" s="134">
        <f t="shared" si="27"/>
        <v>0</v>
      </c>
      <c r="P189" s="115"/>
      <c r="Q189" s="115"/>
    </row>
    <row r="190" spans="1:17" ht="14.25">
      <c r="A190" s="37" t="s">
        <v>473</v>
      </c>
      <c r="B190" s="5" t="s">
        <v>347</v>
      </c>
      <c r="C190" s="134"/>
      <c r="D190" s="134"/>
      <c r="E190" s="134"/>
      <c r="F190" s="134"/>
      <c r="G190" s="134"/>
      <c r="H190" s="134"/>
      <c r="I190" s="134"/>
      <c r="J190" s="134"/>
      <c r="K190" s="134"/>
      <c r="L190" s="134"/>
      <c r="M190" s="134"/>
      <c r="N190" s="134"/>
      <c r="O190" s="134">
        <f t="shared" si="27"/>
        <v>0</v>
      </c>
      <c r="P190" s="115"/>
      <c r="Q190" s="115"/>
    </row>
    <row r="191" spans="1:17" ht="14.25">
      <c r="A191" s="15" t="s">
        <v>491</v>
      </c>
      <c r="B191" s="7" t="s">
        <v>348</v>
      </c>
      <c r="C191" s="134">
        <f>SUM(C188:C190)</f>
        <v>0</v>
      </c>
      <c r="D191" s="134">
        <f aca="true" t="shared" si="39" ref="D191:N191">SUM(D188:D190)</f>
        <v>0</v>
      </c>
      <c r="E191" s="134">
        <f t="shared" si="39"/>
        <v>0</v>
      </c>
      <c r="F191" s="134">
        <f t="shared" si="39"/>
        <v>0</v>
      </c>
      <c r="G191" s="134">
        <f t="shared" si="39"/>
        <v>0</v>
      </c>
      <c r="H191" s="134">
        <f t="shared" si="39"/>
        <v>0</v>
      </c>
      <c r="I191" s="134">
        <f t="shared" si="39"/>
        <v>0</v>
      </c>
      <c r="J191" s="134">
        <f t="shared" si="39"/>
        <v>0</v>
      </c>
      <c r="K191" s="134">
        <f t="shared" si="39"/>
        <v>0</v>
      </c>
      <c r="L191" s="134">
        <f t="shared" si="39"/>
        <v>0</v>
      </c>
      <c r="M191" s="134">
        <f t="shared" si="39"/>
        <v>0</v>
      </c>
      <c r="N191" s="134">
        <f t="shared" si="39"/>
        <v>0</v>
      </c>
      <c r="O191" s="134">
        <f t="shared" si="27"/>
        <v>0</v>
      </c>
      <c r="P191" s="115"/>
      <c r="Q191" s="115"/>
    </row>
    <row r="192" spans="1:17" ht="14.25">
      <c r="A192" s="13" t="s">
        <v>474</v>
      </c>
      <c r="B192" s="5" t="s">
        <v>349</v>
      </c>
      <c r="C192" s="134"/>
      <c r="D192" s="134"/>
      <c r="E192" s="134"/>
      <c r="F192" s="134"/>
      <c r="G192" s="134"/>
      <c r="H192" s="134"/>
      <c r="I192" s="134"/>
      <c r="J192" s="134"/>
      <c r="K192" s="134"/>
      <c r="L192" s="134"/>
      <c r="M192" s="134"/>
      <c r="N192" s="134"/>
      <c r="O192" s="134">
        <f t="shared" si="27"/>
        <v>0</v>
      </c>
      <c r="P192" s="115"/>
      <c r="Q192" s="115"/>
    </row>
    <row r="193" spans="1:17" ht="14.25">
      <c r="A193" s="37" t="s">
        <v>350</v>
      </c>
      <c r="B193" s="5" t="s">
        <v>351</v>
      </c>
      <c r="C193" s="134"/>
      <c r="D193" s="134"/>
      <c r="E193" s="134"/>
      <c r="F193" s="134"/>
      <c r="G193" s="134"/>
      <c r="H193" s="134"/>
      <c r="I193" s="134"/>
      <c r="J193" s="134"/>
      <c r="K193" s="134"/>
      <c r="L193" s="134"/>
      <c r="M193" s="134"/>
      <c r="N193" s="134"/>
      <c r="O193" s="134">
        <f t="shared" si="27"/>
        <v>0</v>
      </c>
      <c r="P193" s="115"/>
      <c r="Q193" s="115"/>
    </row>
    <row r="194" spans="1:17" ht="14.25">
      <c r="A194" s="13" t="s">
        <v>475</v>
      </c>
      <c r="B194" s="5" t="s">
        <v>352</v>
      </c>
      <c r="C194" s="134"/>
      <c r="D194" s="134"/>
      <c r="E194" s="134"/>
      <c r="F194" s="134"/>
      <c r="G194" s="134"/>
      <c r="H194" s="134"/>
      <c r="I194" s="134"/>
      <c r="J194" s="134"/>
      <c r="K194" s="134"/>
      <c r="L194" s="134"/>
      <c r="M194" s="134"/>
      <c r="N194" s="134"/>
      <c r="O194" s="134">
        <f t="shared" si="27"/>
        <v>0</v>
      </c>
      <c r="P194" s="115"/>
      <c r="Q194" s="115"/>
    </row>
    <row r="195" spans="1:17" ht="14.25">
      <c r="A195" s="37" t="s">
        <v>353</v>
      </c>
      <c r="B195" s="5" t="s">
        <v>354</v>
      </c>
      <c r="C195" s="134"/>
      <c r="D195" s="134"/>
      <c r="E195" s="134"/>
      <c r="F195" s="134"/>
      <c r="G195" s="134"/>
      <c r="H195" s="134"/>
      <c r="I195" s="134"/>
      <c r="J195" s="134"/>
      <c r="K195" s="134"/>
      <c r="L195" s="134"/>
      <c r="M195" s="134"/>
      <c r="N195" s="134"/>
      <c r="O195" s="134">
        <f t="shared" si="27"/>
        <v>0</v>
      </c>
      <c r="P195" s="115"/>
      <c r="Q195" s="115"/>
    </row>
    <row r="196" spans="1:17" ht="14.25">
      <c r="A196" s="14" t="s">
        <v>492</v>
      </c>
      <c r="B196" s="7" t="s">
        <v>355</v>
      </c>
      <c r="C196" s="134">
        <f>SUM(C192:C195)</f>
        <v>0</v>
      </c>
      <c r="D196" s="134">
        <f aca="true" t="shared" si="40" ref="D196:N196">SUM(D192:D195)</f>
        <v>0</v>
      </c>
      <c r="E196" s="134">
        <f t="shared" si="40"/>
        <v>0</v>
      </c>
      <c r="F196" s="134">
        <f t="shared" si="40"/>
        <v>0</v>
      </c>
      <c r="G196" s="134">
        <f t="shared" si="40"/>
        <v>0</v>
      </c>
      <c r="H196" s="134">
        <f t="shared" si="40"/>
        <v>0</v>
      </c>
      <c r="I196" s="134">
        <f t="shared" si="40"/>
        <v>0</v>
      </c>
      <c r="J196" s="134">
        <f t="shared" si="40"/>
        <v>0</v>
      </c>
      <c r="K196" s="134">
        <f t="shared" si="40"/>
        <v>0</v>
      </c>
      <c r="L196" s="134">
        <f t="shared" si="40"/>
        <v>0</v>
      </c>
      <c r="M196" s="134">
        <f t="shared" si="40"/>
        <v>0</v>
      </c>
      <c r="N196" s="134">
        <f t="shared" si="40"/>
        <v>0</v>
      </c>
      <c r="O196" s="134">
        <f t="shared" si="27"/>
        <v>0</v>
      </c>
      <c r="P196" s="115"/>
      <c r="Q196" s="115"/>
    </row>
    <row r="197" spans="1:17" ht="14.25">
      <c r="A197" s="5" t="s">
        <v>551</v>
      </c>
      <c r="B197" s="5" t="s">
        <v>356</v>
      </c>
      <c r="C197" s="134">
        <v>1977677</v>
      </c>
      <c r="D197" s="134"/>
      <c r="E197" s="134"/>
      <c r="F197" s="134"/>
      <c r="G197" s="134"/>
      <c r="H197" s="134"/>
      <c r="I197" s="134"/>
      <c r="J197" s="134"/>
      <c r="K197" s="134"/>
      <c r="L197" s="134"/>
      <c r="M197" s="134"/>
      <c r="N197" s="134"/>
      <c r="O197" s="134">
        <f t="shared" si="27"/>
        <v>1977677</v>
      </c>
      <c r="P197" s="115"/>
      <c r="Q197" s="115"/>
    </row>
    <row r="198" spans="1:17" ht="14.25">
      <c r="A198" s="5" t="s">
        <v>552</v>
      </c>
      <c r="B198" s="5" t="s">
        <v>356</v>
      </c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>
        <f t="shared" si="27"/>
        <v>0</v>
      </c>
      <c r="P198" s="115"/>
      <c r="Q198" s="115"/>
    </row>
    <row r="199" spans="1:17" ht="14.25">
      <c r="A199" s="5" t="s">
        <v>549</v>
      </c>
      <c r="B199" s="5" t="s">
        <v>357</v>
      </c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>
        <f t="shared" si="27"/>
        <v>0</v>
      </c>
      <c r="P199" s="115"/>
      <c r="Q199" s="115"/>
    </row>
    <row r="200" spans="1:17" ht="14.25">
      <c r="A200" s="5" t="s">
        <v>550</v>
      </c>
      <c r="B200" s="5" t="s">
        <v>357</v>
      </c>
      <c r="C200" s="134"/>
      <c r="D200" s="134"/>
      <c r="E200" s="134"/>
      <c r="F200" s="134"/>
      <c r="G200" s="134"/>
      <c r="H200" s="134"/>
      <c r="I200" s="134"/>
      <c r="J200" s="134"/>
      <c r="K200" s="134"/>
      <c r="L200" s="134"/>
      <c r="M200" s="134"/>
      <c r="N200" s="134"/>
      <c r="O200" s="134">
        <f aca="true" t="shared" si="41" ref="O200:O214">SUM(C200:N200)</f>
        <v>0</v>
      </c>
      <c r="P200" s="115"/>
      <c r="Q200" s="115"/>
    </row>
    <row r="201" spans="1:17" ht="14.25">
      <c r="A201" s="7" t="s">
        <v>493</v>
      </c>
      <c r="B201" s="7" t="s">
        <v>358</v>
      </c>
      <c r="C201" s="135">
        <f>SUM(C197:C200)</f>
        <v>1977677</v>
      </c>
      <c r="D201" s="135">
        <f aca="true" t="shared" si="42" ref="D201:N201">SUM(D197:D200)</f>
        <v>0</v>
      </c>
      <c r="E201" s="135">
        <f t="shared" si="42"/>
        <v>0</v>
      </c>
      <c r="F201" s="135">
        <f t="shared" si="42"/>
        <v>0</v>
      </c>
      <c r="G201" s="135">
        <f t="shared" si="42"/>
        <v>0</v>
      </c>
      <c r="H201" s="135">
        <f t="shared" si="42"/>
        <v>0</v>
      </c>
      <c r="I201" s="135">
        <f t="shared" si="42"/>
        <v>0</v>
      </c>
      <c r="J201" s="135">
        <f t="shared" si="42"/>
        <v>0</v>
      </c>
      <c r="K201" s="135">
        <f t="shared" si="42"/>
        <v>0</v>
      </c>
      <c r="L201" s="135">
        <f t="shared" si="42"/>
        <v>0</v>
      </c>
      <c r="M201" s="135">
        <f t="shared" si="42"/>
        <v>0</v>
      </c>
      <c r="N201" s="135">
        <f t="shared" si="42"/>
        <v>0</v>
      </c>
      <c r="O201" s="135">
        <f t="shared" si="41"/>
        <v>1977677</v>
      </c>
      <c r="P201" s="115"/>
      <c r="Q201" s="115"/>
    </row>
    <row r="202" spans="1:17" ht="14.25">
      <c r="A202" s="37" t="s">
        <v>359</v>
      </c>
      <c r="B202" s="5" t="s">
        <v>360</v>
      </c>
      <c r="C202" s="134"/>
      <c r="D202" s="134"/>
      <c r="E202" s="134"/>
      <c r="F202" s="134"/>
      <c r="G202" s="134"/>
      <c r="H202" s="134"/>
      <c r="I202" s="134"/>
      <c r="J202" s="134"/>
      <c r="K202" s="134"/>
      <c r="L202" s="134"/>
      <c r="M202" s="134"/>
      <c r="N202" s="134"/>
      <c r="O202" s="134">
        <f t="shared" si="41"/>
        <v>0</v>
      </c>
      <c r="P202" s="115"/>
      <c r="Q202" s="115"/>
    </row>
    <row r="203" spans="1:17" ht="14.25">
      <c r="A203" s="37" t="s">
        <v>361</v>
      </c>
      <c r="B203" s="5" t="s">
        <v>362</v>
      </c>
      <c r="C203" s="134"/>
      <c r="D203" s="134"/>
      <c r="E203" s="134"/>
      <c r="F203" s="134"/>
      <c r="G203" s="134"/>
      <c r="H203" s="134"/>
      <c r="I203" s="134"/>
      <c r="J203" s="134"/>
      <c r="K203" s="134"/>
      <c r="L203" s="134"/>
      <c r="M203" s="134"/>
      <c r="N203" s="134"/>
      <c r="O203" s="134">
        <f t="shared" si="41"/>
        <v>0</v>
      </c>
      <c r="P203" s="115"/>
      <c r="Q203" s="115"/>
    </row>
    <row r="204" spans="1:17" ht="14.25">
      <c r="A204" s="37" t="s">
        <v>363</v>
      </c>
      <c r="B204" s="5" t="s">
        <v>364</v>
      </c>
      <c r="C204" s="134">
        <v>5818415</v>
      </c>
      <c r="D204" s="134">
        <v>5818415</v>
      </c>
      <c r="E204" s="134">
        <v>5818415</v>
      </c>
      <c r="F204" s="134">
        <v>5818415</v>
      </c>
      <c r="G204" s="134">
        <v>5818415</v>
      </c>
      <c r="H204" s="134">
        <v>5818415</v>
      </c>
      <c r="I204" s="134">
        <v>5818415</v>
      </c>
      <c r="J204" s="134">
        <v>5818415</v>
      </c>
      <c r="K204" s="134">
        <v>5818415</v>
      </c>
      <c r="L204" s="134">
        <v>5818415</v>
      </c>
      <c r="M204" s="134">
        <v>5818415</v>
      </c>
      <c r="N204" s="134">
        <v>5818415</v>
      </c>
      <c r="O204" s="134">
        <f t="shared" si="41"/>
        <v>69820980</v>
      </c>
      <c r="P204" s="115"/>
      <c r="Q204" s="115"/>
    </row>
    <row r="205" spans="1:17" ht="14.25">
      <c r="A205" s="37" t="s">
        <v>365</v>
      </c>
      <c r="B205" s="5" t="s">
        <v>366</v>
      </c>
      <c r="C205" s="134"/>
      <c r="D205" s="134"/>
      <c r="E205" s="134"/>
      <c r="F205" s="134"/>
      <c r="G205" s="134"/>
      <c r="H205" s="134"/>
      <c r="I205" s="134"/>
      <c r="J205" s="134"/>
      <c r="K205" s="134"/>
      <c r="L205" s="134"/>
      <c r="M205" s="134"/>
      <c r="N205" s="134"/>
      <c r="O205" s="134">
        <f t="shared" si="41"/>
        <v>0</v>
      </c>
      <c r="P205" s="115"/>
      <c r="Q205" s="115"/>
    </row>
    <row r="206" spans="1:17" ht="14.25">
      <c r="A206" s="13" t="s">
        <v>476</v>
      </c>
      <c r="B206" s="5" t="s">
        <v>367</v>
      </c>
      <c r="C206" s="134"/>
      <c r="D206" s="134"/>
      <c r="E206" s="134"/>
      <c r="F206" s="134"/>
      <c r="G206" s="134"/>
      <c r="H206" s="134"/>
      <c r="I206" s="134"/>
      <c r="J206" s="134"/>
      <c r="K206" s="134"/>
      <c r="L206" s="134"/>
      <c r="M206" s="134"/>
      <c r="N206" s="134"/>
      <c r="O206" s="134">
        <f t="shared" si="41"/>
        <v>0</v>
      </c>
      <c r="P206" s="115"/>
      <c r="Q206" s="115"/>
    </row>
    <row r="207" spans="1:17" ht="14.25">
      <c r="A207" s="15" t="s">
        <v>494</v>
      </c>
      <c r="B207" s="7" t="s">
        <v>369</v>
      </c>
      <c r="C207" s="135">
        <f>SUM(C191+C196+C201+C202+C203+C204+C205+C206)</f>
        <v>7796092</v>
      </c>
      <c r="D207" s="135">
        <f aca="true" t="shared" si="43" ref="D207:N207">SUM(D191+D196+D201+D202+D203+D204+D205+D206)</f>
        <v>5818415</v>
      </c>
      <c r="E207" s="135">
        <f t="shared" si="43"/>
        <v>5818415</v>
      </c>
      <c r="F207" s="135">
        <f t="shared" si="43"/>
        <v>5818415</v>
      </c>
      <c r="G207" s="135">
        <f t="shared" si="43"/>
        <v>5818415</v>
      </c>
      <c r="H207" s="135">
        <f t="shared" si="43"/>
        <v>5818415</v>
      </c>
      <c r="I207" s="135">
        <f t="shared" si="43"/>
        <v>5818415</v>
      </c>
      <c r="J207" s="135">
        <f t="shared" si="43"/>
        <v>5818415</v>
      </c>
      <c r="K207" s="135">
        <f t="shared" si="43"/>
        <v>5818415</v>
      </c>
      <c r="L207" s="135">
        <f t="shared" si="43"/>
        <v>5818415</v>
      </c>
      <c r="M207" s="135">
        <f t="shared" si="43"/>
        <v>5818415</v>
      </c>
      <c r="N207" s="135">
        <f t="shared" si="43"/>
        <v>5818415</v>
      </c>
      <c r="O207" s="135">
        <f t="shared" si="41"/>
        <v>71798657</v>
      </c>
      <c r="P207" s="115"/>
      <c r="Q207" s="115"/>
    </row>
    <row r="208" spans="1:17" ht="14.25">
      <c r="A208" s="13" t="s">
        <v>370</v>
      </c>
      <c r="B208" s="5" t="s">
        <v>371</v>
      </c>
      <c r="C208" s="134"/>
      <c r="D208" s="134"/>
      <c r="E208" s="134"/>
      <c r="F208" s="134"/>
      <c r="G208" s="134"/>
      <c r="H208" s="134"/>
      <c r="I208" s="134"/>
      <c r="J208" s="134"/>
      <c r="K208" s="134"/>
      <c r="L208" s="134"/>
      <c r="M208" s="134"/>
      <c r="N208" s="134"/>
      <c r="O208" s="134">
        <f t="shared" si="41"/>
        <v>0</v>
      </c>
      <c r="P208" s="115"/>
      <c r="Q208" s="115"/>
    </row>
    <row r="209" spans="1:17" ht="14.25">
      <c r="A209" s="13" t="s">
        <v>372</v>
      </c>
      <c r="B209" s="5" t="s">
        <v>373</v>
      </c>
      <c r="C209" s="134"/>
      <c r="D209" s="134"/>
      <c r="E209" s="134"/>
      <c r="F209" s="134"/>
      <c r="G209" s="134"/>
      <c r="H209" s="134"/>
      <c r="I209" s="134"/>
      <c r="J209" s="134"/>
      <c r="K209" s="134"/>
      <c r="L209" s="134"/>
      <c r="M209" s="134"/>
      <c r="N209" s="134"/>
      <c r="O209" s="134">
        <f t="shared" si="41"/>
        <v>0</v>
      </c>
      <c r="P209" s="115"/>
      <c r="Q209" s="115"/>
    </row>
    <row r="210" spans="1:17" ht="14.25">
      <c r="A210" s="37" t="s">
        <v>374</v>
      </c>
      <c r="B210" s="5" t="s">
        <v>375</v>
      </c>
      <c r="C210" s="134"/>
      <c r="D210" s="134"/>
      <c r="E210" s="134"/>
      <c r="F210" s="134"/>
      <c r="G210" s="134"/>
      <c r="H210" s="134"/>
      <c r="I210" s="134"/>
      <c r="J210" s="134"/>
      <c r="K210" s="134"/>
      <c r="L210" s="134"/>
      <c r="M210" s="134"/>
      <c r="N210" s="134"/>
      <c r="O210" s="134">
        <f t="shared" si="41"/>
        <v>0</v>
      </c>
      <c r="P210" s="115"/>
      <c r="Q210" s="115"/>
    </row>
    <row r="211" spans="1:17" ht="14.25">
      <c r="A211" s="37" t="s">
        <v>477</v>
      </c>
      <c r="B211" s="5" t="s">
        <v>376</v>
      </c>
      <c r="C211" s="134"/>
      <c r="D211" s="134"/>
      <c r="E211" s="134"/>
      <c r="F211" s="134"/>
      <c r="G211" s="134"/>
      <c r="H211" s="134"/>
      <c r="I211" s="134"/>
      <c r="J211" s="134"/>
      <c r="K211" s="134"/>
      <c r="L211" s="134"/>
      <c r="M211" s="134"/>
      <c r="N211" s="134"/>
      <c r="O211" s="134">
        <f t="shared" si="41"/>
        <v>0</v>
      </c>
      <c r="P211" s="115"/>
      <c r="Q211" s="115"/>
    </row>
    <row r="212" spans="1:17" ht="14.25">
      <c r="A212" s="14" t="s">
        <v>495</v>
      </c>
      <c r="B212" s="7" t="s">
        <v>377</v>
      </c>
      <c r="C212" s="134">
        <f>SUM(C208:C211)</f>
        <v>0</v>
      </c>
      <c r="D212" s="134">
        <f aca="true" t="shared" si="44" ref="D212:N212">SUM(D208:D211)</f>
        <v>0</v>
      </c>
      <c r="E212" s="134">
        <f t="shared" si="44"/>
        <v>0</v>
      </c>
      <c r="F212" s="134">
        <f t="shared" si="44"/>
        <v>0</v>
      </c>
      <c r="G212" s="134">
        <f t="shared" si="44"/>
        <v>0</v>
      </c>
      <c r="H212" s="134">
        <f t="shared" si="44"/>
        <v>0</v>
      </c>
      <c r="I212" s="134">
        <f t="shared" si="44"/>
        <v>0</v>
      </c>
      <c r="J212" s="134">
        <f t="shared" si="44"/>
        <v>0</v>
      </c>
      <c r="K212" s="134">
        <f t="shared" si="44"/>
        <v>0</v>
      </c>
      <c r="L212" s="134">
        <f t="shared" si="44"/>
        <v>0</v>
      </c>
      <c r="M212" s="134">
        <f t="shared" si="44"/>
        <v>0</v>
      </c>
      <c r="N212" s="134">
        <f t="shared" si="44"/>
        <v>0</v>
      </c>
      <c r="O212" s="134">
        <f t="shared" si="41"/>
        <v>0</v>
      </c>
      <c r="P212" s="115"/>
      <c r="Q212" s="115"/>
    </row>
    <row r="213" spans="1:17" ht="14.25">
      <c r="A213" s="15" t="s">
        <v>378</v>
      </c>
      <c r="B213" s="7" t="s">
        <v>379</v>
      </c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>
        <f t="shared" si="41"/>
        <v>0</v>
      </c>
      <c r="P213" s="115"/>
      <c r="Q213" s="115"/>
    </row>
    <row r="214" spans="1:17" ht="15">
      <c r="A214" s="40" t="s">
        <v>496</v>
      </c>
      <c r="B214" s="41" t="s">
        <v>380</v>
      </c>
      <c r="C214" s="135">
        <f>SUM(C207+C212+C213)</f>
        <v>7796092</v>
      </c>
      <c r="D214" s="135">
        <f aca="true" t="shared" si="45" ref="D214:N214">SUM(D207+D212+D213)</f>
        <v>5818415</v>
      </c>
      <c r="E214" s="135">
        <f t="shared" si="45"/>
        <v>5818415</v>
      </c>
      <c r="F214" s="135">
        <f t="shared" si="45"/>
        <v>5818415</v>
      </c>
      <c r="G214" s="135">
        <f t="shared" si="45"/>
        <v>5818415</v>
      </c>
      <c r="H214" s="135">
        <f t="shared" si="45"/>
        <v>5818415</v>
      </c>
      <c r="I214" s="135">
        <f t="shared" si="45"/>
        <v>5818415</v>
      </c>
      <c r="J214" s="135">
        <f t="shared" si="45"/>
        <v>5818415</v>
      </c>
      <c r="K214" s="135">
        <f t="shared" si="45"/>
        <v>5818415</v>
      </c>
      <c r="L214" s="135">
        <f t="shared" si="45"/>
        <v>5818415</v>
      </c>
      <c r="M214" s="135">
        <f t="shared" si="45"/>
        <v>5818415</v>
      </c>
      <c r="N214" s="135">
        <f t="shared" si="45"/>
        <v>5818415</v>
      </c>
      <c r="O214" s="135">
        <f t="shared" si="41"/>
        <v>71798657</v>
      </c>
      <c r="P214" s="115"/>
      <c r="Q214" s="115"/>
    </row>
    <row r="215" spans="1:17" ht="15">
      <c r="A215" s="129" t="s">
        <v>479</v>
      </c>
      <c r="B215" s="130"/>
      <c r="C215" s="135">
        <f>SUM(C185+C214)</f>
        <v>7796092</v>
      </c>
      <c r="D215" s="135">
        <f aca="true" t="shared" si="46" ref="D215:N215">SUM(D185+D214)</f>
        <v>5818415</v>
      </c>
      <c r="E215" s="135">
        <f t="shared" si="46"/>
        <v>5818415</v>
      </c>
      <c r="F215" s="135">
        <f t="shared" si="46"/>
        <v>5818415</v>
      </c>
      <c r="G215" s="135">
        <f t="shared" si="46"/>
        <v>5818415</v>
      </c>
      <c r="H215" s="135">
        <f t="shared" si="46"/>
        <v>5818415</v>
      </c>
      <c r="I215" s="135">
        <f t="shared" si="46"/>
        <v>5818415</v>
      </c>
      <c r="J215" s="135">
        <f t="shared" si="46"/>
        <v>5818415</v>
      </c>
      <c r="K215" s="135">
        <f t="shared" si="46"/>
        <v>5818415</v>
      </c>
      <c r="L215" s="135">
        <f t="shared" si="46"/>
        <v>5818415</v>
      </c>
      <c r="M215" s="135">
        <f t="shared" si="46"/>
        <v>5818415</v>
      </c>
      <c r="N215" s="135">
        <f t="shared" si="46"/>
        <v>5818415</v>
      </c>
      <c r="O215" s="135">
        <f>SUM(O185+O214)</f>
        <v>71798657</v>
      </c>
      <c r="P215" s="115"/>
      <c r="Q215" s="115"/>
    </row>
    <row r="216" spans="2:17" ht="14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 ht="14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 ht="14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 ht="14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 ht="14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 ht="14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 ht="14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 ht="14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 ht="14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 ht="14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 ht="14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 ht="14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 ht="14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</sheetData>
  <sheetProtection/>
  <mergeCells count="2">
    <mergeCell ref="A2:O2"/>
    <mergeCell ref="A3:O3"/>
  </mergeCells>
  <printOptions/>
  <pageMargins left="0.7086614173228347" right="0.7086614173228347" top="0.7480314960629921" bottom="0.7480314960629921" header="0.31496062992125984" footer="0.31496062992125984"/>
  <pageSetup fitToHeight="2" horizontalDpi="300" verticalDpi="3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C7">
      <selection activeCell="D12" sqref="D12:H12"/>
    </sheetView>
  </sheetViews>
  <sheetFormatPr defaultColWidth="9.140625" defaultRowHeight="15"/>
  <cols>
    <col min="1" max="1" width="101.28125" style="0" customWidth="1"/>
    <col min="2" max="2" width="14.00390625" style="0" customWidth="1"/>
    <col min="3" max="3" width="10.8515625" style="0" customWidth="1"/>
    <col min="4" max="4" width="14.140625" style="0" customWidth="1"/>
    <col min="8" max="8" width="11.421875" style="0" customWidth="1"/>
    <col min="9" max="9" width="13.8515625" style="0" customWidth="1"/>
  </cols>
  <sheetData>
    <row r="1" spans="1:6" ht="14.25">
      <c r="A1" s="89"/>
      <c r="B1" s="90"/>
      <c r="C1" s="90"/>
      <c r="D1" s="90"/>
      <c r="E1" s="90"/>
      <c r="F1" s="90"/>
    </row>
    <row r="2" spans="1:9" ht="30.75" customHeight="1">
      <c r="A2" s="159" t="s">
        <v>617</v>
      </c>
      <c r="B2" s="160"/>
      <c r="C2" s="160"/>
      <c r="D2" s="160"/>
      <c r="E2" s="160"/>
      <c r="F2" s="160"/>
      <c r="G2" s="160"/>
      <c r="H2" s="160"/>
      <c r="I2" s="160"/>
    </row>
    <row r="3" spans="1:9" ht="23.25" customHeight="1">
      <c r="A3" s="162" t="s">
        <v>610</v>
      </c>
      <c r="B3" s="163"/>
      <c r="C3" s="163"/>
      <c r="D3" s="163"/>
      <c r="E3" s="163"/>
      <c r="F3" s="163"/>
      <c r="G3" s="163"/>
      <c r="H3" s="163"/>
      <c r="I3" s="163"/>
    </row>
    <row r="5" ht="14.25">
      <c r="A5" s="4" t="s">
        <v>17</v>
      </c>
    </row>
    <row r="6" spans="1:9" ht="35.25">
      <c r="A6" s="95" t="s">
        <v>56</v>
      </c>
      <c r="B6" s="96" t="s">
        <v>57</v>
      </c>
      <c r="C6" s="96" t="s">
        <v>58</v>
      </c>
      <c r="D6" s="96" t="s">
        <v>613</v>
      </c>
      <c r="E6" s="96" t="s">
        <v>65</v>
      </c>
      <c r="F6" s="96" t="s">
        <v>589</v>
      </c>
      <c r="G6" s="96" t="s">
        <v>615</v>
      </c>
      <c r="H6" s="96" t="s">
        <v>616</v>
      </c>
      <c r="I6" s="102" t="s">
        <v>59</v>
      </c>
    </row>
    <row r="7" spans="1:9" ht="14.25">
      <c r="A7" s="97"/>
      <c r="B7" s="97"/>
      <c r="C7" s="98"/>
      <c r="D7" s="98"/>
      <c r="E7" s="98"/>
      <c r="F7" s="98"/>
      <c r="G7" s="98"/>
      <c r="H7" s="98"/>
      <c r="I7" s="98"/>
    </row>
    <row r="8" spans="1:9" ht="14.25">
      <c r="A8" s="97"/>
      <c r="B8" s="97"/>
      <c r="C8" s="98"/>
      <c r="D8" s="98"/>
      <c r="E8" s="98"/>
      <c r="F8" s="98"/>
      <c r="G8" s="98"/>
      <c r="H8" s="98"/>
      <c r="I8" s="98"/>
    </row>
    <row r="9" spans="1:9" ht="14.25">
      <c r="A9" s="97"/>
      <c r="B9" s="97"/>
      <c r="C9" s="98"/>
      <c r="D9" s="98"/>
      <c r="E9" s="98"/>
      <c r="F9" s="98"/>
      <c r="G9" s="98"/>
      <c r="H9" s="98"/>
      <c r="I9" s="98"/>
    </row>
    <row r="10" spans="1:9" ht="14.25">
      <c r="A10" s="97"/>
      <c r="B10" s="97"/>
      <c r="C10" s="98"/>
      <c r="D10" s="98"/>
      <c r="E10" s="98"/>
      <c r="F10" s="98"/>
      <c r="G10" s="98"/>
      <c r="H10" s="98"/>
      <c r="I10" s="98"/>
    </row>
    <row r="11" spans="1:9" ht="14.25">
      <c r="A11" s="99" t="s">
        <v>60</v>
      </c>
      <c r="B11" s="99"/>
      <c r="C11" s="99">
        <f aca="true" t="shared" si="0" ref="C11:H11">SUM(C7:C10)</f>
        <v>0</v>
      </c>
      <c r="D11" s="99">
        <f t="shared" si="0"/>
        <v>0</v>
      </c>
      <c r="E11" s="99">
        <f t="shared" si="0"/>
        <v>0</v>
      </c>
      <c r="F11" s="99">
        <f t="shared" si="0"/>
        <v>0</v>
      </c>
      <c r="G11" s="99">
        <f t="shared" si="0"/>
        <v>0</v>
      </c>
      <c r="H11" s="99">
        <f t="shared" si="0"/>
        <v>0</v>
      </c>
      <c r="I11" s="99">
        <f>SUM(C11:H11)</f>
        <v>0</v>
      </c>
    </row>
    <row r="12" spans="1:9" ht="14.25">
      <c r="A12" s="97" t="s">
        <v>614</v>
      </c>
      <c r="B12" s="97"/>
      <c r="C12" s="98"/>
      <c r="D12" s="98"/>
      <c r="E12" s="98"/>
      <c r="F12" s="98"/>
      <c r="G12" s="98"/>
      <c r="H12" s="98"/>
      <c r="I12" s="99">
        <f aca="true" t="shared" si="1" ref="I12:I31">SUM(C12:H12)</f>
        <v>0</v>
      </c>
    </row>
    <row r="13" spans="1:9" ht="14.25">
      <c r="A13" s="97"/>
      <c r="B13" s="97"/>
      <c r="C13" s="98"/>
      <c r="D13" s="98"/>
      <c r="E13" s="98"/>
      <c r="F13" s="98"/>
      <c r="G13" s="98"/>
      <c r="H13" s="98"/>
      <c r="I13" s="99">
        <f t="shared" si="1"/>
        <v>0</v>
      </c>
    </row>
    <row r="14" spans="1:9" ht="14.25">
      <c r="A14" s="97"/>
      <c r="B14" s="97"/>
      <c r="C14" s="98"/>
      <c r="D14" s="98"/>
      <c r="E14" s="98"/>
      <c r="F14" s="98"/>
      <c r="G14" s="98"/>
      <c r="H14" s="98"/>
      <c r="I14" s="99">
        <f t="shared" si="1"/>
        <v>0</v>
      </c>
    </row>
    <row r="15" spans="1:9" ht="14.25">
      <c r="A15" s="97"/>
      <c r="B15" s="97"/>
      <c r="C15" s="98"/>
      <c r="D15" s="98"/>
      <c r="E15" s="98"/>
      <c r="F15" s="98"/>
      <c r="G15" s="98"/>
      <c r="H15" s="98"/>
      <c r="I15" s="99">
        <f t="shared" si="1"/>
        <v>0</v>
      </c>
    </row>
    <row r="16" spans="1:9" ht="14.25">
      <c r="A16" s="99" t="s">
        <v>61</v>
      </c>
      <c r="B16" s="99"/>
      <c r="C16" s="100">
        <f>SUM(C12:C15)</f>
        <v>0</v>
      </c>
      <c r="D16" s="100">
        <f aca="true" t="shared" si="2" ref="D16:I16">SUM(D12:D15)</f>
        <v>0</v>
      </c>
      <c r="E16" s="100">
        <f t="shared" si="2"/>
        <v>0</v>
      </c>
      <c r="F16" s="100">
        <f t="shared" si="2"/>
        <v>0</v>
      </c>
      <c r="G16" s="100">
        <f t="shared" si="2"/>
        <v>0</v>
      </c>
      <c r="H16" s="100">
        <f t="shared" si="2"/>
        <v>0</v>
      </c>
      <c r="I16" s="100">
        <f t="shared" si="2"/>
        <v>0</v>
      </c>
    </row>
    <row r="17" spans="1:9" ht="14.25">
      <c r="A17" s="97"/>
      <c r="B17" s="97"/>
      <c r="C17" s="98"/>
      <c r="D17" s="98"/>
      <c r="E17" s="98"/>
      <c r="F17" s="98"/>
      <c r="G17" s="98"/>
      <c r="H17" s="98"/>
      <c r="I17" s="99">
        <f t="shared" si="1"/>
        <v>0</v>
      </c>
    </row>
    <row r="18" spans="1:9" ht="14.25">
      <c r="A18" s="97"/>
      <c r="B18" s="97"/>
      <c r="C18" s="98"/>
      <c r="D18" s="98"/>
      <c r="E18" s="98"/>
      <c r="F18" s="98"/>
      <c r="G18" s="98"/>
      <c r="H18" s="98"/>
      <c r="I18" s="99">
        <f t="shared" si="1"/>
        <v>0</v>
      </c>
    </row>
    <row r="19" spans="1:9" ht="14.25">
      <c r="A19" s="97"/>
      <c r="B19" s="97"/>
      <c r="C19" s="98"/>
      <c r="D19" s="98"/>
      <c r="E19" s="98"/>
      <c r="F19" s="98"/>
      <c r="G19" s="98"/>
      <c r="H19" s="98"/>
      <c r="I19" s="99">
        <f t="shared" si="1"/>
        <v>0</v>
      </c>
    </row>
    <row r="20" spans="1:9" ht="14.25">
      <c r="A20" s="97"/>
      <c r="B20" s="97"/>
      <c r="C20" s="98"/>
      <c r="D20" s="98"/>
      <c r="E20" s="98"/>
      <c r="F20" s="98"/>
      <c r="G20" s="98"/>
      <c r="H20" s="98"/>
      <c r="I20" s="99">
        <f t="shared" si="1"/>
        <v>0</v>
      </c>
    </row>
    <row r="21" spans="1:9" ht="14.25">
      <c r="A21" s="99" t="s">
        <v>62</v>
      </c>
      <c r="B21" s="99"/>
      <c r="C21" s="99">
        <f aca="true" t="shared" si="3" ref="C21:H21">SUM(C17:C20)</f>
        <v>0</v>
      </c>
      <c r="D21" s="99">
        <f t="shared" si="3"/>
        <v>0</v>
      </c>
      <c r="E21" s="99">
        <f t="shared" si="3"/>
        <v>0</v>
      </c>
      <c r="F21" s="99">
        <f t="shared" si="3"/>
        <v>0</v>
      </c>
      <c r="G21" s="99">
        <f t="shared" si="3"/>
        <v>0</v>
      </c>
      <c r="H21" s="99">
        <f t="shared" si="3"/>
        <v>0</v>
      </c>
      <c r="I21" s="99">
        <f t="shared" si="1"/>
        <v>0</v>
      </c>
    </row>
    <row r="22" spans="1:9" ht="14.25">
      <c r="A22" s="97"/>
      <c r="B22" s="97"/>
      <c r="C22" s="98"/>
      <c r="D22" s="98"/>
      <c r="E22" s="98"/>
      <c r="F22" s="98"/>
      <c r="G22" s="98"/>
      <c r="H22" s="98"/>
      <c r="I22" s="99">
        <f t="shared" si="1"/>
        <v>0</v>
      </c>
    </row>
    <row r="23" spans="1:9" ht="14.25">
      <c r="A23" s="97"/>
      <c r="B23" s="97"/>
      <c r="C23" s="98"/>
      <c r="D23" s="98"/>
      <c r="E23" s="98"/>
      <c r="F23" s="98"/>
      <c r="G23" s="98"/>
      <c r="H23" s="98"/>
      <c r="I23" s="99">
        <f t="shared" si="1"/>
        <v>0</v>
      </c>
    </row>
    <row r="24" spans="1:9" ht="14.25">
      <c r="A24" s="97"/>
      <c r="B24" s="97"/>
      <c r="C24" s="98"/>
      <c r="D24" s="98"/>
      <c r="E24" s="98"/>
      <c r="F24" s="98"/>
      <c r="G24" s="98"/>
      <c r="H24" s="98"/>
      <c r="I24" s="99">
        <f t="shared" si="1"/>
        <v>0</v>
      </c>
    </row>
    <row r="25" spans="1:9" ht="14.25">
      <c r="A25" s="97"/>
      <c r="B25" s="97"/>
      <c r="C25" s="98"/>
      <c r="D25" s="98"/>
      <c r="E25" s="98"/>
      <c r="F25" s="98"/>
      <c r="G25" s="98"/>
      <c r="H25" s="98"/>
      <c r="I25" s="99">
        <f t="shared" si="1"/>
        <v>0</v>
      </c>
    </row>
    <row r="26" spans="1:9" ht="14.25">
      <c r="A26" s="99" t="s">
        <v>63</v>
      </c>
      <c r="B26" s="99"/>
      <c r="C26" s="100">
        <f aca="true" t="shared" si="4" ref="C26:H26">SUM(C22:C25)</f>
        <v>0</v>
      </c>
      <c r="D26" s="100">
        <f t="shared" si="4"/>
        <v>0</v>
      </c>
      <c r="E26" s="100">
        <f t="shared" si="4"/>
        <v>0</v>
      </c>
      <c r="F26" s="100">
        <f t="shared" si="4"/>
        <v>0</v>
      </c>
      <c r="G26" s="100">
        <f t="shared" si="4"/>
        <v>0</v>
      </c>
      <c r="H26" s="100">
        <f t="shared" si="4"/>
        <v>0</v>
      </c>
      <c r="I26" s="99">
        <f t="shared" si="1"/>
        <v>0</v>
      </c>
    </row>
    <row r="27" spans="1:9" ht="14.25">
      <c r="A27" s="99"/>
      <c r="B27" s="99"/>
      <c r="C27" s="100"/>
      <c r="D27" s="100"/>
      <c r="E27" s="100"/>
      <c r="F27" s="100"/>
      <c r="G27" s="100"/>
      <c r="H27" s="100"/>
      <c r="I27" s="99">
        <f t="shared" si="1"/>
        <v>0</v>
      </c>
    </row>
    <row r="28" spans="1:9" ht="14.25">
      <c r="A28" s="99"/>
      <c r="B28" s="99"/>
      <c r="C28" s="100"/>
      <c r="D28" s="100"/>
      <c r="E28" s="100"/>
      <c r="F28" s="100"/>
      <c r="G28" s="100"/>
      <c r="H28" s="100"/>
      <c r="I28" s="99">
        <f t="shared" si="1"/>
        <v>0</v>
      </c>
    </row>
    <row r="29" spans="1:9" ht="14.25">
      <c r="A29" s="99"/>
      <c r="B29" s="99"/>
      <c r="C29" s="100"/>
      <c r="D29" s="100"/>
      <c r="E29" s="100"/>
      <c r="F29" s="100"/>
      <c r="G29" s="100"/>
      <c r="H29" s="100"/>
      <c r="I29" s="99">
        <f t="shared" si="1"/>
        <v>0</v>
      </c>
    </row>
    <row r="30" spans="1:9" ht="14.25">
      <c r="A30" s="99"/>
      <c r="B30" s="99"/>
      <c r="C30" s="100"/>
      <c r="D30" s="100"/>
      <c r="E30" s="100"/>
      <c r="F30" s="100"/>
      <c r="G30" s="100"/>
      <c r="H30" s="100"/>
      <c r="I30" s="99">
        <f t="shared" si="1"/>
        <v>0</v>
      </c>
    </row>
    <row r="31" spans="1:9" ht="15">
      <c r="A31" s="101" t="s">
        <v>64</v>
      </c>
      <c r="B31" s="97"/>
      <c r="C31" s="120">
        <f aca="true" t="shared" si="5" ref="C31:H31">SUM(C11+C21+C26)</f>
        <v>0</v>
      </c>
      <c r="D31" s="120">
        <f t="shared" si="5"/>
        <v>0</v>
      </c>
      <c r="E31" s="120">
        <f t="shared" si="5"/>
        <v>0</v>
      </c>
      <c r="F31" s="120">
        <f t="shared" si="5"/>
        <v>0</v>
      </c>
      <c r="G31" s="120">
        <f t="shared" si="5"/>
        <v>0</v>
      </c>
      <c r="H31" s="120">
        <f t="shared" si="5"/>
        <v>0</v>
      </c>
      <c r="I31" s="99">
        <f t="shared" si="1"/>
        <v>0</v>
      </c>
    </row>
  </sheetData>
  <sheetProtection/>
  <mergeCells count="2">
    <mergeCell ref="A2:I2"/>
    <mergeCell ref="A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PageLayoutView="0" workbookViewId="0" topLeftCell="A10">
      <selection activeCell="C19" sqref="C19:E24"/>
    </sheetView>
  </sheetViews>
  <sheetFormatPr defaultColWidth="9.140625" defaultRowHeight="15"/>
  <cols>
    <col min="1" max="1" width="101.28125" style="0" customWidth="1"/>
    <col min="3" max="3" width="19.57421875" style="0" customWidth="1"/>
    <col min="4" max="4" width="16.57421875" style="0" customWidth="1"/>
    <col min="5" max="5" width="15.00390625" style="0" customWidth="1"/>
  </cols>
  <sheetData>
    <row r="1" spans="1:4" ht="14.25">
      <c r="A1" s="89"/>
      <c r="B1" s="90"/>
      <c r="C1" s="90"/>
      <c r="D1" s="90"/>
    </row>
    <row r="2" spans="1:5" ht="27" customHeight="1">
      <c r="A2" s="159" t="s">
        <v>617</v>
      </c>
      <c r="B2" s="160"/>
      <c r="C2" s="160"/>
      <c r="D2" s="160"/>
      <c r="E2" s="160"/>
    </row>
    <row r="3" spans="1:5" ht="22.5" customHeight="1">
      <c r="A3" s="162" t="s">
        <v>611</v>
      </c>
      <c r="B3" s="163"/>
      <c r="C3" s="163"/>
      <c r="D3" s="163"/>
      <c r="E3" s="163"/>
    </row>
    <row r="4" ht="18">
      <c r="A4" s="82"/>
    </row>
    <row r="5" ht="14.25">
      <c r="A5" s="4" t="s">
        <v>17</v>
      </c>
    </row>
    <row r="6" spans="1:5" ht="31.5" customHeight="1">
      <c r="A6" s="83" t="s">
        <v>78</v>
      </c>
      <c r="B6" s="84" t="s">
        <v>79</v>
      </c>
      <c r="C6" s="75" t="s">
        <v>43</v>
      </c>
      <c r="D6" s="75" t="s">
        <v>44</v>
      </c>
      <c r="E6" s="75" t="s">
        <v>45</v>
      </c>
    </row>
    <row r="7" spans="1:5" ht="15" customHeight="1">
      <c r="A7" s="85"/>
      <c r="B7" s="42"/>
      <c r="C7" s="42"/>
      <c r="D7" s="42"/>
      <c r="E7" s="42"/>
    </row>
    <row r="8" spans="1:5" ht="15" customHeight="1">
      <c r="A8" s="85"/>
      <c r="B8" s="42"/>
      <c r="C8" s="42"/>
      <c r="D8" s="42"/>
      <c r="E8" s="42"/>
    </row>
    <row r="9" spans="1:5" ht="15" customHeight="1">
      <c r="A9" s="85"/>
      <c r="B9" s="42"/>
      <c r="C9" s="42"/>
      <c r="D9" s="42"/>
      <c r="E9" s="42"/>
    </row>
    <row r="10" spans="1:5" ht="15" customHeight="1">
      <c r="A10" s="42"/>
      <c r="B10" s="42"/>
      <c r="C10" s="42"/>
      <c r="D10" s="42"/>
      <c r="E10" s="42"/>
    </row>
    <row r="11" spans="1:5" ht="15" customHeight="1">
      <c r="A11" s="86" t="s">
        <v>36</v>
      </c>
      <c r="B11" s="51" t="s">
        <v>316</v>
      </c>
      <c r="C11" s="42"/>
      <c r="D11" s="42"/>
      <c r="E11" s="42"/>
    </row>
    <row r="12" spans="1:5" ht="15" customHeight="1">
      <c r="A12" s="86"/>
      <c r="B12" s="42"/>
      <c r="C12" s="42"/>
      <c r="D12" s="42"/>
      <c r="E12" s="42"/>
    </row>
    <row r="13" spans="1:5" ht="15" customHeight="1">
      <c r="A13" s="86"/>
      <c r="B13" s="42"/>
      <c r="C13" s="42"/>
      <c r="D13" s="42"/>
      <c r="E13" s="42"/>
    </row>
    <row r="14" spans="1:5" ht="15" customHeight="1">
      <c r="A14" s="87"/>
      <c r="B14" s="42"/>
      <c r="C14" s="42"/>
      <c r="D14" s="42"/>
      <c r="E14" s="42"/>
    </row>
    <row r="15" spans="1:5" ht="15" customHeight="1">
      <c r="A15" s="87"/>
      <c r="B15" s="42"/>
      <c r="C15" s="42"/>
      <c r="D15" s="42"/>
      <c r="E15" s="42"/>
    </row>
    <row r="16" spans="1:5" ht="15" customHeight="1">
      <c r="A16" s="86" t="s">
        <v>37</v>
      </c>
      <c r="B16" s="39" t="s">
        <v>340</v>
      </c>
      <c r="C16" s="42"/>
      <c r="D16" s="42"/>
      <c r="E16" s="42"/>
    </row>
    <row r="17" spans="1:5" ht="15" customHeight="1">
      <c r="A17" s="76" t="s">
        <v>497</v>
      </c>
      <c r="B17" s="76" t="s">
        <v>292</v>
      </c>
      <c r="C17" s="42"/>
      <c r="D17" s="42"/>
      <c r="E17" s="42"/>
    </row>
    <row r="18" spans="1:5" ht="15" customHeight="1">
      <c r="A18" s="76" t="s">
        <v>498</v>
      </c>
      <c r="B18" s="76" t="s">
        <v>292</v>
      </c>
      <c r="C18" s="42"/>
      <c r="D18" s="42"/>
      <c r="E18" s="42"/>
    </row>
    <row r="19" spans="1:5" ht="15" customHeight="1">
      <c r="A19" s="76" t="s">
        <v>499</v>
      </c>
      <c r="B19" s="76" t="s">
        <v>292</v>
      </c>
      <c r="C19" s="144">
        <v>33733000</v>
      </c>
      <c r="D19" s="144">
        <v>23613000</v>
      </c>
      <c r="E19" s="144">
        <v>10120000</v>
      </c>
    </row>
    <row r="20" spans="1:5" ht="15" customHeight="1">
      <c r="A20" s="76" t="s">
        <v>500</v>
      </c>
      <c r="B20" s="76" t="s">
        <v>292</v>
      </c>
      <c r="C20" s="144"/>
      <c r="D20" s="144"/>
      <c r="E20" s="144"/>
    </row>
    <row r="21" spans="1:5" ht="15" customHeight="1">
      <c r="A21" s="76" t="s">
        <v>455</v>
      </c>
      <c r="B21" s="88" t="s">
        <v>299</v>
      </c>
      <c r="C21" s="144">
        <v>3800000</v>
      </c>
      <c r="D21" s="144"/>
      <c r="E21" s="144">
        <v>3800000</v>
      </c>
    </row>
    <row r="22" spans="1:5" ht="15" customHeight="1">
      <c r="A22" s="76" t="s">
        <v>453</v>
      </c>
      <c r="B22" s="88" t="s">
        <v>293</v>
      </c>
      <c r="C22" s="144">
        <v>21533000</v>
      </c>
      <c r="D22" s="144">
        <v>5333000</v>
      </c>
      <c r="E22" s="144">
        <v>16200000</v>
      </c>
    </row>
    <row r="23" spans="1:5" ht="15" customHeight="1">
      <c r="A23" s="87"/>
      <c r="B23" s="42"/>
      <c r="C23" s="144"/>
      <c r="D23" s="144"/>
      <c r="E23" s="144"/>
    </row>
    <row r="24" spans="1:5" ht="15" customHeight="1">
      <c r="A24" s="86" t="s">
        <v>38</v>
      </c>
      <c r="B24" s="43" t="s">
        <v>41</v>
      </c>
      <c r="C24" s="134" t="s">
        <v>573</v>
      </c>
      <c r="D24" s="144">
        <f>SUM(D17:D22)</f>
        <v>28946000</v>
      </c>
      <c r="E24" s="144">
        <f>SUM(E17:E22)</f>
        <v>30120000</v>
      </c>
    </row>
    <row r="25" spans="1:5" ht="15" customHeight="1">
      <c r="A25" s="86"/>
      <c r="B25" s="42" t="s">
        <v>312</v>
      </c>
      <c r="C25" s="42"/>
      <c r="D25" s="42"/>
      <c r="E25" s="42"/>
    </row>
    <row r="26" spans="1:5" ht="15" customHeight="1">
      <c r="A26" s="86"/>
      <c r="B26" s="42" t="s">
        <v>332</v>
      </c>
      <c r="C26" s="42"/>
      <c r="D26" s="42"/>
      <c r="E26" s="42"/>
    </row>
    <row r="27" spans="1:5" ht="15" customHeight="1">
      <c r="A27" s="87"/>
      <c r="B27" s="42"/>
      <c r="C27" s="42"/>
      <c r="D27" s="42"/>
      <c r="E27" s="42"/>
    </row>
    <row r="28" spans="1:5" ht="15" customHeight="1">
      <c r="A28" s="87"/>
      <c r="B28" s="42"/>
      <c r="C28" s="42"/>
      <c r="D28" s="42"/>
      <c r="E28" s="42"/>
    </row>
    <row r="29" spans="1:5" ht="15" customHeight="1">
      <c r="A29" s="86" t="s">
        <v>39</v>
      </c>
      <c r="B29" s="43" t="s">
        <v>42</v>
      </c>
      <c r="C29" s="42"/>
      <c r="D29" s="42"/>
      <c r="E29" s="42"/>
    </row>
    <row r="30" spans="1:5" ht="15" customHeight="1">
      <c r="A30" s="86"/>
      <c r="B30" s="42"/>
      <c r="C30" s="42"/>
      <c r="D30" s="42"/>
      <c r="E30" s="42"/>
    </row>
    <row r="31" spans="1:5" ht="15" customHeight="1">
      <c r="A31" s="86"/>
      <c r="B31" s="42"/>
      <c r="C31" s="42"/>
      <c r="D31" s="42"/>
      <c r="E31" s="42"/>
    </row>
    <row r="32" spans="1:5" ht="15" customHeight="1">
      <c r="A32" s="87"/>
      <c r="B32" s="42"/>
      <c r="C32" s="42"/>
      <c r="D32" s="42"/>
      <c r="E32" s="42"/>
    </row>
    <row r="33" spans="1:5" ht="15" customHeight="1">
      <c r="A33" s="87"/>
      <c r="B33" s="42"/>
      <c r="C33" s="42"/>
      <c r="D33" s="42"/>
      <c r="E33" s="42"/>
    </row>
    <row r="34" spans="1:5" ht="15" customHeight="1">
      <c r="A34" s="86" t="s">
        <v>40</v>
      </c>
      <c r="B34" s="43"/>
      <c r="C34" s="42"/>
      <c r="D34" s="42"/>
      <c r="E34" s="42"/>
    </row>
    <row r="35" ht="15" customHeight="1"/>
    <row r="36" ht="15" customHeight="1"/>
    <row r="37" ht="15" customHeight="1"/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25">
      <selection activeCell="A45" sqref="A45:G53"/>
    </sheetView>
  </sheetViews>
  <sheetFormatPr defaultColWidth="9.140625" defaultRowHeight="15"/>
  <cols>
    <col min="1" max="1" width="101.28125" style="0" customWidth="1"/>
    <col min="3" max="3" width="22.00390625" style="0" customWidth="1"/>
    <col min="4" max="4" width="24.8515625" style="0" customWidth="1"/>
    <col min="5" max="5" width="23.421875" style="0" customWidth="1"/>
    <col min="6" max="6" width="23.7109375" style="0" customWidth="1"/>
    <col min="7" max="7" width="15.00390625" style="0" customWidth="1"/>
    <col min="8" max="8" width="14.28125" style="0" customWidth="1"/>
    <col min="9" max="9" width="15.421875" style="0" customWidth="1"/>
    <col min="10" max="10" width="17.140625" style="0" customWidth="1"/>
  </cols>
  <sheetData>
    <row r="1" spans="1:7" ht="14.25">
      <c r="A1" s="89"/>
      <c r="B1" s="90"/>
      <c r="C1" s="90"/>
      <c r="D1" s="90"/>
      <c r="E1" s="90"/>
      <c r="F1" s="90"/>
      <c r="G1" s="90"/>
    </row>
    <row r="2" spans="1:10" ht="30" customHeight="1">
      <c r="A2" s="159" t="s">
        <v>617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9" ht="43.5" customHeight="1">
      <c r="A3" s="167" t="s">
        <v>35</v>
      </c>
      <c r="B3" s="167"/>
      <c r="C3" s="167"/>
      <c r="D3" s="167"/>
      <c r="E3" s="167"/>
      <c r="F3" s="167"/>
      <c r="G3" s="167"/>
      <c r="H3" s="167"/>
      <c r="I3" s="167"/>
    </row>
    <row r="5" ht="27">
      <c r="A5" s="77" t="s">
        <v>75</v>
      </c>
    </row>
    <row r="6" ht="27">
      <c r="A6" s="78" t="s">
        <v>32</v>
      </c>
    </row>
    <row r="7" ht="14.25">
      <c r="A7" s="78" t="s">
        <v>33</v>
      </c>
    </row>
    <row r="8" ht="14.25">
      <c r="A8" s="79" t="s">
        <v>34</v>
      </c>
    </row>
    <row r="10" ht="15">
      <c r="A10" s="105" t="s">
        <v>66</v>
      </c>
    </row>
    <row r="11" ht="15">
      <c r="A11" s="105" t="s">
        <v>67</v>
      </c>
    </row>
    <row r="12" ht="15">
      <c r="A12" s="106" t="s">
        <v>68</v>
      </c>
    </row>
    <row r="13" ht="15">
      <c r="A13" s="106" t="s">
        <v>69</v>
      </c>
    </row>
    <row r="14" ht="15">
      <c r="A14" s="106" t="s">
        <v>70</v>
      </c>
    </row>
    <row r="15" ht="15">
      <c r="A15" s="106" t="s">
        <v>71</v>
      </c>
    </row>
    <row r="16" ht="15">
      <c r="A16" s="106" t="s">
        <v>72</v>
      </c>
    </row>
    <row r="17" ht="15">
      <c r="A17" s="106" t="s">
        <v>73</v>
      </c>
    </row>
    <row r="18" ht="15">
      <c r="A18" s="106"/>
    </row>
    <row r="19" ht="14.25">
      <c r="A19" s="4" t="s">
        <v>19</v>
      </c>
    </row>
    <row r="20" spans="1:10" ht="78.75" customHeight="1">
      <c r="A20" s="2" t="s">
        <v>78</v>
      </c>
      <c r="B20" s="3" t="s">
        <v>79</v>
      </c>
      <c r="C20" s="117" t="s">
        <v>76</v>
      </c>
      <c r="D20" s="117" t="s">
        <v>590</v>
      </c>
      <c r="E20" s="117" t="s">
        <v>612</v>
      </c>
      <c r="F20" s="117" t="s">
        <v>628</v>
      </c>
      <c r="G20" s="117" t="s">
        <v>77</v>
      </c>
      <c r="H20" s="117" t="s">
        <v>586</v>
      </c>
      <c r="I20" s="117" t="s">
        <v>596</v>
      </c>
      <c r="J20" s="117" t="s">
        <v>625</v>
      </c>
    </row>
    <row r="21" spans="1:10" ht="14.25">
      <c r="A21" s="19" t="s">
        <v>472</v>
      </c>
      <c r="B21" s="5" t="s">
        <v>344</v>
      </c>
      <c r="C21" s="144"/>
      <c r="D21" s="144"/>
      <c r="E21" s="134"/>
      <c r="F21" s="134"/>
      <c r="G21" s="144">
        <v>27501000</v>
      </c>
      <c r="H21" s="144">
        <v>27501000</v>
      </c>
      <c r="I21" s="144">
        <v>27501000</v>
      </c>
      <c r="J21" s="144">
        <v>27501000</v>
      </c>
    </row>
    <row r="22" spans="1:10" ht="14.25">
      <c r="A22" s="54" t="s">
        <v>217</v>
      </c>
      <c r="B22" s="54" t="s">
        <v>344</v>
      </c>
      <c r="C22" s="144"/>
      <c r="D22" s="144"/>
      <c r="E22" s="144"/>
      <c r="F22" s="144"/>
      <c r="G22" s="144"/>
      <c r="H22" s="144"/>
      <c r="I22" s="144"/>
      <c r="J22" s="122"/>
    </row>
    <row r="23" spans="1:10" ht="14.25">
      <c r="A23" s="12" t="s">
        <v>345</v>
      </c>
      <c r="B23" s="5" t="s">
        <v>346</v>
      </c>
      <c r="C23" s="144"/>
      <c r="D23" s="144"/>
      <c r="E23" s="144"/>
      <c r="F23" s="144"/>
      <c r="G23" s="144"/>
      <c r="H23" s="144"/>
      <c r="I23" s="144"/>
      <c r="J23" s="122"/>
    </row>
    <row r="24" spans="1:10" ht="14.25">
      <c r="A24" s="19" t="s">
        <v>511</v>
      </c>
      <c r="B24" s="5" t="s">
        <v>347</v>
      </c>
      <c r="C24" s="144"/>
      <c r="D24" s="144"/>
      <c r="E24" s="144"/>
      <c r="F24" s="144"/>
      <c r="G24" s="144"/>
      <c r="H24" s="144"/>
      <c r="I24" s="144"/>
      <c r="J24" s="122"/>
    </row>
    <row r="25" spans="1:10" ht="14.25">
      <c r="A25" s="54" t="s">
        <v>217</v>
      </c>
      <c r="B25" s="54" t="s">
        <v>347</v>
      </c>
      <c r="C25" s="144"/>
      <c r="D25" s="144"/>
      <c r="E25" s="144"/>
      <c r="F25" s="144"/>
      <c r="G25" s="144"/>
      <c r="H25" s="144"/>
      <c r="I25" s="144"/>
      <c r="J25" s="122"/>
    </row>
    <row r="26" spans="1:10" ht="14.25">
      <c r="A26" s="11" t="s">
        <v>491</v>
      </c>
      <c r="B26" s="7" t="s">
        <v>348</v>
      </c>
      <c r="C26" s="144"/>
      <c r="D26" s="144"/>
      <c r="E26" s="144"/>
      <c r="F26" s="144"/>
      <c r="G26" s="144"/>
      <c r="H26" s="144"/>
      <c r="I26" s="144"/>
      <c r="J26" s="122"/>
    </row>
    <row r="27" spans="1:10" ht="14.25">
      <c r="A27" s="12" t="s">
        <v>512</v>
      </c>
      <c r="B27" s="5" t="s">
        <v>349</v>
      </c>
      <c r="C27" s="144"/>
      <c r="D27" s="144"/>
      <c r="E27" s="144"/>
      <c r="F27" s="144"/>
      <c r="G27" s="144"/>
      <c r="H27" s="144"/>
      <c r="I27" s="144"/>
      <c r="J27" s="122"/>
    </row>
    <row r="28" spans="1:10" ht="14.25">
      <c r="A28" s="54" t="s">
        <v>225</v>
      </c>
      <c r="B28" s="54" t="s">
        <v>349</v>
      </c>
      <c r="C28" s="144"/>
      <c r="D28" s="144"/>
      <c r="E28" s="144"/>
      <c r="F28" s="144"/>
      <c r="G28" s="144"/>
      <c r="H28" s="144"/>
      <c r="I28" s="144"/>
      <c r="J28" s="122"/>
    </row>
    <row r="29" spans="1:10" ht="14.25">
      <c r="A29" s="19" t="s">
        <v>350</v>
      </c>
      <c r="B29" s="5" t="s">
        <v>351</v>
      </c>
      <c r="C29" s="144"/>
      <c r="D29" s="144"/>
      <c r="E29" s="144"/>
      <c r="F29" s="144"/>
      <c r="G29" s="144"/>
      <c r="H29" s="144"/>
      <c r="I29" s="144"/>
      <c r="J29" s="122"/>
    </row>
    <row r="30" spans="1:10" ht="14.25">
      <c r="A30" s="13" t="s">
        <v>513</v>
      </c>
      <c r="B30" s="5" t="s">
        <v>352</v>
      </c>
      <c r="C30" s="122"/>
      <c r="D30" s="122"/>
      <c r="E30" s="122"/>
      <c r="F30" s="122"/>
      <c r="G30" s="122"/>
      <c r="H30" s="122"/>
      <c r="I30" s="122"/>
      <c r="J30" s="122"/>
    </row>
    <row r="31" spans="1:10" ht="14.25">
      <c r="A31" s="54" t="s">
        <v>226</v>
      </c>
      <c r="B31" s="54" t="s">
        <v>352</v>
      </c>
      <c r="C31" s="122"/>
      <c r="D31" s="122"/>
      <c r="E31" s="122"/>
      <c r="F31" s="122"/>
      <c r="G31" s="122"/>
      <c r="H31" s="122"/>
      <c r="I31" s="122"/>
      <c r="J31" s="122"/>
    </row>
    <row r="32" spans="1:10" ht="14.25">
      <c r="A32" s="19" t="s">
        <v>353</v>
      </c>
      <c r="B32" s="5" t="s">
        <v>354</v>
      </c>
      <c r="C32" s="122"/>
      <c r="D32" s="122"/>
      <c r="E32" s="122"/>
      <c r="F32" s="122"/>
      <c r="G32" s="122"/>
      <c r="H32" s="122"/>
      <c r="I32" s="122"/>
      <c r="J32" s="122"/>
    </row>
    <row r="33" spans="1:10" ht="14.25">
      <c r="A33" s="20" t="s">
        <v>492</v>
      </c>
      <c r="B33" s="7" t="s">
        <v>355</v>
      </c>
      <c r="C33" s="122"/>
      <c r="D33" s="122"/>
      <c r="E33" s="122"/>
      <c r="F33" s="122"/>
      <c r="G33" s="122"/>
      <c r="H33" s="122"/>
      <c r="I33" s="122"/>
      <c r="J33" s="122"/>
    </row>
    <row r="34" spans="1:10" ht="14.25">
      <c r="A34" s="12" t="s">
        <v>370</v>
      </c>
      <c r="B34" s="5" t="s">
        <v>371</v>
      </c>
      <c r="C34" s="122"/>
      <c r="D34" s="122"/>
      <c r="E34" s="122"/>
      <c r="F34" s="122"/>
      <c r="G34" s="122"/>
      <c r="H34" s="122"/>
      <c r="I34" s="122"/>
      <c r="J34" s="122"/>
    </row>
    <row r="35" spans="1:10" ht="14.25">
      <c r="A35" s="13" t="s">
        <v>372</v>
      </c>
      <c r="B35" s="5" t="s">
        <v>373</v>
      </c>
      <c r="C35" s="122"/>
      <c r="D35" s="122"/>
      <c r="E35" s="122"/>
      <c r="F35" s="122"/>
      <c r="G35" s="122"/>
      <c r="H35" s="122"/>
      <c r="I35" s="122"/>
      <c r="J35" s="122"/>
    </row>
    <row r="36" spans="1:10" ht="14.25">
      <c r="A36" s="19" t="s">
        <v>374</v>
      </c>
      <c r="B36" s="5" t="s">
        <v>375</v>
      </c>
      <c r="C36" s="122"/>
      <c r="D36" s="122"/>
      <c r="E36" s="122"/>
      <c r="F36" s="122"/>
      <c r="G36" s="122"/>
      <c r="H36" s="122"/>
      <c r="I36" s="122"/>
      <c r="J36" s="122"/>
    </row>
    <row r="37" spans="1:10" ht="14.25">
      <c r="A37" s="19" t="s">
        <v>477</v>
      </c>
      <c r="B37" s="5" t="s">
        <v>376</v>
      </c>
      <c r="C37" s="122"/>
      <c r="D37" s="122"/>
      <c r="E37" s="122"/>
      <c r="F37" s="122"/>
      <c r="G37" s="122"/>
      <c r="H37" s="122"/>
      <c r="I37" s="122"/>
      <c r="J37" s="122"/>
    </row>
    <row r="38" spans="1:10" ht="14.25">
      <c r="A38" s="54" t="s">
        <v>251</v>
      </c>
      <c r="B38" s="54" t="s">
        <v>376</v>
      </c>
      <c r="C38" s="122"/>
      <c r="D38" s="122"/>
      <c r="E38" s="122"/>
      <c r="F38" s="122"/>
      <c r="G38" s="122"/>
      <c r="H38" s="122"/>
      <c r="I38" s="122"/>
      <c r="J38" s="122"/>
    </row>
    <row r="39" spans="1:10" ht="14.25">
      <c r="A39" s="54" t="s">
        <v>252</v>
      </c>
      <c r="B39" s="54" t="s">
        <v>376</v>
      </c>
      <c r="C39" s="122"/>
      <c r="D39" s="122"/>
      <c r="E39" s="122"/>
      <c r="F39" s="122"/>
      <c r="G39" s="122"/>
      <c r="H39" s="122"/>
      <c r="I39" s="122"/>
      <c r="J39" s="122"/>
    </row>
    <row r="40" spans="1:10" ht="14.25">
      <c r="A40" s="55" t="s">
        <v>253</v>
      </c>
      <c r="B40" s="55" t="s">
        <v>376</v>
      </c>
      <c r="C40" s="122"/>
      <c r="D40" s="122"/>
      <c r="E40" s="122"/>
      <c r="F40" s="122"/>
      <c r="G40" s="122"/>
      <c r="H40" s="122"/>
      <c r="I40" s="122"/>
      <c r="J40" s="122"/>
    </row>
    <row r="41" spans="1:10" ht="14.25">
      <c r="A41" s="56" t="s">
        <v>495</v>
      </c>
      <c r="B41" s="39" t="s">
        <v>377</v>
      </c>
      <c r="C41" s="122"/>
      <c r="D41" s="122"/>
      <c r="E41" s="122"/>
      <c r="F41" s="122"/>
      <c r="G41" s="122"/>
      <c r="H41" s="122"/>
      <c r="I41" s="122"/>
      <c r="J41" s="122"/>
    </row>
    <row r="42" spans="1:10" ht="14.25">
      <c r="A42" s="107"/>
      <c r="B42" s="108"/>
      <c r="C42" s="23"/>
      <c r="D42" s="23"/>
      <c r="E42" s="23"/>
      <c r="F42" s="23"/>
      <c r="G42" s="23"/>
      <c r="H42" s="23"/>
      <c r="I42" s="23"/>
      <c r="J42" s="23"/>
    </row>
    <row r="43" spans="1:10" ht="14.25">
      <c r="A43" s="107"/>
      <c r="B43" s="108"/>
      <c r="C43" s="23"/>
      <c r="D43" s="23"/>
      <c r="E43" s="23"/>
      <c r="F43" s="23"/>
      <c r="G43" s="23"/>
      <c r="H43" s="23"/>
      <c r="I43" s="23"/>
      <c r="J43" s="23"/>
    </row>
    <row r="44" spans="1:2" ht="14.25">
      <c r="A44" s="107"/>
      <c r="B44" s="108"/>
    </row>
    <row r="45" spans="1:6" ht="26.25">
      <c r="A45" s="2" t="s">
        <v>78</v>
      </c>
      <c r="B45" s="3" t="s">
        <v>79</v>
      </c>
      <c r="C45" s="117" t="s">
        <v>77</v>
      </c>
      <c r="D45" s="117" t="s">
        <v>586</v>
      </c>
      <c r="E45" s="117" t="s">
        <v>596</v>
      </c>
      <c r="F45" s="117" t="s">
        <v>625</v>
      </c>
    </row>
    <row r="46" spans="1:6" ht="15">
      <c r="A46" s="109" t="s">
        <v>74</v>
      </c>
      <c r="B46" s="39"/>
      <c r="C46" s="27"/>
      <c r="D46" s="27"/>
      <c r="E46" s="27"/>
      <c r="F46" s="27"/>
    </row>
    <row r="47" spans="1:6" ht="15">
      <c r="A47" s="110" t="s">
        <v>68</v>
      </c>
      <c r="B47" s="39"/>
      <c r="C47" s="132">
        <v>26320000</v>
      </c>
      <c r="D47" s="132">
        <v>26320000</v>
      </c>
      <c r="E47" s="132">
        <v>26320000</v>
      </c>
      <c r="F47" s="132">
        <v>26320000</v>
      </c>
    </row>
    <row r="48" spans="1:6" ht="30.75">
      <c r="A48" s="110" t="s">
        <v>69</v>
      </c>
      <c r="B48" s="39"/>
      <c r="C48" s="132"/>
      <c r="D48" s="132"/>
      <c r="E48" s="132"/>
      <c r="F48" s="132"/>
    </row>
    <row r="49" spans="1:6" ht="15">
      <c r="A49" s="110" t="s">
        <v>70</v>
      </c>
      <c r="B49" s="39"/>
      <c r="C49" s="132"/>
      <c r="D49" s="132"/>
      <c r="E49" s="132"/>
      <c r="F49" s="132"/>
    </row>
    <row r="50" spans="1:6" ht="30.75">
      <c r="A50" s="110" t="s">
        <v>71</v>
      </c>
      <c r="B50" s="39"/>
      <c r="C50" s="132"/>
      <c r="D50" s="132"/>
      <c r="E50" s="132"/>
      <c r="F50" s="132"/>
    </row>
    <row r="51" spans="1:6" ht="15">
      <c r="A51" s="110" t="s">
        <v>72</v>
      </c>
      <c r="B51" s="39"/>
      <c r="C51" s="132">
        <v>1181000</v>
      </c>
      <c r="D51" s="132">
        <v>1181000</v>
      </c>
      <c r="E51" s="132">
        <v>1181000</v>
      </c>
      <c r="F51" s="132">
        <v>1181000</v>
      </c>
    </row>
    <row r="52" spans="1:6" ht="15">
      <c r="A52" s="110" t="s">
        <v>73</v>
      </c>
      <c r="B52" s="39"/>
      <c r="C52" s="132"/>
      <c r="D52" s="132"/>
      <c r="E52" s="132"/>
      <c r="F52" s="132"/>
    </row>
    <row r="53" spans="1:6" ht="14.25">
      <c r="A53" s="56" t="s">
        <v>50</v>
      </c>
      <c r="B53" s="39"/>
      <c r="C53" s="132">
        <f>SUM(C47:C52)</f>
        <v>27501000</v>
      </c>
      <c r="D53" s="132">
        <f>SUM(D47:D52)</f>
        <v>27501000</v>
      </c>
      <c r="E53" s="132">
        <f>SUM(E47:E52)</f>
        <v>27501000</v>
      </c>
      <c r="F53" s="132">
        <f>SUM(F47:F52)</f>
        <v>27501000</v>
      </c>
    </row>
  </sheetData>
  <sheetProtection/>
  <mergeCells count="2">
    <mergeCell ref="A2:J2"/>
    <mergeCell ref="A3:I3"/>
  </mergeCells>
  <hyperlinks>
    <hyperlink ref="A33" r:id="rId1" display="http://njt.hu/cgi_bin/njt_doc.cgi?docid=142896.245143#foot4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3">
      <selection activeCell="F122" sqref="F12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6.57421875" style="0" customWidth="1"/>
  </cols>
  <sheetData>
    <row r="1" spans="1:6" ht="24.75" customHeight="1">
      <c r="A1" s="159" t="s">
        <v>617</v>
      </c>
      <c r="B1" s="163"/>
      <c r="C1" s="163"/>
      <c r="D1" s="163"/>
      <c r="E1" s="163"/>
      <c r="F1" s="161"/>
    </row>
    <row r="2" spans="1:6" ht="21.75" customHeight="1">
      <c r="A2" s="162" t="s">
        <v>599</v>
      </c>
      <c r="B2" s="163"/>
      <c r="C2" s="163"/>
      <c r="D2" s="163"/>
      <c r="E2" s="163"/>
      <c r="F2" s="161"/>
    </row>
    <row r="3" spans="1:5" ht="18">
      <c r="A3" s="49"/>
      <c r="E3" s="116" t="s">
        <v>576</v>
      </c>
    </row>
    <row r="4" ht="14.25">
      <c r="A4" s="148" t="s">
        <v>569</v>
      </c>
    </row>
    <row r="5" spans="1:6" ht="39.75">
      <c r="A5" s="2" t="s">
        <v>78</v>
      </c>
      <c r="B5" s="3" t="s">
        <v>79</v>
      </c>
      <c r="C5" s="63" t="s">
        <v>545</v>
      </c>
      <c r="D5" s="63" t="s">
        <v>546</v>
      </c>
      <c r="E5" s="63" t="s">
        <v>547</v>
      </c>
      <c r="F5" s="111" t="s">
        <v>48</v>
      </c>
    </row>
    <row r="6" spans="1:6" ht="14.25">
      <c r="A6" s="28" t="s">
        <v>80</v>
      </c>
      <c r="B6" s="29" t="s">
        <v>81</v>
      </c>
      <c r="C6" s="144">
        <f>'kiadások működés felhalmozás (2'!C6+'kiadások működés felhalmozás (3'!C6</f>
        <v>18536100</v>
      </c>
      <c r="D6" s="144">
        <f>'kiadások működés felhalmozás (2'!D6+'kiadások működés felhalmozás (3'!D6</f>
        <v>0</v>
      </c>
      <c r="E6" s="144">
        <f>'kiadások működés felhalmozás (2'!E6+'kiadások működés felhalmozás (3'!E6</f>
        <v>42609900</v>
      </c>
      <c r="F6" s="144">
        <f>'kiadások működés felhalmozás (2'!F6+'kiadások működés felhalmozás (3'!F6</f>
        <v>61146000</v>
      </c>
    </row>
    <row r="7" spans="1:6" ht="14.25">
      <c r="A7" s="28" t="s">
        <v>82</v>
      </c>
      <c r="B7" s="30" t="s">
        <v>83</v>
      </c>
      <c r="C7" s="144">
        <f>'kiadások működés felhalmozás (2'!C7+'kiadások működés felhalmozás (3'!C7</f>
        <v>0</v>
      </c>
      <c r="D7" s="144">
        <f>'kiadások működés felhalmozás (2'!D7+'kiadások működés felhalmozás (3'!D7</f>
        <v>0</v>
      </c>
      <c r="E7" s="144">
        <f>'kiadások működés felhalmozás (2'!E7+'kiadások működés felhalmozás (3'!E7</f>
        <v>0</v>
      </c>
      <c r="F7" s="144">
        <f>'kiadások működés felhalmozás (2'!F7+'kiadások működés felhalmozás (3'!F7</f>
        <v>0</v>
      </c>
    </row>
    <row r="8" spans="1:6" ht="14.25">
      <c r="A8" s="28" t="s">
        <v>84</v>
      </c>
      <c r="B8" s="30" t="s">
        <v>85</v>
      </c>
      <c r="C8" s="144">
        <f>'kiadások működés felhalmozás (2'!C8+'kiadások működés felhalmozás (3'!C8</f>
        <v>0</v>
      </c>
      <c r="D8" s="144">
        <f>'kiadások működés felhalmozás (2'!D8+'kiadások működés felhalmozás (3'!D8</f>
        <v>0</v>
      </c>
      <c r="E8" s="144">
        <f>'kiadások működés felhalmozás (2'!E8+'kiadások működés felhalmozás (3'!E8</f>
        <v>2874590</v>
      </c>
      <c r="F8" s="144">
        <f>'kiadások működés felhalmozás (2'!F8+'kiadások működés felhalmozás (3'!F8</f>
        <v>2874590</v>
      </c>
    </row>
    <row r="9" spans="1:6" ht="14.25">
      <c r="A9" s="31" t="s">
        <v>86</v>
      </c>
      <c r="B9" s="30" t="s">
        <v>87</v>
      </c>
      <c r="C9" s="144">
        <f>'kiadások működés felhalmozás (2'!C9+'kiadások működés felhalmozás (3'!C9</f>
        <v>0</v>
      </c>
      <c r="D9" s="144">
        <f>'kiadások működés felhalmozás (2'!D9+'kiadások működés felhalmozás (3'!D9</f>
        <v>0</v>
      </c>
      <c r="E9" s="144">
        <f>'kiadások működés felhalmozás (2'!E9+'kiadások működés felhalmozás (3'!E9</f>
        <v>0</v>
      </c>
      <c r="F9" s="144">
        <f>'kiadások működés felhalmozás (2'!F9+'kiadások működés felhalmozás (3'!F9</f>
        <v>0</v>
      </c>
    </row>
    <row r="10" spans="1:6" ht="14.25">
      <c r="A10" s="31" t="s">
        <v>88</v>
      </c>
      <c r="B10" s="30" t="s">
        <v>89</v>
      </c>
      <c r="C10" s="144">
        <f>'kiadások működés felhalmozás (2'!C10+'kiadások működés felhalmozás (3'!C10</f>
        <v>0</v>
      </c>
      <c r="D10" s="144">
        <f>'kiadások működés felhalmozás (2'!D10+'kiadások működés felhalmozás (3'!D10</f>
        <v>0</v>
      </c>
      <c r="E10" s="144">
        <f>'kiadások működés felhalmozás (2'!E10+'kiadások működés felhalmozás (3'!E10</f>
        <v>0</v>
      </c>
      <c r="F10" s="144">
        <f>'kiadások működés felhalmozás (2'!F10+'kiadások működés felhalmozás (3'!F10</f>
        <v>0</v>
      </c>
    </row>
    <row r="11" spans="1:6" ht="14.25">
      <c r="A11" s="31" t="s">
        <v>90</v>
      </c>
      <c r="B11" s="30" t="s">
        <v>91</v>
      </c>
      <c r="C11" s="144">
        <f>'kiadások működés felhalmozás (2'!C11+'kiadások működés felhalmozás (3'!C11</f>
        <v>0</v>
      </c>
      <c r="D11" s="144">
        <f>'kiadások működés felhalmozás (2'!D11+'kiadások működés felhalmozás (3'!D11</f>
        <v>0</v>
      </c>
      <c r="E11" s="144">
        <f>'kiadások működés felhalmozás (2'!E11+'kiadások működés felhalmozás (3'!E11</f>
        <v>0</v>
      </c>
      <c r="F11" s="144">
        <f>'kiadások működés felhalmozás (2'!F11+'kiadások működés felhalmozás (3'!F11</f>
        <v>0</v>
      </c>
    </row>
    <row r="12" spans="1:6" ht="14.25">
      <c r="A12" s="31" t="s">
        <v>92</v>
      </c>
      <c r="B12" s="30" t="s">
        <v>93</v>
      </c>
      <c r="C12" s="144">
        <f>'kiadások működés felhalmozás (2'!C12+'kiadások működés felhalmozás (3'!C12</f>
        <v>500000</v>
      </c>
      <c r="D12" s="144">
        <f>'kiadások működés felhalmozás (2'!D12+'kiadások működés felhalmozás (3'!D12</f>
        <v>0</v>
      </c>
      <c r="E12" s="144">
        <f>'kiadások működés felhalmozás (2'!E12+'kiadások működés felhalmozás (3'!E12</f>
        <v>3100000</v>
      </c>
      <c r="F12" s="144">
        <f>'kiadások működés felhalmozás (2'!F12+'kiadások működés felhalmozás (3'!F12</f>
        <v>3600000</v>
      </c>
    </row>
    <row r="13" spans="1:6" ht="14.25">
      <c r="A13" s="31" t="s">
        <v>94</v>
      </c>
      <c r="B13" s="30" t="s">
        <v>95</v>
      </c>
      <c r="C13" s="144">
        <f>'kiadások működés felhalmozás (2'!C13+'kiadások működés felhalmozás (3'!C13</f>
        <v>0</v>
      </c>
      <c r="D13" s="144">
        <f>'kiadások működés felhalmozás (2'!D13+'kiadások működés felhalmozás (3'!D13</f>
        <v>0</v>
      </c>
      <c r="E13" s="144">
        <f>'kiadások működés felhalmozás (2'!E13+'kiadások működés felhalmozás (3'!E13</f>
        <v>0</v>
      </c>
      <c r="F13" s="144">
        <f>'kiadások működés felhalmozás (2'!F13+'kiadások működés felhalmozás (3'!F13</f>
        <v>0</v>
      </c>
    </row>
    <row r="14" spans="1:6" ht="14.25">
      <c r="A14" s="5" t="s">
        <v>96</v>
      </c>
      <c r="B14" s="30" t="s">
        <v>97</v>
      </c>
      <c r="C14" s="144">
        <f>'kiadások működés felhalmozás (2'!C14+'kiadások működés felhalmozás (3'!C14</f>
        <v>50000</v>
      </c>
      <c r="D14" s="144">
        <f>'kiadások működés felhalmozás (2'!D14+'kiadások működés felhalmozás (3'!D14</f>
        <v>0</v>
      </c>
      <c r="E14" s="144">
        <f>'kiadások működés felhalmozás (2'!E14+'kiadások működés felhalmozás (3'!E14</f>
        <v>250000</v>
      </c>
      <c r="F14" s="144">
        <f>'kiadások működés felhalmozás (2'!F14+'kiadások működés felhalmozás (3'!F14</f>
        <v>300000</v>
      </c>
    </row>
    <row r="15" spans="1:6" ht="14.25">
      <c r="A15" s="5" t="s">
        <v>98</v>
      </c>
      <c r="B15" s="30" t="s">
        <v>99</v>
      </c>
      <c r="C15" s="144">
        <f>'kiadások működés felhalmozás (2'!C15+'kiadások működés felhalmozás (3'!C15</f>
        <v>0</v>
      </c>
      <c r="D15" s="144">
        <f>'kiadások működés felhalmozás (2'!D15+'kiadások működés felhalmozás (3'!D15</f>
        <v>0</v>
      </c>
      <c r="E15" s="144">
        <f>'kiadások működés felhalmozás (2'!E15+'kiadások működés felhalmozás (3'!E15</f>
        <v>500000</v>
      </c>
      <c r="F15" s="144">
        <f>'kiadások működés felhalmozás (2'!F15+'kiadások működés felhalmozás (3'!F15</f>
        <v>500000</v>
      </c>
    </row>
    <row r="16" spans="1:6" ht="14.25">
      <c r="A16" s="5" t="s">
        <v>100</v>
      </c>
      <c r="B16" s="30" t="s">
        <v>101</v>
      </c>
      <c r="C16" s="144">
        <f>'kiadások működés felhalmozás (2'!C16+'kiadások működés felhalmozás (3'!C16</f>
        <v>0</v>
      </c>
      <c r="D16" s="144">
        <f>'kiadások működés felhalmozás (2'!D16+'kiadások működés felhalmozás (3'!D16</f>
        <v>0</v>
      </c>
      <c r="E16" s="144">
        <f>'kiadások működés felhalmozás (2'!E16+'kiadások működés felhalmozás (3'!E16</f>
        <v>0</v>
      </c>
      <c r="F16" s="144">
        <f>'kiadások működés felhalmozás (2'!F16+'kiadások működés felhalmozás (3'!F16</f>
        <v>0</v>
      </c>
    </row>
    <row r="17" spans="1:6" ht="14.25">
      <c r="A17" s="5" t="s">
        <v>102</v>
      </c>
      <c r="B17" s="30" t="s">
        <v>103</v>
      </c>
      <c r="C17" s="144">
        <f>'kiadások működés felhalmozás (2'!C17+'kiadások működés felhalmozás (3'!C17</f>
        <v>0</v>
      </c>
      <c r="D17" s="144">
        <f>'kiadások működés felhalmozás (2'!D17+'kiadások működés felhalmozás (3'!D17</f>
        <v>0</v>
      </c>
      <c r="E17" s="144">
        <f>'kiadások működés felhalmozás (2'!E17+'kiadások működés felhalmozás (3'!E17</f>
        <v>0</v>
      </c>
      <c r="F17" s="144">
        <f>'kiadások működés felhalmozás (2'!F17+'kiadások működés felhalmozás (3'!F17</f>
        <v>0</v>
      </c>
    </row>
    <row r="18" spans="1:6" ht="14.25">
      <c r="A18" s="5" t="s">
        <v>408</v>
      </c>
      <c r="B18" s="30" t="s">
        <v>104</v>
      </c>
      <c r="C18" s="144">
        <f>'kiadások működés felhalmozás (2'!C18+'kiadások működés felhalmozás (3'!C18</f>
        <v>0</v>
      </c>
      <c r="D18" s="144">
        <f>'kiadások működés felhalmozás (2'!D18+'kiadások működés felhalmozás (3'!D18</f>
        <v>0</v>
      </c>
      <c r="E18" s="144">
        <f>'kiadások működés felhalmozás (2'!E18+'kiadások működés felhalmozás (3'!E18</f>
        <v>0</v>
      </c>
      <c r="F18" s="144">
        <f>'kiadások működés felhalmozás (2'!F18+'kiadások működés felhalmozás (3'!F18</f>
        <v>0</v>
      </c>
    </row>
    <row r="19" spans="1:6" ht="14.25">
      <c r="A19" s="32" t="s">
        <v>381</v>
      </c>
      <c r="B19" s="33" t="s">
        <v>105</v>
      </c>
      <c r="C19" s="135">
        <f>'kiadások működés felhalmozás (2'!C19+'kiadások működés felhalmozás (3'!C19</f>
        <v>19086100</v>
      </c>
      <c r="D19" s="135">
        <f>'kiadások működés felhalmozás (2'!D19+'kiadások működés felhalmozás (3'!D19</f>
        <v>0</v>
      </c>
      <c r="E19" s="135">
        <f>'kiadások működés felhalmozás (2'!E19+'kiadások működés felhalmozás (3'!E19</f>
        <v>49334490</v>
      </c>
      <c r="F19" s="135">
        <f>'kiadások működés felhalmozás (2'!F19+'kiadások működés felhalmozás (3'!F19</f>
        <v>68420590</v>
      </c>
    </row>
    <row r="20" spans="1:6" ht="14.25">
      <c r="A20" s="5" t="s">
        <v>106</v>
      </c>
      <c r="B20" s="30" t="s">
        <v>107</v>
      </c>
      <c r="C20" s="144">
        <f>'kiadások működés felhalmozás (2'!C20+'kiadások működés felhalmozás (3'!C20</f>
        <v>6594800</v>
      </c>
      <c r="D20" s="144">
        <f>'kiadások működés felhalmozás (2'!D20+'kiadások működés felhalmozás (3'!D20</f>
        <v>0</v>
      </c>
      <c r="E20" s="144">
        <f>'kiadások működés felhalmozás (2'!E20+'kiadások működés felhalmozás (3'!E20</f>
        <v>0</v>
      </c>
      <c r="F20" s="144">
        <f>'kiadások működés felhalmozás (2'!F20+'kiadások működés felhalmozás (3'!F20</f>
        <v>6594800</v>
      </c>
    </row>
    <row r="21" spans="1:6" ht="14.25">
      <c r="A21" s="5" t="s">
        <v>108</v>
      </c>
      <c r="B21" s="30" t="s">
        <v>109</v>
      </c>
      <c r="C21" s="144">
        <f>'kiadások működés felhalmozás (2'!C21+'kiadások működés felhalmozás (3'!C21</f>
        <v>644000</v>
      </c>
      <c r="D21" s="144">
        <f>'kiadások működés felhalmozás (2'!D21+'kiadások működés felhalmozás (3'!D21</f>
        <v>0</v>
      </c>
      <c r="E21" s="144">
        <f>'kiadások működés felhalmozás (2'!E21+'kiadások működés felhalmozás (3'!E21</f>
        <v>0</v>
      </c>
      <c r="F21" s="144">
        <f>'kiadások működés felhalmozás (2'!F21+'kiadások működés felhalmozás (3'!F21</f>
        <v>644000</v>
      </c>
    </row>
    <row r="22" spans="1:6" ht="14.25">
      <c r="A22" s="6" t="s">
        <v>110</v>
      </c>
      <c r="B22" s="30" t="s">
        <v>111</v>
      </c>
      <c r="C22" s="144">
        <f>'kiadások működés felhalmozás (2'!C22+'kiadások működés felhalmozás (3'!C22</f>
        <v>0</v>
      </c>
      <c r="D22" s="144">
        <f>'kiadások működés felhalmozás (2'!D22+'kiadások működés felhalmozás (3'!D22</f>
        <v>0</v>
      </c>
      <c r="E22" s="144">
        <f>'kiadások működés felhalmozás (2'!E22+'kiadások működés felhalmozás (3'!E22</f>
        <v>0</v>
      </c>
      <c r="F22" s="144">
        <f>'kiadások működés felhalmozás (2'!F22+'kiadások működés felhalmozás (3'!F22</f>
        <v>0</v>
      </c>
    </row>
    <row r="23" spans="1:6" ht="14.25">
      <c r="A23" s="7" t="s">
        <v>382</v>
      </c>
      <c r="B23" s="33" t="s">
        <v>112</v>
      </c>
      <c r="C23" s="144">
        <f>'kiadások működés felhalmozás (2'!C23+'kiadások működés felhalmozás (3'!C23</f>
        <v>7238800</v>
      </c>
      <c r="D23" s="144">
        <f>'kiadások működés felhalmozás (2'!D23+'kiadások működés felhalmozás (3'!D23</f>
        <v>0</v>
      </c>
      <c r="E23" s="144">
        <f>'kiadások működés felhalmozás (2'!E23+'kiadások működés felhalmozás (3'!E23</f>
        <v>0</v>
      </c>
      <c r="F23" s="144">
        <f>'kiadások működés felhalmozás (2'!F23+'kiadások működés felhalmozás (3'!F23</f>
        <v>7238800</v>
      </c>
    </row>
    <row r="24" spans="1:6" ht="14.25">
      <c r="A24" s="52" t="s">
        <v>438</v>
      </c>
      <c r="B24" s="53" t="s">
        <v>113</v>
      </c>
      <c r="C24" s="135">
        <f>'kiadások működés felhalmozás (2'!C24+'kiadások működés felhalmozás (3'!C24</f>
        <v>26324900</v>
      </c>
      <c r="D24" s="135">
        <f>'kiadások működés felhalmozás (2'!D24+'kiadások működés felhalmozás (3'!D24</f>
        <v>0</v>
      </c>
      <c r="E24" s="135">
        <f>'kiadások működés felhalmozás (2'!E24+'kiadások működés felhalmozás (3'!E24</f>
        <v>49334490</v>
      </c>
      <c r="F24" s="135">
        <f>'kiadások működés felhalmozás (2'!F24+'kiadások működés felhalmozás (3'!F24</f>
        <v>75659390</v>
      </c>
    </row>
    <row r="25" spans="1:6" ht="14.25">
      <c r="A25" s="39" t="s">
        <v>409</v>
      </c>
      <c r="B25" s="53" t="s">
        <v>114</v>
      </c>
      <c r="C25" s="135">
        <f>'kiadások működés felhalmozás (2'!C25+'kiadások működés felhalmozás (3'!C25</f>
        <v>4696836</v>
      </c>
      <c r="D25" s="135">
        <f>'kiadások működés felhalmozás (2'!D25+'kiadások működés felhalmozás (3'!D25</f>
        <v>0</v>
      </c>
      <c r="E25" s="135">
        <f>'kiadások működés felhalmozás (2'!E25+'kiadások működés felhalmozás (3'!E25</f>
        <v>11067408</v>
      </c>
      <c r="F25" s="135">
        <f>'kiadások működés felhalmozás (2'!F25+'kiadások működés felhalmozás (3'!F25</f>
        <v>15764244</v>
      </c>
    </row>
    <row r="26" spans="1:6" ht="14.25">
      <c r="A26" s="5" t="s">
        <v>115</v>
      </c>
      <c r="B26" s="30" t="s">
        <v>116</v>
      </c>
      <c r="C26" s="144">
        <f>'kiadások működés felhalmozás (2'!C26+'kiadások működés felhalmozás (3'!C26</f>
        <v>210000</v>
      </c>
      <c r="D26" s="144">
        <f>'kiadások működés felhalmozás (2'!D26+'kiadások működés felhalmozás (3'!D26</f>
        <v>0</v>
      </c>
      <c r="E26" s="144">
        <f>'kiadások működés felhalmozás (2'!E26+'kiadások működés felhalmozás (3'!E26</f>
        <v>1970000</v>
      </c>
      <c r="F26" s="144">
        <f>'kiadások működés felhalmozás (2'!F26+'kiadások működés felhalmozás (3'!F26</f>
        <v>2180000</v>
      </c>
    </row>
    <row r="27" spans="1:6" ht="14.25">
      <c r="A27" s="5" t="s">
        <v>117</v>
      </c>
      <c r="B27" s="30" t="s">
        <v>118</v>
      </c>
      <c r="C27" s="144">
        <f>'kiadások működés felhalmozás (2'!C27+'kiadások működés felhalmozás (3'!C27</f>
        <v>5963242</v>
      </c>
      <c r="D27" s="144">
        <f>'kiadások működés felhalmozás (2'!D27+'kiadások működés felhalmozás (3'!D27</f>
        <v>0</v>
      </c>
      <c r="E27" s="144">
        <f>'kiadások működés felhalmozás (2'!E27+'kiadások működés felhalmozás (3'!E27</f>
        <v>538665</v>
      </c>
      <c r="F27" s="144">
        <f>'kiadások működés felhalmozás (2'!F27+'kiadások működés felhalmozás (3'!F27</f>
        <v>6501907</v>
      </c>
    </row>
    <row r="28" spans="1:6" ht="14.25">
      <c r="A28" s="5" t="s">
        <v>119</v>
      </c>
      <c r="B28" s="30" t="s">
        <v>120</v>
      </c>
      <c r="C28" s="144">
        <f>'kiadások működés felhalmozás (2'!C28+'kiadások működés felhalmozás (3'!C28</f>
        <v>0</v>
      </c>
      <c r="D28" s="144">
        <f>'kiadások működés felhalmozás (2'!D28+'kiadások működés felhalmozás (3'!D28</f>
        <v>0</v>
      </c>
      <c r="E28" s="144">
        <f>'kiadások működés felhalmozás (2'!E28+'kiadások működés felhalmozás (3'!E28</f>
        <v>0</v>
      </c>
      <c r="F28" s="144">
        <f>'kiadások működés felhalmozás (2'!F28+'kiadások működés felhalmozás (3'!F28</f>
        <v>0</v>
      </c>
    </row>
    <row r="29" spans="1:6" ht="14.25">
      <c r="A29" s="7" t="s">
        <v>383</v>
      </c>
      <c r="B29" s="33" t="s">
        <v>121</v>
      </c>
      <c r="C29" s="135">
        <f>'kiadások működés felhalmozás (2'!C29+'kiadások működés felhalmozás (3'!C29</f>
        <v>6173242</v>
      </c>
      <c r="D29" s="135">
        <f>'kiadások működés felhalmozás (2'!D29+'kiadások működés felhalmozás (3'!D29</f>
        <v>0</v>
      </c>
      <c r="E29" s="135">
        <f>'kiadások működés felhalmozás (2'!E29+'kiadások működés felhalmozás (3'!E29</f>
        <v>2508665</v>
      </c>
      <c r="F29" s="135">
        <f>'kiadások működés felhalmozás (2'!F29+'kiadások működés felhalmozás (3'!F29</f>
        <v>8681907</v>
      </c>
    </row>
    <row r="30" spans="1:6" ht="14.25">
      <c r="A30" s="5" t="s">
        <v>122</v>
      </c>
      <c r="B30" s="30" t="s">
        <v>123</v>
      </c>
      <c r="C30" s="144">
        <f>'kiadások működés felhalmozás (2'!C30+'kiadások működés felhalmozás (3'!C30</f>
        <v>364000</v>
      </c>
      <c r="D30" s="144">
        <f>'kiadások működés felhalmozás (2'!D30+'kiadások működés felhalmozás (3'!D30</f>
        <v>0</v>
      </c>
      <c r="E30" s="144">
        <f>'kiadások működés felhalmozás (2'!E30+'kiadások működés felhalmozás (3'!E30</f>
        <v>380000</v>
      </c>
      <c r="F30" s="144">
        <f>'kiadások működés felhalmozás (2'!F30+'kiadások működés felhalmozás (3'!F30</f>
        <v>744000</v>
      </c>
    </row>
    <row r="31" spans="1:6" ht="14.25">
      <c r="A31" s="5" t="s">
        <v>124</v>
      </c>
      <c r="B31" s="30" t="s">
        <v>125</v>
      </c>
      <c r="C31" s="144">
        <f>'kiadások működés felhalmozás (2'!C31+'kiadások működés felhalmozás (3'!C31</f>
        <v>196000</v>
      </c>
      <c r="D31" s="144">
        <f>'kiadások működés felhalmozás (2'!D31+'kiadások működés felhalmozás (3'!D31</f>
        <v>0</v>
      </c>
      <c r="E31" s="144">
        <f>'kiadások működés felhalmozás (2'!E31+'kiadások működés felhalmozás (3'!E31</f>
        <v>780000</v>
      </c>
      <c r="F31" s="144">
        <f>'kiadások működés felhalmozás (2'!F31+'kiadások működés felhalmozás (3'!F31</f>
        <v>976000</v>
      </c>
    </row>
    <row r="32" spans="1:6" ht="15" customHeight="1">
      <c r="A32" s="7" t="s">
        <v>439</v>
      </c>
      <c r="B32" s="33" t="s">
        <v>126</v>
      </c>
      <c r="C32" s="135">
        <f>'kiadások működés felhalmozás (2'!C32+'kiadások működés felhalmozás (3'!C32</f>
        <v>560000</v>
      </c>
      <c r="D32" s="135">
        <f>'kiadások működés felhalmozás (2'!D32+'kiadások működés felhalmozás (3'!D32</f>
        <v>0</v>
      </c>
      <c r="E32" s="135">
        <f>'kiadások működés felhalmozás (2'!E32+'kiadások működés felhalmozás (3'!E32</f>
        <v>1160000</v>
      </c>
      <c r="F32" s="135">
        <f>'kiadások működés felhalmozás (2'!F32+'kiadások működés felhalmozás (3'!F32</f>
        <v>1720000</v>
      </c>
    </row>
    <row r="33" spans="1:6" ht="14.25">
      <c r="A33" s="5" t="s">
        <v>127</v>
      </c>
      <c r="B33" s="30" t="s">
        <v>128</v>
      </c>
      <c r="C33" s="144">
        <f>'kiadások működés felhalmozás (2'!C33+'kiadások működés felhalmozás (3'!C33</f>
        <v>8178000</v>
      </c>
      <c r="D33" s="144">
        <f>'kiadások működés felhalmozás (2'!D33+'kiadások működés felhalmozás (3'!D33</f>
        <v>0</v>
      </c>
      <c r="E33" s="144">
        <f>'kiadások működés felhalmozás (2'!E33+'kiadások működés felhalmozás (3'!E33</f>
        <v>1020000</v>
      </c>
      <c r="F33" s="144">
        <f>'kiadások működés felhalmozás (2'!F33+'kiadások működés felhalmozás (3'!F33</f>
        <v>9198000</v>
      </c>
    </row>
    <row r="34" spans="1:6" ht="14.25">
      <c r="A34" s="5" t="s">
        <v>129</v>
      </c>
      <c r="B34" s="30" t="s">
        <v>130</v>
      </c>
      <c r="C34" s="144">
        <f>'kiadások működés felhalmozás (2'!C34+'kiadások működés felhalmozás (3'!C34</f>
        <v>1000000</v>
      </c>
      <c r="D34" s="144">
        <f>'kiadások működés felhalmozás (2'!D34+'kiadások működés felhalmozás (3'!D34</f>
        <v>0</v>
      </c>
      <c r="E34" s="144">
        <f>'kiadások működés felhalmozás (2'!E34+'kiadások működés felhalmozás (3'!E34</f>
        <v>0</v>
      </c>
      <c r="F34" s="144">
        <f>'kiadások működés felhalmozás (2'!F34+'kiadások működés felhalmozás (3'!F34</f>
        <v>1000000</v>
      </c>
    </row>
    <row r="35" spans="1:6" ht="14.25">
      <c r="A35" s="5" t="s">
        <v>410</v>
      </c>
      <c r="B35" s="30" t="s">
        <v>131</v>
      </c>
      <c r="C35" s="144">
        <f>'kiadások működés felhalmozás (2'!C35+'kiadások működés felhalmozás (3'!C35</f>
        <v>518000</v>
      </c>
      <c r="D35" s="144">
        <f>'kiadások működés felhalmozás (2'!D35+'kiadások működés felhalmozás (3'!D35</f>
        <v>0</v>
      </c>
      <c r="E35" s="144">
        <f>'kiadások működés felhalmozás (2'!E35+'kiadások működés felhalmozás (3'!E35</f>
        <v>100000</v>
      </c>
      <c r="F35" s="144">
        <f>'kiadások működés felhalmozás (2'!F35+'kiadások működés felhalmozás (3'!F35</f>
        <v>618000</v>
      </c>
    </row>
    <row r="36" spans="1:6" ht="14.25">
      <c r="A36" s="5" t="s">
        <v>132</v>
      </c>
      <c r="B36" s="30" t="s">
        <v>133</v>
      </c>
      <c r="C36" s="144">
        <f>'kiadások működés felhalmozás (2'!C36+'kiadások működés felhalmozás (3'!C36</f>
        <v>2430000</v>
      </c>
      <c r="D36" s="144">
        <f>'kiadások működés felhalmozás (2'!D36+'kiadások működés felhalmozás (3'!D36</f>
        <v>0</v>
      </c>
      <c r="E36" s="144">
        <f>'kiadások működés felhalmozás (2'!E36+'kiadások működés felhalmozás (3'!E36</f>
        <v>1461000</v>
      </c>
      <c r="F36" s="144">
        <f>'kiadások működés felhalmozás (2'!F36+'kiadások működés felhalmozás (3'!F36</f>
        <v>3891000</v>
      </c>
    </row>
    <row r="37" spans="1:6" ht="14.25">
      <c r="A37" s="10" t="s">
        <v>411</v>
      </c>
      <c r="B37" s="30" t="s">
        <v>134</v>
      </c>
      <c r="C37" s="144">
        <f>'kiadások működés felhalmozás (2'!C37+'kiadások működés felhalmozás (3'!C37</f>
        <v>0</v>
      </c>
      <c r="D37" s="144">
        <f>'kiadások működés felhalmozás (2'!D37+'kiadások működés felhalmozás (3'!D37</f>
        <v>0</v>
      </c>
      <c r="E37" s="144">
        <f>'kiadások működés felhalmozás (2'!E37+'kiadások működés felhalmozás (3'!E37</f>
        <v>0</v>
      </c>
      <c r="F37" s="144">
        <f>'kiadások működés felhalmozás (2'!F37+'kiadások működés felhalmozás (3'!F37</f>
        <v>0</v>
      </c>
    </row>
    <row r="38" spans="1:6" ht="14.25">
      <c r="A38" s="6" t="s">
        <v>135</v>
      </c>
      <c r="B38" s="30" t="s">
        <v>136</v>
      </c>
      <c r="C38" s="144">
        <f>'kiadások működés felhalmozás (2'!C38+'kiadások működés felhalmozás (3'!C38</f>
        <v>17702004</v>
      </c>
      <c r="D38" s="144">
        <f>'kiadások működés felhalmozás (2'!D38+'kiadások működés felhalmozás (3'!D38</f>
        <v>0</v>
      </c>
      <c r="E38" s="144">
        <f>'kiadások működés felhalmozás (2'!E38+'kiadások működés felhalmozás (3'!E38</f>
        <v>1800000</v>
      </c>
      <c r="F38" s="144">
        <f>'kiadások működés felhalmozás (2'!F38+'kiadások működés felhalmozás (3'!F38</f>
        <v>19502004</v>
      </c>
    </row>
    <row r="39" spans="1:6" ht="14.25">
      <c r="A39" s="5" t="s">
        <v>412</v>
      </c>
      <c r="B39" s="30" t="s">
        <v>137</v>
      </c>
      <c r="C39" s="144">
        <f>'kiadások működés felhalmozás (2'!C39+'kiadások működés felhalmozás (3'!C39</f>
        <v>2172000</v>
      </c>
      <c r="D39" s="144">
        <f>'kiadások működés felhalmozás (2'!D39+'kiadások működés felhalmozás (3'!D39</f>
        <v>0</v>
      </c>
      <c r="E39" s="144">
        <f>'kiadások működés felhalmozás (2'!E39+'kiadások működés felhalmozás (3'!E39</f>
        <v>160000</v>
      </c>
      <c r="F39" s="144">
        <f>'kiadások működés felhalmozás (2'!F39+'kiadások működés felhalmozás (3'!F39</f>
        <v>2332000</v>
      </c>
    </row>
    <row r="40" spans="1:6" ht="14.25">
      <c r="A40" s="7" t="s">
        <v>384</v>
      </c>
      <c r="B40" s="33" t="s">
        <v>138</v>
      </c>
      <c r="C40" s="135">
        <f>'kiadások működés felhalmozás (2'!C40+'kiadások működés felhalmozás (3'!C40</f>
        <v>32000004</v>
      </c>
      <c r="D40" s="135">
        <f>'kiadások működés felhalmozás (2'!D40+'kiadások működés felhalmozás (3'!D40</f>
        <v>0</v>
      </c>
      <c r="E40" s="135">
        <f>'kiadások működés felhalmozás (2'!E40+'kiadások működés felhalmozás (3'!E40</f>
        <v>4541000</v>
      </c>
      <c r="F40" s="135">
        <f>'kiadások működés felhalmozás (2'!F40+'kiadások működés felhalmozás (3'!F40</f>
        <v>36541004</v>
      </c>
    </row>
    <row r="41" spans="1:6" ht="14.25">
      <c r="A41" s="5" t="s">
        <v>139</v>
      </c>
      <c r="B41" s="30" t="s">
        <v>140</v>
      </c>
      <c r="C41" s="144">
        <f>'kiadások működés felhalmozás (2'!C41+'kiadások működés felhalmozás (3'!C41</f>
        <v>1315220</v>
      </c>
      <c r="D41" s="144">
        <f>'kiadások működés felhalmozás (2'!D41+'kiadások működés felhalmozás (3'!D41</f>
        <v>0</v>
      </c>
      <c r="E41" s="144">
        <f>'kiadások működés felhalmozás (2'!E41+'kiadások működés felhalmozás (3'!E41</f>
        <v>1180000</v>
      </c>
      <c r="F41" s="144">
        <f>'kiadások működés felhalmozás (2'!F41+'kiadások működés felhalmozás (3'!F41</f>
        <v>2495220</v>
      </c>
    </row>
    <row r="42" spans="1:6" ht="14.25">
      <c r="A42" s="5" t="s">
        <v>141</v>
      </c>
      <c r="B42" s="30" t="s">
        <v>142</v>
      </c>
      <c r="C42" s="144">
        <f>'kiadások működés felhalmozás (2'!C42+'kiadások működés felhalmozás (3'!C42</f>
        <v>500000</v>
      </c>
      <c r="D42" s="144">
        <f>'kiadások működés felhalmozás (2'!D42+'kiadások működés felhalmozás (3'!D42</f>
        <v>0</v>
      </c>
      <c r="E42" s="144">
        <f>'kiadások működés felhalmozás (2'!E42+'kiadások működés felhalmozás (3'!E42</f>
        <v>0</v>
      </c>
      <c r="F42" s="144">
        <f>'kiadások működés felhalmozás (2'!F42+'kiadások működés felhalmozás (3'!F42</f>
        <v>500000</v>
      </c>
    </row>
    <row r="43" spans="1:6" ht="14.25">
      <c r="A43" s="7" t="s">
        <v>385</v>
      </c>
      <c r="B43" s="33" t="s">
        <v>143</v>
      </c>
      <c r="C43" s="135">
        <f>'kiadások működés felhalmozás (2'!C43+'kiadások működés felhalmozás (3'!C43</f>
        <v>1815220</v>
      </c>
      <c r="D43" s="135">
        <f>'kiadások működés felhalmozás (2'!D43+'kiadások működés felhalmozás (3'!D43</f>
        <v>0</v>
      </c>
      <c r="E43" s="135">
        <f>'kiadások működés felhalmozás (2'!E43+'kiadások működés felhalmozás (3'!E43</f>
        <v>1180000</v>
      </c>
      <c r="F43" s="135">
        <f>'kiadások működés felhalmozás (2'!F43+'kiadások működés felhalmozás (3'!F43</f>
        <v>2995220</v>
      </c>
    </row>
    <row r="44" spans="1:6" ht="14.25">
      <c r="A44" s="5" t="s">
        <v>144</v>
      </c>
      <c r="B44" s="30" t="s">
        <v>145</v>
      </c>
      <c r="C44" s="144">
        <f>'kiadások működés felhalmozás (2'!C44+'kiadások működés felhalmozás (3'!C44</f>
        <v>6872443</v>
      </c>
      <c r="D44" s="144">
        <f>'kiadások működés felhalmozás (2'!D44+'kiadások működés felhalmozás (3'!D44</f>
        <v>0</v>
      </c>
      <c r="E44" s="144">
        <f>'kiadások működés felhalmozás (2'!E44+'kiadások működés felhalmozás (3'!E44</f>
        <v>1607094</v>
      </c>
      <c r="F44" s="144">
        <f>'kiadások működés felhalmozás (2'!F44+'kiadások működés felhalmozás (3'!F44</f>
        <v>8479537</v>
      </c>
    </row>
    <row r="45" spans="1:6" ht="14.25">
      <c r="A45" s="5" t="s">
        <v>146</v>
      </c>
      <c r="B45" s="30" t="s">
        <v>147</v>
      </c>
      <c r="C45" s="144">
        <f>'kiadások működés felhalmozás (2'!C45+'kiadások működés felhalmozás (3'!C45</f>
        <v>0</v>
      </c>
      <c r="D45" s="144">
        <f>'kiadások működés felhalmozás (2'!D45+'kiadások működés felhalmozás (3'!D45</f>
        <v>0</v>
      </c>
      <c r="E45" s="144">
        <f>'kiadások működés felhalmozás (2'!E45+'kiadások működés felhalmozás (3'!E45</f>
        <v>0</v>
      </c>
      <c r="F45" s="144">
        <f>'kiadások működés felhalmozás (2'!F45+'kiadások működés felhalmozás (3'!F45</f>
        <v>0</v>
      </c>
    </row>
    <row r="46" spans="1:6" ht="14.25">
      <c r="A46" s="5" t="s">
        <v>413</v>
      </c>
      <c r="B46" s="30" t="s">
        <v>148</v>
      </c>
      <c r="C46" s="144">
        <f>'kiadások működés felhalmozás (2'!C46+'kiadások működés felhalmozás (3'!C46</f>
        <v>0</v>
      </c>
      <c r="D46" s="144">
        <f>'kiadások működés felhalmozás (2'!D46+'kiadások működés felhalmozás (3'!D46</f>
        <v>0</v>
      </c>
      <c r="E46" s="144">
        <f>'kiadások működés felhalmozás (2'!E46+'kiadások működés felhalmozás (3'!E46</f>
        <v>0</v>
      </c>
      <c r="F46" s="144">
        <f>'kiadások működés felhalmozás (2'!F46+'kiadások működés felhalmozás (3'!F46</f>
        <v>0</v>
      </c>
    </row>
    <row r="47" spans="1:6" ht="14.25">
      <c r="A47" s="5" t="s">
        <v>414</v>
      </c>
      <c r="B47" s="30" t="s">
        <v>149</v>
      </c>
      <c r="C47" s="144">
        <f>'kiadások működés felhalmozás (2'!C47+'kiadások működés felhalmozás (3'!C47</f>
        <v>1680000</v>
      </c>
      <c r="D47" s="144">
        <f>'kiadások működés felhalmozás (2'!D47+'kiadások működés felhalmozás (3'!D47</f>
        <v>0</v>
      </c>
      <c r="E47" s="144">
        <f>'kiadások működés felhalmozás (2'!E47+'kiadások működés felhalmozás (3'!E47</f>
        <v>150000</v>
      </c>
      <c r="F47" s="144">
        <f>'kiadások működés felhalmozás (2'!F47+'kiadások működés felhalmozás (3'!F47</f>
        <v>1830000</v>
      </c>
    </row>
    <row r="48" spans="1:6" ht="14.25">
      <c r="A48" s="5" t="s">
        <v>150</v>
      </c>
      <c r="B48" s="30" t="s">
        <v>151</v>
      </c>
      <c r="C48" s="144">
        <f>'kiadások működés felhalmozás (2'!C48+'kiadások működés felhalmozás (3'!C48</f>
        <v>1630000</v>
      </c>
      <c r="D48" s="144">
        <f>'kiadások működés felhalmozás (2'!D48+'kiadások működés felhalmozás (3'!D48</f>
        <v>0</v>
      </c>
      <c r="E48" s="144">
        <f>'kiadások működés felhalmozás (2'!E48+'kiadások működés felhalmozás (3'!E48</f>
        <v>250000</v>
      </c>
      <c r="F48" s="144">
        <f>'kiadások működés felhalmozás (2'!F48+'kiadások működés felhalmozás (3'!F48</f>
        <v>1880000</v>
      </c>
    </row>
    <row r="49" spans="1:6" ht="14.25">
      <c r="A49" s="7" t="s">
        <v>386</v>
      </c>
      <c r="B49" s="33" t="s">
        <v>152</v>
      </c>
      <c r="C49" s="135">
        <f>'kiadások működés felhalmozás (2'!C49+'kiadások működés felhalmozás (3'!C49</f>
        <v>10182443</v>
      </c>
      <c r="D49" s="135">
        <f>'kiadások működés felhalmozás (2'!D49+'kiadások működés felhalmozás (3'!D49</f>
        <v>0</v>
      </c>
      <c r="E49" s="135">
        <f>'kiadások működés felhalmozás (2'!E49+'kiadások működés felhalmozás (3'!E49</f>
        <v>2007094</v>
      </c>
      <c r="F49" s="135">
        <f>'kiadások működés felhalmozás (2'!F49+'kiadások működés felhalmozás (3'!F49</f>
        <v>12189537</v>
      </c>
    </row>
    <row r="50" spans="1:6" ht="14.25">
      <c r="A50" s="39" t="s">
        <v>387</v>
      </c>
      <c r="B50" s="53" t="s">
        <v>153</v>
      </c>
      <c r="C50" s="135">
        <f>'kiadások működés felhalmozás (2'!C50+'kiadások működés felhalmozás (3'!C50</f>
        <v>50730909</v>
      </c>
      <c r="D50" s="135">
        <f>'kiadások működés felhalmozás (2'!D50+'kiadások működés felhalmozás (3'!D50</f>
        <v>0</v>
      </c>
      <c r="E50" s="135">
        <f>'kiadások működés felhalmozás (2'!E50+'kiadások működés felhalmozás (3'!E50</f>
        <v>11396759</v>
      </c>
      <c r="F50" s="135">
        <f>'kiadások működés felhalmozás (2'!F50+'kiadások működés felhalmozás (3'!F50</f>
        <v>62127668</v>
      </c>
    </row>
    <row r="51" spans="1:6" ht="14.25">
      <c r="A51" s="13" t="s">
        <v>154</v>
      </c>
      <c r="B51" s="30" t="s">
        <v>155</v>
      </c>
      <c r="C51" s="144">
        <f>'kiadások működés felhalmozás (2'!C51+'kiadások működés felhalmozás (3'!C51</f>
        <v>0</v>
      </c>
      <c r="D51" s="144">
        <f>'kiadások működés felhalmozás (2'!D51+'kiadások működés felhalmozás (3'!D51</f>
        <v>0</v>
      </c>
      <c r="E51" s="144">
        <f>'kiadások működés felhalmozás (2'!E51+'kiadások működés felhalmozás (3'!E51</f>
        <v>0</v>
      </c>
      <c r="F51" s="144">
        <f>'kiadások működés felhalmozás (2'!F51+'kiadások működés felhalmozás (3'!F51</f>
        <v>0</v>
      </c>
    </row>
    <row r="52" spans="1:6" ht="14.25">
      <c r="A52" s="13" t="s">
        <v>388</v>
      </c>
      <c r="B52" s="30" t="s">
        <v>156</v>
      </c>
      <c r="C52" s="144">
        <f>'kiadások működés felhalmozás (2'!C52+'kiadások működés felhalmozás (3'!C52</f>
        <v>0</v>
      </c>
      <c r="D52" s="144">
        <f>'kiadások működés felhalmozás (2'!D52+'kiadások működés felhalmozás (3'!D52</f>
        <v>0</v>
      </c>
      <c r="E52" s="144">
        <f>'kiadások működés felhalmozás (2'!E52+'kiadások működés felhalmozás (3'!E52</f>
        <v>0</v>
      </c>
      <c r="F52" s="144">
        <f>'kiadások működés felhalmozás (2'!F52+'kiadások működés felhalmozás (3'!F52</f>
        <v>0</v>
      </c>
    </row>
    <row r="53" spans="1:6" ht="14.25">
      <c r="A53" s="16" t="s">
        <v>415</v>
      </c>
      <c r="B53" s="30" t="s">
        <v>157</v>
      </c>
      <c r="C53" s="144">
        <f>'kiadások működés felhalmozás (2'!C53+'kiadások működés felhalmozás (3'!C53</f>
        <v>0</v>
      </c>
      <c r="D53" s="144">
        <f>'kiadások működés felhalmozás (2'!D53+'kiadások működés felhalmozás (3'!D53</f>
        <v>0</v>
      </c>
      <c r="E53" s="144">
        <f>'kiadások működés felhalmozás (2'!E53+'kiadások működés felhalmozás (3'!E53</f>
        <v>0</v>
      </c>
      <c r="F53" s="144">
        <f>'kiadások működés felhalmozás (2'!F53+'kiadások működés felhalmozás (3'!F53</f>
        <v>0</v>
      </c>
    </row>
    <row r="54" spans="1:6" ht="14.25">
      <c r="A54" s="16" t="s">
        <v>416</v>
      </c>
      <c r="B54" s="30" t="s">
        <v>158</v>
      </c>
      <c r="C54" s="144">
        <f>'kiadások működés felhalmozás (2'!C54+'kiadások működés felhalmozás (3'!C54</f>
        <v>0</v>
      </c>
      <c r="D54" s="144">
        <f>'kiadások működés felhalmozás (2'!D54+'kiadások működés felhalmozás (3'!D54</f>
        <v>0</v>
      </c>
      <c r="E54" s="144">
        <f>'kiadások működés felhalmozás (2'!E54+'kiadások működés felhalmozás (3'!E54</f>
        <v>0</v>
      </c>
      <c r="F54" s="144">
        <f>'kiadások működés felhalmozás (2'!F54+'kiadások működés felhalmozás (3'!F54</f>
        <v>0</v>
      </c>
    </row>
    <row r="55" spans="1:6" ht="14.25">
      <c r="A55" s="16" t="s">
        <v>417</v>
      </c>
      <c r="B55" s="30" t="s">
        <v>159</v>
      </c>
      <c r="C55" s="144">
        <f>'kiadások működés felhalmozás (2'!C55+'kiadások működés felhalmozás (3'!C55</f>
        <v>0</v>
      </c>
      <c r="D55" s="144">
        <f>'kiadások működés felhalmozás (2'!D55+'kiadások működés felhalmozás (3'!D55</f>
        <v>0</v>
      </c>
      <c r="E55" s="144">
        <f>'kiadások működés felhalmozás (2'!E55+'kiadások működés felhalmozás (3'!E55</f>
        <v>0</v>
      </c>
      <c r="F55" s="144">
        <f>'kiadások működés felhalmozás (2'!F55+'kiadások működés felhalmozás (3'!F55</f>
        <v>0</v>
      </c>
    </row>
    <row r="56" spans="1:6" ht="14.25">
      <c r="A56" s="13" t="s">
        <v>418</v>
      </c>
      <c r="B56" s="30" t="s">
        <v>160</v>
      </c>
      <c r="C56" s="144">
        <f>'kiadások működés felhalmozás (2'!C56+'kiadások működés felhalmozás (3'!C56</f>
        <v>0</v>
      </c>
      <c r="D56" s="144">
        <f>'kiadások működés felhalmozás (2'!D56+'kiadások működés felhalmozás (3'!D56</f>
        <v>0</v>
      </c>
      <c r="E56" s="144">
        <f>'kiadások működés felhalmozás (2'!E56+'kiadások működés felhalmozás (3'!E56</f>
        <v>0</v>
      </c>
      <c r="F56" s="144">
        <f>'kiadások működés felhalmozás (2'!F56+'kiadások működés felhalmozás (3'!F56</f>
        <v>0</v>
      </c>
    </row>
    <row r="57" spans="1:6" ht="14.25">
      <c r="A57" s="13" t="s">
        <v>419</v>
      </c>
      <c r="B57" s="30" t="s">
        <v>161</v>
      </c>
      <c r="C57" s="144">
        <f>'kiadások működés felhalmozás (2'!C57+'kiadások működés felhalmozás (3'!C57</f>
        <v>0</v>
      </c>
      <c r="D57" s="144">
        <f>'kiadások működés felhalmozás (2'!D57+'kiadások működés felhalmozás (3'!D57</f>
        <v>0</v>
      </c>
      <c r="E57" s="144">
        <f>'kiadások működés felhalmozás (2'!E57+'kiadások működés felhalmozás (3'!E57</f>
        <v>0</v>
      </c>
      <c r="F57" s="144">
        <f>'kiadások működés felhalmozás (2'!F57+'kiadások működés felhalmozás (3'!F57</f>
        <v>0</v>
      </c>
    </row>
    <row r="58" spans="1:6" ht="14.25">
      <c r="A58" s="13" t="s">
        <v>420</v>
      </c>
      <c r="B58" s="30" t="s">
        <v>162</v>
      </c>
      <c r="C58" s="144">
        <f>'kiadások működés felhalmozás (2'!C58+'kiadások működés felhalmozás (3'!C58</f>
        <v>14096690</v>
      </c>
      <c r="D58" s="144">
        <f>'kiadások működés felhalmozás (2'!D58+'kiadások működés felhalmozás (3'!D58</f>
        <v>0</v>
      </c>
      <c r="E58" s="144">
        <f>'kiadások működés felhalmozás (2'!E58+'kiadások működés felhalmozás (3'!E58</f>
        <v>0</v>
      </c>
      <c r="F58" s="144">
        <f>'kiadások működés felhalmozás (2'!F58+'kiadások működés felhalmozás (3'!F58</f>
        <v>14096690</v>
      </c>
    </row>
    <row r="59" spans="1:6" ht="14.25">
      <c r="A59" s="50" t="s">
        <v>389</v>
      </c>
      <c r="B59" s="53" t="s">
        <v>163</v>
      </c>
      <c r="C59" s="135">
        <f>'kiadások működés felhalmozás (2'!C59+'kiadások működés felhalmozás (3'!C59</f>
        <v>14096690</v>
      </c>
      <c r="D59" s="135">
        <f>'kiadások működés felhalmozás (2'!D59+'kiadások működés felhalmozás (3'!D59</f>
        <v>0</v>
      </c>
      <c r="E59" s="135">
        <f>'kiadások működés felhalmozás (2'!E59+'kiadások működés felhalmozás (3'!E59</f>
        <v>0</v>
      </c>
      <c r="F59" s="135">
        <f>'kiadások működés felhalmozás (2'!F59+'kiadások működés felhalmozás (3'!F59</f>
        <v>14096690</v>
      </c>
    </row>
    <row r="60" spans="1:6" ht="14.25">
      <c r="A60" s="12" t="s">
        <v>421</v>
      </c>
      <c r="B60" s="30" t="s">
        <v>164</v>
      </c>
      <c r="C60" s="144">
        <f>'kiadások működés felhalmozás (2'!C60+'kiadások működés felhalmozás (3'!C60</f>
        <v>0</v>
      </c>
      <c r="D60" s="144">
        <f>'kiadások működés felhalmozás (2'!D60+'kiadások működés felhalmozás (3'!D60</f>
        <v>0</v>
      </c>
      <c r="E60" s="144">
        <f>'kiadások működés felhalmozás (2'!E60+'kiadások működés felhalmozás (3'!E60</f>
        <v>0</v>
      </c>
      <c r="F60" s="144">
        <f>'kiadások működés felhalmozás (2'!F60+'kiadások működés felhalmozás (3'!F60</f>
        <v>0</v>
      </c>
    </row>
    <row r="61" spans="1:6" ht="14.25">
      <c r="A61" s="12" t="s">
        <v>165</v>
      </c>
      <c r="B61" s="30" t="s">
        <v>166</v>
      </c>
      <c r="C61" s="144">
        <f>'kiadások működés felhalmozás (2'!C61+'kiadások működés felhalmozás (3'!C61</f>
        <v>0</v>
      </c>
      <c r="D61" s="144">
        <f>'kiadások működés felhalmozás (2'!D61+'kiadások működés felhalmozás (3'!D61</f>
        <v>0</v>
      </c>
      <c r="E61" s="144">
        <f>'kiadások működés felhalmozás (2'!E61+'kiadások működés felhalmozás (3'!E61</f>
        <v>0</v>
      </c>
      <c r="F61" s="144">
        <f>'kiadások működés felhalmozás (2'!F61+'kiadások működés felhalmozás (3'!F61</f>
        <v>0</v>
      </c>
    </row>
    <row r="62" spans="1:6" ht="14.25">
      <c r="A62" s="12" t="s">
        <v>167</v>
      </c>
      <c r="B62" s="30" t="s">
        <v>168</v>
      </c>
      <c r="C62" s="144">
        <f>'kiadások működés felhalmozás (2'!C62+'kiadások működés felhalmozás (3'!C62</f>
        <v>0</v>
      </c>
      <c r="D62" s="144">
        <f>'kiadások működés felhalmozás (2'!D62+'kiadások működés felhalmozás (3'!D62</f>
        <v>0</v>
      </c>
      <c r="E62" s="144">
        <f>'kiadások működés felhalmozás (2'!E62+'kiadások működés felhalmozás (3'!E62</f>
        <v>0</v>
      </c>
      <c r="F62" s="144">
        <f>'kiadások működés felhalmozás (2'!F62+'kiadások működés felhalmozás (3'!F62</f>
        <v>0</v>
      </c>
    </row>
    <row r="63" spans="1:6" ht="14.25">
      <c r="A63" s="12" t="s">
        <v>390</v>
      </c>
      <c r="B63" s="30" t="s">
        <v>169</v>
      </c>
      <c r="C63" s="144">
        <f>'kiadások működés felhalmozás (2'!C63+'kiadások működés felhalmozás (3'!C63</f>
        <v>0</v>
      </c>
      <c r="D63" s="144">
        <f>'kiadások működés felhalmozás (2'!D63+'kiadások működés felhalmozás (3'!D63</f>
        <v>0</v>
      </c>
      <c r="E63" s="144">
        <f>'kiadások működés felhalmozás (2'!E63+'kiadások működés felhalmozás (3'!E63</f>
        <v>0</v>
      </c>
      <c r="F63" s="144">
        <f>'kiadások működés felhalmozás (2'!F63+'kiadások működés felhalmozás (3'!F63</f>
        <v>0</v>
      </c>
    </row>
    <row r="64" spans="1:6" ht="14.25">
      <c r="A64" s="12" t="s">
        <v>422</v>
      </c>
      <c r="B64" s="30" t="s">
        <v>170</v>
      </c>
      <c r="C64" s="144">
        <f>'kiadások működés felhalmozás (2'!C64+'kiadások működés felhalmozás (3'!C64</f>
        <v>0</v>
      </c>
      <c r="D64" s="144">
        <f>'kiadások működés felhalmozás (2'!D64+'kiadások működés felhalmozás (3'!D64</f>
        <v>0</v>
      </c>
      <c r="E64" s="144">
        <f>'kiadások működés felhalmozás (2'!E64+'kiadások működés felhalmozás (3'!E64</f>
        <v>0</v>
      </c>
      <c r="F64" s="144">
        <f>'kiadások működés felhalmozás (2'!F64+'kiadások működés felhalmozás (3'!F64</f>
        <v>0</v>
      </c>
    </row>
    <row r="65" spans="1:6" ht="14.25">
      <c r="A65" s="12" t="s">
        <v>391</v>
      </c>
      <c r="B65" s="30" t="s">
        <v>171</v>
      </c>
      <c r="C65" s="144">
        <f>'kiadások működés felhalmozás (2'!C65+'kiadások működés felhalmozás (3'!C65</f>
        <v>87703088</v>
      </c>
      <c r="D65" s="144">
        <f>'kiadások működés felhalmozás (2'!D65+'kiadások működés felhalmozás (3'!D65</f>
        <v>0</v>
      </c>
      <c r="E65" s="144">
        <f>'kiadások működés felhalmozás (2'!E65+'kiadások működés felhalmozás (3'!E65</f>
        <v>0</v>
      </c>
      <c r="F65" s="144">
        <f>'kiadások működés felhalmozás (2'!F65+'kiadások működés felhalmozás (3'!F65</f>
        <v>87703088</v>
      </c>
    </row>
    <row r="66" spans="1:6" ht="14.25">
      <c r="A66" s="12" t="s">
        <v>423</v>
      </c>
      <c r="B66" s="30" t="s">
        <v>172</v>
      </c>
      <c r="C66" s="144">
        <f>'kiadások működés felhalmozás (2'!C66+'kiadások működés felhalmozás (3'!C66</f>
        <v>0</v>
      </c>
      <c r="D66" s="144">
        <f>'kiadások működés felhalmozás (2'!D66+'kiadások működés felhalmozás (3'!D66</f>
        <v>0</v>
      </c>
      <c r="E66" s="144">
        <f>'kiadások működés felhalmozás (2'!E66+'kiadások működés felhalmozás (3'!E66</f>
        <v>0</v>
      </c>
      <c r="F66" s="144">
        <f>'kiadások működés felhalmozás (2'!F66+'kiadások működés felhalmozás (3'!F66</f>
        <v>0</v>
      </c>
    </row>
    <row r="67" spans="1:6" ht="14.25">
      <c r="A67" s="12" t="s">
        <v>424</v>
      </c>
      <c r="B67" s="30" t="s">
        <v>173</v>
      </c>
      <c r="C67" s="144">
        <f>'kiadások működés felhalmozás (2'!C67+'kiadások működés felhalmozás (3'!C67</f>
        <v>250000</v>
      </c>
      <c r="D67" s="144">
        <f>'kiadások működés felhalmozás (2'!D67+'kiadások működés felhalmozás (3'!D67</f>
        <v>0</v>
      </c>
      <c r="E67" s="144">
        <f>'kiadások működés felhalmozás (2'!E67+'kiadások működés felhalmozás (3'!E67</f>
        <v>0</v>
      </c>
      <c r="F67" s="144">
        <f>'kiadások működés felhalmozás (2'!F67+'kiadások működés felhalmozás (3'!F67</f>
        <v>250000</v>
      </c>
    </row>
    <row r="68" spans="1:6" ht="14.25">
      <c r="A68" s="12" t="s">
        <v>174</v>
      </c>
      <c r="B68" s="30" t="s">
        <v>175</v>
      </c>
      <c r="C68" s="144">
        <f>'kiadások működés felhalmozás (2'!C68+'kiadások működés felhalmozás (3'!C68</f>
        <v>0</v>
      </c>
      <c r="D68" s="144">
        <f>'kiadások működés felhalmozás (2'!D68+'kiadások működés felhalmozás (3'!D68</f>
        <v>0</v>
      </c>
      <c r="E68" s="144">
        <f>'kiadások működés felhalmozás (2'!E68+'kiadások működés felhalmozás (3'!E68</f>
        <v>0</v>
      </c>
      <c r="F68" s="144">
        <f>'kiadások működés felhalmozás (2'!F68+'kiadások működés felhalmozás (3'!F68</f>
        <v>0</v>
      </c>
    </row>
    <row r="69" spans="1:6" ht="14.25">
      <c r="A69" s="19" t="s">
        <v>176</v>
      </c>
      <c r="B69" s="30" t="s">
        <v>177</v>
      </c>
      <c r="C69" s="144">
        <f>'kiadások működés felhalmozás (2'!C69+'kiadások működés felhalmozás (3'!C69</f>
        <v>0</v>
      </c>
      <c r="D69" s="144">
        <f>'kiadások működés felhalmozás (2'!D69+'kiadások működés felhalmozás (3'!D69</f>
        <v>0</v>
      </c>
      <c r="E69" s="144">
        <f>'kiadások működés felhalmozás (2'!E69+'kiadások működés felhalmozás (3'!E69</f>
        <v>0</v>
      </c>
      <c r="F69" s="144">
        <f>'kiadások működés felhalmozás (2'!F69+'kiadások működés felhalmozás (3'!F69</f>
        <v>0</v>
      </c>
    </row>
    <row r="70" spans="1:6" ht="14.25">
      <c r="A70" s="12" t="s">
        <v>425</v>
      </c>
      <c r="B70" s="30" t="s">
        <v>178</v>
      </c>
      <c r="C70" s="144">
        <f>'kiadások működés felhalmozás (2'!C70+'kiadások működés felhalmozás (3'!C70</f>
        <v>0</v>
      </c>
      <c r="D70" s="144">
        <f>'kiadások működés felhalmozás (2'!D70+'kiadások működés felhalmozás (3'!D70</f>
        <v>3590000</v>
      </c>
      <c r="E70" s="144">
        <f>'kiadások működés felhalmozás (2'!E70+'kiadások működés felhalmozás (3'!E70</f>
        <v>0</v>
      </c>
      <c r="F70" s="144">
        <f>'kiadások működés felhalmozás (2'!F70+'kiadások működés felhalmozás (3'!F70</f>
        <v>3590000</v>
      </c>
    </row>
    <row r="71" spans="1:6" ht="14.25">
      <c r="A71" s="19" t="s">
        <v>555</v>
      </c>
      <c r="B71" s="30" t="s">
        <v>179</v>
      </c>
      <c r="C71" s="144">
        <f>'kiadások működés felhalmozás (2'!C71+'kiadások működés felhalmozás (3'!C71</f>
        <v>7178321</v>
      </c>
      <c r="D71" s="144">
        <f>'kiadások működés felhalmozás (2'!D71+'kiadások működés felhalmozás (3'!D71</f>
        <v>0</v>
      </c>
      <c r="E71" s="144">
        <f>'kiadások működés felhalmozás (2'!E71+'kiadások működés felhalmozás (3'!E71</f>
        <v>0</v>
      </c>
      <c r="F71" s="144">
        <f>'kiadások működés felhalmozás (2'!F71+'kiadások működés felhalmozás (3'!F71</f>
        <v>7178321</v>
      </c>
    </row>
    <row r="72" spans="1:6" ht="14.25">
      <c r="A72" s="19" t="s">
        <v>556</v>
      </c>
      <c r="B72" s="30" t="s">
        <v>179</v>
      </c>
      <c r="C72" s="144">
        <f>'kiadások működés felhalmozás (2'!C72+'kiadások működés felhalmozás (3'!C72</f>
        <v>0</v>
      </c>
      <c r="D72" s="144">
        <f>'kiadások működés felhalmozás (2'!D72+'kiadások működés felhalmozás (3'!D72</f>
        <v>0</v>
      </c>
      <c r="E72" s="144">
        <f>'kiadások működés felhalmozás (2'!E72+'kiadások működés felhalmozás (3'!E72</f>
        <v>0</v>
      </c>
      <c r="F72" s="144">
        <f>'kiadások működés felhalmozás (2'!F72+'kiadások működés felhalmozás (3'!F72</f>
        <v>0</v>
      </c>
    </row>
    <row r="73" spans="1:6" ht="14.25">
      <c r="A73" s="50" t="s">
        <v>392</v>
      </c>
      <c r="B73" s="53" t="s">
        <v>180</v>
      </c>
      <c r="C73" s="135">
        <f>'kiadások működés felhalmozás (2'!C73+'kiadások működés felhalmozás (3'!C73</f>
        <v>95131409</v>
      </c>
      <c r="D73" s="135">
        <f>'kiadások működés felhalmozás (2'!D73+'kiadások működés felhalmozás (3'!D73</f>
        <v>3590000</v>
      </c>
      <c r="E73" s="135">
        <f>'kiadások működés felhalmozás (2'!E73+'kiadások működés felhalmozás (3'!E73</f>
        <v>0</v>
      </c>
      <c r="F73" s="135">
        <f>'kiadások működés felhalmozás (2'!F73+'kiadások működés felhalmozás (3'!F73</f>
        <v>98721409</v>
      </c>
    </row>
    <row r="74" spans="1:6" ht="15">
      <c r="A74" s="61" t="s">
        <v>544</v>
      </c>
      <c r="B74" s="53"/>
      <c r="C74" s="135">
        <f>'kiadások működés felhalmozás (2'!C74+'kiadások működés felhalmozás (3'!C74</f>
        <v>190980744</v>
      </c>
      <c r="D74" s="135">
        <f>'kiadások működés felhalmozás (2'!D74+'kiadások működés felhalmozás (3'!D74</f>
        <v>3590000</v>
      </c>
      <c r="E74" s="135">
        <f>'kiadások működés felhalmozás (2'!E74+'kiadások működés felhalmozás (3'!E74</f>
        <v>71798657</v>
      </c>
      <c r="F74" s="135">
        <f>'kiadások működés felhalmozás (2'!F74+'kiadások működés felhalmozás (3'!F74</f>
        <v>266369401</v>
      </c>
    </row>
    <row r="75" spans="1:6" ht="14.25">
      <c r="A75" s="34" t="s">
        <v>181</v>
      </c>
      <c r="B75" s="30" t="s">
        <v>182</v>
      </c>
      <c r="C75" s="144">
        <f>'kiadások működés felhalmozás (2'!C75+'kiadások működés felhalmozás (3'!C75</f>
        <v>0</v>
      </c>
      <c r="D75" s="144">
        <f>'kiadások működés felhalmozás (2'!D75+'kiadások működés felhalmozás (3'!D75</f>
        <v>0</v>
      </c>
      <c r="E75" s="144">
        <f>'kiadások működés felhalmozás (2'!E75+'kiadások működés felhalmozás (3'!E75</f>
        <v>0</v>
      </c>
      <c r="F75" s="144">
        <f>'kiadások működés felhalmozás (2'!F75+'kiadások működés felhalmozás (3'!F75</f>
        <v>0</v>
      </c>
    </row>
    <row r="76" spans="1:6" ht="14.25">
      <c r="A76" s="34" t="s">
        <v>426</v>
      </c>
      <c r="B76" s="30" t="s">
        <v>183</v>
      </c>
      <c r="C76" s="144">
        <f>'kiadások működés felhalmozás (2'!C76+'kiadások működés felhalmozás (3'!C76</f>
        <v>10365000</v>
      </c>
      <c r="D76" s="144">
        <f>'kiadások működés felhalmozás (2'!D76+'kiadások működés felhalmozás (3'!D76</f>
        <v>0</v>
      </c>
      <c r="E76" s="144">
        <f>'kiadások működés felhalmozás (2'!E76+'kiadások működés felhalmozás (3'!E76</f>
        <v>0</v>
      </c>
      <c r="F76" s="144">
        <f>'kiadások működés felhalmozás (2'!F76+'kiadások működés felhalmozás (3'!F76</f>
        <v>10365000</v>
      </c>
    </row>
    <row r="77" spans="1:6" ht="14.25">
      <c r="A77" s="34" t="s">
        <v>184</v>
      </c>
      <c r="B77" s="30" t="s">
        <v>185</v>
      </c>
      <c r="C77" s="144">
        <f>'kiadások működés felhalmozás (2'!C77+'kiadások működés felhalmozás (3'!C77</f>
        <v>0</v>
      </c>
      <c r="D77" s="144">
        <f>'kiadások működés felhalmozás (2'!D77+'kiadások működés felhalmozás (3'!D77</f>
        <v>0</v>
      </c>
      <c r="E77" s="144">
        <f>'kiadások működés felhalmozás (2'!E77+'kiadások működés felhalmozás (3'!E77</f>
        <v>0</v>
      </c>
      <c r="F77" s="144">
        <f>'kiadások működés felhalmozás (2'!F77+'kiadások működés felhalmozás (3'!F77</f>
        <v>0</v>
      </c>
    </row>
    <row r="78" spans="1:6" ht="14.25">
      <c r="A78" s="34" t="s">
        <v>186</v>
      </c>
      <c r="B78" s="30" t="s">
        <v>187</v>
      </c>
      <c r="C78" s="144">
        <f>'kiadások működés felhalmozás (2'!C78+'kiadások működés felhalmozás (3'!C78</f>
        <v>2795000</v>
      </c>
      <c r="D78" s="144">
        <f>'kiadások működés felhalmozás (2'!D78+'kiadások működés felhalmozás (3'!D78</f>
        <v>0</v>
      </c>
      <c r="E78" s="144">
        <f>'kiadások működés felhalmozás (2'!E78+'kiadások működés felhalmozás (3'!E78</f>
        <v>0</v>
      </c>
      <c r="F78" s="144">
        <f>'kiadások működés felhalmozás (2'!F78+'kiadások működés felhalmozás (3'!F78</f>
        <v>2795000</v>
      </c>
    </row>
    <row r="79" spans="1:6" ht="14.25">
      <c r="A79" s="6" t="s">
        <v>188</v>
      </c>
      <c r="B79" s="30" t="s">
        <v>189</v>
      </c>
      <c r="C79" s="144">
        <f>'kiadások működés felhalmozás (2'!C79+'kiadások működés felhalmozás (3'!C79</f>
        <v>0</v>
      </c>
      <c r="D79" s="144">
        <f>'kiadások működés felhalmozás (2'!D79+'kiadások működés felhalmozás (3'!D79</f>
        <v>0</v>
      </c>
      <c r="E79" s="144">
        <f>'kiadások működés felhalmozás (2'!E79+'kiadások működés felhalmozás (3'!E79</f>
        <v>0</v>
      </c>
      <c r="F79" s="144">
        <f>'kiadások működés felhalmozás (2'!F79+'kiadások működés felhalmozás (3'!F79</f>
        <v>0</v>
      </c>
    </row>
    <row r="80" spans="1:6" ht="14.25">
      <c r="A80" s="6" t="s">
        <v>190</v>
      </c>
      <c r="B80" s="30" t="s">
        <v>191</v>
      </c>
      <c r="C80" s="144">
        <f>'kiadások működés felhalmozás (2'!C80+'kiadások működés felhalmozás (3'!C80</f>
        <v>0</v>
      </c>
      <c r="D80" s="144">
        <f>'kiadások működés felhalmozás (2'!D80+'kiadások működés felhalmozás (3'!D80</f>
        <v>0</v>
      </c>
      <c r="E80" s="144">
        <f>'kiadások működés felhalmozás (2'!E80+'kiadások működés felhalmozás (3'!E80</f>
        <v>0</v>
      </c>
      <c r="F80" s="144">
        <f>'kiadások működés felhalmozás (2'!F80+'kiadások működés felhalmozás (3'!F80</f>
        <v>0</v>
      </c>
    </row>
    <row r="81" spans="1:6" ht="14.25">
      <c r="A81" s="6" t="s">
        <v>192</v>
      </c>
      <c r="B81" s="30" t="s">
        <v>193</v>
      </c>
      <c r="C81" s="144">
        <f>'kiadások működés felhalmozás (2'!C81+'kiadások működés felhalmozás (3'!C81</f>
        <v>3553200</v>
      </c>
      <c r="D81" s="144">
        <f>'kiadások működés felhalmozás (2'!D81+'kiadások működés felhalmozás (3'!D81</f>
        <v>0</v>
      </c>
      <c r="E81" s="144">
        <f>'kiadások működés felhalmozás (2'!E81+'kiadások működés felhalmozás (3'!E81</f>
        <v>0</v>
      </c>
      <c r="F81" s="144">
        <f>'kiadások működés felhalmozás (2'!F81+'kiadások működés felhalmozás (3'!F81</f>
        <v>3553200</v>
      </c>
    </row>
    <row r="82" spans="1:6" ht="14.25">
      <c r="A82" s="51" t="s">
        <v>394</v>
      </c>
      <c r="B82" s="53" t="s">
        <v>194</v>
      </c>
      <c r="C82" s="135">
        <f>'kiadások működés felhalmozás (2'!C82+'kiadások működés felhalmozás (3'!C82</f>
        <v>16713200</v>
      </c>
      <c r="D82" s="135">
        <f>'kiadások működés felhalmozás (2'!D82+'kiadások működés felhalmozás (3'!D82</f>
        <v>0</v>
      </c>
      <c r="E82" s="135">
        <f>'kiadások működés felhalmozás (2'!E82+'kiadások működés felhalmozás (3'!E82</f>
        <v>0</v>
      </c>
      <c r="F82" s="135">
        <f>'kiadások működés felhalmozás (2'!F82+'kiadások működés felhalmozás (3'!F82</f>
        <v>16713200</v>
      </c>
    </row>
    <row r="83" spans="1:6" ht="14.25">
      <c r="A83" s="13" t="s">
        <v>195</v>
      </c>
      <c r="B83" s="30" t="s">
        <v>196</v>
      </c>
      <c r="C83" s="144">
        <f>'kiadások működés felhalmozás (2'!C83+'kiadások működés felhalmozás (3'!C83</f>
        <v>23283138</v>
      </c>
      <c r="D83" s="144">
        <f>'kiadások működés felhalmozás (2'!D83+'kiadások működés felhalmozás (3'!D83</f>
        <v>0</v>
      </c>
      <c r="E83" s="144">
        <f>'kiadások működés felhalmozás (2'!E83+'kiadások működés felhalmozás (3'!E83</f>
        <v>0</v>
      </c>
      <c r="F83" s="144">
        <f>'kiadások működés felhalmozás (2'!F83+'kiadások működés felhalmozás (3'!F83</f>
        <v>23283138</v>
      </c>
    </row>
    <row r="84" spans="1:6" ht="14.25">
      <c r="A84" s="13" t="s">
        <v>197</v>
      </c>
      <c r="B84" s="30" t="s">
        <v>198</v>
      </c>
      <c r="C84" s="144">
        <f>'kiadások működés felhalmozás (2'!C84+'kiadások működés felhalmozás (3'!C84</f>
        <v>0</v>
      </c>
      <c r="D84" s="144">
        <f>'kiadások működés felhalmozás (2'!D84+'kiadások működés felhalmozás (3'!D84</f>
        <v>0</v>
      </c>
      <c r="E84" s="144">
        <f>'kiadások működés felhalmozás (2'!E84+'kiadások működés felhalmozás (3'!E84</f>
        <v>0</v>
      </c>
      <c r="F84" s="144">
        <f>'kiadások működés felhalmozás (2'!F84+'kiadások működés felhalmozás (3'!F84</f>
        <v>0</v>
      </c>
    </row>
    <row r="85" spans="1:6" ht="14.25">
      <c r="A85" s="13" t="s">
        <v>199</v>
      </c>
      <c r="B85" s="30" t="s">
        <v>200</v>
      </c>
      <c r="C85" s="144">
        <f>'kiadások működés felhalmozás (2'!C85+'kiadások működés felhalmozás (3'!C85</f>
        <v>0</v>
      </c>
      <c r="D85" s="144">
        <f>'kiadások működés felhalmozás (2'!D85+'kiadások működés felhalmozás (3'!D85</f>
        <v>0</v>
      </c>
      <c r="E85" s="144">
        <f>'kiadások működés felhalmozás (2'!E85+'kiadások működés felhalmozás (3'!E85</f>
        <v>0</v>
      </c>
      <c r="F85" s="144">
        <f>'kiadások működés felhalmozás (2'!F85+'kiadások működés felhalmozás (3'!F85</f>
        <v>0</v>
      </c>
    </row>
    <row r="86" spans="1:6" ht="14.25">
      <c r="A86" s="13" t="s">
        <v>201</v>
      </c>
      <c r="B86" s="30" t="s">
        <v>202</v>
      </c>
      <c r="C86" s="144">
        <f>'kiadások működés felhalmozás (2'!C86+'kiadások működés felhalmozás (3'!C86</f>
        <v>6286447</v>
      </c>
      <c r="D86" s="144">
        <f>'kiadások működés felhalmozás (2'!D86+'kiadások működés felhalmozás (3'!D86</f>
        <v>0</v>
      </c>
      <c r="E86" s="144">
        <f>'kiadások működés felhalmozás (2'!E86+'kiadások működés felhalmozás (3'!E86</f>
        <v>0</v>
      </c>
      <c r="F86" s="144">
        <f>'kiadások működés felhalmozás (2'!F86+'kiadások működés felhalmozás (3'!F86</f>
        <v>6286447</v>
      </c>
    </row>
    <row r="87" spans="1:6" ht="14.25">
      <c r="A87" s="50" t="s">
        <v>395</v>
      </c>
      <c r="B87" s="53" t="s">
        <v>203</v>
      </c>
      <c r="C87" s="135">
        <f>'kiadások működés felhalmozás (2'!C87+'kiadások működés felhalmozás (3'!C87</f>
        <v>29569585</v>
      </c>
      <c r="D87" s="135">
        <f>'kiadások működés felhalmozás (2'!D87+'kiadások működés felhalmozás (3'!D87</f>
        <v>0</v>
      </c>
      <c r="E87" s="135">
        <f>'kiadások működés felhalmozás (2'!E87+'kiadások működés felhalmozás (3'!E87</f>
        <v>0</v>
      </c>
      <c r="F87" s="135">
        <f>'kiadások működés felhalmozás (2'!F87+'kiadások működés felhalmozás (3'!F87</f>
        <v>29569585</v>
      </c>
    </row>
    <row r="88" spans="1:6" ht="14.25">
      <c r="A88" s="13" t="s">
        <v>204</v>
      </c>
      <c r="B88" s="30" t="s">
        <v>205</v>
      </c>
      <c r="C88" s="144">
        <f>'kiadások működés felhalmozás (2'!C88+'kiadások működés felhalmozás (3'!C88</f>
        <v>0</v>
      </c>
      <c r="D88" s="144">
        <f>'kiadások működés felhalmozás (2'!D88+'kiadások működés felhalmozás (3'!D88</f>
        <v>0</v>
      </c>
      <c r="E88" s="144">
        <f>'kiadások működés felhalmozás (2'!E88+'kiadások működés felhalmozás (3'!E88</f>
        <v>0</v>
      </c>
      <c r="F88" s="144">
        <f>'kiadások működés felhalmozás (2'!F88+'kiadások működés felhalmozás (3'!F88</f>
        <v>0</v>
      </c>
    </row>
    <row r="89" spans="1:6" ht="14.25">
      <c r="A89" s="13" t="s">
        <v>427</v>
      </c>
      <c r="B89" s="30" t="s">
        <v>206</v>
      </c>
      <c r="C89" s="144">
        <f>'kiadások működés felhalmozás (2'!C89+'kiadások működés felhalmozás (3'!C89</f>
        <v>0</v>
      </c>
      <c r="D89" s="144">
        <f>'kiadások működés felhalmozás (2'!D89+'kiadások működés felhalmozás (3'!D89</f>
        <v>0</v>
      </c>
      <c r="E89" s="144">
        <f>'kiadások működés felhalmozás (2'!E89+'kiadások működés felhalmozás (3'!E89</f>
        <v>0</v>
      </c>
      <c r="F89" s="144">
        <f>'kiadások működés felhalmozás (2'!F89+'kiadások működés felhalmozás (3'!F89</f>
        <v>0</v>
      </c>
    </row>
    <row r="90" spans="1:6" ht="14.25">
      <c r="A90" s="13" t="s">
        <v>428</v>
      </c>
      <c r="B90" s="30" t="s">
        <v>207</v>
      </c>
      <c r="C90" s="144">
        <f>'kiadások működés felhalmozás (2'!C90+'kiadások működés felhalmozás (3'!C90</f>
        <v>0</v>
      </c>
      <c r="D90" s="144">
        <f>'kiadások működés felhalmozás (2'!D90+'kiadások működés felhalmozás (3'!D90</f>
        <v>0</v>
      </c>
      <c r="E90" s="144">
        <f>'kiadások működés felhalmozás (2'!E90+'kiadások működés felhalmozás (3'!E90</f>
        <v>0</v>
      </c>
      <c r="F90" s="144">
        <f>'kiadások működés felhalmozás (2'!F90+'kiadások működés felhalmozás (3'!F90</f>
        <v>0</v>
      </c>
    </row>
    <row r="91" spans="1:6" ht="14.25">
      <c r="A91" s="13" t="s">
        <v>429</v>
      </c>
      <c r="B91" s="30" t="s">
        <v>208</v>
      </c>
      <c r="C91" s="144">
        <f>'kiadások működés felhalmozás (2'!C91+'kiadások működés felhalmozás (3'!C91</f>
        <v>0</v>
      </c>
      <c r="D91" s="144">
        <f>'kiadások működés felhalmozás (2'!D91+'kiadások működés felhalmozás (3'!D91</f>
        <v>0</v>
      </c>
      <c r="E91" s="144">
        <f>'kiadások működés felhalmozás (2'!E91+'kiadások működés felhalmozás (3'!E91</f>
        <v>0</v>
      </c>
      <c r="F91" s="144">
        <f>'kiadások működés felhalmozás (2'!F91+'kiadások működés felhalmozás (3'!F91</f>
        <v>0</v>
      </c>
    </row>
    <row r="92" spans="1:6" ht="14.25">
      <c r="A92" s="13" t="s">
        <v>430</v>
      </c>
      <c r="B92" s="30" t="s">
        <v>209</v>
      </c>
      <c r="C92" s="144">
        <f>'kiadások működés felhalmozás (2'!C92+'kiadások működés felhalmozás (3'!C92</f>
        <v>200000</v>
      </c>
      <c r="D92" s="144">
        <f>'kiadások működés felhalmozás (2'!D92+'kiadások működés felhalmozás (3'!D92</f>
        <v>0</v>
      </c>
      <c r="E92" s="144">
        <f>'kiadások működés felhalmozás (2'!E92+'kiadások működés felhalmozás (3'!E92</f>
        <v>0</v>
      </c>
      <c r="F92" s="144">
        <f>'kiadások működés felhalmozás (2'!F92+'kiadások működés felhalmozás (3'!F92</f>
        <v>200000</v>
      </c>
    </row>
    <row r="93" spans="1:6" ht="14.25">
      <c r="A93" s="13" t="s">
        <v>431</v>
      </c>
      <c r="B93" s="30" t="s">
        <v>210</v>
      </c>
      <c r="C93" s="144">
        <f>'kiadások működés felhalmozás (2'!C93+'kiadások működés felhalmozás (3'!C93</f>
        <v>0</v>
      </c>
      <c r="D93" s="144">
        <f>'kiadások működés felhalmozás (2'!D93+'kiadások működés felhalmozás (3'!D93</f>
        <v>0</v>
      </c>
      <c r="E93" s="144">
        <f>'kiadások működés felhalmozás (2'!E93+'kiadások működés felhalmozás (3'!E93</f>
        <v>0</v>
      </c>
      <c r="F93" s="144">
        <f>'kiadások működés felhalmozás (2'!F93+'kiadások működés felhalmozás (3'!F93</f>
        <v>0</v>
      </c>
    </row>
    <row r="94" spans="1:6" ht="14.25">
      <c r="A94" s="13" t="s">
        <v>211</v>
      </c>
      <c r="B94" s="30" t="s">
        <v>212</v>
      </c>
      <c r="C94" s="144">
        <f>'kiadások működés felhalmozás (2'!C94+'kiadások működés felhalmozás (3'!C94</f>
        <v>0</v>
      </c>
      <c r="D94" s="144">
        <f>'kiadások működés felhalmozás (2'!D94+'kiadások működés felhalmozás (3'!D94</f>
        <v>0</v>
      </c>
      <c r="E94" s="144">
        <f>'kiadások működés felhalmozás (2'!E94+'kiadások működés felhalmozás (3'!E94</f>
        <v>0</v>
      </c>
      <c r="F94" s="144">
        <f>'kiadások működés felhalmozás (2'!F94+'kiadások működés felhalmozás (3'!F94</f>
        <v>0</v>
      </c>
    </row>
    <row r="95" spans="1:6" ht="14.25">
      <c r="A95" s="13" t="s">
        <v>432</v>
      </c>
      <c r="B95" s="30" t="s">
        <v>213</v>
      </c>
      <c r="C95" s="144">
        <f>'kiadások működés felhalmozás (2'!C95+'kiadások működés felhalmozás (3'!C95</f>
        <v>0</v>
      </c>
      <c r="D95" s="144">
        <f>'kiadások működés felhalmozás (2'!D95+'kiadások működés felhalmozás (3'!D95</f>
        <v>0</v>
      </c>
      <c r="E95" s="144">
        <f>'kiadások működés felhalmozás (2'!E95+'kiadások működés felhalmozás (3'!E95</f>
        <v>0</v>
      </c>
      <c r="F95" s="144">
        <f>'kiadások működés felhalmozás (2'!F95+'kiadások működés felhalmozás (3'!F95</f>
        <v>0</v>
      </c>
    </row>
    <row r="96" spans="1:6" ht="14.25">
      <c r="A96" s="50" t="s">
        <v>396</v>
      </c>
      <c r="B96" s="53" t="s">
        <v>214</v>
      </c>
      <c r="C96" s="135">
        <f>'kiadások működés felhalmozás (2'!C96+'kiadások működés felhalmozás (3'!C96</f>
        <v>200000</v>
      </c>
      <c r="D96" s="135">
        <f>'kiadások működés felhalmozás (2'!D96+'kiadások működés felhalmozás (3'!D96</f>
        <v>0</v>
      </c>
      <c r="E96" s="135">
        <f>'kiadások működés felhalmozás (2'!E96+'kiadások működés felhalmozás (3'!E96</f>
        <v>0</v>
      </c>
      <c r="F96" s="135">
        <f>'kiadások működés felhalmozás (2'!F96+'kiadások működés felhalmozás (3'!F96</f>
        <v>200000</v>
      </c>
    </row>
    <row r="97" spans="1:6" ht="15">
      <c r="A97" s="61" t="s">
        <v>543</v>
      </c>
      <c r="B97" s="53"/>
      <c r="C97" s="135">
        <f>'kiadások működés felhalmozás (2'!C97+'kiadások működés felhalmozás (3'!C97</f>
        <v>46482785</v>
      </c>
      <c r="D97" s="135">
        <f>'kiadások működés felhalmozás (2'!D97+'kiadások működés felhalmozás (3'!D97</f>
        <v>0</v>
      </c>
      <c r="E97" s="135">
        <f>'kiadások működés felhalmozás (2'!E97+'kiadások működés felhalmozás (3'!E97</f>
        <v>0</v>
      </c>
      <c r="F97" s="135">
        <f>'kiadások működés felhalmozás (2'!F97+'kiadások működés felhalmozás (3'!F97</f>
        <v>46482785</v>
      </c>
    </row>
    <row r="98" spans="1:6" ht="15">
      <c r="A98" s="35" t="s">
        <v>440</v>
      </c>
      <c r="B98" s="36" t="s">
        <v>215</v>
      </c>
      <c r="C98" s="135">
        <f>'kiadások működés felhalmozás (2'!C98+'kiadások működés felhalmozás (3'!C98</f>
        <v>237463529</v>
      </c>
      <c r="D98" s="135">
        <f>'kiadások működés felhalmozás (2'!D98+'kiadások működés felhalmozás (3'!D98</f>
        <v>3590000</v>
      </c>
      <c r="E98" s="135">
        <f>'kiadások működés felhalmozás (2'!E98+'kiadások működés felhalmozás (3'!E98</f>
        <v>71798657</v>
      </c>
      <c r="F98" s="135">
        <f>'kiadások működés felhalmozás (2'!F98+'kiadások működés felhalmozás (3'!F98</f>
        <v>312852186</v>
      </c>
    </row>
    <row r="99" spans="1:25" ht="14.25">
      <c r="A99" s="13" t="s">
        <v>433</v>
      </c>
      <c r="B99" s="5" t="s">
        <v>216</v>
      </c>
      <c r="C99" s="144">
        <f>'kiadások működés felhalmozás (2'!C99+'kiadások működés felhalmozás (3'!C99</f>
        <v>0</v>
      </c>
      <c r="D99" s="144">
        <f>'kiadások működés felhalmozás (2'!D99+'kiadások működés felhalmozás (3'!D99</f>
        <v>0</v>
      </c>
      <c r="E99" s="144">
        <f>'kiadások működés felhalmozás (2'!E99+'kiadások működés felhalmozás (3'!E99</f>
        <v>0</v>
      </c>
      <c r="F99" s="144">
        <f>'kiadások működés felhalmozás (2'!F99+'kiadások működés felhalmozás (3'!F99</f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219</v>
      </c>
      <c r="B100" s="5" t="s">
        <v>220</v>
      </c>
      <c r="C100" s="144">
        <f>'kiadások működés felhalmozás (2'!C100+'kiadások működés felhalmozás (3'!C100</f>
        <v>0</v>
      </c>
      <c r="D100" s="144">
        <f>'kiadások működés felhalmozás (2'!D100+'kiadások működés felhalmozás (3'!D100</f>
        <v>0</v>
      </c>
      <c r="E100" s="144">
        <f>'kiadások működés felhalmozás (2'!E100+'kiadások működés felhalmozás (3'!E100</f>
        <v>0</v>
      </c>
      <c r="F100" s="144">
        <f>'kiadások működés felhalmozás (2'!F100+'kiadások működés felhalmozás (3'!F100</f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434</v>
      </c>
      <c r="B101" s="5" t="s">
        <v>221</v>
      </c>
      <c r="C101" s="144">
        <f>'kiadások működés felhalmozás (2'!C101+'kiadások működés felhalmozás (3'!C101</f>
        <v>0</v>
      </c>
      <c r="D101" s="144">
        <f>'kiadások működés felhalmozás (2'!D101+'kiadások működés felhalmozás (3'!D101</f>
        <v>0</v>
      </c>
      <c r="E101" s="144">
        <f>'kiadások működés felhalmozás (2'!E101+'kiadások működés felhalmozás (3'!E101</f>
        <v>0</v>
      </c>
      <c r="F101" s="144">
        <f>'kiadások működés felhalmozás (2'!F101+'kiadások működés felhalmozás (3'!F101</f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397</v>
      </c>
      <c r="B102" s="7" t="s">
        <v>223</v>
      </c>
      <c r="C102" s="135">
        <f>'kiadások működés felhalmozás (2'!C102+'kiadások működés felhalmozás (3'!C102</f>
        <v>0</v>
      </c>
      <c r="D102" s="135">
        <f>'kiadások működés felhalmozás (2'!D102+'kiadások működés felhalmozás (3'!D102</f>
        <v>0</v>
      </c>
      <c r="E102" s="135">
        <f>'kiadások működés felhalmozás (2'!E102+'kiadások működés felhalmozás (3'!E102</f>
        <v>0</v>
      </c>
      <c r="F102" s="135">
        <f>'kiadások működés felhalmozás (2'!F102+'kiadások működés felhalmozás (3'!F102</f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435</v>
      </c>
      <c r="B103" s="5" t="s">
        <v>224</v>
      </c>
      <c r="C103" s="144">
        <f>'kiadások működés felhalmozás (2'!C103+'kiadások működés felhalmozás (3'!C103</f>
        <v>0</v>
      </c>
      <c r="D103" s="144">
        <f>'kiadások működés felhalmozás (2'!D103+'kiadások működés felhalmozás (3'!D103</f>
        <v>0</v>
      </c>
      <c r="E103" s="144">
        <f>'kiadások működés felhalmozás (2'!E103+'kiadások működés felhalmozás (3'!E103</f>
        <v>0</v>
      </c>
      <c r="F103" s="144">
        <f>'kiadások működés felhalmozás (2'!F103+'kiadások működés felhalmozás (3'!F103</f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403</v>
      </c>
      <c r="B104" s="5" t="s">
        <v>227</v>
      </c>
      <c r="C104" s="144">
        <f>'kiadások működés felhalmozás (2'!C104+'kiadások működés felhalmozás (3'!C104</f>
        <v>0</v>
      </c>
      <c r="D104" s="144">
        <f>'kiadások működés felhalmozás (2'!D104+'kiadások működés felhalmozás (3'!D104</f>
        <v>0</v>
      </c>
      <c r="E104" s="144">
        <f>'kiadások működés felhalmozás (2'!E104+'kiadások működés felhalmozás (3'!E104</f>
        <v>0</v>
      </c>
      <c r="F104" s="144">
        <f>'kiadások működés felhalmozás (2'!F104+'kiadások működés felhalmozás (3'!F104</f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228</v>
      </c>
      <c r="B105" s="5" t="s">
        <v>229</v>
      </c>
      <c r="C105" s="144">
        <f>'kiadások működés felhalmozás (2'!C105+'kiadások működés felhalmozás (3'!C105</f>
        <v>0</v>
      </c>
      <c r="D105" s="144">
        <f>'kiadások működés felhalmozás (2'!D105+'kiadások működés felhalmozás (3'!D105</f>
        <v>0</v>
      </c>
      <c r="E105" s="144">
        <f>'kiadások működés felhalmozás (2'!E105+'kiadások működés felhalmozás (3'!E105</f>
        <v>0</v>
      </c>
      <c r="F105" s="144">
        <f>'kiadások működés felhalmozás (2'!F105+'kiadások működés felhalmozás (3'!F105</f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436</v>
      </c>
      <c r="B106" s="5" t="s">
        <v>230</v>
      </c>
      <c r="C106" s="144">
        <f>'kiadások működés felhalmozás (2'!C106+'kiadások működés felhalmozás (3'!C106</f>
        <v>0</v>
      </c>
      <c r="D106" s="144">
        <f>'kiadások működés felhalmozás (2'!D106+'kiadások működés felhalmozás (3'!D106</f>
        <v>0</v>
      </c>
      <c r="E106" s="144">
        <f>'kiadások működés felhalmozás (2'!E106+'kiadások működés felhalmozás (3'!E106</f>
        <v>0</v>
      </c>
      <c r="F106" s="144">
        <f>'kiadások működés felhalmozás (2'!F106+'kiadások működés felhalmozás (3'!F106</f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400</v>
      </c>
      <c r="B107" s="7" t="s">
        <v>231</v>
      </c>
      <c r="C107" s="135">
        <f>'kiadások működés felhalmozás (2'!C107+'kiadások működés felhalmozás (3'!C107</f>
        <v>0</v>
      </c>
      <c r="D107" s="135">
        <f>'kiadások működés felhalmozás (2'!D107+'kiadások működés felhalmozás (3'!D107</f>
        <v>0</v>
      </c>
      <c r="E107" s="135">
        <f>'kiadások működés felhalmozás (2'!E107+'kiadások működés felhalmozás (3'!E107</f>
        <v>0</v>
      </c>
      <c r="F107" s="135">
        <f>'kiadások működés felhalmozás (2'!F107+'kiadások működés felhalmozás (3'!F107</f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232</v>
      </c>
      <c r="B108" s="5" t="s">
        <v>233</v>
      </c>
      <c r="C108" s="144">
        <f>'kiadások működés felhalmozás (2'!C108+'kiadások működés felhalmozás (3'!C108</f>
        <v>0</v>
      </c>
      <c r="D108" s="144">
        <f>'kiadások működés felhalmozás (2'!D108+'kiadások működés felhalmozás (3'!D108</f>
        <v>0</v>
      </c>
      <c r="E108" s="144">
        <f>'kiadások működés felhalmozás (2'!E108+'kiadások működés felhalmozás (3'!E108</f>
        <v>0</v>
      </c>
      <c r="F108" s="144">
        <f>'kiadások működés felhalmozás (2'!F108+'kiadások működés felhalmozás (3'!F108</f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234</v>
      </c>
      <c r="B109" s="5" t="s">
        <v>235</v>
      </c>
      <c r="C109" s="144">
        <f>'kiadások működés felhalmozás (2'!C109+'kiadások működés felhalmozás (3'!C109</f>
        <v>6857298</v>
      </c>
      <c r="D109" s="144">
        <f>'kiadások működés felhalmozás (2'!D109+'kiadások működés felhalmozás (3'!D109</f>
        <v>0</v>
      </c>
      <c r="E109" s="144">
        <f>'kiadások működés felhalmozás (2'!E109+'kiadások működés felhalmozás (3'!E109</f>
        <v>0</v>
      </c>
      <c r="F109" s="144">
        <f>'kiadások működés felhalmozás (2'!F109+'kiadások működés felhalmozás (3'!F109</f>
        <v>6857298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236</v>
      </c>
      <c r="B110" s="7" t="s">
        <v>237</v>
      </c>
      <c r="C110" s="135">
        <f>'kiadások működés felhalmozás (2'!C110+'kiadások működés felhalmozás (3'!C110</f>
        <v>0</v>
      </c>
      <c r="D110" s="135">
        <f>'kiadások működés felhalmozás (2'!D110+'kiadások működés felhalmozás (3'!D110</f>
        <v>0</v>
      </c>
      <c r="E110" s="135"/>
      <c r="F110" s="13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238</v>
      </c>
      <c r="B111" s="5" t="s">
        <v>239</v>
      </c>
      <c r="C111" s="144">
        <f>'kiadások működés felhalmozás (2'!C111+'kiadások működés felhalmozás (3'!C111</f>
        <v>0</v>
      </c>
      <c r="D111" s="144">
        <f>'kiadások működés felhalmozás (2'!D111+'kiadások működés felhalmozás (3'!D111</f>
        <v>0</v>
      </c>
      <c r="E111" s="144">
        <f>'kiadások működés felhalmozás (2'!E111+'kiadások működés felhalmozás (3'!E111</f>
        <v>0</v>
      </c>
      <c r="F111" s="144">
        <f>'kiadások működés felhalmozás (2'!F111+'kiadások működés felhalmozás (3'!F111</f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240</v>
      </c>
      <c r="B112" s="5" t="s">
        <v>241</v>
      </c>
      <c r="C112" s="144">
        <f>'kiadások működés felhalmozás (2'!C112+'kiadások működés felhalmozás (3'!C112</f>
        <v>0</v>
      </c>
      <c r="D112" s="144">
        <f>'kiadások működés felhalmozás (2'!D112+'kiadások működés felhalmozás (3'!D112</f>
        <v>0</v>
      </c>
      <c r="E112" s="144">
        <f>'kiadások működés felhalmozás (2'!E112+'kiadások működés felhalmozás (3'!E112</f>
        <v>0</v>
      </c>
      <c r="F112" s="144">
        <f>'kiadások működés felhalmozás (2'!F112+'kiadások működés felhalmozás (3'!F112</f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242</v>
      </c>
      <c r="B113" s="5" t="s">
        <v>243</v>
      </c>
      <c r="C113" s="144">
        <f>'kiadások működés felhalmozás (2'!C113+'kiadások működés felhalmozás (3'!C113</f>
        <v>0</v>
      </c>
      <c r="D113" s="144">
        <f>'kiadások működés felhalmozás (2'!D113+'kiadások működés felhalmozás (3'!D113</f>
        <v>0</v>
      </c>
      <c r="E113" s="144">
        <f>'kiadások működés felhalmozás (2'!E113+'kiadások működés felhalmozás (3'!E113</f>
        <v>0</v>
      </c>
      <c r="F113" s="144">
        <f>'kiadások működés felhalmozás (2'!F113+'kiadások működés felhalmozás (3'!F113</f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401</v>
      </c>
      <c r="B114" s="39" t="s">
        <v>244</v>
      </c>
      <c r="C114" s="135">
        <f>'kiadások működés felhalmozás (2'!C114+'kiadások működés felhalmozás (3'!C114</f>
        <v>6857298</v>
      </c>
      <c r="D114" s="135">
        <f>'kiadások működés felhalmozás (2'!D114+'kiadások működés felhalmozás (3'!D114</f>
        <v>0</v>
      </c>
      <c r="E114" s="135"/>
      <c r="F114" s="135">
        <v>6857298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245</v>
      </c>
      <c r="B115" s="5" t="s">
        <v>246</v>
      </c>
      <c r="C115" s="144">
        <f>'kiadások működés felhalmozás (2'!C115+'kiadások működés felhalmozás (3'!C115</f>
        <v>0</v>
      </c>
      <c r="D115" s="144">
        <f>'kiadások működés felhalmozás (2'!D115+'kiadások működés felhalmozás (3'!D115</f>
        <v>0</v>
      </c>
      <c r="E115" s="144">
        <f>'kiadások működés felhalmozás (2'!E115+'kiadások működés felhalmozás (3'!E115</f>
        <v>0</v>
      </c>
      <c r="F115" s="144">
        <f>'kiadások működés felhalmozás (2'!F115+'kiadások működés felhalmozás (3'!F115</f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247</v>
      </c>
      <c r="B116" s="5" t="s">
        <v>248</v>
      </c>
      <c r="C116" s="144">
        <f>'kiadások működés felhalmozás (2'!C116+'kiadások működés felhalmozás (3'!C116</f>
        <v>0</v>
      </c>
      <c r="D116" s="144">
        <f>'kiadások működés felhalmozás (2'!D116+'kiadások működés felhalmozás (3'!D116</f>
        <v>0</v>
      </c>
      <c r="E116" s="144">
        <f>'kiadások működés felhalmozás (2'!E116+'kiadások működés felhalmozás (3'!E116</f>
        <v>0</v>
      </c>
      <c r="F116" s="144">
        <f>'kiadások működés felhalmozás (2'!F116+'kiadások működés felhalmozás (3'!F116</f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437</v>
      </c>
      <c r="B117" s="5" t="s">
        <v>249</v>
      </c>
      <c r="C117" s="144">
        <f>'kiadások működés felhalmozás (2'!C117+'kiadások működés felhalmozás (3'!C117</f>
        <v>0</v>
      </c>
      <c r="D117" s="144">
        <f>'kiadások működés felhalmozás (2'!D117+'kiadások működés felhalmozás (3'!D117</f>
        <v>0</v>
      </c>
      <c r="E117" s="144">
        <f>'kiadások működés felhalmozás (2'!E117+'kiadások működés felhalmozás (3'!E117</f>
        <v>0</v>
      </c>
      <c r="F117" s="144">
        <f>'kiadások működés felhalmozás (2'!F117+'kiadások működés felhalmozás (3'!F117</f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406</v>
      </c>
      <c r="B118" s="5" t="s">
        <v>250</v>
      </c>
      <c r="C118" s="144">
        <f>'kiadások működés felhalmozás (2'!C118+'kiadások működés felhalmozás (3'!C118</f>
        <v>0</v>
      </c>
      <c r="D118" s="144">
        <f>'kiadások működés felhalmozás (2'!D118+'kiadások működés felhalmozás (3'!D118</f>
        <v>0</v>
      </c>
      <c r="E118" s="144">
        <f>'kiadások működés felhalmozás (2'!E118+'kiadások működés felhalmozás (3'!E118</f>
        <v>0</v>
      </c>
      <c r="F118" s="144">
        <f>'kiadások működés felhalmozás (2'!F118+'kiadások működés felhalmozás (3'!F118</f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407</v>
      </c>
      <c r="B119" s="39" t="s">
        <v>254</v>
      </c>
      <c r="C119" s="144">
        <f>'kiadások működés felhalmozás (2'!C119+'kiadások működés felhalmozás (3'!C119</f>
        <v>0</v>
      </c>
      <c r="D119" s="144">
        <f>'kiadások működés felhalmozás (2'!D119+'kiadások működés felhalmozás (3'!D119</f>
        <v>0</v>
      </c>
      <c r="E119" s="144">
        <f>'kiadások működés felhalmozás (2'!E119+'kiadások működés felhalmozás (3'!E119</f>
        <v>0</v>
      </c>
      <c r="F119" s="144">
        <f>'kiadások működés felhalmozás (2'!F119+'kiadások működés felhalmozás (3'!F119</f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255</v>
      </c>
      <c r="B120" s="5" t="s">
        <v>256</v>
      </c>
      <c r="C120" s="144">
        <f>'kiadások működés felhalmozás (2'!C120+'kiadások működés felhalmozás (3'!C120</f>
        <v>0</v>
      </c>
      <c r="D120" s="144">
        <f>'kiadások működés felhalmozás (2'!D120+'kiadások működés felhalmozás (3'!D120</f>
        <v>0</v>
      </c>
      <c r="E120" s="144">
        <f>'kiadások működés felhalmozás (2'!E120+'kiadások működés felhalmozás (3'!E120</f>
        <v>0</v>
      </c>
      <c r="F120" s="144">
        <f>'kiadások működés felhalmozás (2'!F120+'kiadások működés felhalmozás (3'!F120</f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441</v>
      </c>
      <c r="B121" s="41" t="s">
        <v>257</v>
      </c>
      <c r="C121" s="135">
        <f>'kiadások működés felhalmozás (2'!C121+'kiadások működés felhalmozás (3'!C121</f>
        <v>6857298</v>
      </c>
      <c r="D121" s="135">
        <f>'kiadások működés felhalmozás (2'!D121+'kiadások működés felhalmozás (3'!D121</f>
        <v>0</v>
      </c>
      <c r="E121" s="135"/>
      <c r="F121" s="135">
        <v>6857298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44" t="s">
        <v>478</v>
      </c>
      <c r="B122" s="45"/>
      <c r="C122" s="135">
        <f>'kiadások működés felhalmozás (2'!C122+'kiadások működés felhalmozás (3'!C122</f>
        <v>244320827</v>
      </c>
      <c r="D122" s="135">
        <f>'kiadások működés felhalmozás (2'!D122+'kiadások működés felhalmozás (3'!D122</f>
        <v>3590000</v>
      </c>
      <c r="E122" s="135">
        <v>71798657</v>
      </c>
      <c r="F122" s="135">
        <v>319709484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3">
      <selection activeCell="E112" sqref="E112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9" t="s">
        <v>617</v>
      </c>
      <c r="B1" s="163"/>
      <c r="C1" s="163"/>
      <c r="D1" s="163"/>
      <c r="E1" s="163"/>
      <c r="F1" s="161"/>
    </row>
    <row r="2" spans="1:6" ht="18.75" customHeight="1">
      <c r="A2" s="162" t="s">
        <v>599</v>
      </c>
      <c r="B2" s="163"/>
      <c r="C2" s="163"/>
      <c r="D2" s="163"/>
      <c r="E2" s="163"/>
      <c r="F2" s="161"/>
    </row>
    <row r="3" spans="1:5" ht="18">
      <c r="A3" s="49"/>
      <c r="E3" s="116" t="s">
        <v>578</v>
      </c>
    </row>
    <row r="4" ht="14.25">
      <c r="A4" s="4" t="s">
        <v>17</v>
      </c>
    </row>
    <row r="5" spans="1:6" ht="39.75">
      <c r="A5" s="2" t="s">
        <v>78</v>
      </c>
      <c r="B5" s="3" t="s">
        <v>79</v>
      </c>
      <c r="C5" s="63" t="s">
        <v>545</v>
      </c>
      <c r="D5" s="63" t="s">
        <v>546</v>
      </c>
      <c r="E5" s="63" t="s">
        <v>547</v>
      </c>
      <c r="F5" s="111" t="s">
        <v>48</v>
      </c>
    </row>
    <row r="6" spans="1:6" ht="14.25">
      <c r="A6" s="28" t="s">
        <v>80</v>
      </c>
      <c r="B6" s="29" t="s">
        <v>81</v>
      </c>
      <c r="C6" s="134">
        <v>18536100</v>
      </c>
      <c r="D6" s="134"/>
      <c r="E6" s="134"/>
      <c r="F6" s="132">
        <f>SUM(C6:E6)</f>
        <v>18536100</v>
      </c>
    </row>
    <row r="7" spans="1:6" ht="14.25">
      <c r="A7" s="28" t="s">
        <v>82</v>
      </c>
      <c r="B7" s="30" t="s">
        <v>83</v>
      </c>
      <c r="C7" s="134"/>
      <c r="D7" s="134"/>
      <c r="E7" s="134"/>
      <c r="F7" s="132">
        <f aca="true" t="shared" si="0" ref="F7:F70">SUM(C7:E7)</f>
        <v>0</v>
      </c>
    </row>
    <row r="8" spans="1:6" ht="14.25">
      <c r="A8" s="28" t="s">
        <v>84</v>
      </c>
      <c r="B8" s="30" t="s">
        <v>85</v>
      </c>
      <c r="C8" s="134"/>
      <c r="D8" s="134"/>
      <c r="E8" s="134"/>
      <c r="F8" s="132">
        <f t="shared" si="0"/>
        <v>0</v>
      </c>
    </row>
    <row r="9" spans="1:6" ht="14.25">
      <c r="A9" s="31" t="s">
        <v>86</v>
      </c>
      <c r="B9" s="30" t="s">
        <v>87</v>
      </c>
      <c r="C9" s="134"/>
      <c r="D9" s="134"/>
      <c r="E9" s="134"/>
      <c r="F9" s="132">
        <f t="shared" si="0"/>
        <v>0</v>
      </c>
    </row>
    <row r="10" spans="1:6" ht="14.25">
      <c r="A10" s="31" t="s">
        <v>88</v>
      </c>
      <c r="B10" s="30" t="s">
        <v>89</v>
      </c>
      <c r="C10" s="134"/>
      <c r="D10" s="134"/>
      <c r="E10" s="134"/>
      <c r="F10" s="132">
        <f t="shared" si="0"/>
        <v>0</v>
      </c>
    </row>
    <row r="11" spans="1:6" ht="14.25">
      <c r="A11" s="31" t="s">
        <v>90</v>
      </c>
      <c r="B11" s="30" t="s">
        <v>91</v>
      </c>
      <c r="C11" s="134"/>
      <c r="D11" s="134"/>
      <c r="E11" s="134"/>
      <c r="F11" s="132">
        <f t="shared" si="0"/>
        <v>0</v>
      </c>
    </row>
    <row r="12" spans="1:6" ht="14.25">
      <c r="A12" s="31" t="s">
        <v>92</v>
      </c>
      <c r="B12" s="30" t="s">
        <v>93</v>
      </c>
      <c r="C12" s="134">
        <v>500000</v>
      </c>
      <c r="D12" s="134"/>
      <c r="E12" s="134"/>
      <c r="F12" s="132">
        <f t="shared" si="0"/>
        <v>500000</v>
      </c>
    </row>
    <row r="13" spans="1:6" ht="14.25">
      <c r="A13" s="31" t="s">
        <v>94</v>
      </c>
      <c r="B13" s="30" t="s">
        <v>95</v>
      </c>
      <c r="C13" s="134"/>
      <c r="D13" s="134"/>
      <c r="E13" s="134"/>
      <c r="F13" s="132">
        <f t="shared" si="0"/>
        <v>0</v>
      </c>
    </row>
    <row r="14" spans="1:6" ht="14.25">
      <c r="A14" s="5" t="s">
        <v>96</v>
      </c>
      <c r="B14" s="30" t="s">
        <v>97</v>
      </c>
      <c r="C14" s="134">
        <v>50000</v>
      </c>
      <c r="D14" s="134"/>
      <c r="E14" s="134"/>
      <c r="F14" s="132">
        <f t="shared" si="0"/>
        <v>50000</v>
      </c>
    </row>
    <row r="15" spans="1:6" ht="14.25">
      <c r="A15" s="5" t="s">
        <v>98</v>
      </c>
      <c r="B15" s="30" t="s">
        <v>99</v>
      </c>
      <c r="C15" s="134"/>
      <c r="D15" s="134"/>
      <c r="E15" s="134"/>
      <c r="F15" s="132">
        <f t="shared" si="0"/>
        <v>0</v>
      </c>
    </row>
    <row r="16" spans="1:6" ht="14.25">
      <c r="A16" s="5" t="s">
        <v>100</v>
      </c>
      <c r="B16" s="30" t="s">
        <v>101</v>
      </c>
      <c r="C16" s="134"/>
      <c r="D16" s="134"/>
      <c r="E16" s="134"/>
      <c r="F16" s="132">
        <f t="shared" si="0"/>
        <v>0</v>
      </c>
    </row>
    <row r="17" spans="1:6" ht="14.25">
      <c r="A17" s="5" t="s">
        <v>102</v>
      </c>
      <c r="B17" s="30" t="s">
        <v>103</v>
      </c>
      <c r="C17" s="134"/>
      <c r="D17" s="134"/>
      <c r="E17" s="134"/>
      <c r="F17" s="132">
        <f t="shared" si="0"/>
        <v>0</v>
      </c>
    </row>
    <row r="18" spans="1:6" ht="14.25">
      <c r="A18" s="5" t="s">
        <v>408</v>
      </c>
      <c r="B18" s="30" t="s">
        <v>104</v>
      </c>
      <c r="C18" s="134"/>
      <c r="D18" s="134"/>
      <c r="E18" s="134"/>
      <c r="F18" s="132">
        <f t="shared" si="0"/>
        <v>0</v>
      </c>
    </row>
    <row r="19" spans="1:6" ht="14.25">
      <c r="A19" s="32" t="s">
        <v>381</v>
      </c>
      <c r="B19" s="33" t="s">
        <v>105</v>
      </c>
      <c r="C19" s="135">
        <f>SUM(C6:C18)</f>
        <v>19086100</v>
      </c>
      <c r="D19" s="135">
        <f>SUM(D6:D18)</f>
        <v>0</v>
      </c>
      <c r="E19" s="135">
        <f>SUM(E6:E18)</f>
        <v>0</v>
      </c>
      <c r="F19" s="133">
        <f t="shared" si="0"/>
        <v>19086100</v>
      </c>
    </row>
    <row r="20" spans="1:6" ht="14.25">
      <c r="A20" s="5" t="s">
        <v>106</v>
      </c>
      <c r="B20" s="30" t="s">
        <v>107</v>
      </c>
      <c r="C20" s="134">
        <v>6594800</v>
      </c>
      <c r="D20" s="134"/>
      <c r="E20" s="134"/>
      <c r="F20" s="132">
        <f t="shared" si="0"/>
        <v>6594800</v>
      </c>
    </row>
    <row r="21" spans="1:6" ht="14.25">
      <c r="A21" s="5" t="s">
        <v>108</v>
      </c>
      <c r="B21" s="30" t="s">
        <v>109</v>
      </c>
      <c r="C21" s="134">
        <v>644000</v>
      </c>
      <c r="D21" s="134"/>
      <c r="E21" s="134"/>
      <c r="F21" s="132">
        <f t="shared" si="0"/>
        <v>644000</v>
      </c>
    </row>
    <row r="22" spans="1:6" ht="14.25">
      <c r="A22" s="6" t="s">
        <v>110</v>
      </c>
      <c r="B22" s="30" t="s">
        <v>111</v>
      </c>
      <c r="C22" s="134"/>
      <c r="D22" s="134"/>
      <c r="E22" s="134"/>
      <c r="F22" s="132">
        <f t="shared" si="0"/>
        <v>0</v>
      </c>
    </row>
    <row r="23" spans="1:6" ht="14.25">
      <c r="A23" s="7" t="s">
        <v>382</v>
      </c>
      <c r="B23" s="33" t="s">
        <v>112</v>
      </c>
      <c r="C23" s="135">
        <f>SUM(C20:C22)</f>
        <v>7238800</v>
      </c>
      <c r="D23" s="135"/>
      <c r="E23" s="135"/>
      <c r="F23" s="133">
        <f t="shared" si="0"/>
        <v>7238800</v>
      </c>
    </row>
    <row r="24" spans="1:6" ht="14.25">
      <c r="A24" s="52" t="s">
        <v>438</v>
      </c>
      <c r="B24" s="53" t="s">
        <v>113</v>
      </c>
      <c r="C24" s="135">
        <f>SUM(C19+C23)</f>
        <v>26324900</v>
      </c>
      <c r="D24" s="135">
        <f>SUM(D19+D23)</f>
        <v>0</v>
      </c>
      <c r="E24" s="135">
        <f>SUM(E19+E23)</f>
        <v>0</v>
      </c>
      <c r="F24" s="133">
        <f t="shared" si="0"/>
        <v>26324900</v>
      </c>
    </row>
    <row r="25" spans="1:6" ht="14.25">
      <c r="A25" s="39" t="s">
        <v>409</v>
      </c>
      <c r="B25" s="53" t="s">
        <v>114</v>
      </c>
      <c r="C25" s="135">
        <v>4696836</v>
      </c>
      <c r="D25" s="134"/>
      <c r="E25" s="134"/>
      <c r="F25" s="133">
        <f t="shared" si="0"/>
        <v>4696836</v>
      </c>
    </row>
    <row r="26" spans="1:6" ht="14.25">
      <c r="A26" s="5" t="s">
        <v>115</v>
      </c>
      <c r="B26" s="30" t="s">
        <v>116</v>
      </c>
      <c r="C26" s="134">
        <v>210000</v>
      </c>
      <c r="D26" s="134"/>
      <c r="E26" s="134"/>
      <c r="F26" s="132">
        <f t="shared" si="0"/>
        <v>210000</v>
      </c>
    </row>
    <row r="27" spans="1:6" ht="14.25">
      <c r="A27" s="5" t="s">
        <v>117</v>
      </c>
      <c r="B27" s="30" t="s">
        <v>118</v>
      </c>
      <c r="C27" s="134">
        <v>5963242</v>
      </c>
      <c r="D27" s="134"/>
      <c r="E27" s="134"/>
      <c r="F27" s="132">
        <f t="shared" si="0"/>
        <v>5963242</v>
      </c>
    </row>
    <row r="28" spans="1:6" ht="14.25">
      <c r="A28" s="5" t="s">
        <v>119</v>
      </c>
      <c r="B28" s="30" t="s">
        <v>120</v>
      </c>
      <c r="C28" s="134"/>
      <c r="D28" s="134"/>
      <c r="E28" s="134"/>
      <c r="F28" s="132">
        <f t="shared" si="0"/>
        <v>0</v>
      </c>
    </row>
    <row r="29" spans="1:6" ht="14.25">
      <c r="A29" s="7" t="s">
        <v>383</v>
      </c>
      <c r="B29" s="33" t="s">
        <v>121</v>
      </c>
      <c r="C29" s="135">
        <f>SUM(C26:C28)</f>
        <v>6173242</v>
      </c>
      <c r="D29" s="135">
        <f>SUM(D26:D28)</f>
        <v>0</v>
      </c>
      <c r="E29" s="135">
        <f>SUM(E26:E28)</f>
        <v>0</v>
      </c>
      <c r="F29" s="133">
        <f t="shared" si="0"/>
        <v>6173242</v>
      </c>
    </row>
    <row r="30" spans="1:6" ht="14.25">
      <c r="A30" s="5" t="s">
        <v>122</v>
      </c>
      <c r="B30" s="30" t="s">
        <v>123</v>
      </c>
      <c r="C30" s="134">
        <v>364000</v>
      </c>
      <c r="D30" s="134"/>
      <c r="E30" s="134"/>
      <c r="F30" s="132">
        <f t="shared" si="0"/>
        <v>364000</v>
      </c>
    </row>
    <row r="31" spans="1:6" ht="14.25">
      <c r="A31" s="5" t="s">
        <v>124</v>
      </c>
      <c r="B31" s="30" t="s">
        <v>125</v>
      </c>
      <c r="C31" s="134">
        <v>196000</v>
      </c>
      <c r="D31" s="134"/>
      <c r="E31" s="134"/>
      <c r="F31" s="132">
        <f t="shared" si="0"/>
        <v>196000</v>
      </c>
    </row>
    <row r="32" spans="1:6" ht="15" customHeight="1">
      <c r="A32" s="7" t="s">
        <v>439</v>
      </c>
      <c r="B32" s="33" t="s">
        <v>126</v>
      </c>
      <c r="C32" s="135">
        <f>SUM(C30:C31)</f>
        <v>560000</v>
      </c>
      <c r="D32" s="135">
        <f>SUM(D30:D31)</f>
        <v>0</v>
      </c>
      <c r="E32" s="135">
        <f>SUM(E30:E31)</f>
        <v>0</v>
      </c>
      <c r="F32" s="133">
        <f t="shared" si="0"/>
        <v>560000</v>
      </c>
    </row>
    <row r="33" spans="1:6" ht="14.25">
      <c r="A33" s="5" t="s">
        <v>127</v>
      </c>
      <c r="B33" s="30" t="s">
        <v>128</v>
      </c>
      <c r="C33" s="134">
        <v>8178000</v>
      </c>
      <c r="D33" s="134"/>
      <c r="E33" s="134"/>
      <c r="F33" s="132">
        <f t="shared" si="0"/>
        <v>8178000</v>
      </c>
    </row>
    <row r="34" spans="1:6" ht="14.25">
      <c r="A34" s="5" t="s">
        <v>129</v>
      </c>
      <c r="B34" s="30" t="s">
        <v>130</v>
      </c>
      <c r="C34" s="134">
        <v>1000000</v>
      </c>
      <c r="D34" s="134"/>
      <c r="E34" s="134"/>
      <c r="F34" s="132">
        <f t="shared" si="0"/>
        <v>1000000</v>
      </c>
    </row>
    <row r="35" spans="1:6" ht="14.25">
      <c r="A35" s="5" t="s">
        <v>410</v>
      </c>
      <c r="B35" s="30" t="s">
        <v>131</v>
      </c>
      <c r="C35" s="134">
        <v>518000</v>
      </c>
      <c r="D35" s="134"/>
      <c r="E35" s="134"/>
      <c r="F35" s="132">
        <f t="shared" si="0"/>
        <v>518000</v>
      </c>
    </row>
    <row r="36" spans="1:6" ht="14.25">
      <c r="A36" s="5" t="s">
        <v>132</v>
      </c>
      <c r="B36" s="30" t="s">
        <v>133</v>
      </c>
      <c r="C36" s="134">
        <v>2430000</v>
      </c>
      <c r="D36" s="134"/>
      <c r="E36" s="134"/>
      <c r="F36" s="132">
        <f t="shared" si="0"/>
        <v>2430000</v>
      </c>
    </row>
    <row r="37" spans="1:6" ht="14.25">
      <c r="A37" s="10" t="s">
        <v>411</v>
      </c>
      <c r="B37" s="30" t="s">
        <v>134</v>
      </c>
      <c r="C37" s="134"/>
      <c r="D37" s="134"/>
      <c r="E37" s="134"/>
      <c r="F37" s="132">
        <f t="shared" si="0"/>
        <v>0</v>
      </c>
    </row>
    <row r="38" spans="1:6" ht="14.25">
      <c r="A38" s="6" t="s">
        <v>135</v>
      </c>
      <c r="B38" s="30" t="s">
        <v>136</v>
      </c>
      <c r="C38" s="134">
        <v>17702004</v>
      </c>
      <c r="D38" s="134"/>
      <c r="E38" s="134"/>
      <c r="F38" s="132">
        <f t="shared" si="0"/>
        <v>17702004</v>
      </c>
    </row>
    <row r="39" spans="1:6" ht="14.25">
      <c r="A39" s="5" t="s">
        <v>412</v>
      </c>
      <c r="B39" s="30" t="s">
        <v>137</v>
      </c>
      <c r="C39" s="134">
        <v>2172000</v>
      </c>
      <c r="D39" s="134"/>
      <c r="E39" s="134"/>
      <c r="F39" s="132">
        <f t="shared" si="0"/>
        <v>2172000</v>
      </c>
    </row>
    <row r="40" spans="1:6" ht="14.25">
      <c r="A40" s="7" t="s">
        <v>384</v>
      </c>
      <c r="B40" s="33" t="s">
        <v>138</v>
      </c>
      <c r="C40" s="135">
        <f>SUM(C33:C39)</f>
        <v>32000004</v>
      </c>
      <c r="D40" s="135">
        <f>SUM(D33:D39)</f>
        <v>0</v>
      </c>
      <c r="E40" s="135">
        <f>SUM(E33:E39)</f>
        <v>0</v>
      </c>
      <c r="F40" s="133">
        <f t="shared" si="0"/>
        <v>32000004</v>
      </c>
    </row>
    <row r="41" spans="1:6" ht="14.25">
      <c r="A41" s="5" t="s">
        <v>139</v>
      </c>
      <c r="B41" s="30" t="s">
        <v>140</v>
      </c>
      <c r="C41" s="134">
        <v>1315220</v>
      </c>
      <c r="D41" s="134"/>
      <c r="E41" s="134"/>
      <c r="F41" s="132">
        <f t="shared" si="0"/>
        <v>1315220</v>
      </c>
    </row>
    <row r="42" spans="1:6" ht="14.25">
      <c r="A42" s="5" t="s">
        <v>141</v>
      </c>
      <c r="B42" s="30" t="s">
        <v>142</v>
      </c>
      <c r="C42" s="134">
        <v>500000</v>
      </c>
      <c r="D42" s="134"/>
      <c r="E42" s="134"/>
      <c r="F42" s="132">
        <f t="shared" si="0"/>
        <v>500000</v>
      </c>
    </row>
    <row r="43" spans="1:6" ht="14.25">
      <c r="A43" s="7" t="s">
        <v>385</v>
      </c>
      <c r="B43" s="33" t="s">
        <v>143</v>
      </c>
      <c r="C43" s="135">
        <f>SUM(C41:C42)</f>
        <v>1815220</v>
      </c>
      <c r="D43" s="135">
        <f>SUM(D41:D42)</f>
        <v>0</v>
      </c>
      <c r="E43" s="135">
        <f>SUM(E41:E42)</f>
        <v>0</v>
      </c>
      <c r="F43" s="133">
        <f t="shared" si="0"/>
        <v>1815220</v>
      </c>
    </row>
    <row r="44" spans="1:6" ht="14.25">
      <c r="A44" s="5" t="s">
        <v>144</v>
      </c>
      <c r="B44" s="30" t="s">
        <v>145</v>
      </c>
      <c r="C44" s="134">
        <v>6872443</v>
      </c>
      <c r="D44" s="134"/>
      <c r="E44" s="134"/>
      <c r="F44" s="132">
        <f t="shared" si="0"/>
        <v>6872443</v>
      </c>
    </row>
    <row r="45" spans="1:6" ht="14.25">
      <c r="A45" s="5" t="s">
        <v>146</v>
      </c>
      <c r="B45" s="30" t="s">
        <v>147</v>
      </c>
      <c r="C45" s="134"/>
      <c r="D45" s="134"/>
      <c r="E45" s="134"/>
      <c r="F45" s="132">
        <f t="shared" si="0"/>
        <v>0</v>
      </c>
    </row>
    <row r="46" spans="1:6" ht="14.25">
      <c r="A46" s="5" t="s">
        <v>413</v>
      </c>
      <c r="B46" s="30" t="s">
        <v>148</v>
      </c>
      <c r="C46" s="134"/>
      <c r="D46" s="134"/>
      <c r="E46" s="134"/>
      <c r="F46" s="132">
        <f t="shared" si="0"/>
        <v>0</v>
      </c>
    </row>
    <row r="47" spans="1:6" ht="14.25">
      <c r="A47" s="5" t="s">
        <v>414</v>
      </c>
      <c r="B47" s="30" t="s">
        <v>149</v>
      </c>
      <c r="C47" s="134">
        <v>1680000</v>
      </c>
      <c r="D47" s="134"/>
      <c r="E47" s="134"/>
      <c r="F47" s="132">
        <f t="shared" si="0"/>
        <v>1680000</v>
      </c>
    </row>
    <row r="48" spans="1:6" ht="14.25">
      <c r="A48" s="5" t="s">
        <v>150</v>
      </c>
      <c r="B48" s="30" t="s">
        <v>151</v>
      </c>
      <c r="C48" s="134">
        <v>1630000</v>
      </c>
      <c r="D48" s="134"/>
      <c r="E48" s="134"/>
      <c r="F48" s="132">
        <f t="shared" si="0"/>
        <v>1630000</v>
      </c>
    </row>
    <row r="49" spans="1:6" ht="14.25">
      <c r="A49" s="7" t="s">
        <v>386</v>
      </c>
      <c r="B49" s="33" t="s">
        <v>152</v>
      </c>
      <c r="C49" s="135">
        <f>SUM(C44:C48)</f>
        <v>10182443</v>
      </c>
      <c r="D49" s="135">
        <f>SUM(D44:D48)</f>
        <v>0</v>
      </c>
      <c r="E49" s="135">
        <f>SUM(E44:E48)</f>
        <v>0</v>
      </c>
      <c r="F49" s="133">
        <f t="shared" si="0"/>
        <v>10182443</v>
      </c>
    </row>
    <row r="50" spans="1:6" ht="14.25">
      <c r="A50" s="39" t="s">
        <v>387</v>
      </c>
      <c r="B50" s="53" t="s">
        <v>153</v>
      </c>
      <c r="C50" s="135">
        <f>SUM(C29+C32+C40+C43+C49)</f>
        <v>50730909</v>
      </c>
      <c r="D50" s="135">
        <f>SUM(D29+D32+D40+D43+D49)</f>
        <v>0</v>
      </c>
      <c r="E50" s="135">
        <f>SUM(E29+E32+E40+E43+E49)</f>
        <v>0</v>
      </c>
      <c r="F50" s="133">
        <f t="shared" si="0"/>
        <v>50730909</v>
      </c>
    </row>
    <row r="51" spans="1:6" ht="14.25">
      <c r="A51" s="13" t="s">
        <v>154</v>
      </c>
      <c r="B51" s="30" t="s">
        <v>155</v>
      </c>
      <c r="C51" s="134"/>
      <c r="D51" s="134"/>
      <c r="E51" s="134"/>
      <c r="F51" s="132">
        <f t="shared" si="0"/>
        <v>0</v>
      </c>
    </row>
    <row r="52" spans="1:6" ht="14.25">
      <c r="A52" s="13" t="s">
        <v>388</v>
      </c>
      <c r="B52" s="30" t="s">
        <v>156</v>
      </c>
      <c r="C52" s="134"/>
      <c r="D52" s="134"/>
      <c r="E52" s="134"/>
      <c r="F52" s="132">
        <f t="shared" si="0"/>
        <v>0</v>
      </c>
    </row>
    <row r="53" spans="1:6" ht="14.25">
      <c r="A53" s="16" t="s">
        <v>415</v>
      </c>
      <c r="B53" s="30" t="s">
        <v>157</v>
      </c>
      <c r="C53" s="134"/>
      <c r="D53" s="134"/>
      <c r="E53" s="134"/>
      <c r="F53" s="132">
        <f t="shared" si="0"/>
        <v>0</v>
      </c>
    </row>
    <row r="54" spans="1:6" ht="14.25">
      <c r="A54" s="16" t="s">
        <v>416</v>
      </c>
      <c r="B54" s="30" t="s">
        <v>158</v>
      </c>
      <c r="C54" s="134"/>
      <c r="D54" s="134"/>
      <c r="E54" s="134"/>
      <c r="F54" s="132">
        <f t="shared" si="0"/>
        <v>0</v>
      </c>
    </row>
    <row r="55" spans="1:6" ht="14.25">
      <c r="A55" s="16" t="s">
        <v>417</v>
      </c>
      <c r="B55" s="30" t="s">
        <v>159</v>
      </c>
      <c r="C55" s="134"/>
      <c r="D55" s="134"/>
      <c r="E55" s="134"/>
      <c r="F55" s="132">
        <f t="shared" si="0"/>
        <v>0</v>
      </c>
    </row>
    <row r="56" spans="1:6" ht="14.25">
      <c r="A56" s="13" t="s">
        <v>418</v>
      </c>
      <c r="B56" s="30" t="s">
        <v>160</v>
      </c>
      <c r="C56" s="134"/>
      <c r="D56" s="134"/>
      <c r="E56" s="134"/>
      <c r="F56" s="132">
        <f t="shared" si="0"/>
        <v>0</v>
      </c>
    </row>
    <row r="57" spans="1:6" ht="14.25">
      <c r="A57" s="13" t="s">
        <v>419</v>
      </c>
      <c r="B57" s="30" t="s">
        <v>161</v>
      </c>
      <c r="C57" s="134"/>
      <c r="D57" s="134"/>
      <c r="E57" s="134"/>
      <c r="F57" s="132">
        <f t="shared" si="0"/>
        <v>0</v>
      </c>
    </row>
    <row r="58" spans="1:6" ht="14.25">
      <c r="A58" s="13" t="s">
        <v>420</v>
      </c>
      <c r="B58" s="30" t="s">
        <v>162</v>
      </c>
      <c r="C58" s="134">
        <v>14096690</v>
      </c>
      <c r="D58" s="134"/>
      <c r="E58" s="134"/>
      <c r="F58" s="132">
        <f t="shared" si="0"/>
        <v>14096690</v>
      </c>
    </row>
    <row r="59" spans="1:6" ht="14.25">
      <c r="A59" s="50" t="s">
        <v>389</v>
      </c>
      <c r="B59" s="53" t="s">
        <v>163</v>
      </c>
      <c r="C59" s="135">
        <f>SUM(C51:C58)</f>
        <v>14096690</v>
      </c>
      <c r="D59" s="135">
        <f>SUM(D51:D58)</f>
        <v>0</v>
      </c>
      <c r="E59" s="135">
        <f>SUM(E51:E58)</f>
        <v>0</v>
      </c>
      <c r="F59" s="133">
        <f t="shared" si="0"/>
        <v>14096690</v>
      </c>
    </row>
    <row r="60" spans="1:6" ht="14.25">
      <c r="A60" s="12" t="s">
        <v>421</v>
      </c>
      <c r="B60" s="30" t="s">
        <v>164</v>
      </c>
      <c r="C60" s="134"/>
      <c r="D60" s="134"/>
      <c r="E60" s="134"/>
      <c r="F60" s="132">
        <f t="shared" si="0"/>
        <v>0</v>
      </c>
    </row>
    <row r="61" spans="1:6" ht="14.25">
      <c r="A61" s="12" t="s">
        <v>165</v>
      </c>
      <c r="B61" s="30" t="s">
        <v>166</v>
      </c>
      <c r="C61" s="134"/>
      <c r="D61" s="134"/>
      <c r="E61" s="134"/>
      <c r="F61" s="132">
        <f t="shared" si="0"/>
        <v>0</v>
      </c>
    </row>
    <row r="62" spans="1:6" ht="14.25">
      <c r="A62" s="12" t="s">
        <v>167</v>
      </c>
      <c r="B62" s="30" t="s">
        <v>168</v>
      </c>
      <c r="C62" s="134"/>
      <c r="D62" s="134"/>
      <c r="E62" s="134"/>
      <c r="F62" s="132">
        <f t="shared" si="0"/>
        <v>0</v>
      </c>
    </row>
    <row r="63" spans="1:6" ht="14.25">
      <c r="A63" s="12" t="s">
        <v>390</v>
      </c>
      <c r="B63" s="30" t="s">
        <v>169</v>
      </c>
      <c r="C63" s="134"/>
      <c r="D63" s="134"/>
      <c r="E63" s="134"/>
      <c r="F63" s="132">
        <f t="shared" si="0"/>
        <v>0</v>
      </c>
    </row>
    <row r="64" spans="1:6" ht="14.25">
      <c r="A64" s="12" t="s">
        <v>422</v>
      </c>
      <c r="B64" s="30" t="s">
        <v>170</v>
      </c>
      <c r="C64" s="134"/>
      <c r="D64" s="134"/>
      <c r="E64" s="134"/>
      <c r="F64" s="132">
        <f t="shared" si="0"/>
        <v>0</v>
      </c>
    </row>
    <row r="65" spans="1:6" ht="14.25">
      <c r="A65" s="12" t="s">
        <v>391</v>
      </c>
      <c r="B65" s="30" t="s">
        <v>171</v>
      </c>
      <c r="C65" s="134">
        <v>87703088</v>
      </c>
      <c r="D65" s="134"/>
      <c r="E65" s="134"/>
      <c r="F65" s="132">
        <f t="shared" si="0"/>
        <v>87703088</v>
      </c>
    </row>
    <row r="66" spans="1:6" ht="14.25">
      <c r="A66" s="12" t="s">
        <v>423</v>
      </c>
      <c r="B66" s="30" t="s">
        <v>172</v>
      </c>
      <c r="C66" s="134"/>
      <c r="D66" s="134"/>
      <c r="E66" s="134"/>
      <c r="F66" s="132">
        <f t="shared" si="0"/>
        <v>0</v>
      </c>
    </row>
    <row r="67" spans="1:6" ht="14.25">
      <c r="A67" s="12" t="s">
        <v>424</v>
      </c>
      <c r="B67" s="30" t="s">
        <v>173</v>
      </c>
      <c r="C67" s="134">
        <v>250000</v>
      </c>
      <c r="D67" s="134"/>
      <c r="E67" s="134"/>
      <c r="F67" s="132">
        <f t="shared" si="0"/>
        <v>250000</v>
      </c>
    </row>
    <row r="68" spans="1:6" ht="14.25">
      <c r="A68" s="12" t="s">
        <v>174</v>
      </c>
      <c r="B68" s="30" t="s">
        <v>175</v>
      </c>
      <c r="C68" s="134"/>
      <c r="D68" s="134"/>
      <c r="E68" s="134"/>
      <c r="F68" s="132">
        <f t="shared" si="0"/>
        <v>0</v>
      </c>
    </row>
    <row r="69" spans="1:6" ht="14.25">
      <c r="A69" s="19" t="s">
        <v>176</v>
      </c>
      <c r="B69" s="30" t="s">
        <v>177</v>
      </c>
      <c r="C69" s="134"/>
      <c r="D69" s="134"/>
      <c r="E69" s="134"/>
      <c r="F69" s="132">
        <f t="shared" si="0"/>
        <v>0</v>
      </c>
    </row>
    <row r="70" spans="1:6" ht="14.25">
      <c r="A70" s="12" t="s">
        <v>425</v>
      </c>
      <c r="B70" s="30" t="s">
        <v>178</v>
      </c>
      <c r="C70" s="134"/>
      <c r="D70" s="134">
        <v>3590000</v>
      </c>
      <c r="E70" s="134"/>
      <c r="F70" s="132">
        <f t="shared" si="0"/>
        <v>3590000</v>
      </c>
    </row>
    <row r="71" spans="1:6" ht="14.25">
      <c r="A71" s="19" t="s">
        <v>601</v>
      </c>
      <c r="B71" s="30" t="s">
        <v>179</v>
      </c>
      <c r="C71" s="134">
        <v>7178321</v>
      </c>
      <c r="D71" s="134"/>
      <c r="E71" s="134"/>
      <c r="F71" s="132">
        <f aca="true" t="shared" si="1" ref="F71:F122">SUM(C71:E71)</f>
        <v>7178321</v>
      </c>
    </row>
    <row r="72" spans="1:6" ht="14.25">
      <c r="A72" s="19"/>
      <c r="B72" s="30" t="s">
        <v>179</v>
      </c>
      <c r="C72" s="134"/>
      <c r="D72" s="134"/>
      <c r="E72" s="134"/>
      <c r="F72" s="132">
        <f t="shared" si="1"/>
        <v>0</v>
      </c>
    </row>
    <row r="73" spans="1:6" ht="14.25">
      <c r="A73" s="50" t="s">
        <v>392</v>
      </c>
      <c r="B73" s="53" t="s">
        <v>180</v>
      </c>
      <c r="C73" s="135">
        <f>SUM(C60:C72)</f>
        <v>95131409</v>
      </c>
      <c r="D73" s="135">
        <f>SUM(D60:D72)</f>
        <v>3590000</v>
      </c>
      <c r="E73" s="135">
        <f>SUM(E60:E72)</f>
        <v>0</v>
      </c>
      <c r="F73" s="135">
        <f>SUM(F60:F72)</f>
        <v>98721409</v>
      </c>
    </row>
    <row r="74" spans="1:6" ht="15">
      <c r="A74" s="61" t="s">
        <v>544</v>
      </c>
      <c r="B74" s="53"/>
      <c r="C74" s="135">
        <f>SUM(C24+C25+C50+C59+C73)</f>
        <v>190980744</v>
      </c>
      <c r="D74" s="135">
        <f>SUM(D24+D25+D50+D59+D73)</f>
        <v>3590000</v>
      </c>
      <c r="E74" s="135">
        <f>SUM(E24+E25+E50+E59+E73)</f>
        <v>0</v>
      </c>
      <c r="F74" s="135">
        <f>SUM(F24+F25+F50+F59+F73)</f>
        <v>194570744</v>
      </c>
    </row>
    <row r="75" spans="1:6" ht="14.25">
      <c r="A75" s="34" t="s">
        <v>181</v>
      </c>
      <c r="B75" s="30" t="s">
        <v>182</v>
      </c>
      <c r="C75" s="134"/>
      <c r="D75" s="134"/>
      <c r="E75" s="134"/>
      <c r="F75" s="132">
        <f t="shared" si="1"/>
        <v>0</v>
      </c>
    </row>
    <row r="76" spans="1:6" ht="14.25">
      <c r="A76" s="34" t="s">
        <v>426</v>
      </c>
      <c r="B76" s="30" t="s">
        <v>183</v>
      </c>
      <c r="C76" s="134">
        <v>10365000</v>
      </c>
      <c r="D76" s="134"/>
      <c r="E76" s="134"/>
      <c r="F76" s="132">
        <f t="shared" si="1"/>
        <v>10365000</v>
      </c>
    </row>
    <row r="77" spans="1:6" ht="14.25">
      <c r="A77" s="34" t="s">
        <v>184</v>
      </c>
      <c r="B77" s="30" t="s">
        <v>185</v>
      </c>
      <c r="C77" s="134"/>
      <c r="D77" s="134"/>
      <c r="E77" s="134"/>
      <c r="F77" s="132">
        <f t="shared" si="1"/>
        <v>0</v>
      </c>
    </row>
    <row r="78" spans="1:6" ht="14.25">
      <c r="A78" s="34" t="s">
        <v>186</v>
      </c>
      <c r="B78" s="30" t="s">
        <v>187</v>
      </c>
      <c r="C78" s="134">
        <v>2795000</v>
      </c>
      <c r="D78" s="134"/>
      <c r="E78" s="134"/>
      <c r="F78" s="132">
        <f t="shared" si="1"/>
        <v>2795000</v>
      </c>
    </row>
    <row r="79" spans="1:6" ht="14.25">
      <c r="A79" s="6" t="s">
        <v>188</v>
      </c>
      <c r="B79" s="30" t="s">
        <v>189</v>
      </c>
      <c r="C79" s="134"/>
      <c r="D79" s="134"/>
      <c r="E79" s="134"/>
      <c r="F79" s="132">
        <f t="shared" si="1"/>
        <v>0</v>
      </c>
    </row>
    <row r="80" spans="1:6" ht="14.25">
      <c r="A80" s="6" t="s">
        <v>190</v>
      </c>
      <c r="B80" s="30" t="s">
        <v>191</v>
      </c>
      <c r="C80" s="134"/>
      <c r="D80" s="134"/>
      <c r="E80" s="134"/>
      <c r="F80" s="132">
        <f t="shared" si="1"/>
        <v>0</v>
      </c>
    </row>
    <row r="81" spans="1:6" ht="14.25">
      <c r="A81" s="6" t="s">
        <v>192</v>
      </c>
      <c r="B81" s="30" t="s">
        <v>193</v>
      </c>
      <c r="C81" s="134">
        <v>3553200</v>
      </c>
      <c r="D81" s="134"/>
      <c r="E81" s="134"/>
      <c r="F81" s="132">
        <f t="shared" si="1"/>
        <v>3553200</v>
      </c>
    </row>
    <row r="82" spans="1:6" ht="14.25">
      <c r="A82" s="51" t="s">
        <v>394</v>
      </c>
      <c r="B82" s="53" t="s">
        <v>194</v>
      </c>
      <c r="C82" s="135">
        <f>SUM(C75:C81)</f>
        <v>16713200</v>
      </c>
      <c r="D82" s="135">
        <f>SUM(D75:D81)</f>
        <v>0</v>
      </c>
      <c r="E82" s="135">
        <f>SUM(E75:E81)</f>
        <v>0</v>
      </c>
      <c r="F82" s="133">
        <f t="shared" si="1"/>
        <v>16713200</v>
      </c>
    </row>
    <row r="83" spans="1:6" ht="14.25">
      <c r="A83" s="13" t="s">
        <v>195</v>
      </c>
      <c r="B83" s="30" t="s">
        <v>196</v>
      </c>
      <c r="C83" s="134">
        <v>23283138</v>
      </c>
      <c r="D83" s="134"/>
      <c r="E83" s="134"/>
      <c r="F83" s="132">
        <f t="shared" si="1"/>
        <v>23283138</v>
      </c>
    </row>
    <row r="84" spans="1:6" ht="14.25">
      <c r="A84" s="13" t="s">
        <v>197</v>
      </c>
      <c r="B84" s="30" t="s">
        <v>198</v>
      </c>
      <c r="C84" s="134"/>
      <c r="D84" s="134"/>
      <c r="E84" s="134"/>
      <c r="F84" s="132">
        <f t="shared" si="1"/>
        <v>0</v>
      </c>
    </row>
    <row r="85" spans="1:6" ht="14.25">
      <c r="A85" s="13" t="s">
        <v>199</v>
      </c>
      <c r="B85" s="30" t="s">
        <v>200</v>
      </c>
      <c r="C85" s="134"/>
      <c r="D85" s="134"/>
      <c r="E85" s="134"/>
      <c r="F85" s="132">
        <f t="shared" si="1"/>
        <v>0</v>
      </c>
    </row>
    <row r="86" spans="1:6" ht="14.25">
      <c r="A86" s="13" t="s">
        <v>201</v>
      </c>
      <c r="B86" s="30" t="s">
        <v>202</v>
      </c>
      <c r="C86" s="134">
        <v>6286447</v>
      </c>
      <c r="D86" s="134"/>
      <c r="E86" s="134"/>
      <c r="F86" s="132">
        <f t="shared" si="1"/>
        <v>6286447</v>
      </c>
    </row>
    <row r="87" spans="1:6" ht="14.25">
      <c r="A87" s="50" t="s">
        <v>395</v>
      </c>
      <c r="B87" s="53" t="s">
        <v>203</v>
      </c>
      <c r="C87" s="135">
        <f>SUM(C83:C86)</f>
        <v>29569585</v>
      </c>
      <c r="D87" s="135">
        <f>SUM(D83:D86)</f>
        <v>0</v>
      </c>
      <c r="E87" s="135">
        <f>SUM(E83:E86)</f>
        <v>0</v>
      </c>
      <c r="F87" s="133">
        <f t="shared" si="1"/>
        <v>29569585</v>
      </c>
    </row>
    <row r="88" spans="1:6" ht="14.25">
      <c r="A88" s="13" t="s">
        <v>204</v>
      </c>
      <c r="B88" s="30" t="s">
        <v>205</v>
      </c>
      <c r="C88" s="134"/>
      <c r="D88" s="134"/>
      <c r="E88" s="134"/>
      <c r="F88" s="132">
        <f t="shared" si="1"/>
        <v>0</v>
      </c>
    </row>
    <row r="89" spans="1:6" ht="14.25">
      <c r="A89" s="13" t="s">
        <v>427</v>
      </c>
      <c r="B89" s="30" t="s">
        <v>206</v>
      </c>
      <c r="C89" s="134"/>
      <c r="D89" s="134"/>
      <c r="E89" s="134"/>
      <c r="F89" s="132">
        <f t="shared" si="1"/>
        <v>0</v>
      </c>
    </row>
    <row r="90" spans="1:6" ht="14.25">
      <c r="A90" s="13" t="s">
        <v>428</v>
      </c>
      <c r="B90" s="30" t="s">
        <v>207</v>
      </c>
      <c r="C90" s="134"/>
      <c r="D90" s="134"/>
      <c r="E90" s="134"/>
      <c r="F90" s="132">
        <f t="shared" si="1"/>
        <v>0</v>
      </c>
    </row>
    <row r="91" spans="1:6" ht="14.25">
      <c r="A91" s="13" t="s">
        <v>429</v>
      </c>
      <c r="B91" s="30" t="s">
        <v>208</v>
      </c>
      <c r="C91" s="134"/>
      <c r="D91" s="134"/>
      <c r="E91" s="134"/>
      <c r="F91" s="132">
        <f t="shared" si="1"/>
        <v>0</v>
      </c>
    </row>
    <row r="92" spans="1:6" ht="14.25">
      <c r="A92" s="13" t="s">
        <v>430</v>
      </c>
      <c r="B92" s="30" t="s">
        <v>209</v>
      </c>
      <c r="C92" s="134">
        <v>200000</v>
      </c>
      <c r="D92" s="134"/>
      <c r="E92" s="134"/>
      <c r="F92" s="132">
        <f t="shared" si="1"/>
        <v>200000</v>
      </c>
    </row>
    <row r="93" spans="1:6" ht="14.25">
      <c r="A93" s="13" t="s">
        <v>431</v>
      </c>
      <c r="B93" s="30" t="s">
        <v>210</v>
      </c>
      <c r="C93" s="134"/>
      <c r="D93" s="134"/>
      <c r="E93" s="134"/>
      <c r="F93" s="132">
        <f t="shared" si="1"/>
        <v>0</v>
      </c>
    </row>
    <row r="94" spans="1:6" ht="14.25">
      <c r="A94" s="13" t="s">
        <v>211</v>
      </c>
      <c r="B94" s="30" t="s">
        <v>212</v>
      </c>
      <c r="C94" s="134"/>
      <c r="D94" s="134"/>
      <c r="E94" s="134"/>
      <c r="F94" s="132">
        <f t="shared" si="1"/>
        <v>0</v>
      </c>
    </row>
    <row r="95" spans="1:6" ht="14.25">
      <c r="A95" s="13" t="s">
        <v>432</v>
      </c>
      <c r="B95" s="30" t="s">
        <v>213</v>
      </c>
      <c r="C95" s="134"/>
      <c r="D95" s="134"/>
      <c r="E95" s="134"/>
      <c r="F95" s="132">
        <f t="shared" si="1"/>
        <v>0</v>
      </c>
    </row>
    <row r="96" spans="1:6" ht="14.25">
      <c r="A96" s="50" t="s">
        <v>396</v>
      </c>
      <c r="B96" s="53" t="s">
        <v>214</v>
      </c>
      <c r="C96" s="135">
        <f>SUM(C88:C95)</f>
        <v>200000</v>
      </c>
      <c r="D96" s="135">
        <f>SUM(D88:D95)</f>
        <v>0</v>
      </c>
      <c r="E96" s="135">
        <f>SUM(E88:E95)</f>
        <v>0</v>
      </c>
      <c r="F96" s="135">
        <f>SUM(F88:F95)</f>
        <v>200000</v>
      </c>
    </row>
    <row r="97" spans="1:6" ht="15">
      <c r="A97" s="61" t="s">
        <v>543</v>
      </c>
      <c r="B97" s="53"/>
      <c r="C97" s="135">
        <f>SUM(C82+C87+C96)</f>
        <v>46482785</v>
      </c>
      <c r="D97" s="135">
        <f>SUM(D82+D87+D96)</f>
        <v>0</v>
      </c>
      <c r="E97" s="135">
        <f>SUM(E82+E87+E96)</f>
        <v>0</v>
      </c>
      <c r="F97" s="135">
        <f>SUM(F82+F87+F96)</f>
        <v>46482785</v>
      </c>
    </row>
    <row r="98" spans="1:6" ht="15">
      <c r="A98" s="35" t="s">
        <v>440</v>
      </c>
      <c r="B98" s="36" t="s">
        <v>215</v>
      </c>
      <c r="C98" s="135">
        <f>SUM(C74+C97)</f>
        <v>237463529</v>
      </c>
      <c r="D98" s="135">
        <f>SUM(D74+D97)</f>
        <v>3590000</v>
      </c>
      <c r="E98" s="135">
        <f>SUM(E74+E97)</f>
        <v>0</v>
      </c>
      <c r="F98" s="133">
        <f>SUM(C98:E98)</f>
        <v>241053529</v>
      </c>
    </row>
    <row r="99" spans="1:25" ht="14.25">
      <c r="A99" s="13" t="s">
        <v>433</v>
      </c>
      <c r="B99" s="5" t="s">
        <v>216</v>
      </c>
      <c r="C99" s="136"/>
      <c r="D99" s="136"/>
      <c r="E99" s="136"/>
      <c r="F99" s="132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219</v>
      </c>
      <c r="B100" s="5" t="s">
        <v>220</v>
      </c>
      <c r="C100" s="136"/>
      <c r="D100" s="136"/>
      <c r="E100" s="136"/>
      <c r="F100" s="132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434</v>
      </c>
      <c r="B101" s="5" t="s">
        <v>221</v>
      </c>
      <c r="C101" s="136"/>
      <c r="D101" s="136"/>
      <c r="E101" s="136"/>
      <c r="F101" s="132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397</v>
      </c>
      <c r="B102" s="7" t="s">
        <v>223</v>
      </c>
      <c r="C102" s="137">
        <f>SUM(C99:C101)</f>
        <v>0</v>
      </c>
      <c r="D102" s="137">
        <f>SUM(D99:D101)</f>
        <v>0</v>
      </c>
      <c r="E102" s="137">
        <f>SUM(E99:E101)</f>
        <v>0</v>
      </c>
      <c r="F102" s="132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435</v>
      </c>
      <c r="B103" s="5" t="s">
        <v>224</v>
      </c>
      <c r="C103" s="138"/>
      <c r="D103" s="138"/>
      <c r="E103" s="138"/>
      <c r="F103" s="132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403</v>
      </c>
      <c r="B104" s="5" t="s">
        <v>227</v>
      </c>
      <c r="C104" s="138"/>
      <c r="D104" s="138"/>
      <c r="E104" s="138"/>
      <c r="F104" s="132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228</v>
      </c>
      <c r="B105" s="5" t="s">
        <v>229</v>
      </c>
      <c r="C105" s="136"/>
      <c r="D105" s="136"/>
      <c r="E105" s="136"/>
      <c r="F105" s="132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436</v>
      </c>
      <c r="B106" s="5" t="s">
        <v>230</v>
      </c>
      <c r="C106" s="136"/>
      <c r="D106" s="136"/>
      <c r="E106" s="136"/>
      <c r="F106" s="132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400</v>
      </c>
      <c r="B107" s="7" t="s">
        <v>231</v>
      </c>
      <c r="C107" s="139">
        <f>SUM(C103:C106)</f>
        <v>0</v>
      </c>
      <c r="D107" s="139">
        <f>SUM(D103:D106)</f>
        <v>0</v>
      </c>
      <c r="E107" s="139">
        <f>SUM(E103:E106)</f>
        <v>0</v>
      </c>
      <c r="F107" s="132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232</v>
      </c>
      <c r="B108" s="5" t="s">
        <v>233</v>
      </c>
      <c r="C108" s="138"/>
      <c r="D108" s="138"/>
      <c r="E108" s="138"/>
      <c r="F108" s="132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234</v>
      </c>
      <c r="B109" s="5" t="s">
        <v>235</v>
      </c>
      <c r="C109" s="138">
        <v>6857298</v>
      </c>
      <c r="D109" s="138"/>
      <c r="E109" s="138"/>
      <c r="F109" s="132">
        <f t="shared" si="1"/>
        <v>6857298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236</v>
      </c>
      <c r="B110" s="7" t="s">
        <v>237</v>
      </c>
      <c r="C110" s="138"/>
      <c r="D110" s="138"/>
      <c r="E110" s="138">
        <v>69820980</v>
      </c>
      <c r="F110" s="132">
        <f t="shared" si="1"/>
        <v>69820980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238</v>
      </c>
      <c r="B111" s="5" t="s">
        <v>239</v>
      </c>
      <c r="C111" s="138"/>
      <c r="D111" s="138"/>
      <c r="E111" s="138"/>
      <c r="F111" s="132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240</v>
      </c>
      <c r="B112" s="5" t="s">
        <v>241</v>
      </c>
      <c r="C112" s="138"/>
      <c r="D112" s="138"/>
      <c r="E112" s="138"/>
      <c r="F112" s="132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242</v>
      </c>
      <c r="B113" s="5" t="s">
        <v>243</v>
      </c>
      <c r="C113" s="138"/>
      <c r="D113" s="138"/>
      <c r="E113" s="138"/>
      <c r="F113" s="132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401</v>
      </c>
      <c r="B114" s="39" t="s">
        <v>244</v>
      </c>
      <c r="C114" s="139">
        <f>SUM(C102+C107+C108+C109+C110+C111+C112+C113)</f>
        <v>6857298</v>
      </c>
      <c r="D114" s="139">
        <f>SUM(D102+D107+D108+D109+D110+D111+D112+D113)</f>
        <v>0</v>
      </c>
      <c r="E114" s="139">
        <f>SUM(E102+E107+E108+E109+E110+E111+E112+E113)</f>
        <v>69820980</v>
      </c>
      <c r="F114" s="133">
        <f t="shared" si="1"/>
        <v>76678278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245</v>
      </c>
      <c r="B115" s="5" t="s">
        <v>246</v>
      </c>
      <c r="C115" s="138"/>
      <c r="D115" s="138"/>
      <c r="E115" s="138"/>
      <c r="F115" s="132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247</v>
      </c>
      <c r="B116" s="5" t="s">
        <v>248</v>
      </c>
      <c r="C116" s="136"/>
      <c r="D116" s="136"/>
      <c r="E116" s="136"/>
      <c r="F116" s="132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437</v>
      </c>
      <c r="B117" s="5" t="s">
        <v>249</v>
      </c>
      <c r="C117" s="138"/>
      <c r="D117" s="138"/>
      <c r="E117" s="138"/>
      <c r="F117" s="132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406</v>
      </c>
      <c r="B118" s="5" t="s">
        <v>250</v>
      </c>
      <c r="C118" s="138"/>
      <c r="D118" s="138"/>
      <c r="E118" s="138"/>
      <c r="F118" s="132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407</v>
      </c>
      <c r="B119" s="39" t="s">
        <v>254</v>
      </c>
      <c r="C119" s="139">
        <f>SUM(C115:C118)</f>
        <v>0</v>
      </c>
      <c r="D119" s="139">
        <f>SUM(D115:D118)</f>
        <v>0</v>
      </c>
      <c r="E119" s="139">
        <f>SUM(E115:E118)</f>
        <v>0</v>
      </c>
      <c r="F119" s="132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255</v>
      </c>
      <c r="B120" s="5" t="s">
        <v>256</v>
      </c>
      <c r="C120" s="136"/>
      <c r="D120" s="136"/>
      <c r="E120" s="136"/>
      <c r="F120" s="132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441</v>
      </c>
      <c r="B121" s="41" t="s">
        <v>257</v>
      </c>
      <c r="C121" s="139">
        <f>SUM(C114+C119+C120)</f>
        <v>6857298</v>
      </c>
      <c r="D121" s="139">
        <f>SUM(D114+D119+D120)</f>
        <v>0</v>
      </c>
      <c r="E121" s="139">
        <f>SUM(E114+E119+E120)</f>
        <v>69820980</v>
      </c>
      <c r="F121" s="133">
        <f t="shared" si="1"/>
        <v>76678278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44" t="s">
        <v>478</v>
      </c>
      <c r="B122" s="45"/>
      <c r="C122" s="143">
        <f>SUM(C98+C121)</f>
        <v>244320827</v>
      </c>
      <c r="D122" s="143">
        <f>SUM(D98+D121)</f>
        <v>3590000</v>
      </c>
      <c r="E122" s="143">
        <f>SUM(E98+E121)</f>
        <v>69820980</v>
      </c>
      <c r="F122" s="133">
        <f t="shared" si="1"/>
        <v>317731807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31">
      <selection activeCell="E81" sqref="E81"/>
    </sheetView>
  </sheetViews>
  <sheetFormatPr defaultColWidth="9.140625" defaultRowHeight="15"/>
  <cols>
    <col min="1" max="1" width="105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9" t="s">
        <v>617</v>
      </c>
      <c r="B1" s="163"/>
      <c r="C1" s="163"/>
      <c r="D1" s="163"/>
      <c r="E1" s="163"/>
      <c r="F1" s="161"/>
    </row>
    <row r="2" spans="1:6" ht="19.5" customHeight="1">
      <c r="A2" s="162" t="s">
        <v>599</v>
      </c>
      <c r="B2" s="163"/>
      <c r="C2" s="163"/>
      <c r="D2" s="163"/>
      <c r="E2" s="163"/>
      <c r="F2" s="161"/>
    </row>
    <row r="3" spans="1:5" ht="18">
      <c r="A3" s="140"/>
      <c r="E3" t="s">
        <v>604</v>
      </c>
    </row>
    <row r="4" ht="14.25">
      <c r="A4" s="115" t="s">
        <v>568</v>
      </c>
    </row>
    <row r="5" spans="1:6" ht="39.75">
      <c r="A5" s="2" t="s">
        <v>78</v>
      </c>
      <c r="B5" s="3" t="s">
        <v>79</v>
      </c>
      <c r="C5" s="141" t="s">
        <v>545</v>
      </c>
      <c r="D5" s="141" t="s">
        <v>546</v>
      </c>
      <c r="E5" s="141" t="s">
        <v>547</v>
      </c>
      <c r="F5" s="142" t="s">
        <v>48</v>
      </c>
    </row>
    <row r="6" spans="1:6" ht="14.25">
      <c r="A6" s="28" t="s">
        <v>80</v>
      </c>
      <c r="B6" s="29" t="s">
        <v>81</v>
      </c>
      <c r="C6" s="134"/>
      <c r="D6" s="134"/>
      <c r="E6" s="134">
        <v>42609900</v>
      </c>
      <c r="F6" s="134">
        <f>SUM(C6:E6)</f>
        <v>42609900</v>
      </c>
    </row>
    <row r="7" spans="1:6" ht="14.25">
      <c r="A7" s="28" t="s">
        <v>82</v>
      </c>
      <c r="B7" s="30" t="s">
        <v>83</v>
      </c>
      <c r="C7" s="134"/>
      <c r="D7" s="134"/>
      <c r="E7" s="134"/>
      <c r="F7" s="134">
        <f aca="true" t="shared" si="0" ref="F7:F70">SUM(C7:E7)</f>
        <v>0</v>
      </c>
    </row>
    <row r="8" spans="1:6" ht="14.25">
      <c r="A8" s="28" t="s">
        <v>84</v>
      </c>
      <c r="B8" s="30" t="s">
        <v>85</v>
      </c>
      <c r="C8" s="134"/>
      <c r="D8" s="134"/>
      <c r="E8" s="134">
        <v>2874590</v>
      </c>
      <c r="F8" s="134">
        <f t="shared" si="0"/>
        <v>2874590</v>
      </c>
    </row>
    <row r="9" spans="1:6" ht="14.25">
      <c r="A9" s="31" t="s">
        <v>86</v>
      </c>
      <c r="B9" s="30" t="s">
        <v>87</v>
      </c>
      <c r="C9" s="134"/>
      <c r="D9" s="134"/>
      <c r="E9" s="134"/>
      <c r="F9" s="134">
        <f t="shared" si="0"/>
        <v>0</v>
      </c>
    </row>
    <row r="10" spans="1:6" ht="14.25">
      <c r="A10" s="31" t="s">
        <v>88</v>
      </c>
      <c r="B10" s="30" t="s">
        <v>89</v>
      </c>
      <c r="C10" s="134"/>
      <c r="D10" s="134"/>
      <c r="E10" s="134"/>
      <c r="F10" s="134">
        <f t="shared" si="0"/>
        <v>0</v>
      </c>
    </row>
    <row r="11" spans="1:6" ht="14.25">
      <c r="A11" s="31" t="s">
        <v>90</v>
      </c>
      <c r="B11" s="30" t="s">
        <v>91</v>
      </c>
      <c r="C11" s="134"/>
      <c r="D11" s="134"/>
      <c r="E11" s="134"/>
      <c r="F11" s="134">
        <f t="shared" si="0"/>
        <v>0</v>
      </c>
    </row>
    <row r="12" spans="1:6" ht="14.25">
      <c r="A12" s="31" t="s">
        <v>92</v>
      </c>
      <c r="B12" s="30" t="s">
        <v>93</v>
      </c>
      <c r="C12" s="134"/>
      <c r="D12" s="134"/>
      <c r="E12" s="134">
        <v>3100000</v>
      </c>
      <c r="F12" s="134">
        <f t="shared" si="0"/>
        <v>3100000</v>
      </c>
    </row>
    <row r="13" spans="1:6" ht="14.25">
      <c r="A13" s="31" t="s">
        <v>94</v>
      </c>
      <c r="B13" s="30" t="s">
        <v>95</v>
      </c>
      <c r="C13" s="134"/>
      <c r="D13" s="134"/>
      <c r="E13" s="134"/>
      <c r="F13" s="134">
        <f t="shared" si="0"/>
        <v>0</v>
      </c>
    </row>
    <row r="14" spans="1:6" ht="14.25">
      <c r="A14" s="5" t="s">
        <v>96</v>
      </c>
      <c r="B14" s="30" t="s">
        <v>97</v>
      </c>
      <c r="C14" s="134"/>
      <c r="D14" s="134"/>
      <c r="E14" s="134">
        <v>250000</v>
      </c>
      <c r="F14" s="134">
        <f t="shared" si="0"/>
        <v>250000</v>
      </c>
    </row>
    <row r="15" spans="1:6" ht="14.25">
      <c r="A15" s="5" t="s">
        <v>98</v>
      </c>
      <c r="B15" s="30" t="s">
        <v>99</v>
      </c>
      <c r="C15" s="134"/>
      <c r="D15" s="134"/>
      <c r="E15" s="134">
        <v>500000</v>
      </c>
      <c r="F15" s="134">
        <f t="shared" si="0"/>
        <v>500000</v>
      </c>
    </row>
    <row r="16" spans="1:6" ht="14.25">
      <c r="A16" s="5" t="s">
        <v>100</v>
      </c>
      <c r="B16" s="30" t="s">
        <v>101</v>
      </c>
      <c r="C16" s="134"/>
      <c r="D16" s="134"/>
      <c r="E16" s="134"/>
      <c r="F16" s="134">
        <f t="shared" si="0"/>
        <v>0</v>
      </c>
    </row>
    <row r="17" spans="1:6" ht="14.25">
      <c r="A17" s="5" t="s">
        <v>102</v>
      </c>
      <c r="B17" s="30" t="s">
        <v>103</v>
      </c>
      <c r="C17" s="134"/>
      <c r="D17" s="134"/>
      <c r="E17" s="134"/>
      <c r="F17" s="134">
        <f t="shared" si="0"/>
        <v>0</v>
      </c>
    </row>
    <row r="18" spans="1:6" ht="14.25">
      <c r="A18" s="5" t="s">
        <v>408</v>
      </c>
      <c r="B18" s="30" t="s">
        <v>104</v>
      </c>
      <c r="C18" s="134"/>
      <c r="D18" s="134"/>
      <c r="E18" s="134"/>
      <c r="F18" s="134">
        <f t="shared" si="0"/>
        <v>0</v>
      </c>
    </row>
    <row r="19" spans="1:6" ht="14.25">
      <c r="A19" s="32" t="s">
        <v>381</v>
      </c>
      <c r="B19" s="33" t="s">
        <v>105</v>
      </c>
      <c r="C19" s="135">
        <f>SUM(C6:C18)</f>
        <v>0</v>
      </c>
      <c r="D19" s="135">
        <f>SUM(D6:D18)</f>
        <v>0</v>
      </c>
      <c r="E19" s="135">
        <f>SUM(E6:E18)</f>
        <v>49334490</v>
      </c>
      <c r="F19" s="135">
        <f t="shared" si="0"/>
        <v>49334490</v>
      </c>
    </row>
    <row r="20" spans="1:6" ht="14.25">
      <c r="A20" s="5" t="s">
        <v>106</v>
      </c>
      <c r="B20" s="30" t="s">
        <v>107</v>
      </c>
      <c r="C20" s="134"/>
      <c r="D20" s="134"/>
      <c r="E20" s="134"/>
      <c r="F20" s="134">
        <f t="shared" si="0"/>
        <v>0</v>
      </c>
    </row>
    <row r="21" spans="1:6" ht="14.25">
      <c r="A21" s="5" t="s">
        <v>108</v>
      </c>
      <c r="B21" s="30" t="s">
        <v>109</v>
      </c>
      <c r="C21" s="134"/>
      <c r="D21" s="134"/>
      <c r="E21" s="134"/>
      <c r="F21" s="134">
        <f t="shared" si="0"/>
        <v>0</v>
      </c>
    </row>
    <row r="22" spans="1:6" ht="14.25">
      <c r="A22" s="6" t="s">
        <v>110</v>
      </c>
      <c r="B22" s="30" t="s">
        <v>111</v>
      </c>
      <c r="C22" s="134"/>
      <c r="D22" s="134"/>
      <c r="E22" s="134"/>
      <c r="F22" s="134">
        <f t="shared" si="0"/>
        <v>0</v>
      </c>
    </row>
    <row r="23" spans="1:6" ht="14.25">
      <c r="A23" s="7" t="s">
        <v>382</v>
      </c>
      <c r="B23" s="33" t="s">
        <v>112</v>
      </c>
      <c r="C23" s="134">
        <f>SUM(C20:C22)</f>
        <v>0</v>
      </c>
      <c r="D23" s="134">
        <f>SUM(D20:D22)</f>
        <v>0</v>
      </c>
      <c r="E23" s="134">
        <f>SUM(E20:E22)</f>
        <v>0</v>
      </c>
      <c r="F23" s="134">
        <f t="shared" si="0"/>
        <v>0</v>
      </c>
    </row>
    <row r="24" spans="1:6" ht="14.25">
      <c r="A24" s="52" t="s">
        <v>438</v>
      </c>
      <c r="B24" s="53" t="s">
        <v>113</v>
      </c>
      <c r="C24" s="135">
        <f>SUM(C19+C23)</f>
        <v>0</v>
      </c>
      <c r="D24" s="135">
        <f>SUM(D19+D23)</f>
        <v>0</v>
      </c>
      <c r="E24" s="135">
        <f>SUM(E19+E23)</f>
        <v>49334490</v>
      </c>
      <c r="F24" s="135">
        <f t="shared" si="0"/>
        <v>49334490</v>
      </c>
    </row>
    <row r="25" spans="1:6" ht="14.25">
      <c r="A25" s="39" t="s">
        <v>409</v>
      </c>
      <c r="B25" s="53" t="s">
        <v>114</v>
      </c>
      <c r="C25" s="135"/>
      <c r="D25" s="135"/>
      <c r="E25" s="135">
        <v>11067408</v>
      </c>
      <c r="F25" s="135">
        <f t="shared" si="0"/>
        <v>11067408</v>
      </c>
    </row>
    <row r="26" spans="1:6" ht="14.25">
      <c r="A26" s="5" t="s">
        <v>115</v>
      </c>
      <c r="B26" s="30" t="s">
        <v>116</v>
      </c>
      <c r="C26" s="134"/>
      <c r="D26" s="134"/>
      <c r="E26" s="134">
        <v>1970000</v>
      </c>
      <c r="F26" s="134">
        <f t="shared" si="0"/>
        <v>1970000</v>
      </c>
    </row>
    <row r="27" spans="1:6" ht="14.25">
      <c r="A27" s="5" t="s">
        <v>117</v>
      </c>
      <c r="B27" s="30" t="s">
        <v>118</v>
      </c>
      <c r="C27" s="134"/>
      <c r="D27" s="134"/>
      <c r="E27" s="134">
        <v>538665</v>
      </c>
      <c r="F27" s="134">
        <f t="shared" si="0"/>
        <v>538665</v>
      </c>
    </row>
    <row r="28" spans="1:6" ht="14.25">
      <c r="A28" s="5" t="s">
        <v>119</v>
      </c>
      <c r="B28" s="30" t="s">
        <v>120</v>
      </c>
      <c r="C28" s="134"/>
      <c r="D28" s="134"/>
      <c r="E28" s="134"/>
      <c r="F28" s="134">
        <f t="shared" si="0"/>
        <v>0</v>
      </c>
    </row>
    <row r="29" spans="1:6" ht="14.25">
      <c r="A29" s="7" t="s">
        <v>383</v>
      </c>
      <c r="B29" s="33" t="s">
        <v>121</v>
      </c>
      <c r="C29" s="135">
        <f>SUM(C26:C28)</f>
        <v>0</v>
      </c>
      <c r="D29" s="135">
        <f>SUM(D26:D28)</f>
        <v>0</v>
      </c>
      <c r="E29" s="135">
        <f>SUM(E26:E28)</f>
        <v>2508665</v>
      </c>
      <c r="F29" s="135">
        <f t="shared" si="0"/>
        <v>2508665</v>
      </c>
    </row>
    <row r="30" spans="1:6" ht="14.25">
      <c r="A30" s="5" t="s">
        <v>122</v>
      </c>
      <c r="B30" s="30" t="s">
        <v>123</v>
      </c>
      <c r="C30" s="134"/>
      <c r="D30" s="134"/>
      <c r="E30" s="134">
        <v>380000</v>
      </c>
      <c r="F30" s="134">
        <f t="shared" si="0"/>
        <v>380000</v>
      </c>
    </row>
    <row r="31" spans="1:6" ht="14.25">
      <c r="A31" s="5" t="s">
        <v>124</v>
      </c>
      <c r="B31" s="30" t="s">
        <v>125</v>
      </c>
      <c r="C31" s="134"/>
      <c r="D31" s="134"/>
      <c r="E31" s="134">
        <v>780000</v>
      </c>
      <c r="F31" s="134">
        <f t="shared" si="0"/>
        <v>780000</v>
      </c>
    </row>
    <row r="32" spans="1:6" ht="15" customHeight="1">
      <c r="A32" s="7" t="s">
        <v>439</v>
      </c>
      <c r="B32" s="33" t="s">
        <v>126</v>
      </c>
      <c r="C32" s="135">
        <f>SUM(C30:C31)</f>
        <v>0</v>
      </c>
      <c r="D32" s="135">
        <f>SUM(D30:D31)</f>
        <v>0</v>
      </c>
      <c r="E32" s="135">
        <f>SUM(E30:E31)</f>
        <v>1160000</v>
      </c>
      <c r="F32" s="135">
        <f t="shared" si="0"/>
        <v>1160000</v>
      </c>
    </row>
    <row r="33" spans="1:6" ht="14.25">
      <c r="A33" s="5" t="s">
        <v>127</v>
      </c>
      <c r="B33" s="30" t="s">
        <v>128</v>
      </c>
      <c r="C33" s="134"/>
      <c r="D33" s="134"/>
      <c r="E33" s="134">
        <v>1020000</v>
      </c>
      <c r="F33" s="134">
        <f t="shared" si="0"/>
        <v>1020000</v>
      </c>
    </row>
    <row r="34" spans="1:6" ht="14.25">
      <c r="A34" s="5" t="s">
        <v>129</v>
      </c>
      <c r="B34" s="30" t="s">
        <v>130</v>
      </c>
      <c r="C34" s="134"/>
      <c r="D34" s="134"/>
      <c r="E34" s="134"/>
      <c r="F34" s="134">
        <f t="shared" si="0"/>
        <v>0</v>
      </c>
    </row>
    <row r="35" spans="1:6" ht="14.25">
      <c r="A35" s="5" t="s">
        <v>410</v>
      </c>
      <c r="B35" s="30" t="s">
        <v>131</v>
      </c>
      <c r="C35" s="134"/>
      <c r="D35" s="134"/>
      <c r="E35" s="134">
        <v>100000</v>
      </c>
      <c r="F35" s="134">
        <f t="shared" si="0"/>
        <v>100000</v>
      </c>
    </row>
    <row r="36" spans="1:6" ht="14.25">
      <c r="A36" s="5" t="s">
        <v>132</v>
      </c>
      <c r="B36" s="30" t="s">
        <v>133</v>
      </c>
      <c r="C36" s="134"/>
      <c r="D36" s="134"/>
      <c r="E36" s="134">
        <v>1461000</v>
      </c>
      <c r="F36" s="134">
        <f t="shared" si="0"/>
        <v>1461000</v>
      </c>
    </row>
    <row r="37" spans="1:6" ht="14.25">
      <c r="A37" s="10" t="s">
        <v>411</v>
      </c>
      <c r="B37" s="30" t="s">
        <v>134</v>
      </c>
      <c r="C37" s="134"/>
      <c r="D37" s="134"/>
      <c r="E37" s="134"/>
      <c r="F37" s="134">
        <f t="shared" si="0"/>
        <v>0</v>
      </c>
    </row>
    <row r="38" spans="1:6" ht="14.25">
      <c r="A38" s="6" t="s">
        <v>135</v>
      </c>
      <c r="B38" s="30" t="s">
        <v>136</v>
      </c>
      <c r="C38" s="134"/>
      <c r="D38" s="134"/>
      <c r="E38" s="134">
        <v>1800000</v>
      </c>
      <c r="F38" s="134">
        <f t="shared" si="0"/>
        <v>1800000</v>
      </c>
    </row>
    <row r="39" spans="1:6" ht="14.25">
      <c r="A39" s="5" t="s">
        <v>412</v>
      </c>
      <c r="B39" s="30" t="s">
        <v>137</v>
      </c>
      <c r="C39" s="134"/>
      <c r="D39" s="134"/>
      <c r="E39" s="134">
        <v>160000</v>
      </c>
      <c r="F39" s="134">
        <f t="shared" si="0"/>
        <v>160000</v>
      </c>
    </row>
    <row r="40" spans="1:6" ht="14.25">
      <c r="A40" s="7" t="s">
        <v>384</v>
      </c>
      <c r="B40" s="33" t="s">
        <v>138</v>
      </c>
      <c r="C40" s="135">
        <f>SUM(C33:C39)</f>
        <v>0</v>
      </c>
      <c r="D40" s="135">
        <f>SUM(D33:D39)</f>
        <v>0</v>
      </c>
      <c r="E40" s="135">
        <f>SUM(E33:E39)</f>
        <v>4541000</v>
      </c>
      <c r="F40" s="135">
        <f t="shared" si="0"/>
        <v>4541000</v>
      </c>
    </row>
    <row r="41" spans="1:6" ht="14.25">
      <c r="A41" s="5" t="s">
        <v>139</v>
      </c>
      <c r="B41" s="30" t="s">
        <v>140</v>
      </c>
      <c r="C41" s="134"/>
      <c r="D41" s="134"/>
      <c r="E41" s="134">
        <v>1180000</v>
      </c>
      <c r="F41" s="134">
        <f t="shared" si="0"/>
        <v>1180000</v>
      </c>
    </row>
    <row r="42" spans="1:6" ht="14.25">
      <c r="A42" s="5" t="s">
        <v>141</v>
      </c>
      <c r="B42" s="30" t="s">
        <v>142</v>
      </c>
      <c r="C42" s="134"/>
      <c r="D42" s="134"/>
      <c r="E42" s="134"/>
      <c r="F42" s="134">
        <f t="shared" si="0"/>
        <v>0</v>
      </c>
    </row>
    <row r="43" spans="1:6" ht="14.25">
      <c r="A43" s="7" t="s">
        <v>385</v>
      </c>
      <c r="B43" s="33" t="s">
        <v>143</v>
      </c>
      <c r="C43" s="135">
        <f>SUM(C41:C42)</f>
        <v>0</v>
      </c>
      <c r="D43" s="135">
        <f>SUM(D41:D42)</f>
        <v>0</v>
      </c>
      <c r="E43" s="135">
        <f>SUM(E41:E42)</f>
        <v>1180000</v>
      </c>
      <c r="F43" s="135">
        <f t="shared" si="0"/>
        <v>1180000</v>
      </c>
    </row>
    <row r="44" spans="1:6" ht="14.25">
      <c r="A44" s="5" t="s">
        <v>144</v>
      </c>
      <c r="B44" s="30" t="s">
        <v>145</v>
      </c>
      <c r="C44" s="134"/>
      <c r="D44" s="134"/>
      <c r="E44" s="134">
        <v>1607094</v>
      </c>
      <c r="F44" s="134">
        <f t="shared" si="0"/>
        <v>1607094</v>
      </c>
    </row>
    <row r="45" spans="1:6" ht="14.25">
      <c r="A45" s="5" t="s">
        <v>146</v>
      </c>
      <c r="B45" s="30" t="s">
        <v>147</v>
      </c>
      <c r="C45" s="134"/>
      <c r="D45" s="134"/>
      <c r="E45" s="134"/>
      <c r="F45" s="134">
        <f t="shared" si="0"/>
        <v>0</v>
      </c>
    </row>
    <row r="46" spans="1:6" ht="14.25">
      <c r="A46" s="5" t="s">
        <v>413</v>
      </c>
      <c r="B46" s="30" t="s">
        <v>148</v>
      </c>
      <c r="C46" s="134"/>
      <c r="D46" s="134"/>
      <c r="E46" s="134"/>
      <c r="F46" s="134">
        <f t="shared" si="0"/>
        <v>0</v>
      </c>
    </row>
    <row r="47" spans="1:6" ht="14.25">
      <c r="A47" s="5" t="s">
        <v>414</v>
      </c>
      <c r="B47" s="30" t="s">
        <v>149</v>
      </c>
      <c r="C47" s="134"/>
      <c r="D47" s="134"/>
      <c r="E47" s="134">
        <v>150000</v>
      </c>
      <c r="F47" s="134">
        <f t="shared" si="0"/>
        <v>150000</v>
      </c>
    </row>
    <row r="48" spans="1:6" ht="14.25">
      <c r="A48" s="5" t="s">
        <v>150</v>
      </c>
      <c r="B48" s="30" t="s">
        <v>151</v>
      </c>
      <c r="C48" s="134"/>
      <c r="D48" s="134"/>
      <c r="E48" s="134">
        <v>250000</v>
      </c>
      <c r="F48" s="134">
        <f t="shared" si="0"/>
        <v>250000</v>
      </c>
    </row>
    <row r="49" spans="1:6" ht="14.25">
      <c r="A49" s="7" t="s">
        <v>386</v>
      </c>
      <c r="B49" s="33" t="s">
        <v>152</v>
      </c>
      <c r="C49" s="135">
        <f>SUM(C44:C48)</f>
        <v>0</v>
      </c>
      <c r="D49" s="135">
        <f>SUM(D44:D48)</f>
        <v>0</v>
      </c>
      <c r="E49" s="135">
        <f>SUM(E44:E48)</f>
        <v>2007094</v>
      </c>
      <c r="F49" s="135">
        <f t="shared" si="0"/>
        <v>2007094</v>
      </c>
    </row>
    <row r="50" spans="1:6" ht="14.25">
      <c r="A50" s="39" t="s">
        <v>387</v>
      </c>
      <c r="B50" s="53" t="s">
        <v>153</v>
      </c>
      <c r="C50" s="135">
        <f>SUM(C29+C32+C40+C43+C49)</f>
        <v>0</v>
      </c>
      <c r="D50" s="135">
        <f>SUM(D29+D32+D40+D43+D49)</f>
        <v>0</v>
      </c>
      <c r="E50" s="135">
        <f>SUM(E29+E32+E40+E43+E49)</f>
        <v>11396759</v>
      </c>
      <c r="F50" s="135">
        <f t="shared" si="0"/>
        <v>11396759</v>
      </c>
    </row>
    <row r="51" spans="1:6" ht="14.25">
      <c r="A51" s="13" t="s">
        <v>154</v>
      </c>
      <c r="B51" s="30" t="s">
        <v>155</v>
      </c>
      <c r="C51" s="134"/>
      <c r="D51" s="134"/>
      <c r="E51" s="134"/>
      <c r="F51" s="134">
        <f t="shared" si="0"/>
        <v>0</v>
      </c>
    </row>
    <row r="52" spans="1:6" ht="14.25">
      <c r="A52" s="13" t="s">
        <v>388</v>
      </c>
      <c r="B52" s="30" t="s">
        <v>156</v>
      </c>
      <c r="C52" s="134"/>
      <c r="D52" s="134"/>
      <c r="E52" s="134"/>
      <c r="F52" s="134">
        <f t="shared" si="0"/>
        <v>0</v>
      </c>
    </row>
    <row r="53" spans="1:6" ht="14.25">
      <c r="A53" s="16" t="s">
        <v>415</v>
      </c>
      <c r="B53" s="30" t="s">
        <v>157</v>
      </c>
      <c r="C53" s="134"/>
      <c r="D53" s="134"/>
      <c r="E53" s="134"/>
      <c r="F53" s="134">
        <f t="shared" si="0"/>
        <v>0</v>
      </c>
    </row>
    <row r="54" spans="1:6" ht="14.25">
      <c r="A54" s="16" t="s">
        <v>416</v>
      </c>
      <c r="B54" s="30" t="s">
        <v>158</v>
      </c>
      <c r="C54" s="134"/>
      <c r="D54" s="134"/>
      <c r="E54" s="134"/>
      <c r="F54" s="134">
        <f t="shared" si="0"/>
        <v>0</v>
      </c>
    </row>
    <row r="55" spans="1:6" ht="14.25">
      <c r="A55" s="16" t="s">
        <v>417</v>
      </c>
      <c r="B55" s="30" t="s">
        <v>159</v>
      </c>
      <c r="C55" s="134"/>
      <c r="D55" s="134"/>
      <c r="E55" s="134"/>
      <c r="F55" s="134">
        <f t="shared" si="0"/>
        <v>0</v>
      </c>
    </row>
    <row r="56" spans="1:6" ht="14.25">
      <c r="A56" s="13" t="s">
        <v>418</v>
      </c>
      <c r="B56" s="30" t="s">
        <v>160</v>
      </c>
      <c r="C56" s="134"/>
      <c r="D56" s="134"/>
      <c r="E56" s="134"/>
      <c r="F56" s="134">
        <f t="shared" si="0"/>
        <v>0</v>
      </c>
    </row>
    <row r="57" spans="1:6" ht="14.25">
      <c r="A57" s="13" t="s">
        <v>419</v>
      </c>
      <c r="B57" s="30" t="s">
        <v>161</v>
      </c>
      <c r="C57" s="134"/>
      <c r="D57" s="134"/>
      <c r="E57" s="134"/>
      <c r="F57" s="134">
        <f t="shared" si="0"/>
        <v>0</v>
      </c>
    </row>
    <row r="58" spans="1:6" ht="14.25">
      <c r="A58" s="13" t="s">
        <v>420</v>
      </c>
      <c r="B58" s="30" t="s">
        <v>162</v>
      </c>
      <c r="C58" s="134"/>
      <c r="D58" s="134"/>
      <c r="E58" s="134"/>
      <c r="F58" s="134">
        <f t="shared" si="0"/>
        <v>0</v>
      </c>
    </row>
    <row r="59" spans="1:6" ht="14.25">
      <c r="A59" s="50" t="s">
        <v>389</v>
      </c>
      <c r="B59" s="53" t="s">
        <v>163</v>
      </c>
      <c r="C59" s="135">
        <f>SUM(C51:C58)</f>
        <v>0</v>
      </c>
      <c r="D59" s="135">
        <f>SUM(D51:D58)</f>
        <v>0</v>
      </c>
      <c r="E59" s="135">
        <f>SUM(E51:E58)</f>
        <v>0</v>
      </c>
      <c r="F59" s="134">
        <f t="shared" si="0"/>
        <v>0</v>
      </c>
    </row>
    <row r="60" spans="1:6" ht="14.25">
      <c r="A60" s="12" t="s">
        <v>421</v>
      </c>
      <c r="B60" s="30" t="s">
        <v>164</v>
      </c>
      <c r="C60" s="134"/>
      <c r="D60" s="134"/>
      <c r="E60" s="134"/>
      <c r="F60" s="134">
        <f t="shared" si="0"/>
        <v>0</v>
      </c>
    </row>
    <row r="61" spans="1:6" ht="14.25">
      <c r="A61" s="12" t="s">
        <v>165</v>
      </c>
      <c r="B61" s="30" t="s">
        <v>166</v>
      </c>
      <c r="C61" s="134"/>
      <c r="D61" s="134"/>
      <c r="E61" s="134"/>
      <c r="F61" s="134">
        <f t="shared" si="0"/>
        <v>0</v>
      </c>
    </row>
    <row r="62" spans="1:6" ht="14.25">
      <c r="A62" s="12" t="s">
        <v>167</v>
      </c>
      <c r="B62" s="30" t="s">
        <v>168</v>
      </c>
      <c r="C62" s="134"/>
      <c r="D62" s="134"/>
      <c r="E62" s="134"/>
      <c r="F62" s="134">
        <f t="shared" si="0"/>
        <v>0</v>
      </c>
    </row>
    <row r="63" spans="1:6" ht="14.25">
      <c r="A63" s="12" t="s">
        <v>390</v>
      </c>
      <c r="B63" s="30" t="s">
        <v>169</v>
      </c>
      <c r="C63" s="134"/>
      <c r="D63" s="134"/>
      <c r="E63" s="134"/>
      <c r="F63" s="134">
        <f t="shared" si="0"/>
        <v>0</v>
      </c>
    </row>
    <row r="64" spans="1:6" ht="14.25">
      <c r="A64" s="12" t="s">
        <v>422</v>
      </c>
      <c r="B64" s="30" t="s">
        <v>170</v>
      </c>
      <c r="C64" s="134"/>
      <c r="D64" s="134"/>
      <c r="E64" s="134"/>
      <c r="F64" s="134">
        <f t="shared" si="0"/>
        <v>0</v>
      </c>
    </row>
    <row r="65" spans="1:6" ht="14.25">
      <c r="A65" s="12" t="s">
        <v>391</v>
      </c>
      <c r="B65" s="30" t="s">
        <v>171</v>
      </c>
      <c r="C65" s="134"/>
      <c r="D65" s="134"/>
      <c r="E65" s="134"/>
      <c r="F65" s="134">
        <f t="shared" si="0"/>
        <v>0</v>
      </c>
    </row>
    <row r="66" spans="1:6" ht="14.25">
      <c r="A66" s="12" t="s">
        <v>423</v>
      </c>
      <c r="B66" s="30" t="s">
        <v>172</v>
      </c>
      <c r="C66" s="134"/>
      <c r="D66" s="134"/>
      <c r="E66" s="134"/>
      <c r="F66" s="134">
        <f t="shared" si="0"/>
        <v>0</v>
      </c>
    </row>
    <row r="67" spans="1:6" ht="14.25">
      <c r="A67" s="12" t="s">
        <v>424</v>
      </c>
      <c r="B67" s="30" t="s">
        <v>173</v>
      </c>
      <c r="C67" s="134"/>
      <c r="D67" s="134"/>
      <c r="E67" s="134"/>
      <c r="F67" s="134">
        <f t="shared" si="0"/>
        <v>0</v>
      </c>
    </row>
    <row r="68" spans="1:6" ht="14.25">
      <c r="A68" s="12" t="s">
        <v>174</v>
      </c>
      <c r="B68" s="30" t="s">
        <v>175</v>
      </c>
      <c r="C68" s="134"/>
      <c r="D68" s="134"/>
      <c r="E68" s="134"/>
      <c r="F68" s="134">
        <f t="shared" si="0"/>
        <v>0</v>
      </c>
    </row>
    <row r="69" spans="1:6" ht="14.25">
      <c r="A69" s="19" t="s">
        <v>176</v>
      </c>
      <c r="B69" s="30" t="s">
        <v>177</v>
      </c>
      <c r="C69" s="134"/>
      <c r="D69" s="134"/>
      <c r="E69" s="134"/>
      <c r="F69" s="134">
        <f t="shared" si="0"/>
        <v>0</v>
      </c>
    </row>
    <row r="70" spans="1:6" ht="14.25">
      <c r="A70" s="12" t="s">
        <v>425</v>
      </c>
      <c r="B70" s="30" t="s">
        <v>178</v>
      </c>
      <c r="C70" s="134"/>
      <c r="D70" s="134"/>
      <c r="E70" s="134"/>
      <c r="F70" s="134">
        <f t="shared" si="0"/>
        <v>0</v>
      </c>
    </row>
    <row r="71" spans="1:6" ht="14.25">
      <c r="A71" s="19" t="s">
        <v>555</v>
      </c>
      <c r="B71" s="30" t="s">
        <v>179</v>
      </c>
      <c r="C71" s="134"/>
      <c r="D71" s="134"/>
      <c r="E71" s="134"/>
      <c r="F71" s="134">
        <f aca="true" t="shared" si="1" ref="F71:F122">SUM(C71:E71)</f>
        <v>0</v>
      </c>
    </row>
    <row r="72" spans="1:6" ht="14.25">
      <c r="A72" s="19" t="s">
        <v>556</v>
      </c>
      <c r="B72" s="30" t="s">
        <v>179</v>
      </c>
      <c r="C72" s="134"/>
      <c r="D72" s="134"/>
      <c r="E72" s="134"/>
      <c r="F72" s="134">
        <f t="shared" si="1"/>
        <v>0</v>
      </c>
    </row>
    <row r="73" spans="1:6" ht="14.25">
      <c r="A73" s="50" t="s">
        <v>392</v>
      </c>
      <c r="B73" s="53" t="s">
        <v>180</v>
      </c>
      <c r="C73" s="135">
        <f>SUM(C60:C72)</f>
        <v>0</v>
      </c>
      <c r="D73" s="135">
        <f>SUM(D60:D72)</f>
        <v>0</v>
      </c>
      <c r="E73" s="135">
        <f>SUM(E60:E72)</f>
        <v>0</v>
      </c>
      <c r="F73" s="134">
        <f t="shared" si="1"/>
        <v>0</v>
      </c>
    </row>
    <row r="74" spans="1:6" ht="15">
      <c r="A74" s="61" t="s">
        <v>544</v>
      </c>
      <c r="B74" s="53"/>
      <c r="C74" s="135">
        <f>SUM(C24+C25+C50+C59+C73)</f>
        <v>0</v>
      </c>
      <c r="D74" s="135">
        <f>SUM(D24+D25+D50+D59+D73)</f>
        <v>0</v>
      </c>
      <c r="E74" s="135">
        <f>SUM(E24+E25+E50+E59+E73)</f>
        <v>71798657</v>
      </c>
      <c r="F74" s="135">
        <f t="shared" si="1"/>
        <v>71798657</v>
      </c>
    </row>
    <row r="75" spans="1:6" ht="14.25">
      <c r="A75" s="34" t="s">
        <v>181</v>
      </c>
      <c r="B75" s="30" t="s">
        <v>182</v>
      </c>
      <c r="C75" s="134"/>
      <c r="D75" s="134"/>
      <c r="E75" s="134"/>
      <c r="F75" s="134">
        <f t="shared" si="1"/>
        <v>0</v>
      </c>
    </row>
    <row r="76" spans="1:6" ht="14.25">
      <c r="A76" s="34" t="s">
        <v>426</v>
      </c>
      <c r="B76" s="30" t="s">
        <v>183</v>
      </c>
      <c r="C76" s="134"/>
      <c r="D76" s="134"/>
      <c r="E76" s="134"/>
      <c r="F76" s="134">
        <f t="shared" si="1"/>
        <v>0</v>
      </c>
    </row>
    <row r="77" spans="1:6" ht="14.25">
      <c r="A77" s="34" t="s">
        <v>184</v>
      </c>
      <c r="B77" s="30" t="s">
        <v>185</v>
      </c>
      <c r="C77" s="134"/>
      <c r="D77" s="134"/>
      <c r="E77" s="134"/>
      <c r="F77" s="134">
        <f t="shared" si="1"/>
        <v>0</v>
      </c>
    </row>
    <row r="78" spans="1:6" ht="14.25">
      <c r="A78" s="34" t="s">
        <v>186</v>
      </c>
      <c r="B78" s="30" t="s">
        <v>187</v>
      </c>
      <c r="C78" s="134"/>
      <c r="D78" s="134"/>
      <c r="E78" s="134"/>
      <c r="F78" s="134">
        <f t="shared" si="1"/>
        <v>0</v>
      </c>
    </row>
    <row r="79" spans="1:6" ht="14.25">
      <c r="A79" s="6" t="s">
        <v>188</v>
      </c>
      <c r="B79" s="30" t="s">
        <v>189</v>
      </c>
      <c r="C79" s="134"/>
      <c r="D79" s="134"/>
      <c r="E79" s="134"/>
      <c r="F79" s="134">
        <f t="shared" si="1"/>
        <v>0</v>
      </c>
    </row>
    <row r="80" spans="1:6" ht="14.25">
      <c r="A80" s="6" t="s">
        <v>190</v>
      </c>
      <c r="B80" s="30" t="s">
        <v>191</v>
      </c>
      <c r="C80" s="134"/>
      <c r="D80" s="134"/>
      <c r="E80" s="134"/>
      <c r="F80" s="134">
        <f t="shared" si="1"/>
        <v>0</v>
      </c>
    </row>
    <row r="81" spans="1:6" ht="14.25">
      <c r="A81" s="6" t="s">
        <v>192</v>
      </c>
      <c r="B81" s="30" t="s">
        <v>193</v>
      </c>
      <c r="C81" s="134"/>
      <c r="D81" s="134"/>
      <c r="E81" s="134"/>
      <c r="F81" s="134">
        <f t="shared" si="1"/>
        <v>0</v>
      </c>
    </row>
    <row r="82" spans="1:6" ht="14.25">
      <c r="A82" s="51" t="s">
        <v>394</v>
      </c>
      <c r="B82" s="53" t="s">
        <v>194</v>
      </c>
      <c r="C82" s="135">
        <f>SUM(C75:C81)</f>
        <v>0</v>
      </c>
      <c r="D82" s="135">
        <f>SUM(D75:D81)</f>
        <v>0</v>
      </c>
      <c r="E82" s="135">
        <f>SUM(E75:E81)</f>
        <v>0</v>
      </c>
      <c r="F82" s="135">
        <f t="shared" si="1"/>
        <v>0</v>
      </c>
    </row>
    <row r="83" spans="1:6" ht="14.25">
      <c r="A83" s="13" t="s">
        <v>195</v>
      </c>
      <c r="B83" s="30" t="s">
        <v>196</v>
      </c>
      <c r="C83" s="134"/>
      <c r="D83" s="134"/>
      <c r="E83" s="134"/>
      <c r="F83" s="134">
        <f t="shared" si="1"/>
        <v>0</v>
      </c>
    </row>
    <row r="84" spans="1:6" ht="14.25">
      <c r="A84" s="13" t="s">
        <v>197</v>
      </c>
      <c r="B84" s="30" t="s">
        <v>198</v>
      </c>
      <c r="C84" s="134"/>
      <c r="D84" s="134"/>
      <c r="E84" s="134"/>
      <c r="F84" s="134">
        <f t="shared" si="1"/>
        <v>0</v>
      </c>
    </row>
    <row r="85" spans="1:6" ht="14.25">
      <c r="A85" s="13" t="s">
        <v>199</v>
      </c>
      <c r="B85" s="30" t="s">
        <v>200</v>
      </c>
      <c r="C85" s="134"/>
      <c r="D85" s="134"/>
      <c r="E85" s="134"/>
      <c r="F85" s="134">
        <f t="shared" si="1"/>
        <v>0</v>
      </c>
    </row>
    <row r="86" spans="1:6" ht="14.25">
      <c r="A86" s="13" t="s">
        <v>201</v>
      </c>
      <c r="B86" s="30" t="s">
        <v>202</v>
      </c>
      <c r="C86" s="134"/>
      <c r="D86" s="134"/>
      <c r="E86" s="134"/>
      <c r="F86" s="134">
        <f t="shared" si="1"/>
        <v>0</v>
      </c>
    </row>
    <row r="87" spans="1:6" ht="14.25">
      <c r="A87" s="50" t="s">
        <v>395</v>
      </c>
      <c r="B87" s="53" t="s">
        <v>203</v>
      </c>
      <c r="C87" s="135">
        <f>SUM(C83:C86)</f>
        <v>0</v>
      </c>
      <c r="D87" s="135">
        <f>SUM(D83:D86)</f>
        <v>0</v>
      </c>
      <c r="E87" s="135">
        <f>SUM(E83:E86)</f>
        <v>0</v>
      </c>
      <c r="F87" s="134">
        <f t="shared" si="1"/>
        <v>0</v>
      </c>
    </row>
    <row r="88" spans="1:6" ht="14.25">
      <c r="A88" s="13" t="s">
        <v>204</v>
      </c>
      <c r="B88" s="30" t="s">
        <v>205</v>
      </c>
      <c r="C88" s="134"/>
      <c r="D88" s="134"/>
      <c r="E88" s="134"/>
      <c r="F88" s="134">
        <f t="shared" si="1"/>
        <v>0</v>
      </c>
    </row>
    <row r="89" spans="1:6" ht="14.25">
      <c r="A89" s="13" t="s">
        <v>427</v>
      </c>
      <c r="B89" s="30" t="s">
        <v>206</v>
      </c>
      <c r="C89" s="134"/>
      <c r="D89" s="134"/>
      <c r="E89" s="134"/>
      <c r="F89" s="134">
        <f t="shared" si="1"/>
        <v>0</v>
      </c>
    </row>
    <row r="90" spans="1:6" ht="14.25">
      <c r="A90" s="13" t="s">
        <v>428</v>
      </c>
      <c r="B90" s="30" t="s">
        <v>207</v>
      </c>
      <c r="C90" s="134"/>
      <c r="D90" s="134"/>
      <c r="E90" s="134"/>
      <c r="F90" s="134">
        <f t="shared" si="1"/>
        <v>0</v>
      </c>
    </row>
    <row r="91" spans="1:6" ht="14.25">
      <c r="A91" s="13" t="s">
        <v>429</v>
      </c>
      <c r="B91" s="30" t="s">
        <v>208</v>
      </c>
      <c r="C91" s="134"/>
      <c r="D91" s="134"/>
      <c r="E91" s="134"/>
      <c r="F91" s="134">
        <f t="shared" si="1"/>
        <v>0</v>
      </c>
    </row>
    <row r="92" spans="1:6" ht="14.25">
      <c r="A92" s="13" t="s">
        <v>430</v>
      </c>
      <c r="B92" s="30" t="s">
        <v>209</v>
      </c>
      <c r="C92" s="134"/>
      <c r="D92" s="134"/>
      <c r="E92" s="134"/>
      <c r="F92" s="134">
        <f t="shared" si="1"/>
        <v>0</v>
      </c>
    </row>
    <row r="93" spans="1:6" ht="14.25">
      <c r="A93" s="13" t="s">
        <v>431</v>
      </c>
      <c r="B93" s="30" t="s">
        <v>210</v>
      </c>
      <c r="C93" s="134"/>
      <c r="D93" s="134"/>
      <c r="E93" s="134"/>
      <c r="F93" s="134">
        <f t="shared" si="1"/>
        <v>0</v>
      </c>
    </row>
    <row r="94" spans="1:6" ht="14.25">
      <c r="A94" s="13" t="s">
        <v>211</v>
      </c>
      <c r="B94" s="30" t="s">
        <v>212</v>
      </c>
      <c r="C94" s="134"/>
      <c r="D94" s="134"/>
      <c r="E94" s="134"/>
      <c r="F94" s="134">
        <f t="shared" si="1"/>
        <v>0</v>
      </c>
    </row>
    <row r="95" spans="1:6" ht="14.25">
      <c r="A95" s="13" t="s">
        <v>432</v>
      </c>
      <c r="B95" s="30" t="s">
        <v>213</v>
      </c>
      <c r="C95" s="134"/>
      <c r="D95" s="134"/>
      <c r="E95" s="134"/>
      <c r="F95" s="134">
        <f t="shared" si="1"/>
        <v>0</v>
      </c>
    </row>
    <row r="96" spans="1:6" ht="14.25">
      <c r="A96" s="50" t="s">
        <v>396</v>
      </c>
      <c r="B96" s="53" t="s">
        <v>214</v>
      </c>
      <c r="C96" s="135">
        <f>SUM(C88:C95)</f>
        <v>0</v>
      </c>
      <c r="D96" s="135">
        <f>SUM(D88:D95)</f>
        <v>0</v>
      </c>
      <c r="E96" s="135">
        <f>SUM(E88:E95)</f>
        <v>0</v>
      </c>
      <c r="F96" s="134">
        <f t="shared" si="1"/>
        <v>0</v>
      </c>
    </row>
    <row r="97" spans="1:6" ht="15">
      <c r="A97" s="61" t="s">
        <v>543</v>
      </c>
      <c r="B97" s="53"/>
      <c r="C97" s="135">
        <f>SUM(C96,C87,C82)</f>
        <v>0</v>
      </c>
      <c r="D97" s="135">
        <f>SUM(D96,D87,D82)</f>
        <v>0</v>
      </c>
      <c r="E97" s="135">
        <f>SUM(E96,E87,E82)</f>
        <v>0</v>
      </c>
      <c r="F97" s="135">
        <f t="shared" si="1"/>
        <v>0</v>
      </c>
    </row>
    <row r="98" spans="1:6" ht="15">
      <c r="A98" s="35" t="s">
        <v>440</v>
      </c>
      <c r="B98" s="36" t="s">
        <v>215</v>
      </c>
      <c r="C98" s="135">
        <f>SUM(C74+C97)</f>
        <v>0</v>
      </c>
      <c r="D98" s="135">
        <f>SUM(D74+D97)</f>
        <v>0</v>
      </c>
      <c r="E98" s="135">
        <f>SUM(E74+E97)</f>
        <v>71798657</v>
      </c>
      <c r="F98" s="135">
        <f t="shared" si="1"/>
        <v>71798657</v>
      </c>
    </row>
    <row r="99" spans="1:25" ht="14.25">
      <c r="A99" s="13" t="s">
        <v>433</v>
      </c>
      <c r="B99" s="5" t="s">
        <v>216</v>
      </c>
      <c r="C99" s="136"/>
      <c r="D99" s="136"/>
      <c r="E99" s="136"/>
      <c r="F99" s="134">
        <f t="shared" si="1"/>
        <v>0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3"/>
      <c r="Y99" s="23"/>
    </row>
    <row r="100" spans="1:25" ht="14.25">
      <c r="A100" s="13" t="s">
        <v>219</v>
      </c>
      <c r="B100" s="5" t="s">
        <v>220</v>
      </c>
      <c r="C100" s="136"/>
      <c r="D100" s="136"/>
      <c r="E100" s="136"/>
      <c r="F100" s="134">
        <f t="shared" si="1"/>
        <v>0</v>
      </c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3"/>
      <c r="Y100" s="23"/>
    </row>
    <row r="101" spans="1:25" ht="14.25">
      <c r="A101" s="13" t="s">
        <v>434</v>
      </c>
      <c r="B101" s="5" t="s">
        <v>221</v>
      </c>
      <c r="C101" s="136"/>
      <c r="D101" s="136"/>
      <c r="E101" s="136"/>
      <c r="F101" s="134">
        <f t="shared" si="1"/>
        <v>0</v>
      </c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3"/>
      <c r="Y101" s="23"/>
    </row>
    <row r="102" spans="1:25" ht="14.25">
      <c r="A102" s="15" t="s">
        <v>397</v>
      </c>
      <c r="B102" s="7" t="s">
        <v>223</v>
      </c>
      <c r="C102" s="137">
        <f>SUM(C99:C101)</f>
        <v>0</v>
      </c>
      <c r="D102" s="137">
        <f>SUM(D99:D101)</f>
        <v>0</v>
      </c>
      <c r="E102" s="137">
        <f>SUM(E99:E101)</f>
        <v>0</v>
      </c>
      <c r="F102" s="134">
        <f t="shared" si="1"/>
        <v>0</v>
      </c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3"/>
      <c r="Y102" s="23"/>
    </row>
    <row r="103" spans="1:25" ht="14.25">
      <c r="A103" s="37" t="s">
        <v>435</v>
      </c>
      <c r="B103" s="5" t="s">
        <v>224</v>
      </c>
      <c r="C103" s="138"/>
      <c r="D103" s="138"/>
      <c r="E103" s="138"/>
      <c r="F103" s="134">
        <f t="shared" si="1"/>
        <v>0</v>
      </c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3"/>
      <c r="Y103" s="23"/>
    </row>
    <row r="104" spans="1:25" ht="14.25">
      <c r="A104" s="37" t="s">
        <v>403</v>
      </c>
      <c r="B104" s="5" t="s">
        <v>227</v>
      </c>
      <c r="C104" s="138"/>
      <c r="D104" s="138"/>
      <c r="E104" s="138"/>
      <c r="F104" s="134">
        <f t="shared" si="1"/>
        <v>0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3"/>
      <c r="Y104" s="23"/>
    </row>
    <row r="105" spans="1:25" ht="14.25">
      <c r="A105" s="13" t="s">
        <v>228</v>
      </c>
      <c r="B105" s="5" t="s">
        <v>229</v>
      </c>
      <c r="C105" s="136"/>
      <c r="D105" s="136"/>
      <c r="E105" s="136"/>
      <c r="F105" s="134">
        <f t="shared" si="1"/>
        <v>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3"/>
      <c r="Y105" s="23"/>
    </row>
    <row r="106" spans="1:25" ht="14.25">
      <c r="A106" s="13" t="s">
        <v>436</v>
      </c>
      <c r="B106" s="5" t="s">
        <v>230</v>
      </c>
      <c r="C106" s="136"/>
      <c r="D106" s="136"/>
      <c r="E106" s="136"/>
      <c r="F106" s="134">
        <f t="shared" si="1"/>
        <v>0</v>
      </c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3"/>
      <c r="Y106" s="23"/>
    </row>
    <row r="107" spans="1:25" ht="14.25">
      <c r="A107" s="14" t="s">
        <v>400</v>
      </c>
      <c r="B107" s="7" t="s">
        <v>231</v>
      </c>
      <c r="C107" s="139">
        <f>SUM(C103:C106)</f>
        <v>0</v>
      </c>
      <c r="D107" s="139">
        <f>SUM(D103:D106)</f>
        <v>0</v>
      </c>
      <c r="E107" s="139">
        <f>SUM(E103:E106)</f>
        <v>0</v>
      </c>
      <c r="F107" s="134">
        <f t="shared" si="1"/>
        <v>0</v>
      </c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3"/>
      <c r="Y107" s="23"/>
    </row>
    <row r="108" spans="1:25" ht="14.25">
      <c r="A108" s="37" t="s">
        <v>232</v>
      </c>
      <c r="B108" s="5" t="s">
        <v>233</v>
      </c>
      <c r="C108" s="138"/>
      <c r="D108" s="138"/>
      <c r="E108" s="138"/>
      <c r="F108" s="134">
        <f t="shared" si="1"/>
        <v>0</v>
      </c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3"/>
      <c r="Y108" s="23"/>
    </row>
    <row r="109" spans="1:25" ht="14.25">
      <c r="A109" s="37" t="s">
        <v>234</v>
      </c>
      <c r="B109" s="5" t="s">
        <v>235</v>
      </c>
      <c r="C109" s="138"/>
      <c r="D109" s="138"/>
      <c r="E109" s="138"/>
      <c r="F109" s="134">
        <f t="shared" si="1"/>
        <v>0</v>
      </c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3"/>
      <c r="Y109" s="23"/>
    </row>
    <row r="110" spans="1:25" ht="14.25">
      <c r="A110" s="14" t="s">
        <v>236</v>
      </c>
      <c r="B110" s="7" t="s">
        <v>237</v>
      </c>
      <c r="C110" s="138"/>
      <c r="D110" s="138"/>
      <c r="E110" s="138"/>
      <c r="F110" s="134">
        <f t="shared" si="1"/>
        <v>0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3"/>
      <c r="Y110" s="23"/>
    </row>
    <row r="111" spans="1:25" ht="14.25">
      <c r="A111" s="37" t="s">
        <v>238</v>
      </c>
      <c r="B111" s="5" t="s">
        <v>239</v>
      </c>
      <c r="C111" s="138"/>
      <c r="D111" s="138"/>
      <c r="E111" s="138"/>
      <c r="F111" s="134">
        <f t="shared" si="1"/>
        <v>0</v>
      </c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3"/>
      <c r="Y111" s="23"/>
    </row>
    <row r="112" spans="1:25" ht="14.25">
      <c r="A112" s="37" t="s">
        <v>240</v>
      </c>
      <c r="B112" s="5" t="s">
        <v>241</v>
      </c>
      <c r="C112" s="138"/>
      <c r="D112" s="138"/>
      <c r="E112" s="138"/>
      <c r="F112" s="134">
        <f t="shared" si="1"/>
        <v>0</v>
      </c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3"/>
      <c r="Y112" s="23"/>
    </row>
    <row r="113" spans="1:25" ht="14.25">
      <c r="A113" s="37" t="s">
        <v>242</v>
      </c>
      <c r="B113" s="5" t="s">
        <v>243</v>
      </c>
      <c r="C113" s="138"/>
      <c r="D113" s="138"/>
      <c r="E113" s="138"/>
      <c r="F113" s="134">
        <f t="shared" si="1"/>
        <v>0</v>
      </c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3"/>
      <c r="Y113" s="23"/>
    </row>
    <row r="114" spans="1:25" ht="14.25">
      <c r="A114" s="38" t="s">
        <v>401</v>
      </c>
      <c r="B114" s="39" t="s">
        <v>244</v>
      </c>
      <c r="C114" s="139">
        <f>SUM(C111:C113)</f>
        <v>0</v>
      </c>
      <c r="D114" s="139">
        <f>SUM(D111:D113)</f>
        <v>0</v>
      </c>
      <c r="E114" s="139">
        <f>SUM(E111:E113)</f>
        <v>0</v>
      </c>
      <c r="F114" s="134">
        <f t="shared" si="1"/>
        <v>0</v>
      </c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3"/>
      <c r="Y114" s="23"/>
    </row>
    <row r="115" spans="1:25" ht="14.25">
      <c r="A115" s="37" t="s">
        <v>245</v>
      </c>
      <c r="B115" s="5" t="s">
        <v>246</v>
      </c>
      <c r="C115" s="138"/>
      <c r="D115" s="138"/>
      <c r="E115" s="138"/>
      <c r="F115" s="134">
        <f t="shared" si="1"/>
        <v>0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3"/>
      <c r="Y115" s="23"/>
    </row>
    <row r="116" spans="1:25" ht="14.25">
      <c r="A116" s="13" t="s">
        <v>247</v>
      </c>
      <c r="B116" s="5" t="s">
        <v>248</v>
      </c>
      <c r="C116" s="136"/>
      <c r="D116" s="136"/>
      <c r="E116" s="136"/>
      <c r="F116" s="134">
        <f t="shared" si="1"/>
        <v>0</v>
      </c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3"/>
      <c r="Y116" s="23"/>
    </row>
    <row r="117" spans="1:25" ht="14.25">
      <c r="A117" s="37" t="s">
        <v>437</v>
      </c>
      <c r="B117" s="5" t="s">
        <v>249</v>
      </c>
      <c r="C117" s="138"/>
      <c r="D117" s="138"/>
      <c r="E117" s="138"/>
      <c r="F117" s="134">
        <f t="shared" si="1"/>
        <v>0</v>
      </c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3"/>
      <c r="Y117" s="23"/>
    </row>
    <row r="118" spans="1:25" ht="14.25">
      <c r="A118" s="37" t="s">
        <v>406</v>
      </c>
      <c r="B118" s="5" t="s">
        <v>250</v>
      </c>
      <c r="C118" s="138"/>
      <c r="D118" s="138"/>
      <c r="E118" s="138"/>
      <c r="F118" s="134">
        <f t="shared" si="1"/>
        <v>0</v>
      </c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3"/>
      <c r="Y118" s="23"/>
    </row>
    <row r="119" spans="1:25" ht="14.25">
      <c r="A119" s="38" t="s">
        <v>407</v>
      </c>
      <c r="B119" s="39" t="s">
        <v>254</v>
      </c>
      <c r="C119" s="139">
        <f>SUM(C115:C118)</f>
        <v>0</v>
      </c>
      <c r="D119" s="139">
        <f>SUM(D115:D118)</f>
        <v>0</v>
      </c>
      <c r="E119" s="139">
        <f>SUM(E115:E118)</f>
        <v>0</v>
      </c>
      <c r="F119" s="134">
        <f t="shared" si="1"/>
        <v>0</v>
      </c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3"/>
      <c r="Y119" s="23"/>
    </row>
    <row r="120" spans="1:25" ht="14.25">
      <c r="A120" s="13" t="s">
        <v>255</v>
      </c>
      <c r="B120" s="5" t="s">
        <v>256</v>
      </c>
      <c r="C120" s="136"/>
      <c r="D120" s="136"/>
      <c r="E120" s="136"/>
      <c r="F120" s="134">
        <f t="shared" si="1"/>
        <v>0</v>
      </c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3"/>
      <c r="Y120" s="23"/>
    </row>
    <row r="121" spans="1:25" ht="15">
      <c r="A121" s="40" t="s">
        <v>441</v>
      </c>
      <c r="B121" s="41" t="s">
        <v>257</v>
      </c>
      <c r="C121" s="139">
        <f>SUM(C102+C107+C110+C114+C119+C120)</f>
        <v>0</v>
      </c>
      <c r="D121" s="139">
        <f>SUM(D102+D107+D110+D114+D119+D120)</f>
        <v>0</v>
      </c>
      <c r="E121" s="139">
        <f>SUM(E102+E107+E110+E114+E119+E120)</f>
        <v>0</v>
      </c>
      <c r="F121" s="134">
        <f t="shared" si="1"/>
        <v>0</v>
      </c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3"/>
      <c r="Y121" s="23"/>
    </row>
    <row r="122" spans="1:25" ht="15">
      <c r="A122" s="129" t="s">
        <v>478</v>
      </c>
      <c r="B122" s="130"/>
      <c r="C122" s="143">
        <f>SUM(C98+C121)</f>
        <v>0</v>
      </c>
      <c r="D122" s="143">
        <f>SUM(D98+D121)</f>
        <v>0</v>
      </c>
      <c r="E122" s="143">
        <f>SUM(E98+E121)</f>
        <v>71798657</v>
      </c>
      <c r="F122" s="135">
        <f t="shared" si="1"/>
        <v>71798657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</row>
    <row r="123" spans="2:25" ht="14.2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</row>
    <row r="124" spans="2:25" ht="14.2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</row>
    <row r="125" spans="2:25" ht="14.2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</row>
    <row r="126" spans="2:25" ht="14.2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</row>
    <row r="127" spans="2:25" ht="14.2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</row>
    <row r="128" spans="2:25" ht="14.2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</row>
    <row r="129" spans="2:25" ht="14.2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</row>
    <row r="130" spans="2:25" ht="14.2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</row>
    <row r="131" spans="2:25" ht="14.2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</row>
    <row r="132" spans="2:25" ht="14.2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</row>
    <row r="133" spans="2:25" ht="14.2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</row>
    <row r="134" spans="2:25" ht="14.2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</row>
    <row r="135" spans="2:25" ht="14.2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</row>
    <row r="136" spans="2:25" ht="14.2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</row>
    <row r="137" spans="2:25" ht="14.2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</row>
    <row r="138" spans="2:25" ht="14.2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</row>
    <row r="139" spans="2:25" ht="14.2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</row>
    <row r="140" spans="2:25" ht="14.2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</row>
    <row r="141" spans="2:25" ht="14.2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</row>
    <row r="142" spans="2:25" ht="14.2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</row>
    <row r="143" spans="2:25" ht="14.2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</row>
    <row r="144" spans="2:25" ht="14.2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2:25" ht="14.2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2:25" ht="14.2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2:25" ht="14.2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2:25" ht="14.2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2:25" ht="14.2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2:25" ht="14.2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2:25" ht="14.2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2:25" ht="14.2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2:25" ht="14.2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2:25" ht="14.2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2:25" ht="14.2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2:25" ht="14.25"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</row>
    <row r="157" spans="2:25" ht="14.25"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</row>
    <row r="158" spans="2:25" ht="14.25"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</row>
    <row r="159" spans="2:25" ht="14.25"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</row>
    <row r="160" spans="2:25" ht="14.25"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</row>
    <row r="161" spans="2:25" ht="14.25"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</row>
    <row r="162" spans="2:25" ht="14.25"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</row>
    <row r="163" spans="2:25" ht="14.25"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</row>
    <row r="164" spans="2:25" ht="14.25"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</row>
    <row r="165" spans="2:25" ht="14.25"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</row>
    <row r="166" spans="2:25" ht="14.25"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</row>
    <row r="167" spans="2:25" ht="14.25"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</row>
    <row r="168" spans="2:25" ht="14.25"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</row>
    <row r="169" spans="2:25" ht="14.25"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</row>
    <row r="170" spans="2:25" ht="14.25"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</row>
    <row r="171" spans="2:25" ht="14.25"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36">
      <selection activeCell="C82" sqref="C82:E82"/>
    </sheetView>
  </sheetViews>
  <sheetFormatPr defaultColWidth="9.140625" defaultRowHeight="15"/>
  <cols>
    <col min="1" max="1" width="101.28125" style="0" customWidth="1"/>
    <col min="3" max="3" width="13.8515625" style="0" customWidth="1"/>
    <col min="4" max="4" width="17.28125" style="0" customWidth="1"/>
    <col min="5" max="5" width="20.7109375" style="0" customWidth="1"/>
  </cols>
  <sheetData>
    <row r="1" spans="1:6" ht="14.25">
      <c r="A1" s="89"/>
      <c r="B1" s="90"/>
      <c r="C1" s="90"/>
      <c r="D1" s="90"/>
      <c r="E1" s="90"/>
      <c r="F1" s="104"/>
    </row>
    <row r="2" spans="1:5" ht="26.25" customHeight="1">
      <c r="A2" s="159" t="s">
        <v>617</v>
      </c>
      <c r="B2" s="160"/>
      <c r="C2" s="160"/>
      <c r="D2" s="160"/>
      <c r="E2" s="160"/>
    </row>
    <row r="3" spans="1:5" ht="30" customHeight="1">
      <c r="A3" s="162" t="s">
        <v>603</v>
      </c>
      <c r="B3" s="163"/>
      <c r="C3" s="163"/>
      <c r="D3" s="163"/>
      <c r="E3" s="163"/>
    </row>
    <row r="5" spans="1:4" ht="14.25">
      <c r="A5" s="148" t="s">
        <v>19</v>
      </c>
      <c r="D5" s="116" t="s">
        <v>579</v>
      </c>
    </row>
    <row r="6" spans="1:5" ht="66.75" customHeight="1">
      <c r="A6" s="2" t="s">
        <v>78</v>
      </c>
      <c r="B6" s="3" t="s">
        <v>79</v>
      </c>
      <c r="C6" s="157" t="s">
        <v>622</v>
      </c>
      <c r="D6" s="157" t="s">
        <v>623</v>
      </c>
      <c r="E6" s="158" t="s">
        <v>624</v>
      </c>
    </row>
    <row r="7" spans="1:5" ht="15">
      <c r="A7" s="31" t="s">
        <v>381</v>
      </c>
      <c r="B7" s="30" t="s">
        <v>105</v>
      </c>
      <c r="C7" s="149">
        <f>'MÉRLEG (2)'!C7+'MÉRLEG (3)'!C7</f>
        <v>64941</v>
      </c>
      <c r="D7" s="149">
        <f>'MÉRLEG (2)'!D7+'MÉRLEG (3)'!D7</f>
        <v>79629804</v>
      </c>
      <c r="E7" s="149">
        <f>'MÉRLEG (2)'!E7+'MÉRLEG (3)'!E7</f>
        <v>68420590</v>
      </c>
    </row>
    <row r="8" spans="1:5" ht="15">
      <c r="A8" s="5" t="s">
        <v>382</v>
      </c>
      <c r="B8" s="30" t="s">
        <v>112</v>
      </c>
      <c r="C8" s="149">
        <f>'MÉRLEG (2)'!C8+'MÉRLEG (3)'!C8</f>
        <v>8901</v>
      </c>
      <c r="D8" s="149">
        <f>'MÉRLEG (2)'!D8+'MÉRLEG (3)'!D8</f>
        <v>9546162</v>
      </c>
      <c r="E8" s="149">
        <f>'MÉRLEG (2)'!E8+'MÉRLEG (3)'!E8</f>
        <v>7238800</v>
      </c>
    </row>
    <row r="9" spans="1:5" ht="15">
      <c r="A9" s="52" t="s">
        <v>438</v>
      </c>
      <c r="B9" s="53" t="s">
        <v>113</v>
      </c>
      <c r="C9" s="150">
        <f>'MÉRLEG (2)'!C9+'MÉRLEG (3)'!C9</f>
        <v>73842</v>
      </c>
      <c r="D9" s="150">
        <f>'MÉRLEG (2)'!D9+'MÉRLEG (3)'!D9</f>
        <v>89175966</v>
      </c>
      <c r="E9" s="150">
        <f>'MÉRLEG (2)'!E9+'MÉRLEG (3)'!E9</f>
        <v>75659390</v>
      </c>
    </row>
    <row r="10" spans="1:5" ht="15">
      <c r="A10" s="39" t="s">
        <v>409</v>
      </c>
      <c r="B10" s="53" t="s">
        <v>114</v>
      </c>
      <c r="C10" s="150">
        <f>'MÉRLEG (2)'!C10+'MÉRLEG (3)'!C10</f>
        <v>18208</v>
      </c>
      <c r="D10" s="150">
        <f>'MÉRLEG (2)'!D10+'MÉRLEG (3)'!D10</f>
        <v>20716176</v>
      </c>
      <c r="E10" s="150">
        <f>'MÉRLEG (2)'!E10+'MÉRLEG (3)'!E10</f>
        <v>15764244</v>
      </c>
    </row>
    <row r="11" spans="1:5" ht="15">
      <c r="A11" s="5" t="s">
        <v>383</v>
      </c>
      <c r="B11" s="30" t="s">
        <v>121</v>
      </c>
      <c r="C11" s="149">
        <f>'MÉRLEG (2)'!C11+'MÉRLEG (3)'!C11</f>
        <v>8235</v>
      </c>
      <c r="D11" s="149">
        <f>'MÉRLEG (2)'!D11+'MÉRLEG (3)'!D11</f>
        <v>12654308</v>
      </c>
      <c r="E11" s="149">
        <f>'MÉRLEG (2)'!E11+'MÉRLEG (3)'!E11</f>
        <v>8681907</v>
      </c>
    </row>
    <row r="12" spans="1:5" ht="15">
      <c r="A12" s="5" t="s">
        <v>439</v>
      </c>
      <c r="B12" s="30" t="s">
        <v>126</v>
      </c>
      <c r="C12" s="149">
        <f>'MÉRLEG (2)'!C12+'MÉRLEG (3)'!C12</f>
        <v>1908</v>
      </c>
      <c r="D12" s="149">
        <f>'MÉRLEG (2)'!D12+'MÉRLEG (3)'!D12</f>
        <v>1658952</v>
      </c>
      <c r="E12" s="149">
        <f>'MÉRLEG (2)'!E12+'MÉRLEG (3)'!E12</f>
        <v>1720000</v>
      </c>
    </row>
    <row r="13" spans="1:5" ht="15">
      <c r="A13" s="5" t="s">
        <v>384</v>
      </c>
      <c r="B13" s="30" t="s">
        <v>138</v>
      </c>
      <c r="C13" s="149">
        <f>'MÉRLEG (2)'!C13+'MÉRLEG (3)'!C13</f>
        <v>27803</v>
      </c>
      <c r="D13" s="149">
        <f>'MÉRLEG (2)'!D13+'MÉRLEG (3)'!D13</f>
        <v>37040249</v>
      </c>
      <c r="E13" s="149">
        <f>'MÉRLEG (2)'!E13+'MÉRLEG (3)'!E13</f>
        <v>36541004</v>
      </c>
    </row>
    <row r="14" spans="1:5" ht="15">
      <c r="A14" s="5" t="s">
        <v>385</v>
      </c>
      <c r="B14" s="30" t="s">
        <v>143</v>
      </c>
      <c r="C14" s="149">
        <f>'MÉRLEG (2)'!C14+'MÉRLEG (3)'!C14</f>
        <v>2666</v>
      </c>
      <c r="D14" s="149">
        <f>'MÉRLEG (2)'!D14+'MÉRLEG (3)'!D14</f>
        <v>2942080</v>
      </c>
      <c r="E14" s="149">
        <f>'MÉRLEG (2)'!E14+'MÉRLEG (3)'!E14</f>
        <v>2995220</v>
      </c>
    </row>
    <row r="15" spans="1:5" ht="15">
      <c r="A15" s="5" t="s">
        <v>386</v>
      </c>
      <c r="B15" s="30" t="s">
        <v>152</v>
      </c>
      <c r="C15" s="149">
        <f>'MÉRLEG (2)'!C15+'MÉRLEG (3)'!C15</f>
        <v>60365</v>
      </c>
      <c r="D15" s="149">
        <f>'MÉRLEG (2)'!D15+'MÉRLEG (3)'!D15</f>
        <v>15748408</v>
      </c>
      <c r="E15" s="149">
        <f>'MÉRLEG (2)'!E15+'MÉRLEG (3)'!E15</f>
        <v>12189537</v>
      </c>
    </row>
    <row r="16" spans="1:5" ht="15">
      <c r="A16" s="39" t="s">
        <v>387</v>
      </c>
      <c r="B16" s="53" t="s">
        <v>153</v>
      </c>
      <c r="C16" s="150">
        <f>'MÉRLEG (2)'!C16+'MÉRLEG (3)'!C16</f>
        <v>100977</v>
      </c>
      <c r="D16" s="150">
        <f>'MÉRLEG (2)'!D16+'MÉRLEG (3)'!D16</f>
        <v>70043997</v>
      </c>
      <c r="E16" s="150">
        <f>'MÉRLEG (2)'!E16+'MÉRLEG (3)'!E16</f>
        <v>62127668</v>
      </c>
    </row>
    <row r="17" spans="1:5" ht="15">
      <c r="A17" s="13" t="s">
        <v>154</v>
      </c>
      <c r="B17" s="30" t="s">
        <v>155</v>
      </c>
      <c r="C17" s="149">
        <f>'MÉRLEG (2)'!C17+'MÉRLEG (3)'!C17</f>
        <v>0</v>
      </c>
      <c r="D17" s="149">
        <f>'MÉRLEG (2)'!D17+'MÉRLEG (3)'!D17</f>
        <v>0</v>
      </c>
      <c r="E17" s="149">
        <f>'MÉRLEG (2)'!E17+'MÉRLEG (3)'!E17</f>
        <v>0</v>
      </c>
    </row>
    <row r="18" spans="1:5" ht="15">
      <c r="A18" s="13" t="s">
        <v>388</v>
      </c>
      <c r="B18" s="30" t="s">
        <v>156</v>
      </c>
      <c r="C18" s="149">
        <f>'MÉRLEG (2)'!C18+'MÉRLEG (3)'!C18</f>
        <v>1009</v>
      </c>
      <c r="D18" s="149">
        <f>'MÉRLEG (2)'!D18+'MÉRLEG (3)'!D18</f>
        <v>1764060</v>
      </c>
      <c r="E18" s="149">
        <f>'MÉRLEG (2)'!E18+'MÉRLEG (3)'!E18</f>
        <v>0</v>
      </c>
    </row>
    <row r="19" spans="1:5" ht="15">
      <c r="A19" s="16" t="s">
        <v>415</v>
      </c>
      <c r="B19" s="30" t="s">
        <v>157</v>
      </c>
      <c r="C19" s="149">
        <f>'MÉRLEG (2)'!C19+'MÉRLEG (3)'!C19</f>
        <v>0</v>
      </c>
      <c r="D19" s="149">
        <f>'MÉRLEG (2)'!D19+'MÉRLEG (3)'!D19</f>
        <v>0</v>
      </c>
      <c r="E19" s="149">
        <f>'MÉRLEG (2)'!E19+'MÉRLEG (3)'!E19</f>
        <v>0</v>
      </c>
    </row>
    <row r="20" spans="1:5" ht="15">
      <c r="A20" s="16" t="s">
        <v>416</v>
      </c>
      <c r="B20" s="30" t="s">
        <v>158</v>
      </c>
      <c r="C20" s="149">
        <f>'MÉRLEG (2)'!C20+'MÉRLEG (3)'!C20</f>
        <v>1828</v>
      </c>
      <c r="D20" s="149">
        <f>'MÉRLEG (2)'!D20+'MÉRLEG (3)'!D20</f>
        <v>0</v>
      </c>
      <c r="E20" s="149">
        <f>'MÉRLEG (2)'!E20+'MÉRLEG (3)'!E20</f>
        <v>0</v>
      </c>
    </row>
    <row r="21" spans="1:5" ht="15">
      <c r="A21" s="16" t="s">
        <v>417</v>
      </c>
      <c r="B21" s="30" t="s">
        <v>159</v>
      </c>
      <c r="C21" s="149">
        <f>'MÉRLEG (2)'!C21+'MÉRLEG (3)'!C21</f>
        <v>1982</v>
      </c>
      <c r="D21" s="149">
        <f>'MÉRLEG (2)'!D21+'MÉRLEG (3)'!D21</f>
        <v>0</v>
      </c>
      <c r="E21" s="149">
        <f>'MÉRLEG (2)'!E21+'MÉRLEG (3)'!E21</f>
        <v>0</v>
      </c>
    </row>
    <row r="22" spans="1:5" ht="15">
      <c r="A22" s="13" t="s">
        <v>418</v>
      </c>
      <c r="B22" s="30" t="s">
        <v>160</v>
      </c>
      <c r="C22" s="149">
        <f>'MÉRLEG (2)'!C22+'MÉRLEG (3)'!C22</f>
        <v>2134</v>
      </c>
      <c r="D22" s="149">
        <f>'MÉRLEG (2)'!D22+'MÉRLEG (3)'!D22</f>
        <v>0</v>
      </c>
      <c r="E22" s="149">
        <f>'MÉRLEG (2)'!E22+'MÉRLEG (3)'!E22</f>
        <v>0</v>
      </c>
    </row>
    <row r="23" spans="1:5" ht="15">
      <c r="A23" s="13" t="s">
        <v>419</v>
      </c>
      <c r="B23" s="30" t="s">
        <v>161</v>
      </c>
      <c r="C23" s="149">
        <f>'MÉRLEG (2)'!C23+'MÉRLEG (3)'!C23</f>
        <v>0</v>
      </c>
      <c r="D23" s="149">
        <f>'MÉRLEG (2)'!D23+'MÉRLEG (3)'!D23</f>
        <v>0</v>
      </c>
      <c r="E23" s="149">
        <f>'MÉRLEG (2)'!E23+'MÉRLEG (3)'!E23</f>
        <v>0</v>
      </c>
    </row>
    <row r="24" spans="1:5" ht="15">
      <c r="A24" s="13" t="s">
        <v>420</v>
      </c>
      <c r="B24" s="30" t="s">
        <v>162</v>
      </c>
      <c r="C24" s="149">
        <f>'MÉRLEG (2)'!C24+'MÉRLEG (3)'!C24</f>
        <v>7185</v>
      </c>
      <c r="D24" s="149">
        <f>'MÉRLEG (2)'!D24+'MÉRLEG (3)'!D24</f>
        <v>9845254</v>
      </c>
      <c r="E24" s="149">
        <f>'MÉRLEG (2)'!E24+'MÉRLEG (3)'!E24</f>
        <v>14096690</v>
      </c>
    </row>
    <row r="25" spans="1:5" ht="15">
      <c r="A25" s="50" t="s">
        <v>389</v>
      </c>
      <c r="B25" s="53" t="s">
        <v>163</v>
      </c>
      <c r="C25" s="150">
        <f>'MÉRLEG (2)'!C25+'MÉRLEG (3)'!C25</f>
        <v>14138</v>
      </c>
      <c r="D25" s="150">
        <f>'MÉRLEG (2)'!D25+'MÉRLEG (3)'!D25</f>
        <v>11609314</v>
      </c>
      <c r="E25" s="150">
        <f>'MÉRLEG (2)'!E25+'MÉRLEG (3)'!E25</f>
        <v>14096690</v>
      </c>
    </row>
    <row r="26" spans="1:5" ht="15">
      <c r="A26" s="12" t="s">
        <v>421</v>
      </c>
      <c r="B26" s="30" t="s">
        <v>164</v>
      </c>
      <c r="C26" s="149">
        <f>'MÉRLEG (2)'!C26+'MÉRLEG (3)'!C26</f>
        <v>0</v>
      </c>
      <c r="D26" s="149">
        <f>'MÉRLEG (2)'!D26+'MÉRLEG (3)'!D26</f>
        <v>0</v>
      </c>
      <c r="E26" s="149">
        <f>'MÉRLEG (2)'!E26+'MÉRLEG (3)'!E26</f>
        <v>0</v>
      </c>
    </row>
    <row r="27" spans="1:5" ht="15">
      <c r="A27" s="12" t="s">
        <v>165</v>
      </c>
      <c r="B27" s="30" t="s">
        <v>166</v>
      </c>
      <c r="C27" s="149">
        <f>'MÉRLEG (2)'!C27+'MÉRLEG (3)'!C27</f>
        <v>3599</v>
      </c>
      <c r="D27" s="149">
        <f>'MÉRLEG (2)'!D27+'MÉRLEG (3)'!D27</f>
        <v>10482025</v>
      </c>
      <c r="E27" s="149">
        <f>'MÉRLEG (2)'!E27+'MÉRLEG (3)'!E27</f>
        <v>0</v>
      </c>
    </row>
    <row r="28" spans="1:5" ht="15">
      <c r="A28" s="12" t="s">
        <v>167</v>
      </c>
      <c r="B28" s="30" t="s">
        <v>168</v>
      </c>
      <c r="C28" s="149">
        <f>'MÉRLEG (2)'!C28+'MÉRLEG (3)'!C28</f>
        <v>0</v>
      </c>
      <c r="D28" s="149">
        <f>'MÉRLEG (2)'!D28+'MÉRLEG (3)'!D28</f>
        <v>0</v>
      </c>
      <c r="E28" s="149">
        <f>'MÉRLEG (2)'!E28+'MÉRLEG (3)'!E28</f>
        <v>0</v>
      </c>
    </row>
    <row r="29" spans="1:5" ht="15">
      <c r="A29" s="12" t="s">
        <v>390</v>
      </c>
      <c r="B29" s="30" t="s">
        <v>169</v>
      </c>
      <c r="C29" s="149">
        <f>'MÉRLEG (2)'!C29+'MÉRLEG (3)'!C29</f>
        <v>7000</v>
      </c>
      <c r="D29" s="149">
        <f>'MÉRLEG (2)'!D29+'MÉRLEG (3)'!D29</f>
        <v>0</v>
      </c>
      <c r="E29" s="149">
        <f>'MÉRLEG (2)'!E29+'MÉRLEG (3)'!E29</f>
        <v>0</v>
      </c>
    </row>
    <row r="30" spans="1:5" ht="15">
      <c r="A30" s="12" t="s">
        <v>422</v>
      </c>
      <c r="B30" s="30" t="s">
        <v>170</v>
      </c>
      <c r="C30" s="149">
        <f>'MÉRLEG (2)'!C30+'MÉRLEG (3)'!C30</f>
        <v>0</v>
      </c>
      <c r="D30" s="149">
        <f>'MÉRLEG (2)'!D30+'MÉRLEG (3)'!D30</f>
        <v>0</v>
      </c>
      <c r="E30" s="149">
        <f>'MÉRLEG (2)'!E30+'MÉRLEG (3)'!E30</f>
        <v>0</v>
      </c>
    </row>
    <row r="31" spans="1:5" ht="15">
      <c r="A31" s="12" t="s">
        <v>391</v>
      </c>
      <c r="B31" s="30" t="s">
        <v>171</v>
      </c>
      <c r="C31" s="149">
        <f>'MÉRLEG (2)'!C31+'MÉRLEG (3)'!C31</f>
        <v>78391</v>
      </c>
      <c r="D31" s="149">
        <f>'MÉRLEG (2)'!D31+'MÉRLEG (3)'!D31</f>
        <v>89451288</v>
      </c>
      <c r="E31" s="149">
        <f>'MÉRLEG (2)'!E31+'MÉRLEG (3)'!E31</f>
        <v>87703088</v>
      </c>
    </row>
    <row r="32" spans="1:5" ht="15">
      <c r="A32" s="12" t="s">
        <v>423</v>
      </c>
      <c r="B32" s="30" t="s">
        <v>172</v>
      </c>
      <c r="C32" s="149">
        <f>'MÉRLEG (2)'!C32+'MÉRLEG (3)'!C32</f>
        <v>0</v>
      </c>
      <c r="D32" s="149">
        <f>'MÉRLEG (2)'!D32+'MÉRLEG (3)'!D32</f>
        <v>0</v>
      </c>
      <c r="E32" s="149">
        <f>'MÉRLEG (2)'!E32+'MÉRLEG (3)'!E32</f>
        <v>0</v>
      </c>
    </row>
    <row r="33" spans="1:5" ht="15">
      <c r="A33" s="12" t="s">
        <v>424</v>
      </c>
      <c r="B33" s="30" t="s">
        <v>173</v>
      </c>
      <c r="C33" s="149">
        <f>'MÉRLEG (2)'!C33+'MÉRLEG (3)'!C33</f>
        <v>180</v>
      </c>
      <c r="D33" s="149">
        <f>'MÉRLEG (2)'!D33+'MÉRLEG (3)'!D33</f>
        <v>250000</v>
      </c>
      <c r="E33" s="149">
        <f>'MÉRLEG (2)'!E33+'MÉRLEG (3)'!E33</f>
        <v>250000</v>
      </c>
    </row>
    <row r="34" spans="1:5" ht="15">
      <c r="A34" s="12" t="s">
        <v>174</v>
      </c>
      <c r="B34" s="30" t="s">
        <v>175</v>
      </c>
      <c r="C34" s="149">
        <f>'MÉRLEG (2)'!C34+'MÉRLEG (3)'!C34</f>
        <v>0</v>
      </c>
      <c r="D34" s="149">
        <f>'MÉRLEG (2)'!D34+'MÉRLEG (3)'!D34</f>
        <v>0</v>
      </c>
      <c r="E34" s="149">
        <f>'MÉRLEG (2)'!E34+'MÉRLEG (3)'!E34</f>
        <v>0</v>
      </c>
    </row>
    <row r="35" spans="1:5" ht="15">
      <c r="A35" s="19" t="s">
        <v>176</v>
      </c>
      <c r="B35" s="30" t="s">
        <v>177</v>
      </c>
      <c r="C35" s="149">
        <f>'MÉRLEG (2)'!C35+'MÉRLEG (3)'!C35</f>
        <v>0</v>
      </c>
      <c r="D35" s="149">
        <f>'MÉRLEG (2)'!D35+'MÉRLEG (3)'!D35</f>
        <v>0</v>
      </c>
      <c r="E35" s="149">
        <f>'MÉRLEG (2)'!E35+'MÉRLEG (3)'!E35</f>
        <v>0</v>
      </c>
    </row>
    <row r="36" spans="1:5" ht="15">
      <c r="A36" s="12" t="s">
        <v>425</v>
      </c>
      <c r="B36" s="30" t="s">
        <v>178</v>
      </c>
      <c r="C36" s="149">
        <f>'MÉRLEG (2)'!C36+'MÉRLEG (3)'!C36</f>
        <v>12479</v>
      </c>
      <c r="D36" s="149">
        <f>'MÉRLEG (2)'!D36+'MÉRLEG (3)'!D36</f>
        <v>3587344</v>
      </c>
      <c r="E36" s="149">
        <f>'MÉRLEG (2)'!E36+'MÉRLEG (3)'!E36</f>
        <v>3590000</v>
      </c>
    </row>
    <row r="37" spans="1:5" ht="15">
      <c r="A37" s="19" t="s">
        <v>555</v>
      </c>
      <c r="B37" s="30" t="s">
        <v>179</v>
      </c>
      <c r="C37" s="149">
        <f>'MÉRLEG (2)'!C37+'MÉRLEG (3)'!C37</f>
        <v>0</v>
      </c>
      <c r="D37" s="149">
        <f>'MÉRLEG (2)'!D37+'MÉRLEG (3)'!D37</f>
        <v>0</v>
      </c>
      <c r="E37" s="149">
        <f>'MÉRLEG (2)'!E37+'MÉRLEG (3)'!E37</f>
        <v>7178321</v>
      </c>
    </row>
    <row r="38" spans="1:5" ht="15">
      <c r="A38" s="19" t="s">
        <v>556</v>
      </c>
      <c r="B38" s="30" t="s">
        <v>179</v>
      </c>
      <c r="C38" s="149">
        <f>'MÉRLEG (2)'!C38+'MÉRLEG (3)'!C38</f>
        <v>0</v>
      </c>
      <c r="D38" s="149">
        <f>'MÉRLEG (2)'!D38+'MÉRLEG (3)'!D38</f>
        <v>0</v>
      </c>
      <c r="E38" s="149">
        <f>'MÉRLEG (2)'!E38+'MÉRLEG (3)'!E38</f>
        <v>0</v>
      </c>
    </row>
    <row r="39" spans="1:5" ht="15">
      <c r="A39" s="50" t="s">
        <v>392</v>
      </c>
      <c r="B39" s="53" t="s">
        <v>180</v>
      </c>
      <c r="C39" s="150">
        <f>'MÉRLEG (2)'!C39+'MÉRLEG (3)'!C39</f>
        <v>101649</v>
      </c>
      <c r="D39" s="150">
        <f>'MÉRLEG (2)'!D39+'MÉRLEG (3)'!D39</f>
        <v>103770657</v>
      </c>
      <c r="E39" s="150">
        <f>'MÉRLEG (2)'!E39+'MÉRLEG (3)'!E39</f>
        <v>98721409</v>
      </c>
    </row>
    <row r="40" spans="1:5" ht="15">
      <c r="A40" s="61" t="s">
        <v>544</v>
      </c>
      <c r="B40" s="103"/>
      <c r="C40" s="150">
        <f>'MÉRLEG (2)'!C40+'MÉRLEG (3)'!C40</f>
        <v>308814</v>
      </c>
      <c r="D40" s="150">
        <f>'MÉRLEG (2)'!D40+'MÉRLEG (3)'!D40</f>
        <v>295316110</v>
      </c>
      <c r="E40" s="150">
        <f>'MÉRLEG (2)'!E40+'MÉRLEG (3)'!E40</f>
        <v>266369401</v>
      </c>
    </row>
    <row r="41" spans="1:5" ht="15">
      <c r="A41" s="34" t="s">
        <v>181</v>
      </c>
      <c r="B41" s="30" t="s">
        <v>182</v>
      </c>
      <c r="C41" s="149">
        <f>'MÉRLEG (2)'!C41+'MÉRLEG (3)'!C41</f>
        <v>0</v>
      </c>
      <c r="D41" s="149">
        <f>'MÉRLEG (2)'!D41+'MÉRLEG (3)'!D41</f>
        <v>0</v>
      </c>
      <c r="E41" s="149">
        <f>'MÉRLEG (2)'!E41+'MÉRLEG (3)'!E41</f>
        <v>0</v>
      </c>
    </row>
    <row r="42" spans="1:5" ht="15">
      <c r="A42" s="34" t="s">
        <v>426</v>
      </c>
      <c r="B42" s="30" t="s">
        <v>183</v>
      </c>
      <c r="C42" s="149">
        <f>'MÉRLEG (2)'!C42+'MÉRLEG (3)'!C42</f>
        <v>68058</v>
      </c>
      <c r="D42" s="149">
        <f>'MÉRLEG (2)'!D42+'MÉRLEG (3)'!D42</f>
        <v>1971000</v>
      </c>
      <c r="E42" s="149">
        <f>'MÉRLEG (2)'!E42+'MÉRLEG (3)'!E42</f>
        <v>10365000</v>
      </c>
    </row>
    <row r="43" spans="1:5" ht="15">
      <c r="A43" s="34" t="s">
        <v>184</v>
      </c>
      <c r="B43" s="30" t="s">
        <v>185</v>
      </c>
      <c r="C43" s="149">
        <f>'MÉRLEG (2)'!C43+'MÉRLEG (3)'!C43</f>
        <v>287</v>
      </c>
      <c r="D43" s="149">
        <f>'MÉRLEG (2)'!D43+'MÉRLEG (3)'!D43</f>
        <v>0</v>
      </c>
      <c r="E43" s="149">
        <f>'MÉRLEG (2)'!E43+'MÉRLEG (3)'!E43</f>
        <v>0</v>
      </c>
    </row>
    <row r="44" spans="1:5" ht="15">
      <c r="A44" s="34" t="s">
        <v>186</v>
      </c>
      <c r="B44" s="30" t="s">
        <v>187</v>
      </c>
      <c r="C44" s="149">
        <f>'MÉRLEG (2)'!C44+'MÉRLEG (3)'!C44</f>
        <v>11818</v>
      </c>
      <c r="D44" s="149">
        <f>'MÉRLEG (2)'!D44+'MÉRLEG (3)'!D44</f>
        <v>2131121</v>
      </c>
      <c r="E44" s="149">
        <f>'MÉRLEG (2)'!E44+'MÉRLEG (3)'!E44</f>
        <v>2795000</v>
      </c>
    </row>
    <row r="45" spans="1:5" ht="15">
      <c r="A45" s="6" t="s">
        <v>188</v>
      </c>
      <c r="B45" s="30" t="s">
        <v>189</v>
      </c>
      <c r="C45" s="149">
        <f>'MÉRLEG (2)'!C45+'MÉRLEG (3)'!C45</f>
        <v>0</v>
      </c>
      <c r="D45" s="149">
        <f>'MÉRLEG (2)'!D45+'MÉRLEG (3)'!D45</f>
        <v>0</v>
      </c>
      <c r="E45" s="149">
        <f>'MÉRLEG (2)'!E45+'MÉRLEG (3)'!E45</f>
        <v>0</v>
      </c>
    </row>
    <row r="46" spans="1:5" ht="15">
      <c r="A46" s="6" t="s">
        <v>190</v>
      </c>
      <c r="B46" s="30" t="s">
        <v>191</v>
      </c>
      <c r="C46" s="149">
        <f>'MÉRLEG (2)'!C46+'MÉRLEG (3)'!C46</f>
        <v>0</v>
      </c>
      <c r="D46" s="149">
        <f>'MÉRLEG (2)'!D46+'MÉRLEG (3)'!D46</f>
        <v>0</v>
      </c>
      <c r="E46" s="149">
        <f>'MÉRLEG (2)'!E46+'MÉRLEG (3)'!E46</f>
        <v>0</v>
      </c>
    </row>
    <row r="47" spans="1:5" ht="15">
      <c r="A47" s="6" t="s">
        <v>192</v>
      </c>
      <c r="B47" s="30" t="s">
        <v>193</v>
      </c>
      <c r="C47" s="149">
        <f>'MÉRLEG (2)'!C47+'MÉRLEG (3)'!C47</f>
        <v>4992</v>
      </c>
      <c r="D47" s="149">
        <f>'MÉRLEG (2)'!D47+'MÉRLEG (3)'!D47</f>
        <v>162000</v>
      </c>
      <c r="E47" s="149">
        <f>'MÉRLEG (2)'!E47+'MÉRLEG (3)'!E47</f>
        <v>3553200</v>
      </c>
    </row>
    <row r="48" spans="1:5" ht="15">
      <c r="A48" s="51" t="s">
        <v>394</v>
      </c>
      <c r="B48" s="53" t="s">
        <v>194</v>
      </c>
      <c r="C48" s="150">
        <f>'MÉRLEG (2)'!C48+'MÉRLEG (3)'!C48</f>
        <v>85155</v>
      </c>
      <c r="D48" s="150">
        <f>'MÉRLEG (2)'!D48+'MÉRLEG (3)'!D48</f>
        <v>4264121</v>
      </c>
      <c r="E48" s="150">
        <f>'MÉRLEG (2)'!E48+'MÉRLEG (3)'!E48</f>
        <v>16713200</v>
      </c>
    </row>
    <row r="49" spans="1:5" ht="15">
      <c r="A49" s="13" t="s">
        <v>195</v>
      </c>
      <c r="B49" s="30" t="s">
        <v>196</v>
      </c>
      <c r="C49" s="149">
        <f>'MÉRLEG (2)'!C49+'MÉRLEG (3)'!C49</f>
        <v>26475</v>
      </c>
      <c r="D49" s="149">
        <f>'MÉRLEG (2)'!D49+'MÉRLEG (3)'!D49</f>
        <v>1275000</v>
      </c>
      <c r="E49" s="149">
        <f>'MÉRLEG (2)'!E49+'MÉRLEG (3)'!E49</f>
        <v>23283138</v>
      </c>
    </row>
    <row r="50" spans="1:5" ht="15">
      <c r="A50" s="13" t="s">
        <v>197</v>
      </c>
      <c r="B50" s="30" t="s">
        <v>198</v>
      </c>
      <c r="C50" s="149">
        <f>'MÉRLEG (2)'!C50+'MÉRLEG (3)'!C50</f>
        <v>0</v>
      </c>
      <c r="D50" s="149">
        <f>'MÉRLEG (2)'!D50+'MÉRLEG (3)'!D50</f>
        <v>0</v>
      </c>
      <c r="E50" s="149">
        <f>'MÉRLEG (2)'!E50+'MÉRLEG (3)'!E50</f>
        <v>0</v>
      </c>
    </row>
    <row r="51" spans="1:5" ht="15">
      <c r="A51" s="13" t="s">
        <v>199</v>
      </c>
      <c r="B51" s="30" t="s">
        <v>200</v>
      </c>
      <c r="C51" s="149">
        <f>'MÉRLEG (2)'!C51+'MÉRLEG (3)'!C51</f>
        <v>0</v>
      </c>
      <c r="D51" s="149">
        <f>'MÉRLEG (2)'!D51+'MÉRLEG (3)'!D51</f>
        <v>0</v>
      </c>
      <c r="E51" s="149">
        <f>'MÉRLEG (2)'!E51+'MÉRLEG (3)'!E51</f>
        <v>0</v>
      </c>
    </row>
    <row r="52" spans="1:5" ht="15">
      <c r="A52" s="13" t="s">
        <v>201</v>
      </c>
      <c r="B52" s="30" t="s">
        <v>202</v>
      </c>
      <c r="C52" s="149">
        <f>'MÉRLEG (2)'!C52+'MÉRLEG (3)'!C52</f>
        <v>822</v>
      </c>
      <c r="D52" s="149">
        <f>'MÉRLEG (2)'!D52+'MÉRLEG (3)'!D52</f>
        <v>344250</v>
      </c>
      <c r="E52" s="149">
        <f>'MÉRLEG (2)'!E52+'MÉRLEG (3)'!E52</f>
        <v>6286447</v>
      </c>
    </row>
    <row r="53" spans="1:5" ht="15">
      <c r="A53" s="50" t="s">
        <v>395</v>
      </c>
      <c r="B53" s="53" t="s">
        <v>203</v>
      </c>
      <c r="C53" s="150">
        <f>'MÉRLEG (2)'!C53+'MÉRLEG (3)'!C53</f>
        <v>27297</v>
      </c>
      <c r="D53" s="150">
        <f>'MÉRLEG (2)'!D53+'MÉRLEG (3)'!D53</f>
        <v>1619250</v>
      </c>
      <c r="E53" s="150">
        <f>'MÉRLEG (2)'!E53+'MÉRLEG (3)'!E53</f>
        <v>29569585</v>
      </c>
    </row>
    <row r="54" spans="1:5" ht="15">
      <c r="A54" s="13" t="s">
        <v>204</v>
      </c>
      <c r="B54" s="30" t="s">
        <v>205</v>
      </c>
      <c r="C54" s="149">
        <f>'MÉRLEG (2)'!C54+'MÉRLEG (3)'!C54</f>
        <v>0</v>
      </c>
      <c r="D54" s="149">
        <f>'MÉRLEG (2)'!D54+'MÉRLEG (3)'!D54</f>
        <v>0</v>
      </c>
      <c r="E54" s="149">
        <f>'MÉRLEG (2)'!E54+'MÉRLEG (3)'!E54</f>
        <v>0</v>
      </c>
    </row>
    <row r="55" spans="1:5" ht="15">
      <c r="A55" s="13" t="s">
        <v>427</v>
      </c>
      <c r="B55" s="30" t="s">
        <v>206</v>
      </c>
      <c r="C55" s="149">
        <f>'MÉRLEG (2)'!C55+'MÉRLEG (3)'!C55</f>
        <v>0</v>
      </c>
      <c r="D55" s="149">
        <f>'MÉRLEG (2)'!D55+'MÉRLEG (3)'!D55</f>
        <v>0</v>
      </c>
      <c r="E55" s="149">
        <f>'MÉRLEG (2)'!E55+'MÉRLEG (3)'!E55</f>
        <v>0</v>
      </c>
    </row>
    <row r="56" spans="1:5" ht="15">
      <c r="A56" s="13" t="s">
        <v>428</v>
      </c>
      <c r="B56" s="30" t="s">
        <v>207</v>
      </c>
      <c r="C56" s="149">
        <f>'MÉRLEG (2)'!C56+'MÉRLEG (3)'!C56</f>
        <v>0</v>
      </c>
      <c r="D56" s="149">
        <f>'MÉRLEG (2)'!D56+'MÉRLEG (3)'!D56</f>
        <v>0</v>
      </c>
      <c r="E56" s="149">
        <f>'MÉRLEG (2)'!E56+'MÉRLEG (3)'!E56</f>
        <v>0</v>
      </c>
    </row>
    <row r="57" spans="1:5" ht="15">
      <c r="A57" s="13" t="s">
        <v>429</v>
      </c>
      <c r="B57" s="30" t="s">
        <v>208</v>
      </c>
      <c r="C57" s="149">
        <f>'MÉRLEG (2)'!C57+'MÉRLEG (3)'!C57</f>
        <v>0</v>
      </c>
      <c r="D57" s="149">
        <f>'MÉRLEG (2)'!D57+'MÉRLEG (3)'!D57</f>
        <v>0</v>
      </c>
      <c r="E57" s="149">
        <f>'MÉRLEG (2)'!E57+'MÉRLEG (3)'!E57</f>
        <v>0</v>
      </c>
    </row>
    <row r="58" spans="1:5" ht="15">
      <c r="A58" s="13" t="s">
        <v>430</v>
      </c>
      <c r="B58" s="30" t="s">
        <v>209</v>
      </c>
      <c r="C58" s="149">
        <f>'MÉRLEG (2)'!C58+'MÉRLEG (3)'!C58</f>
        <v>0</v>
      </c>
      <c r="D58" s="149">
        <f>'MÉRLEG (2)'!D58+'MÉRLEG (3)'!D58</f>
        <v>0</v>
      </c>
      <c r="E58" s="149">
        <f>'MÉRLEG (2)'!E58+'MÉRLEG (3)'!E58</f>
        <v>0</v>
      </c>
    </row>
    <row r="59" spans="1:5" ht="15">
      <c r="A59" s="13" t="s">
        <v>431</v>
      </c>
      <c r="B59" s="30" t="s">
        <v>210</v>
      </c>
      <c r="C59" s="149">
        <f>'MÉRLEG (2)'!C59+'MÉRLEG (3)'!C59</f>
        <v>0</v>
      </c>
      <c r="D59" s="149">
        <f>'MÉRLEG (2)'!D59+'MÉRLEG (3)'!D59</f>
        <v>0</v>
      </c>
      <c r="E59" s="149">
        <f>'MÉRLEG (2)'!E59+'MÉRLEG (3)'!E59</f>
        <v>0</v>
      </c>
    </row>
    <row r="60" spans="1:5" ht="15">
      <c r="A60" s="13" t="s">
        <v>211</v>
      </c>
      <c r="B60" s="30" t="s">
        <v>212</v>
      </c>
      <c r="C60" s="149">
        <f>'MÉRLEG (2)'!C60+'MÉRLEG (3)'!C60</f>
        <v>0</v>
      </c>
      <c r="D60" s="149">
        <f>'MÉRLEG (2)'!D60+'MÉRLEG (3)'!D60</f>
        <v>0</v>
      </c>
      <c r="E60" s="149">
        <f>'MÉRLEG (2)'!E60+'MÉRLEG (3)'!E60</f>
        <v>0</v>
      </c>
    </row>
    <row r="61" spans="1:5" ht="15">
      <c r="A61" s="13" t="s">
        <v>432</v>
      </c>
      <c r="B61" s="30" t="s">
        <v>213</v>
      </c>
      <c r="C61" s="149">
        <f>'MÉRLEG (2)'!C61+'MÉRLEG (3)'!C61</f>
        <v>0</v>
      </c>
      <c r="D61" s="149">
        <f>'MÉRLEG (2)'!D61+'MÉRLEG (3)'!D61</f>
        <v>200000</v>
      </c>
      <c r="E61" s="149">
        <f>'MÉRLEG (2)'!E61+'MÉRLEG (3)'!E61</f>
        <v>200000</v>
      </c>
    </row>
    <row r="62" spans="1:5" ht="15">
      <c r="A62" s="50" t="s">
        <v>396</v>
      </c>
      <c r="B62" s="53" t="s">
        <v>214</v>
      </c>
      <c r="C62" s="149">
        <f>'MÉRLEG (2)'!C62+'MÉRLEG (3)'!C62</f>
        <v>0</v>
      </c>
      <c r="D62" s="149">
        <f>'MÉRLEG (2)'!D62+'MÉRLEG (3)'!D62</f>
        <v>200000</v>
      </c>
      <c r="E62" s="149">
        <f>'MÉRLEG (2)'!E62+'MÉRLEG (3)'!E62</f>
        <v>200000</v>
      </c>
    </row>
    <row r="63" spans="1:5" ht="15">
      <c r="A63" s="61" t="s">
        <v>543</v>
      </c>
      <c r="B63" s="103"/>
      <c r="C63" s="150">
        <f>'MÉRLEG (2)'!C63+'MÉRLEG (3)'!C63</f>
        <v>112452</v>
      </c>
      <c r="D63" s="150">
        <f>'MÉRLEG (2)'!D63+'MÉRLEG (3)'!D63</f>
        <v>6083371</v>
      </c>
      <c r="E63" s="150">
        <f>'MÉRLEG (2)'!E63+'MÉRLEG (3)'!E63</f>
        <v>46482785</v>
      </c>
    </row>
    <row r="64" spans="1:5" ht="15">
      <c r="A64" s="35" t="s">
        <v>440</v>
      </c>
      <c r="B64" s="36" t="s">
        <v>215</v>
      </c>
      <c r="C64" s="150">
        <f>'MÉRLEG (2)'!C64+'MÉRLEG (3)'!C64</f>
        <v>421266</v>
      </c>
      <c r="D64" s="150">
        <f>'MÉRLEG (2)'!D64+'MÉRLEG (3)'!D64</f>
        <v>301399481</v>
      </c>
      <c r="E64" s="150">
        <f>'MÉRLEG (2)'!E64+'MÉRLEG (3)'!E64</f>
        <v>312852186</v>
      </c>
    </row>
    <row r="65" spans="1:5" ht="15">
      <c r="A65" s="15" t="s">
        <v>397</v>
      </c>
      <c r="B65" s="7" t="s">
        <v>223</v>
      </c>
      <c r="C65" s="149">
        <f>'MÉRLEG (2)'!C65+'MÉRLEG (3)'!C65</f>
        <v>10143</v>
      </c>
      <c r="D65" s="149">
        <f>'MÉRLEG (2)'!D65+'MÉRLEG (3)'!D65</f>
        <v>42200840</v>
      </c>
      <c r="E65" s="149">
        <f>'MÉRLEG (2)'!E65+'MÉRLEG (3)'!E65</f>
        <v>0</v>
      </c>
    </row>
    <row r="66" spans="1:5" ht="15">
      <c r="A66" s="14" t="s">
        <v>400</v>
      </c>
      <c r="B66" s="7" t="s">
        <v>231</v>
      </c>
      <c r="C66" s="149">
        <f>'MÉRLEG (2)'!C66+'MÉRLEG (3)'!C66</f>
        <v>0</v>
      </c>
      <c r="D66" s="149">
        <f>'MÉRLEG (2)'!D66+'MÉRLEG (3)'!D66</f>
        <v>0</v>
      </c>
      <c r="E66" s="149">
        <f>'MÉRLEG (2)'!E66+'MÉRLEG (3)'!E66</f>
        <v>0</v>
      </c>
    </row>
    <row r="67" spans="1:5" ht="15">
      <c r="A67" s="37" t="s">
        <v>232</v>
      </c>
      <c r="B67" s="5" t="s">
        <v>233</v>
      </c>
      <c r="C67" s="149">
        <f>'MÉRLEG (2)'!C67+'MÉRLEG (3)'!C67</f>
        <v>0</v>
      </c>
      <c r="D67" s="149">
        <f>'MÉRLEG (2)'!D67+'MÉRLEG (3)'!D67</f>
        <v>0</v>
      </c>
      <c r="E67" s="149">
        <f>'MÉRLEG (2)'!E67+'MÉRLEG (3)'!E67</f>
        <v>0</v>
      </c>
    </row>
    <row r="68" spans="1:5" ht="15">
      <c r="A68" s="37" t="s">
        <v>234</v>
      </c>
      <c r="B68" s="5" t="s">
        <v>235</v>
      </c>
      <c r="C68" s="149">
        <f>'MÉRLEG (2)'!C68+'MÉRLEG (3)'!C68</f>
        <v>5903</v>
      </c>
      <c r="D68" s="149">
        <f>'MÉRLEG (2)'!D68+'MÉRLEG (3)'!D68</f>
        <v>6804540</v>
      </c>
      <c r="E68" s="149">
        <f>'MÉRLEG (2)'!E68+'MÉRLEG (3)'!E68</f>
        <v>6857298</v>
      </c>
    </row>
    <row r="69" spans="1:5" ht="15">
      <c r="A69" s="14" t="s">
        <v>236</v>
      </c>
      <c r="B69" s="7" t="s">
        <v>237</v>
      </c>
      <c r="C69" s="149">
        <f>'MÉRLEG (2)'!C69+'MÉRLEG (3)'!C69</f>
        <v>0</v>
      </c>
      <c r="D69" s="149">
        <f>'MÉRLEG (2)'!D69+'MÉRLEG (3)'!D69</f>
        <v>0</v>
      </c>
      <c r="E69" s="149">
        <f>'MÉRLEG (2)'!E69+'MÉRLEG (3)'!E69</f>
        <v>0</v>
      </c>
    </row>
    <row r="70" spans="1:5" ht="15">
      <c r="A70" s="37" t="s">
        <v>238</v>
      </c>
      <c r="B70" s="5" t="s">
        <v>239</v>
      </c>
      <c r="C70" s="149">
        <f>'MÉRLEG (2)'!C70+'MÉRLEG (3)'!C70</f>
        <v>0</v>
      </c>
      <c r="D70" s="149">
        <f>'MÉRLEG (2)'!D70+'MÉRLEG (3)'!D70</f>
        <v>20000000</v>
      </c>
      <c r="E70" s="149">
        <f>'MÉRLEG (2)'!E70+'MÉRLEG (3)'!E70</f>
        <v>0</v>
      </c>
    </row>
    <row r="71" spans="1:5" ht="15">
      <c r="A71" s="37" t="s">
        <v>240</v>
      </c>
      <c r="B71" s="5" t="s">
        <v>241</v>
      </c>
      <c r="C71" s="149">
        <f>'MÉRLEG (2)'!C71+'MÉRLEG (3)'!C71</f>
        <v>0</v>
      </c>
      <c r="D71" s="149">
        <f>'MÉRLEG (2)'!D71+'MÉRLEG (3)'!D71</f>
        <v>0</v>
      </c>
      <c r="E71" s="149">
        <f>'MÉRLEG (2)'!E71+'MÉRLEG (3)'!E71</f>
        <v>0</v>
      </c>
    </row>
    <row r="72" spans="1:5" ht="15">
      <c r="A72" s="37" t="s">
        <v>242</v>
      </c>
      <c r="B72" s="5" t="s">
        <v>243</v>
      </c>
      <c r="C72" s="149">
        <f>'MÉRLEG (2)'!C72+'MÉRLEG (3)'!C72</f>
        <v>0</v>
      </c>
      <c r="D72" s="149">
        <f>'MÉRLEG (2)'!D72+'MÉRLEG (3)'!D72</f>
        <v>0</v>
      </c>
      <c r="E72" s="149">
        <f>'MÉRLEG (2)'!E72+'MÉRLEG (3)'!E72</f>
        <v>0</v>
      </c>
    </row>
    <row r="73" spans="1:5" ht="15">
      <c r="A73" s="38" t="s">
        <v>401</v>
      </c>
      <c r="B73" s="39" t="s">
        <v>244</v>
      </c>
      <c r="C73" s="149">
        <f>'MÉRLEG (2)'!C73+'MÉRLEG (3)'!C73</f>
        <v>0</v>
      </c>
      <c r="D73" s="149">
        <f>'MÉRLEG (2)'!D73+'MÉRLEG (3)'!D73</f>
        <v>0</v>
      </c>
      <c r="E73" s="149">
        <f>'MÉRLEG (2)'!E73+'MÉRLEG (3)'!E73</f>
        <v>0</v>
      </c>
    </row>
    <row r="74" spans="1:5" ht="15">
      <c r="A74" s="37" t="s">
        <v>245</v>
      </c>
      <c r="B74" s="5" t="s">
        <v>246</v>
      </c>
      <c r="C74" s="149">
        <f>'MÉRLEG (2)'!C74+'MÉRLEG (3)'!C74</f>
        <v>0</v>
      </c>
      <c r="D74" s="149">
        <f>'MÉRLEG (2)'!D74+'MÉRLEG (3)'!D74</f>
        <v>0</v>
      </c>
      <c r="E74" s="149">
        <f>'MÉRLEG (2)'!E74+'MÉRLEG (3)'!E74</f>
        <v>0</v>
      </c>
    </row>
    <row r="75" spans="1:5" ht="15">
      <c r="A75" s="13" t="s">
        <v>247</v>
      </c>
      <c r="B75" s="5" t="s">
        <v>248</v>
      </c>
      <c r="C75" s="149">
        <f>'MÉRLEG (2)'!C75+'MÉRLEG (3)'!C75</f>
        <v>0</v>
      </c>
      <c r="D75" s="149">
        <f>'MÉRLEG (2)'!D75+'MÉRLEG (3)'!D75</f>
        <v>0</v>
      </c>
      <c r="E75" s="149">
        <f>'MÉRLEG (2)'!E75+'MÉRLEG (3)'!E75</f>
        <v>0</v>
      </c>
    </row>
    <row r="76" spans="1:5" ht="15">
      <c r="A76" s="37" t="s">
        <v>437</v>
      </c>
      <c r="B76" s="5" t="s">
        <v>249</v>
      </c>
      <c r="C76" s="149">
        <f>'MÉRLEG (2)'!C76+'MÉRLEG (3)'!C76</f>
        <v>0</v>
      </c>
      <c r="D76" s="149">
        <f>'MÉRLEG (2)'!D76+'MÉRLEG (3)'!D76</f>
        <v>0</v>
      </c>
      <c r="E76" s="149">
        <f>'MÉRLEG (2)'!E76+'MÉRLEG (3)'!E76</f>
        <v>0</v>
      </c>
    </row>
    <row r="77" spans="1:5" ht="15">
      <c r="A77" s="37" t="s">
        <v>406</v>
      </c>
      <c r="B77" s="5" t="s">
        <v>250</v>
      </c>
      <c r="C77" s="149">
        <f>'MÉRLEG (2)'!C77+'MÉRLEG (3)'!C77</f>
        <v>0</v>
      </c>
      <c r="D77" s="149">
        <f>'MÉRLEG (2)'!D77+'MÉRLEG (3)'!D77</f>
        <v>0</v>
      </c>
      <c r="E77" s="149">
        <f>'MÉRLEG (2)'!E77+'MÉRLEG (3)'!E77</f>
        <v>0</v>
      </c>
    </row>
    <row r="78" spans="1:5" ht="15">
      <c r="A78" s="38" t="s">
        <v>407</v>
      </c>
      <c r="B78" s="39" t="s">
        <v>254</v>
      </c>
      <c r="C78" s="149">
        <f>'MÉRLEG (2)'!C78+'MÉRLEG (3)'!C78</f>
        <v>0</v>
      </c>
      <c r="D78" s="149">
        <f>'MÉRLEG (2)'!D78+'MÉRLEG (3)'!D78</f>
        <v>0</v>
      </c>
      <c r="E78" s="149">
        <f>'MÉRLEG (2)'!E78+'MÉRLEG (3)'!E78</f>
        <v>0</v>
      </c>
    </row>
    <row r="79" spans="1:5" ht="15">
      <c r="A79" s="13" t="s">
        <v>255</v>
      </c>
      <c r="B79" s="5" t="s">
        <v>256</v>
      </c>
      <c r="C79" s="149">
        <f>'MÉRLEG (2)'!C79+'MÉRLEG (3)'!C79</f>
        <v>0</v>
      </c>
      <c r="D79" s="149">
        <f>'MÉRLEG (2)'!D79+'MÉRLEG (3)'!D79</f>
        <v>0</v>
      </c>
      <c r="E79" s="149">
        <f>'MÉRLEG (2)'!E79+'MÉRLEG (3)'!E79</f>
        <v>0</v>
      </c>
    </row>
    <row r="80" spans="1:5" ht="15">
      <c r="A80" s="40" t="s">
        <v>441</v>
      </c>
      <c r="B80" s="41" t="s">
        <v>257</v>
      </c>
      <c r="C80" s="150">
        <f>'MÉRLEG (2)'!C80+'MÉRLEG (3)'!C80</f>
        <v>16046</v>
      </c>
      <c r="D80" s="150">
        <f>'MÉRLEG (2)'!D80+'MÉRLEG (3)'!D80</f>
        <v>69005380</v>
      </c>
      <c r="E80" s="150">
        <f>'MÉRLEG (2)'!E80+'MÉRLEG (3)'!E80</f>
        <v>6857298</v>
      </c>
    </row>
    <row r="81" spans="1:5" ht="15">
      <c r="A81" s="44" t="s">
        <v>478</v>
      </c>
      <c r="B81" s="45"/>
      <c r="C81" s="150">
        <f>'MÉRLEG (2)'!C81+'MÉRLEG (3)'!C81</f>
        <v>437312</v>
      </c>
      <c r="D81" s="150">
        <f>'MÉRLEG (2)'!D81+'MÉRLEG (3)'!D81</f>
        <v>370404861</v>
      </c>
      <c r="E81" s="150">
        <f>'MÉRLEG (2)'!E81+'MÉRLEG (3)'!E81</f>
        <v>319709484</v>
      </c>
    </row>
    <row r="82" spans="1:5" ht="67.5" customHeight="1">
      <c r="A82" s="2" t="s">
        <v>78</v>
      </c>
      <c r="B82" s="3" t="s">
        <v>55</v>
      </c>
      <c r="C82" s="157" t="s">
        <v>622</v>
      </c>
      <c r="D82" s="157" t="s">
        <v>623</v>
      </c>
      <c r="E82" s="158" t="s">
        <v>624</v>
      </c>
    </row>
    <row r="83" spans="1:5" ht="15">
      <c r="A83" s="5" t="s">
        <v>480</v>
      </c>
      <c r="B83" s="6" t="s">
        <v>270</v>
      </c>
      <c r="C83" s="149">
        <f>'MÉRLEG (2)'!C83+'MÉRLEG (3)'!C83</f>
        <v>197852</v>
      </c>
      <c r="D83" s="149">
        <f>'MÉRLEG (2)'!D83+'MÉRLEG (3)'!D83</f>
        <v>200230133</v>
      </c>
      <c r="E83" s="149">
        <f>'MÉRLEG (2)'!E83+'MÉRLEG (3)'!E83</f>
        <v>194686258</v>
      </c>
    </row>
    <row r="84" spans="1:5" ht="15">
      <c r="A84" s="5" t="s">
        <v>271</v>
      </c>
      <c r="B84" s="6" t="s">
        <v>272</v>
      </c>
      <c r="C84" s="149">
        <f>'MÉRLEG (2)'!C84+'MÉRLEG (3)'!C84</f>
        <v>0</v>
      </c>
      <c r="D84" s="149">
        <f>'MÉRLEG (2)'!D84+'MÉRLEG (3)'!D84</f>
        <v>0</v>
      </c>
      <c r="E84" s="149">
        <f>'MÉRLEG (2)'!E84+'MÉRLEG (3)'!E84</f>
        <v>0</v>
      </c>
    </row>
    <row r="85" spans="1:5" ht="15">
      <c r="A85" s="5" t="s">
        <v>273</v>
      </c>
      <c r="B85" s="6" t="s">
        <v>274</v>
      </c>
      <c r="C85" s="149">
        <f>'MÉRLEG (2)'!C85+'MÉRLEG (3)'!C85</f>
        <v>0</v>
      </c>
      <c r="D85" s="149">
        <f>'MÉRLEG (2)'!D85+'MÉRLEG (3)'!D85</f>
        <v>0</v>
      </c>
      <c r="E85" s="149">
        <f>'MÉRLEG (2)'!E85+'MÉRLEG (3)'!E85</f>
        <v>0</v>
      </c>
    </row>
    <row r="86" spans="1:5" ht="15">
      <c r="A86" s="5" t="s">
        <v>442</v>
      </c>
      <c r="B86" s="6" t="s">
        <v>275</v>
      </c>
      <c r="C86" s="149">
        <f>'MÉRLEG (2)'!C86+'MÉRLEG (3)'!C86</f>
        <v>0</v>
      </c>
      <c r="D86" s="149">
        <f>'MÉRLEG (2)'!D86+'MÉRLEG (3)'!D86</f>
        <v>0</v>
      </c>
      <c r="E86" s="149">
        <f>'MÉRLEG (2)'!E86+'MÉRLEG (3)'!E86</f>
        <v>0</v>
      </c>
    </row>
    <row r="87" spans="1:5" ht="15">
      <c r="A87" s="5" t="s">
        <v>443</v>
      </c>
      <c r="B87" s="6" t="s">
        <v>276</v>
      </c>
      <c r="C87" s="149">
        <f>'MÉRLEG (2)'!C87+'MÉRLEG (3)'!C87</f>
        <v>7000</v>
      </c>
      <c r="D87" s="149">
        <f>'MÉRLEG (2)'!D87+'MÉRLEG (3)'!D87</f>
        <v>0</v>
      </c>
      <c r="E87" s="149">
        <f>'MÉRLEG (2)'!E87+'MÉRLEG (3)'!E87</f>
        <v>0</v>
      </c>
    </row>
    <row r="88" spans="1:5" ht="15">
      <c r="A88" s="5" t="s">
        <v>444</v>
      </c>
      <c r="B88" s="6" t="s">
        <v>277</v>
      </c>
      <c r="C88" s="149">
        <f>'MÉRLEG (2)'!C88+'MÉRLEG (3)'!C88</f>
        <v>34882</v>
      </c>
      <c r="D88" s="149">
        <f>'MÉRLEG (2)'!D88+'MÉRLEG (3)'!D88</f>
        <v>62906596</v>
      </c>
      <c r="E88" s="149">
        <f>'MÉRLEG (2)'!E88+'MÉRLEG (3)'!E88</f>
        <v>29570741</v>
      </c>
    </row>
    <row r="89" spans="1:5" ht="15">
      <c r="A89" s="39" t="s">
        <v>481</v>
      </c>
      <c r="B89" s="51" t="s">
        <v>278</v>
      </c>
      <c r="C89" s="150">
        <f>'MÉRLEG (2)'!C89+'MÉRLEG (3)'!C89</f>
        <v>239734</v>
      </c>
      <c r="D89" s="150">
        <f>'MÉRLEG (2)'!D89+'MÉRLEG (3)'!D89</f>
        <v>263136729</v>
      </c>
      <c r="E89" s="150">
        <f>'MÉRLEG (2)'!E89+'MÉRLEG (3)'!E89</f>
        <v>224256999</v>
      </c>
    </row>
    <row r="90" spans="1:5" ht="15">
      <c r="A90" s="5" t="s">
        <v>483</v>
      </c>
      <c r="B90" s="6" t="s">
        <v>289</v>
      </c>
      <c r="C90" s="149">
        <f>'MÉRLEG (2)'!C90+'MÉRLEG (3)'!C90</f>
        <v>0</v>
      </c>
      <c r="D90" s="149">
        <f>'MÉRLEG (2)'!D90+'MÉRLEG (3)'!D90</f>
        <v>0</v>
      </c>
      <c r="E90" s="149">
        <f>'MÉRLEG (2)'!E90+'MÉRLEG (3)'!E90</f>
        <v>0</v>
      </c>
    </row>
    <row r="91" spans="1:5" ht="15">
      <c r="A91" s="5" t="s">
        <v>450</v>
      </c>
      <c r="B91" s="6" t="s">
        <v>290</v>
      </c>
      <c r="C91" s="149">
        <f>'MÉRLEG (2)'!C91+'MÉRLEG (3)'!C91</f>
        <v>0</v>
      </c>
      <c r="D91" s="149">
        <f>'MÉRLEG (2)'!D91+'MÉRLEG (3)'!D91</f>
        <v>0</v>
      </c>
      <c r="E91" s="149">
        <f>'MÉRLEG (2)'!E91+'MÉRLEG (3)'!E91</f>
        <v>0</v>
      </c>
    </row>
    <row r="92" spans="1:5" ht="15">
      <c r="A92" s="5" t="s">
        <v>451</v>
      </c>
      <c r="B92" s="6" t="s">
        <v>291</v>
      </c>
      <c r="C92" s="149">
        <f>'MÉRLEG (2)'!C92+'MÉRLEG (3)'!C92</f>
        <v>0</v>
      </c>
      <c r="D92" s="149">
        <f>'MÉRLEG (2)'!D92+'MÉRLEG (3)'!D92</f>
        <v>0</v>
      </c>
      <c r="E92" s="149">
        <f>'MÉRLEG (2)'!E92+'MÉRLEG (3)'!E92</f>
        <v>0</v>
      </c>
    </row>
    <row r="93" spans="1:5" ht="15">
      <c r="A93" s="5" t="s">
        <v>452</v>
      </c>
      <c r="B93" s="6" t="s">
        <v>292</v>
      </c>
      <c r="C93" s="149">
        <f>'MÉRLEG (2)'!C93+'MÉRLEG (3)'!C93</f>
        <v>8320</v>
      </c>
      <c r="D93" s="149">
        <f>'MÉRLEG (2)'!D93+'MÉRLEG (3)'!D93</f>
        <v>10121378</v>
      </c>
      <c r="E93" s="149">
        <f>'MÉRLEG (2)'!E93+'MÉRLEG (3)'!E93</f>
        <v>10120000</v>
      </c>
    </row>
    <row r="94" spans="1:5" ht="15">
      <c r="A94" s="5" t="s">
        <v>484</v>
      </c>
      <c r="B94" s="6" t="s">
        <v>307</v>
      </c>
      <c r="C94" s="149">
        <f>'MÉRLEG (2)'!C94+'MÉRLEG (3)'!C94</f>
        <v>22670</v>
      </c>
      <c r="D94" s="149">
        <f>'MÉRLEG (2)'!D94+'MÉRLEG (3)'!D94</f>
        <v>20262744</v>
      </c>
      <c r="E94" s="149">
        <f>'MÉRLEG (2)'!E94+'MÉRLEG (3)'!E94</f>
        <v>20000000</v>
      </c>
    </row>
    <row r="95" spans="1:5" ht="15">
      <c r="A95" s="5" t="s">
        <v>457</v>
      </c>
      <c r="B95" s="6" t="s">
        <v>308</v>
      </c>
      <c r="C95" s="149">
        <f>'MÉRLEG (2)'!C95+'MÉRLEG (3)'!C95</f>
        <v>64</v>
      </c>
      <c r="D95" s="149">
        <f>'MÉRLEG (2)'!D95+'MÉRLEG (3)'!D95</f>
        <v>1385169</v>
      </c>
      <c r="E95" s="149">
        <f>'MÉRLEG (2)'!E95+'MÉRLEG (3)'!E95</f>
        <v>1191000</v>
      </c>
    </row>
    <row r="96" spans="1:5" ht="15">
      <c r="A96" s="39" t="s">
        <v>485</v>
      </c>
      <c r="B96" s="51" t="s">
        <v>309</v>
      </c>
      <c r="C96" s="150">
        <f>'MÉRLEG (2)'!C96+'MÉRLEG (3)'!C96</f>
        <v>31054</v>
      </c>
      <c r="D96" s="150">
        <f>'MÉRLEG (2)'!D96+'MÉRLEG (3)'!D96</f>
        <v>31769291</v>
      </c>
      <c r="E96" s="150">
        <f>'MÉRLEG (2)'!E96+'MÉRLEG (3)'!E96</f>
        <v>31311000</v>
      </c>
    </row>
    <row r="97" spans="1:5" ht="15">
      <c r="A97" s="13" t="s">
        <v>310</v>
      </c>
      <c r="B97" s="6" t="s">
        <v>311</v>
      </c>
      <c r="C97" s="149">
        <f>'MÉRLEG (2)'!C97+'MÉRLEG (3)'!C97</f>
        <v>4689</v>
      </c>
      <c r="D97" s="149">
        <f>'MÉRLEG (2)'!D97+'MÉRLEG (3)'!D97</f>
        <v>0</v>
      </c>
      <c r="E97" s="149">
        <f>'MÉRLEG (2)'!E97+'MÉRLEG (3)'!E97</f>
        <v>0</v>
      </c>
    </row>
    <row r="98" spans="1:5" ht="15">
      <c r="A98" s="13" t="s">
        <v>458</v>
      </c>
      <c r="B98" s="6" t="s">
        <v>312</v>
      </c>
      <c r="C98" s="149">
        <f>'MÉRLEG (2)'!C98+'MÉRLEG (3)'!C98</f>
        <v>6077</v>
      </c>
      <c r="D98" s="149">
        <f>'MÉRLEG (2)'!D98+'MÉRLEG (3)'!D98</f>
        <v>7467546</v>
      </c>
      <c r="E98" s="149">
        <f>'MÉRLEG (2)'!E98+'MÉRLEG (3)'!E98</f>
        <v>7000000</v>
      </c>
    </row>
    <row r="99" spans="1:5" ht="15">
      <c r="A99" s="13" t="s">
        <v>459</v>
      </c>
      <c r="B99" s="6" t="s">
        <v>313</v>
      </c>
      <c r="C99" s="149">
        <f>'MÉRLEG (2)'!C99+'MÉRLEG (3)'!C99</f>
        <v>290</v>
      </c>
      <c r="D99" s="149">
        <f>'MÉRLEG (2)'!D99+'MÉRLEG (3)'!D99</f>
        <v>915049</v>
      </c>
      <c r="E99" s="149">
        <f>'MÉRLEG (2)'!E99+'MÉRLEG (3)'!E99</f>
        <v>915000</v>
      </c>
    </row>
    <row r="100" spans="1:5" ht="15">
      <c r="A100" s="13" t="s">
        <v>460</v>
      </c>
      <c r="B100" s="6" t="s">
        <v>314</v>
      </c>
      <c r="C100" s="149">
        <f>'MÉRLEG (2)'!C100+'MÉRLEG (3)'!C100</f>
        <v>180</v>
      </c>
      <c r="D100" s="149">
        <f>'MÉRLEG (2)'!D100+'MÉRLEG (3)'!D100</f>
        <v>332800</v>
      </c>
      <c r="E100" s="149">
        <f>'MÉRLEG (2)'!E100+'MÉRLEG (3)'!E100</f>
        <v>0</v>
      </c>
    </row>
    <row r="101" spans="1:5" ht="15">
      <c r="A101" s="13" t="s">
        <v>315</v>
      </c>
      <c r="B101" s="6" t="s">
        <v>316</v>
      </c>
      <c r="C101" s="149">
        <f>'MÉRLEG (2)'!C101+'MÉRLEG (3)'!C101</f>
        <v>0</v>
      </c>
      <c r="D101" s="149">
        <f>'MÉRLEG (2)'!D101+'MÉRLEG (3)'!D101</f>
        <v>0</v>
      </c>
      <c r="E101" s="149">
        <f>'MÉRLEG (2)'!E101+'MÉRLEG (3)'!E101</f>
        <v>0</v>
      </c>
    </row>
    <row r="102" spans="1:5" ht="15">
      <c r="A102" s="13" t="s">
        <v>317</v>
      </c>
      <c r="B102" s="6" t="s">
        <v>318</v>
      </c>
      <c r="C102" s="149">
        <f>'MÉRLEG (2)'!C102+'MÉRLEG (3)'!C102</f>
        <v>541</v>
      </c>
      <c r="D102" s="149">
        <f>'MÉRLEG (2)'!D102+'MÉRLEG (3)'!D102</f>
        <v>544010</v>
      </c>
      <c r="E102" s="149">
        <f>'MÉRLEG (2)'!E102+'MÉRLEG (3)'!E102</f>
        <v>250000</v>
      </c>
    </row>
    <row r="103" spans="1:5" ht="15">
      <c r="A103" s="13" t="s">
        <v>319</v>
      </c>
      <c r="B103" s="6" t="s">
        <v>320</v>
      </c>
      <c r="C103" s="149">
        <f>'MÉRLEG (2)'!C103+'MÉRLEG (3)'!C103</f>
        <v>0</v>
      </c>
      <c r="D103" s="149">
        <f>'MÉRLEG (2)'!D103+'MÉRLEG (3)'!D103</f>
        <v>0</v>
      </c>
      <c r="E103" s="149">
        <f>'MÉRLEG (2)'!E103+'MÉRLEG (3)'!E103</f>
        <v>0</v>
      </c>
    </row>
    <row r="104" spans="1:5" ht="15">
      <c r="A104" s="13" t="s">
        <v>461</v>
      </c>
      <c r="B104" s="6" t="s">
        <v>321</v>
      </c>
      <c r="C104" s="149">
        <f>'MÉRLEG (2)'!C104+'MÉRLEG (3)'!C104</f>
        <v>1</v>
      </c>
      <c r="D104" s="149">
        <f>'MÉRLEG (2)'!D104+'MÉRLEG (3)'!D104</f>
        <v>2804</v>
      </c>
      <c r="E104" s="149">
        <f>'MÉRLEG (2)'!E104+'MÉRLEG (3)'!E104</f>
        <v>3000</v>
      </c>
    </row>
    <row r="105" spans="1:5" ht="15">
      <c r="A105" s="13" t="s">
        <v>462</v>
      </c>
      <c r="B105" s="6" t="s">
        <v>322</v>
      </c>
      <c r="C105" s="149">
        <f>'MÉRLEG (2)'!C105+'MÉRLEG (3)'!C105</f>
        <v>0</v>
      </c>
      <c r="D105" s="149">
        <f>'MÉRLEG (2)'!D105+'MÉRLEG (3)'!D105</f>
        <v>0</v>
      </c>
      <c r="E105" s="149">
        <f>'MÉRLEG (2)'!E105+'MÉRLEG (3)'!E105</f>
        <v>0</v>
      </c>
    </row>
    <row r="106" spans="1:5" ht="15">
      <c r="A106" s="13" t="s">
        <v>463</v>
      </c>
      <c r="B106" s="6" t="s">
        <v>323</v>
      </c>
      <c r="C106" s="149">
        <f>'MÉRLEG (2)'!C106+'MÉRLEG (3)'!C106</f>
        <v>2711</v>
      </c>
      <c r="D106" s="149">
        <f>'MÉRLEG (2)'!D106+'MÉRLEG (3)'!D106</f>
        <v>1358600</v>
      </c>
      <c r="E106" s="149">
        <f>'MÉRLEG (2)'!E106+'MÉRLEG (3)'!E106</f>
        <v>1736000</v>
      </c>
    </row>
    <row r="107" spans="1:5" ht="15">
      <c r="A107" s="50" t="s">
        <v>486</v>
      </c>
      <c r="B107" s="51" t="s">
        <v>324</v>
      </c>
      <c r="C107" s="150">
        <f>'MÉRLEG (2)'!C107+'MÉRLEG (3)'!C107</f>
        <v>14489</v>
      </c>
      <c r="D107" s="150">
        <f>'MÉRLEG (2)'!D107+'MÉRLEG (3)'!D107</f>
        <v>10620809</v>
      </c>
      <c r="E107" s="150">
        <f>'MÉRLEG (2)'!E107+'MÉRLEG (3)'!E107</f>
        <v>9904000</v>
      </c>
    </row>
    <row r="108" spans="1:5" ht="15">
      <c r="A108" s="13" t="s">
        <v>333</v>
      </c>
      <c r="B108" s="6" t="s">
        <v>334</v>
      </c>
      <c r="C108" s="149">
        <f>'MÉRLEG (2)'!C108+'MÉRLEG (3)'!C108</f>
        <v>0</v>
      </c>
      <c r="D108" s="149">
        <f>'MÉRLEG (2)'!D108+'MÉRLEG (3)'!D108</f>
        <v>0</v>
      </c>
      <c r="E108" s="149">
        <f>'MÉRLEG (2)'!E108+'MÉRLEG (3)'!E108</f>
        <v>0</v>
      </c>
    </row>
    <row r="109" spans="1:5" ht="15">
      <c r="A109" s="5" t="s">
        <v>467</v>
      </c>
      <c r="B109" s="6" t="s">
        <v>335</v>
      </c>
      <c r="C109" s="149">
        <f>'MÉRLEG (2)'!C109+'MÉRLEG (3)'!C109</f>
        <v>246</v>
      </c>
      <c r="D109" s="149">
        <f>'MÉRLEG (2)'!D109+'MÉRLEG (3)'!D109</f>
        <v>132500</v>
      </c>
      <c r="E109" s="149">
        <f>'MÉRLEG (2)'!E109+'MÉRLEG (3)'!E109</f>
        <v>100000</v>
      </c>
    </row>
    <row r="110" spans="1:5" ht="15">
      <c r="A110" s="13" t="s">
        <v>468</v>
      </c>
      <c r="B110" s="6" t="s">
        <v>336</v>
      </c>
      <c r="C110" s="149">
        <f>'MÉRLEG (2)'!C110+'MÉRLEG (3)'!C110</f>
        <v>400</v>
      </c>
      <c r="D110" s="149">
        <f>'MÉRLEG (2)'!D110+'MÉRLEG (3)'!D110</f>
        <v>1608200</v>
      </c>
      <c r="E110" s="149">
        <f>'MÉRLEG (2)'!E110+'MÉRLEG (3)'!E110</f>
        <v>0</v>
      </c>
    </row>
    <row r="111" spans="1:5" ht="15">
      <c r="A111" s="39" t="s">
        <v>488</v>
      </c>
      <c r="B111" s="51" t="s">
        <v>337</v>
      </c>
      <c r="C111" s="149">
        <f>'MÉRLEG (2)'!C111+'MÉRLEG (3)'!C111</f>
        <v>646</v>
      </c>
      <c r="D111" s="149">
        <f>'MÉRLEG (2)'!D111+'MÉRLEG (3)'!D111</f>
        <v>1740700</v>
      </c>
      <c r="E111" s="149">
        <f>'MÉRLEG (2)'!E111+'MÉRLEG (3)'!E111</f>
        <v>100000</v>
      </c>
    </row>
    <row r="112" spans="1:5" ht="15">
      <c r="A112" s="61" t="s">
        <v>544</v>
      </c>
      <c r="B112" s="66"/>
      <c r="C112" s="150">
        <f>'MÉRLEG (2)'!C112+'MÉRLEG (3)'!C112</f>
        <v>285923</v>
      </c>
      <c r="D112" s="150">
        <f>'MÉRLEG (2)'!D112+'MÉRLEG (3)'!D112</f>
        <v>307267529</v>
      </c>
      <c r="E112" s="150">
        <f>'MÉRLEG (2)'!E112+'MÉRLEG (3)'!E112</f>
        <v>265571999</v>
      </c>
    </row>
    <row r="113" spans="1:5" ht="15">
      <c r="A113" s="5" t="s">
        <v>279</v>
      </c>
      <c r="B113" s="6" t="s">
        <v>280</v>
      </c>
      <c r="C113" s="149">
        <f>'MÉRLEG (2)'!C113+'MÉRLEG (3)'!C113</f>
        <v>0</v>
      </c>
      <c r="D113" s="149">
        <f>'MÉRLEG (2)'!D113+'MÉRLEG (3)'!D113</f>
        <v>65198847</v>
      </c>
      <c r="E113" s="149">
        <f>'MÉRLEG (2)'!E113+'MÉRLEG (3)'!E113</f>
        <v>0</v>
      </c>
    </row>
    <row r="114" spans="1:5" ht="15">
      <c r="A114" s="5" t="s">
        <v>281</v>
      </c>
      <c r="B114" s="6" t="s">
        <v>282</v>
      </c>
      <c r="C114" s="149">
        <f>'MÉRLEG (2)'!C114+'MÉRLEG (3)'!C114</f>
        <v>0</v>
      </c>
      <c r="D114" s="149">
        <f>'MÉRLEG (2)'!D114+'MÉRLEG (3)'!D114</f>
        <v>0</v>
      </c>
      <c r="E114" s="149">
        <f>'MÉRLEG (2)'!E114+'MÉRLEG (3)'!E114</f>
        <v>0</v>
      </c>
    </row>
    <row r="115" spans="1:5" ht="15">
      <c r="A115" s="5" t="s">
        <v>445</v>
      </c>
      <c r="B115" s="6" t="s">
        <v>283</v>
      </c>
      <c r="C115" s="149">
        <f>'MÉRLEG (2)'!C115+'MÉRLEG (3)'!C115</f>
        <v>0</v>
      </c>
      <c r="D115" s="149">
        <f>'MÉRLEG (2)'!D115+'MÉRLEG (3)'!D115</f>
        <v>0</v>
      </c>
      <c r="E115" s="149">
        <f>'MÉRLEG (2)'!E115+'MÉRLEG (3)'!E115</f>
        <v>0</v>
      </c>
    </row>
    <row r="116" spans="1:5" ht="15">
      <c r="A116" s="5" t="s">
        <v>446</v>
      </c>
      <c r="B116" s="6" t="s">
        <v>284</v>
      </c>
      <c r="C116" s="149">
        <f>'MÉRLEG (2)'!C116+'MÉRLEG (3)'!C116</f>
        <v>0</v>
      </c>
      <c r="D116" s="149">
        <f>'MÉRLEG (2)'!D116+'MÉRLEG (3)'!D116</f>
        <v>0</v>
      </c>
      <c r="E116" s="149">
        <f>'MÉRLEG (2)'!E116+'MÉRLEG (3)'!E116</f>
        <v>0</v>
      </c>
    </row>
    <row r="117" spans="1:5" ht="15">
      <c r="A117" s="5" t="s">
        <v>447</v>
      </c>
      <c r="B117" s="6" t="s">
        <v>285</v>
      </c>
      <c r="C117" s="149">
        <f>'MÉRLEG (2)'!C117+'MÉRLEG (3)'!C117</f>
        <v>113643</v>
      </c>
      <c r="D117" s="149">
        <f>'MÉRLEG (2)'!D117+'MÉRLEG (3)'!D117</f>
        <v>25248635</v>
      </c>
      <c r="E117" s="149">
        <f>'MÉRLEG (2)'!E117+'MÉRLEG (3)'!E117</f>
        <v>8000000</v>
      </c>
    </row>
    <row r="118" spans="1:5" ht="15">
      <c r="A118" s="39" t="s">
        <v>482</v>
      </c>
      <c r="B118" s="51" t="s">
        <v>286</v>
      </c>
      <c r="C118" s="149">
        <f>'MÉRLEG (2)'!C118+'MÉRLEG (3)'!C118</f>
        <v>113643</v>
      </c>
      <c r="D118" s="149">
        <f>'MÉRLEG (2)'!D118+'MÉRLEG (3)'!D118</f>
        <v>90447482</v>
      </c>
      <c r="E118" s="149">
        <f>'MÉRLEG (2)'!E118+'MÉRLEG (3)'!E118</f>
        <v>8000000</v>
      </c>
    </row>
    <row r="119" spans="1:5" ht="15">
      <c r="A119" s="13" t="s">
        <v>464</v>
      </c>
      <c r="B119" s="6" t="s">
        <v>325</v>
      </c>
      <c r="C119" s="149">
        <f>'MÉRLEG (2)'!C119+'MÉRLEG (3)'!C119</f>
        <v>0</v>
      </c>
      <c r="D119" s="149">
        <f>'MÉRLEG (2)'!D119+'MÉRLEG (3)'!D119</f>
        <v>0</v>
      </c>
      <c r="E119" s="149">
        <f>'MÉRLEG (2)'!E119+'MÉRLEG (3)'!E119</f>
        <v>0</v>
      </c>
    </row>
    <row r="120" spans="1:5" ht="15">
      <c r="A120" s="13" t="s">
        <v>465</v>
      </c>
      <c r="B120" s="6" t="s">
        <v>326</v>
      </c>
      <c r="C120" s="149">
        <f>'MÉRLEG (2)'!C120+'MÉRLEG (3)'!C120</f>
        <v>88</v>
      </c>
      <c r="D120" s="149">
        <f>'MÉRLEG (2)'!D120+'MÉRLEG (3)'!D120</f>
        <v>9622</v>
      </c>
      <c r="E120" s="149">
        <f>'MÉRLEG (2)'!E120+'MÉRLEG (3)'!E120</f>
        <v>0</v>
      </c>
    </row>
    <row r="121" spans="1:5" ht="15">
      <c r="A121" s="13" t="s">
        <v>327</v>
      </c>
      <c r="B121" s="6" t="s">
        <v>328</v>
      </c>
      <c r="C121" s="149">
        <f>'MÉRLEG (2)'!C121+'MÉRLEG (3)'!C121</f>
        <v>111</v>
      </c>
      <c r="D121" s="149">
        <f>'MÉRLEG (2)'!D121+'MÉRLEG (3)'!D121</f>
        <v>30800</v>
      </c>
      <c r="E121" s="149">
        <f>'MÉRLEG (2)'!E121+'MÉRLEG (3)'!E121</f>
        <v>0</v>
      </c>
    </row>
    <row r="122" spans="1:5" ht="15">
      <c r="A122" s="13" t="s">
        <v>466</v>
      </c>
      <c r="B122" s="6" t="s">
        <v>329</v>
      </c>
      <c r="C122" s="149">
        <f>'MÉRLEG (2)'!C122+'MÉRLEG (3)'!C122</f>
        <v>0</v>
      </c>
      <c r="D122" s="149">
        <f>'MÉRLEG (2)'!D122+'MÉRLEG (3)'!D122</f>
        <v>0</v>
      </c>
      <c r="E122" s="149">
        <f>'MÉRLEG (2)'!E122+'MÉRLEG (3)'!E122</f>
        <v>0</v>
      </c>
    </row>
    <row r="123" spans="1:5" ht="15">
      <c r="A123" s="13" t="s">
        <v>330</v>
      </c>
      <c r="B123" s="6" t="s">
        <v>331</v>
      </c>
      <c r="C123" s="149">
        <f>'MÉRLEG (2)'!C123+'MÉRLEG (3)'!C123</f>
        <v>0</v>
      </c>
      <c r="D123" s="149">
        <f>'MÉRLEG (2)'!D123+'MÉRLEG (3)'!D123</f>
        <v>0</v>
      </c>
      <c r="E123" s="149">
        <f>'MÉRLEG (2)'!E123+'MÉRLEG (3)'!E123</f>
        <v>0</v>
      </c>
    </row>
    <row r="124" spans="1:5" ht="15">
      <c r="A124" s="39" t="s">
        <v>487</v>
      </c>
      <c r="B124" s="51" t="s">
        <v>332</v>
      </c>
      <c r="C124" s="149">
        <f>'MÉRLEG (2)'!C124+'MÉRLEG (3)'!C124</f>
        <v>199</v>
      </c>
      <c r="D124" s="149">
        <f>'MÉRLEG (2)'!D124+'MÉRLEG (3)'!D124</f>
        <v>40422</v>
      </c>
      <c r="E124" s="149">
        <f>'MÉRLEG (2)'!E124+'MÉRLEG (3)'!E124</f>
        <v>0</v>
      </c>
    </row>
    <row r="125" spans="1:5" ht="15">
      <c r="A125" s="13" t="s">
        <v>338</v>
      </c>
      <c r="B125" s="6" t="s">
        <v>339</v>
      </c>
      <c r="C125" s="149">
        <f>'MÉRLEG (2)'!C125+'MÉRLEG (3)'!C125</f>
        <v>0</v>
      </c>
      <c r="D125" s="149">
        <f>'MÉRLEG (2)'!D125+'MÉRLEG (3)'!D125</f>
        <v>0</v>
      </c>
      <c r="E125" s="149">
        <f>'MÉRLEG (2)'!E125+'MÉRLEG (3)'!E125</f>
        <v>0</v>
      </c>
    </row>
    <row r="126" spans="1:5" ht="15">
      <c r="A126" s="5" t="s">
        <v>469</v>
      </c>
      <c r="B126" s="6" t="s">
        <v>340</v>
      </c>
      <c r="C126" s="149">
        <f>'MÉRLEG (2)'!C126+'MÉRLEG (3)'!C126</f>
        <v>0</v>
      </c>
      <c r="D126" s="149">
        <f>'MÉRLEG (2)'!D126+'MÉRLEG (3)'!D126</f>
        <v>0</v>
      </c>
      <c r="E126" s="149">
        <f>'MÉRLEG (2)'!E126+'MÉRLEG (3)'!E126</f>
        <v>0</v>
      </c>
    </row>
    <row r="127" spans="1:5" ht="15">
      <c r="A127" s="13" t="s">
        <v>470</v>
      </c>
      <c r="B127" s="6" t="s">
        <v>341</v>
      </c>
      <c r="C127" s="149">
        <f>'MÉRLEG (2)'!C127+'MÉRLEG (3)'!C127</f>
        <v>0</v>
      </c>
      <c r="D127" s="149">
        <f>'MÉRLEG (2)'!D127+'MÉRLEG (3)'!D127</f>
        <v>0</v>
      </c>
      <c r="E127" s="149">
        <f>'MÉRLEG (2)'!E127+'MÉRLEG (3)'!E127</f>
        <v>0</v>
      </c>
    </row>
    <row r="128" spans="1:5" ht="15">
      <c r="A128" s="39" t="s">
        <v>490</v>
      </c>
      <c r="B128" s="51" t="s">
        <v>342</v>
      </c>
      <c r="C128" s="149">
        <f>'MÉRLEG (2)'!C128+'MÉRLEG (3)'!C128</f>
        <v>0</v>
      </c>
      <c r="D128" s="149">
        <f>'MÉRLEG (2)'!D128+'MÉRLEG (3)'!D128</f>
        <v>0</v>
      </c>
      <c r="E128" s="149">
        <f>'MÉRLEG (2)'!E128+'MÉRLEG (3)'!E128</f>
        <v>0</v>
      </c>
    </row>
    <row r="129" spans="1:5" ht="15">
      <c r="A129" s="61" t="s">
        <v>543</v>
      </c>
      <c r="B129" s="66"/>
      <c r="C129" s="150">
        <f>'MÉRLEG (2)'!C129+'MÉRLEG (3)'!C129</f>
        <v>113842</v>
      </c>
      <c r="D129" s="150">
        <f>'MÉRLEG (2)'!D129+'MÉRLEG (3)'!D129</f>
        <v>90487904</v>
      </c>
      <c r="E129" s="150">
        <f>'MÉRLEG (2)'!E129+'MÉRLEG (3)'!E129</f>
        <v>8000000</v>
      </c>
    </row>
    <row r="130" spans="1:5" ht="15">
      <c r="A130" s="48" t="s">
        <v>489</v>
      </c>
      <c r="B130" s="35" t="s">
        <v>343</v>
      </c>
      <c r="C130" s="150">
        <f>'MÉRLEG (2)'!C130+'MÉRLEG (3)'!C130</f>
        <v>399765</v>
      </c>
      <c r="D130" s="150">
        <f>'MÉRLEG (2)'!D130+'MÉRLEG (3)'!D130</f>
        <v>397755433</v>
      </c>
      <c r="E130" s="150">
        <f>'MÉRLEG (2)'!E130+'MÉRLEG (3)'!E130</f>
        <v>273571999</v>
      </c>
    </row>
    <row r="131" spans="1:5" ht="15">
      <c r="A131" s="65" t="s">
        <v>553</v>
      </c>
      <c r="B131" s="64"/>
      <c r="C131" s="149">
        <f>'MÉRLEG (2)'!C131+'MÉRLEG (3)'!C131</f>
        <v>0</v>
      </c>
      <c r="D131" s="149">
        <f>'MÉRLEG (2)'!D131+'MÉRLEG (3)'!D131</f>
        <v>0</v>
      </c>
      <c r="E131" s="149">
        <f>'MÉRLEG (2)'!E131+'MÉRLEG (3)'!E131</f>
        <v>0</v>
      </c>
    </row>
    <row r="132" spans="1:5" ht="15">
      <c r="A132" s="65" t="s">
        <v>554</v>
      </c>
      <c r="B132" s="64"/>
      <c r="C132" s="149">
        <f>'MÉRLEG (2)'!C132+'MÉRLEG (3)'!C132</f>
        <v>0</v>
      </c>
      <c r="D132" s="149">
        <f>'MÉRLEG (2)'!D132+'MÉRLEG (3)'!D132</f>
        <v>0</v>
      </c>
      <c r="E132" s="149">
        <f>'MÉRLEG (2)'!E132+'MÉRLEG (3)'!E132</f>
        <v>0</v>
      </c>
    </row>
    <row r="133" spans="1:5" ht="15">
      <c r="A133" s="15" t="s">
        <v>491</v>
      </c>
      <c r="B133" s="7" t="s">
        <v>348</v>
      </c>
      <c r="C133" s="149">
        <f>'MÉRLEG (2)'!C133+'MÉRLEG (3)'!C133</f>
        <v>22344</v>
      </c>
      <c r="D133" s="149">
        <f>'MÉRLEG (2)'!D133+'MÉRLEG (3)'!D133</f>
        <v>0</v>
      </c>
      <c r="E133" s="149">
        <f>'MÉRLEG (2)'!E133+'MÉRLEG (3)'!E133</f>
        <v>0</v>
      </c>
    </row>
    <row r="134" spans="1:5" ht="15">
      <c r="A134" s="14" t="s">
        <v>492</v>
      </c>
      <c r="B134" s="7" t="s">
        <v>355</v>
      </c>
      <c r="C134" s="149">
        <f>'MÉRLEG (2)'!C134+'MÉRLEG (3)'!C134</f>
        <v>0</v>
      </c>
      <c r="D134" s="149">
        <f>'MÉRLEG (2)'!D134+'MÉRLEG (3)'!D134</f>
        <v>0</v>
      </c>
      <c r="E134" s="149">
        <f>'MÉRLEG (2)'!E134+'MÉRLEG (3)'!E134</f>
        <v>0</v>
      </c>
    </row>
    <row r="135" spans="1:5" ht="15">
      <c r="A135" s="5" t="s">
        <v>551</v>
      </c>
      <c r="B135" s="5" t="s">
        <v>356</v>
      </c>
      <c r="C135" s="149">
        <f>'MÉRLEG (2)'!C135+'MÉRLEG (3)'!C135</f>
        <v>20328</v>
      </c>
      <c r="D135" s="149">
        <f>'MÉRLEG (2)'!D135+'MÉRLEG (3)'!D135</f>
        <v>11929615</v>
      </c>
      <c r="E135" s="149">
        <f>'MÉRLEG (2)'!E135+'MÉRLEG (3)'!E135</f>
        <v>46137485</v>
      </c>
    </row>
    <row r="136" spans="1:5" ht="15">
      <c r="A136" s="5" t="s">
        <v>552</v>
      </c>
      <c r="B136" s="5" t="s">
        <v>356</v>
      </c>
      <c r="C136" s="149">
        <f>'MÉRLEG (2)'!C136+'MÉRLEG (3)'!C136</f>
        <v>0</v>
      </c>
      <c r="D136" s="149">
        <f>'MÉRLEG (2)'!D136+'MÉRLEG (3)'!D136</f>
        <v>0</v>
      </c>
      <c r="E136" s="149">
        <f>'MÉRLEG (2)'!E136+'MÉRLEG (3)'!E136</f>
        <v>0</v>
      </c>
    </row>
    <row r="137" spans="1:5" ht="15">
      <c r="A137" s="5" t="s">
        <v>549</v>
      </c>
      <c r="B137" s="5" t="s">
        <v>357</v>
      </c>
      <c r="C137" s="149">
        <f>'MÉRLEG (2)'!C137+'MÉRLEG (3)'!C137</f>
        <v>0</v>
      </c>
      <c r="D137" s="149">
        <f>'MÉRLEG (2)'!D137+'MÉRLEG (3)'!D137</f>
        <v>0</v>
      </c>
      <c r="E137" s="149">
        <f>'MÉRLEG (2)'!E137+'MÉRLEG (3)'!E137</f>
        <v>0</v>
      </c>
    </row>
    <row r="138" spans="1:5" ht="15">
      <c r="A138" s="5" t="s">
        <v>550</v>
      </c>
      <c r="B138" s="5" t="s">
        <v>357</v>
      </c>
      <c r="C138" s="149">
        <f>'MÉRLEG (2)'!C138+'MÉRLEG (3)'!C138</f>
        <v>0</v>
      </c>
      <c r="D138" s="149">
        <f>'MÉRLEG (2)'!D138+'MÉRLEG (3)'!D138</f>
        <v>0</v>
      </c>
      <c r="E138" s="149">
        <f>'MÉRLEG (2)'!E138+'MÉRLEG (3)'!E138</f>
        <v>0</v>
      </c>
    </row>
    <row r="139" spans="1:5" ht="15">
      <c r="A139" s="7" t="s">
        <v>493</v>
      </c>
      <c r="B139" s="7" t="s">
        <v>358</v>
      </c>
      <c r="C139" s="149">
        <f>'MÉRLEG (2)'!C139+'MÉRLEG (3)'!C139</f>
        <v>0</v>
      </c>
      <c r="D139" s="149">
        <f>'MÉRLEG (2)'!D139+'MÉRLEG (3)'!D139</f>
        <v>0</v>
      </c>
      <c r="E139" s="149">
        <f>'MÉRLEG (2)'!E139+'MÉRLEG (3)'!E139</f>
        <v>0</v>
      </c>
    </row>
    <row r="140" spans="1:5" ht="15">
      <c r="A140" s="37" t="s">
        <v>359</v>
      </c>
      <c r="B140" s="5" t="s">
        <v>360</v>
      </c>
      <c r="C140" s="149">
        <f>'MÉRLEG (2)'!C140+'MÉRLEG (3)'!C140</f>
        <v>6805</v>
      </c>
      <c r="D140" s="149">
        <f>'MÉRLEG (2)'!D140+'MÉRLEG (3)'!D140</f>
        <v>6857298</v>
      </c>
      <c r="E140" s="149">
        <f>'MÉRLEG (2)'!E140+'MÉRLEG (3)'!E140</f>
        <v>0</v>
      </c>
    </row>
    <row r="141" spans="1:5" ht="15">
      <c r="A141" s="37" t="s">
        <v>361</v>
      </c>
      <c r="B141" s="5" t="s">
        <v>362</v>
      </c>
      <c r="C141" s="149">
        <f>'MÉRLEG (2)'!C141+'MÉRLEG (3)'!C141</f>
        <v>0</v>
      </c>
      <c r="D141" s="149">
        <f>'MÉRLEG (2)'!D141+'MÉRLEG (3)'!D141</f>
        <v>0</v>
      </c>
      <c r="E141" s="149">
        <f>'MÉRLEG (2)'!E141+'MÉRLEG (3)'!E141</f>
        <v>0</v>
      </c>
    </row>
    <row r="142" spans="1:5" ht="15">
      <c r="A142" s="37" t="s">
        <v>363</v>
      </c>
      <c r="B142" s="5" t="s">
        <v>364</v>
      </c>
      <c r="C142" s="149">
        <f>'MÉRLEG (2)'!C142+'MÉRLEG (3)'!C142</f>
        <v>67195</v>
      </c>
      <c r="D142" s="149">
        <f>'MÉRLEG (2)'!D142+'MÉRLEG (3)'!D142</f>
        <v>72962956</v>
      </c>
      <c r="E142" s="149"/>
    </row>
    <row r="143" spans="1:5" ht="15">
      <c r="A143" s="37" t="s">
        <v>365</v>
      </c>
      <c r="B143" s="5" t="s">
        <v>366</v>
      </c>
      <c r="C143" s="149">
        <f>'MÉRLEG (2)'!C143+'MÉRLEG (3)'!C143</f>
        <v>0</v>
      </c>
      <c r="D143" s="149">
        <f>'MÉRLEG (2)'!D143+'MÉRLEG (3)'!D143</f>
        <v>0</v>
      </c>
      <c r="E143" s="149">
        <f>'MÉRLEG (2)'!E143+'MÉRLEG (3)'!E143</f>
        <v>0</v>
      </c>
    </row>
    <row r="144" spans="1:5" ht="15">
      <c r="A144" s="13" t="s">
        <v>476</v>
      </c>
      <c r="B144" s="5" t="s">
        <v>367</v>
      </c>
      <c r="C144" s="149">
        <f>'MÉRLEG (2)'!C144+'MÉRLEG (3)'!C144</f>
        <v>0</v>
      </c>
      <c r="D144" s="149">
        <f>'MÉRLEG (2)'!D144+'MÉRLEG (3)'!D144</f>
        <v>0</v>
      </c>
      <c r="E144" s="149">
        <f>'MÉRLEG (2)'!E144+'MÉRLEG (3)'!E144</f>
        <v>0</v>
      </c>
    </row>
    <row r="145" spans="1:5" ht="15">
      <c r="A145" s="15" t="s">
        <v>494</v>
      </c>
      <c r="B145" s="7" t="s">
        <v>369</v>
      </c>
      <c r="C145" s="149">
        <f>'MÉRLEG (2)'!C145+'MÉRLEG (3)'!C145</f>
        <v>0</v>
      </c>
      <c r="D145" s="149">
        <f>'MÉRLEG (2)'!D145+'MÉRLEG (3)'!D145</f>
        <v>0</v>
      </c>
      <c r="E145" s="149">
        <f>'MÉRLEG (2)'!E145+'MÉRLEG (3)'!E145</f>
        <v>0</v>
      </c>
    </row>
    <row r="146" spans="1:5" ht="15">
      <c r="A146" s="13" t="s">
        <v>370</v>
      </c>
      <c r="B146" s="5" t="s">
        <v>371</v>
      </c>
      <c r="C146" s="149">
        <f>'MÉRLEG (2)'!C146+'MÉRLEG (3)'!C146</f>
        <v>0</v>
      </c>
      <c r="D146" s="149">
        <f>'MÉRLEG (2)'!D146+'MÉRLEG (3)'!D146</f>
        <v>0</v>
      </c>
      <c r="E146" s="149">
        <f>'MÉRLEG (2)'!E146+'MÉRLEG (3)'!E146</f>
        <v>0</v>
      </c>
    </row>
    <row r="147" spans="1:5" ht="15">
      <c r="A147" s="13" t="s">
        <v>372</v>
      </c>
      <c r="B147" s="5" t="s">
        <v>373</v>
      </c>
      <c r="C147" s="149">
        <f>'MÉRLEG (2)'!C147+'MÉRLEG (3)'!C147</f>
        <v>0</v>
      </c>
      <c r="D147" s="149">
        <f>'MÉRLEG (2)'!D147+'MÉRLEG (3)'!D147</f>
        <v>0</v>
      </c>
      <c r="E147" s="149">
        <f>'MÉRLEG (2)'!E147+'MÉRLEG (3)'!E147</f>
        <v>0</v>
      </c>
    </row>
    <row r="148" spans="1:5" ht="15">
      <c r="A148" s="37" t="s">
        <v>374</v>
      </c>
      <c r="B148" s="5" t="s">
        <v>375</v>
      </c>
      <c r="C148" s="149">
        <f>'MÉRLEG (2)'!C148+'MÉRLEG (3)'!C148</f>
        <v>0</v>
      </c>
      <c r="D148" s="149">
        <f>'MÉRLEG (2)'!D148+'MÉRLEG (3)'!D148</f>
        <v>0</v>
      </c>
      <c r="E148" s="149">
        <f>'MÉRLEG (2)'!E148+'MÉRLEG (3)'!E148</f>
        <v>0</v>
      </c>
    </row>
    <row r="149" spans="1:5" ht="15">
      <c r="A149" s="37" t="s">
        <v>477</v>
      </c>
      <c r="B149" s="5" t="s">
        <v>376</v>
      </c>
      <c r="C149" s="149">
        <f>'MÉRLEG (2)'!C149+'MÉRLEG (3)'!C149</f>
        <v>0</v>
      </c>
      <c r="D149" s="149">
        <f>'MÉRLEG (2)'!D149+'MÉRLEG (3)'!D149</f>
        <v>0</v>
      </c>
      <c r="E149" s="149">
        <f>'MÉRLEG (2)'!E149+'MÉRLEG (3)'!E149</f>
        <v>0</v>
      </c>
    </row>
    <row r="150" spans="1:5" ht="15">
      <c r="A150" s="14" t="s">
        <v>495</v>
      </c>
      <c r="B150" s="7" t="s">
        <v>377</v>
      </c>
      <c r="C150" s="149">
        <f>'MÉRLEG (2)'!C150+'MÉRLEG (3)'!C150</f>
        <v>0</v>
      </c>
      <c r="D150" s="149">
        <f>'MÉRLEG (2)'!D150+'MÉRLEG (3)'!D150</f>
        <v>0</v>
      </c>
      <c r="E150" s="149">
        <f>'MÉRLEG (2)'!E150+'MÉRLEG (3)'!E150</f>
        <v>0</v>
      </c>
    </row>
    <row r="151" spans="1:5" ht="15">
      <c r="A151" s="15" t="s">
        <v>378</v>
      </c>
      <c r="B151" s="7" t="s">
        <v>379</v>
      </c>
      <c r="C151" s="149">
        <f>'MÉRLEG (2)'!C151+'MÉRLEG (3)'!C151</f>
        <v>0</v>
      </c>
      <c r="D151" s="149">
        <f>'MÉRLEG (2)'!D151+'MÉRLEG (3)'!D151</f>
        <v>0</v>
      </c>
      <c r="E151" s="149">
        <f>'MÉRLEG (2)'!E151+'MÉRLEG (3)'!E151</f>
        <v>0</v>
      </c>
    </row>
    <row r="152" spans="1:5" ht="15">
      <c r="A152" s="40" t="s">
        <v>496</v>
      </c>
      <c r="B152" s="41" t="s">
        <v>380</v>
      </c>
      <c r="C152" s="150">
        <f>'MÉRLEG (2)'!C152+'MÉRLEG (3)'!C152</f>
        <v>116672</v>
      </c>
      <c r="D152" s="150">
        <f>'MÉRLEG (2)'!D152+'MÉRLEG (3)'!D152</f>
        <v>91749869</v>
      </c>
      <c r="E152" s="150">
        <f>'MÉRLEG (2)'!E152+'MÉRLEG (3)'!E135</f>
        <v>46137485</v>
      </c>
    </row>
    <row r="153" spans="1:5" ht="15">
      <c r="A153" s="44" t="s">
        <v>479</v>
      </c>
      <c r="B153" s="45"/>
      <c r="C153" s="150">
        <f>'MÉRLEG (2)'!C153+'MÉRLEG (3)'!C153</f>
        <v>516437</v>
      </c>
      <c r="D153" s="150">
        <f>'MÉRLEG (2)'!D153+'MÉRLEG (3)'!D153</f>
        <v>489505302</v>
      </c>
      <c r="E153" s="150">
        <f>'MÉRLEG (2)'!E153+'MÉRLEG (3)'!E135</f>
        <v>319709484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76">
      <selection activeCell="C82" sqref="C82:E82"/>
    </sheetView>
  </sheetViews>
  <sheetFormatPr defaultColWidth="9.140625" defaultRowHeight="15"/>
  <cols>
    <col min="1" max="1" width="101.28125" style="0" customWidth="1"/>
    <col min="2" max="2" width="10.7109375" style="0" customWidth="1"/>
    <col min="3" max="3" width="13.8515625" style="0" customWidth="1"/>
    <col min="4" max="4" width="16.8515625" style="0" customWidth="1"/>
    <col min="5" max="5" width="17.7109375" style="0" customWidth="1"/>
  </cols>
  <sheetData>
    <row r="1" spans="1:6" ht="14.25">
      <c r="A1" s="89"/>
      <c r="B1" s="90"/>
      <c r="C1" s="90"/>
      <c r="D1" s="90"/>
      <c r="E1" s="104"/>
      <c r="F1" s="104"/>
    </row>
    <row r="2" spans="1:5" ht="26.25" customHeight="1">
      <c r="A2" s="159" t="s">
        <v>617</v>
      </c>
      <c r="B2" s="160"/>
      <c r="C2" s="160"/>
      <c r="D2" s="160"/>
      <c r="E2" s="160"/>
    </row>
    <row r="3" spans="1:5" ht="30.75" customHeight="1">
      <c r="A3" s="162" t="s">
        <v>603</v>
      </c>
      <c r="B3" s="163"/>
      <c r="C3" s="163"/>
      <c r="D3" s="163"/>
      <c r="E3" s="163"/>
    </row>
    <row r="5" spans="1:4" ht="14.25">
      <c r="A5" s="4" t="s">
        <v>17</v>
      </c>
      <c r="D5" s="116" t="s">
        <v>580</v>
      </c>
    </row>
    <row r="6" spans="1:5" ht="63" customHeight="1">
      <c r="A6" s="2" t="s">
        <v>78</v>
      </c>
      <c r="B6" s="3" t="s">
        <v>79</v>
      </c>
      <c r="C6" s="157" t="s">
        <v>622</v>
      </c>
      <c r="D6" s="157" t="s">
        <v>623</v>
      </c>
      <c r="E6" s="158" t="s">
        <v>624</v>
      </c>
    </row>
    <row r="7" spans="1:5" ht="14.25">
      <c r="A7" s="31" t="s">
        <v>381</v>
      </c>
      <c r="B7" s="30" t="s">
        <v>105</v>
      </c>
      <c r="C7" s="144">
        <v>21543</v>
      </c>
      <c r="D7" s="144">
        <v>31799711</v>
      </c>
      <c r="E7" s="144">
        <v>19086100</v>
      </c>
    </row>
    <row r="8" spans="1:5" ht="14.25">
      <c r="A8" s="5" t="s">
        <v>382</v>
      </c>
      <c r="B8" s="30" t="s">
        <v>112</v>
      </c>
      <c r="C8" s="144">
        <v>8876</v>
      </c>
      <c r="D8" s="144">
        <v>8355482</v>
      </c>
      <c r="E8" s="144">
        <v>7238800</v>
      </c>
    </row>
    <row r="9" spans="1:5" ht="14.25">
      <c r="A9" s="52" t="s">
        <v>438</v>
      </c>
      <c r="B9" s="53" t="s">
        <v>113</v>
      </c>
      <c r="C9" s="135">
        <f>SUM(C7:C8)</f>
        <v>30419</v>
      </c>
      <c r="D9" s="135">
        <f>SUM(D7:D8)</f>
        <v>40155193</v>
      </c>
      <c r="E9" s="135">
        <f>SUM(E7:E8)</f>
        <v>26324900</v>
      </c>
    </row>
    <row r="10" spans="1:5" ht="14.25">
      <c r="A10" s="39" t="s">
        <v>409</v>
      </c>
      <c r="B10" s="53" t="s">
        <v>114</v>
      </c>
      <c r="C10" s="135">
        <v>6492</v>
      </c>
      <c r="D10" s="135">
        <v>7859676</v>
      </c>
      <c r="E10" s="135">
        <v>4696836</v>
      </c>
    </row>
    <row r="11" spans="1:5" ht="14.25">
      <c r="A11" s="5" t="s">
        <v>383</v>
      </c>
      <c r="B11" s="30" t="s">
        <v>121</v>
      </c>
      <c r="C11" s="144">
        <v>5620</v>
      </c>
      <c r="D11" s="144">
        <v>10147309</v>
      </c>
      <c r="E11" s="144">
        <v>6173242</v>
      </c>
    </row>
    <row r="12" spans="1:5" ht="14.25">
      <c r="A12" s="5" t="s">
        <v>439</v>
      </c>
      <c r="B12" s="30" t="s">
        <v>126</v>
      </c>
      <c r="C12" s="144">
        <v>501</v>
      </c>
      <c r="D12" s="144">
        <v>522603</v>
      </c>
      <c r="E12" s="144">
        <v>560000</v>
      </c>
    </row>
    <row r="13" spans="1:5" ht="14.25">
      <c r="A13" s="5" t="s">
        <v>384</v>
      </c>
      <c r="B13" s="30" t="s">
        <v>138</v>
      </c>
      <c r="C13" s="144">
        <v>23265</v>
      </c>
      <c r="D13" s="144">
        <v>32530704</v>
      </c>
      <c r="E13" s="144">
        <v>32000004</v>
      </c>
    </row>
    <row r="14" spans="1:5" ht="14.25">
      <c r="A14" s="5" t="s">
        <v>385</v>
      </c>
      <c r="B14" s="30" t="s">
        <v>143</v>
      </c>
      <c r="C14" s="144">
        <v>1540</v>
      </c>
      <c r="D14" s="144">
        <v>1803198</v>
      </c>
      <c r="E14" s="144">
        <v>1815220</v>
      </c>
    </row>
    <row r="15" spans="1:5" ht="14.25">
      <c r="A15" s="5" t="s">
        <v>386</v>
      </c>
      <c r="B15" s="30" t="s">
        <v>152</v>
      </c>
      <c r="C15" s="144">
        <v>58339</v>
      </c>
      <c r="D15" s="144">
        <v>13497169</v>
      </c>
      <c r="E15" s="144">
        <v>10182443</v>
      </c>
    </row>
    <row r="16" spans="1:5" ht="14.25">
      <c r="A16" s="39" t="s">
        <v>387</v>
      </c>
      <c r="B16" s="53" t="s">
        <v>153</v>
      </c>
      <c r="C16" s="135">
        <f>SUM(C11:C15)</f>
        <v>89265</v>
      </c>
      <c r="D16" s="135">
        <f>SUM(D11:D15)</f>
        <v>58500983</v>
      </c>
      <c r="E16" s="135">
        <f>SUM(E11:E15)</f>
        <v>50730909</v>
      </c>
    </row>
    <row r="17" spans="1:5" ht="14.25">
      <c r="A17" s="13" t="s">
        <v>154</v>
      </c>
      <c r="B17" s="30" t="s">
        <v>155</v>
      </c>
      <c r="C17" s="144"/>
      <c r="D17" s="144"/>
      <c r="E17" s="144"/>
    </row>
    <row r="18" spans="1:5" ht="14.25">
      <c r="A18" s="13" t="s">
        <v>388</v>
      </c>
      <c r="B18" s="30" t="s">
        <v>156</v>
      </c>
      <c r="C18" s="144">
        <v>1009</v>
      </c>
      <c r="D18" s="144">
        <v>1764060</v>
      </c>
      <c r="E18" s="144"/>
    </row>
    <row r="19" spans="1:5" ht="14.25">
      <c r="A19" s="16" t="s">
        <v>415</v>
      </c>
      <c r="B19" s="30" t="s">
        <v>157</v>
      </c>
      <c r="C19" s="144"/>
      <c r="D19" s="144"/>
      <c r="E19" s="144"/>
    </row>
    <row r="20" spans="1:5" ht="14.25">
      <c r="A20" s="16" t="s">
        <v>416</v>
      </c>
      <c r="B20" s="30" t="s">
        <v>158</v>
      </c>
      <c r="C20" s="144">
        <v>1828</v>
      </c>
      <c r="D20" s="144"/>
      <c r="E20" s="144"/>
    </row>
    <row r="21" spans="1:5" ht="14.25">
      <c r="A21" s="16" t="s">
        <v>417</v>
      </c>
      <c r="B21" s="30" t="s">
        <v>159</v>
      </c>
      <c r="C21" s="144">
        <v>1982</v>
      </c>
      <c r="D21" s="144"/>
      <c r="E21" s="144"/>
    </row>
    <row r="22" spans="1:5" ht="14.25">
      <c r="A22" s="13" t="s">
        <v>418</v>
      </c>
      <c r="B22" s="30" t="s">
        <v>160</v>
      </c>
      <c r="C22" s="144">
        <v>2134</v>
      </c>
      <c r="D22" s="144"/>
      <c r="E22" s="144"/>
    </row>
    <row r="23" spans="1:5" ht="14.25">
      <c r="A23" s="13" t="s">
        <v>419</v>
      </c>
      <c r="B23" s="30" t="s">
        <v>161</v>
      </c>
      <c r="C23" s="144"/>
      <c r="D23" s="144"/>
      <c r="E23" s="144"/>
    </row>
    <row r="24" spans="1:5" ht="14.25">
      <c r="A24" s="13" t="s">
        <v>420</v>
      </c>
      <c r="B24" s="30" t="s">
        <v>162</v>
      </c>
      <c r="C24" s="144">
        <v>7185</v>
      </c>
      <c r="D24" s="144">
        <v>9845254</v>
      </c>
      <c r="E24" s="144">
        <v>14096690</v>
      </c>
    </row>
    <row r="25" spans="1:5" ht="14.25">
      <c r="A25" s="50" t="s">
        <v>389</v>
      </c>
      <c r="B25" s="53" t="s">
        <v>163</v>
      </c>
      <c r="C25" s="135">
        <f>SUM(C17:C24)</f>
        <v>14138</v>
      </c>
      <c r="D25" s="135">
        <f>SUM(D17:D24)</f>
        <v>11609314</v>
      </c>
      <c r="E25" s="135">
        <f>SUM(E17:E24)</f>
        <v>14096690</v>
      </c>
    </row>
    <row r="26" spans="1:5" ht="14.25">
      <c r="A26" s="12" t="s">
        <v>421</v>
      </c>
      <c r="B26" s="30" t="s">
        <v>164</v>
      </c>
      <c r="C26" s="144"/>
      <c r="D26" s="144"/>
      <c r="E26" s="144"/>
    </row>
    <row r="27" spans="1:5" ht="14.25">
      <c r="A27" s="12" t="s">
        <v>165</v>
      </c>
      <c r="B27" s="30" t="s">
        <v>166</v>
      </c>
      <c r="C27" s="144">
        <v>3599</v>
      </c>
      <c r="D27" s="144">
        <v>10482025</v>
      </c>
      <c r="E27" s="144"/>
    </row>
    <row r="28" spans="1:5" ht="14.25">
      <c r="A28" s="12" t="s">
        <v>167</v>
      </c>
      <c r="B28" s="30" t="s">
        <v>168</v>
      </c>
      <c r="C28" s="144"/>
      <c r="D28" s="144"/>
      <c r="E28" s="144"/>
    </row>
    <row r="29" spans="1:5" ht="14.25">
      <c r="A29" s="12" t="s">
        <v>390</v>
      </c>
      <c r="B29" s="30" t="s">
        <v>169</v>
      </c>
      <c r="C29" s="144">
        <v>7000</v>
      </c>
      <c r="D29" s="144"/>
      <c r="E29" s="144"/>
    </row>
    <row r="30" spans="1:5" ht="14.25">
      <c r="A30" s="12" t="s">
        <v>422</v>
      </c>
      <c r="B30" s="30" t="s">
        <v>170</v>
      </c>
      <c r="C30" s="144"/>
      <c r="D30" s="144"/>
      <c r="E30" s="144"/>
    </row>
    <row r="31" spans="1:5" ht="14.25">
      <c r="A31" s="12" t="s">
        <v>391</v>
      </c>
      <c r="B31" s="30" t="s">
        <v>171</v>
      </c>
      <c r="C31" s="144">
        <v>78391</v>
      </c>
      <c r="D31" s="144">
        <v>89451288</v>
      </c>
      <c r="E31" s="144">
        <v>87703088</v>
      </c>
    </row>
    <row r="32" spans="1:5" ht="14.25">
      <c r="A32" s="12" t="s">
        <v>423</v>
      </c>
      <c r="B32" s="30" t="s">
        <v>172</v>
      </c>
      <c r="C32" s="144"/>
      <c r="D32" s="144"/>
      <c r="E32" s="144"/>
    </row>
    <row r="33" spans="1:5" ht="14.25">
      <c r="A33" s="12" t="s">
        <v>424</v>
      </c>
      <c r="B33" s="30" t="s">
        <v>173</v>
      </c>
      <c r="C33" s="144">
        <v>180</v>
      </c>
      <c r="D33" s="144">
        <v>250000</v>
      </c>
      <c r="E33" s="144">
        <v>250000</v>
      </c>
    </row>
    <row r="34" spans="1:5" ht="14.25">
      <c r="A34" s="12" t="s">
        <v>174</v>
      </c>
      <c r="B34" s="30" t="s">
        <v>175</v>
      </c>
      <c r="C34" s="144"/>
      <c r="D34" s="144"/>
      <c r="E34" s="144"/>
    </row>
    <row r="35" spans="1:5" ht="14.25">
      <c r="A35" s="19" t="s">
        <v>176</v>
      </c>
      <c r="B35" s="30" t="s">
        <v>177</v>
      </c>
      <c r="C35" s="144"/>
      <c r="D35" s="144"/>
      <c r="E35" s="144"/>
    </row>
    <row r="36" spans="1:5" ht="14.25">
      <c r="A36" s="12" t="s">
        <v>425</v>
      </c>
      <c r="B36" s="30" t="s">
        <v>178</v>
      </c>
      <c r="C36" s="144">
        <v>12479</v>
      </c>
      <c r="D36" s="144">
        <v>3587344</v>
      </c>
      <c r="E36" s="144">
        <v>3590000</v>
      </c>
    </row>
    <row r="37" spans="1:5" ht="14.25">
      <c r="A37" s="19" t="s">
        <v>601</v>
      </c>
      <c r="B37" s="30" t="s">
        <v>179</v>
      </c>
      <c r="C37" s="144"/>
      <c r="D37" s="144"/>
      <c r="E37" s="144">
        <v>7178321</v>
      </c>
    </row>
    <row r="38" spans="1:5" ht="14.25">
      <c r="A38" s="19"/>
      <c r="B38" s="30" t="s">
        <v>179</v>
      </c>
      <c r="C38" s="144"/>
      <c r="D38" s="144"/>
      <c r="E38" s="144"/>
    </row>
    <row r="39" spans="1:5" ht="14.25">
      <c r="A39" s="50" t="s">
        <v>392</v>
      </c>
      <c r="B39" s="53" t="s">
        <v>180</v>
      </c>
      <c r="C39" s="135">
        <f>SUM(C26:C38)</f>
        <v>101649</v>
      </c>
      <c r="D39" s="135">
        <f>SUM(D26:D38)</f>
        <v>103770657</v>
      </c>
      <c r="E39" s="135">
        <f>SUM(E26:E38)</f>
        <v>98721409</v>
      </c>
    </row>
    <row r="40" spans="1:5" ht="15">
      <c r="A40" s="61" t="s">
        <v>544</v>
      </c>
      <c r="B40" s="103"/>
      <c r="C40" s="135">
        <f>SUM(C9+C10+C16+C25+C39)</f>
        <v>241963</v>
      </c>
      <c r="D40" s="135">
        <f>SUM(D9+D10+D16+D25+D39)</f>
        <v>221895823</v>
      </c>
      <c r="E40" s="135">
        <f>SUM(E9+E10+E16+E25+E39)</f>
        <v>194570744</v>
      </c>
    </row>
    <row r="41" spans="1:5" ht="14.25">
      <c r="A41" s="34" t="s">
        <v>181</v>
      </c>
      <c r="B41" s="30" t="s">
        <v>182</v>
      </c>
      <c r="C41" s="144"/>
      <c r="D41" s="144"/>
      <c r="E41" s="144"/>
    </row>
    <row r="42" spans="1:5" ht="14.25">
      <c r="A42" s="34" t="s">
        <v>426</v>
      </c>
      <c r="B42" s="30" t="s">
        <v>183</v>
      </c>
      <c r="C42" s="144">
        <v>68058</v>
      </c>
      <c r="D42" s="144">
        <v>1971000</v>
      </c>
      <c r="E42" s="144">
        <v>10365000</v>
      </c>
    </row>
    <row r="43" spans="1:5" ht="14.25">
      <c r="A43" s="34" t="s">
        <v>184</v>
      </c>
      <c r="B43" s="30" t="s">
        <v>185</v>
      </c>
      <c r="C43" s="144"/>
      <c r="D43" s="144"/>
      <c r="E43" s="144"/>
    </row>
    <row r="44" spans="1:5" ht="14.25">
      <c r="A44" s="34" t="s">
        <v>186</v>
      </c>
      <c r="B44" s="30" t="s">
        <v>187</v>
      </c>
      <c r="C44" s="144">
        <v>11818</v>
      </c>
      <c r="D44" s="144">
        <v>2131121</v>
      </c>
      <c r="E44" s="144">
        <v>2795000</v>
      </c>
    </row>
    <row r="45" spans="1:5" ht="14.25">
      <c r="A45" s="6" t="s">
        <v>188</v>
      </c>
      <c r="B45" s="30" t="s">
        <v>189</v>
      </c>
      <c r="C45" s="144"/>
      <c r="D45" s="144"/>
      <c r="E45" s="144"/>
    </row>
    <row r="46" spans="1:5" ht="14.25">
      <c r="A46" s="6" t="s">
        <v>190</v>
      </c>
      <c r="B46" s="30" t="s">
        <v>191</v>
      </c>
      <c r="C46" s="144"/>
      <c r="D46" s="144"/>
      <c r="E46" s="144"/>
    </row>
    <row r="47" spans="1:5" ht="14.25">
      <c r="A47" s="6" t="s">
        <v>192</v>
      </c>
      <c r="B47" s="30" t="s">
        <v>193</v>
      </c>
      <c r="C47" s="144">
        <v>4915</v>
      </c>
      <c r="D47" s="144">
        <v>162000</v>
      </c>
      <c r="E47" s="144">
        <v>3553200</v>
      </c>
    </row>
    <row r="48" spans="1:5" ht="14.25">
      <c r="A48" s="51" t="s">
        <v>394</v>
      </c>
      <c r="B48" s="53" t="s">
        <v>194</v>
      </c>
      <c r="C48" s="135">
        <f>SUM(C41:C47)</f>
        <v>84791</v>
      </c>
      <c r="D48" s="135">
        <f>SUM(D41:D47)</f>
        <v>4264121</v>
      </c>
      <c r="E48" s="135">
        <f>SUM(E41:E47)</f>
        <v>16713200</v>
      </c>
    </row>
    <row r="49" spans="1:5" ht="14.25">
      <c r="A49" s="13" t="s">
        <v>195</v>
      </c>
      <c r="B49" s="30" t="s">
        <v>196</v>
      </c>
      <c r="C49" s="144">
        <v>26475</v>
      </c>
      <c r="D49" s="144">
        <v>1275000</v>
      </c>
      <c r="E49" s="144">
        <v>23283138</v>
      </c>
    </row>
    <row r="50" spans="1:5" ht="14.25">
      <c r="A50" s="13" t="s">
        <v>197</v>
      </c>
      <c r="B50" s="30" t="s">
        <v>198</v>
      </c>
      <c r="C50" s="144"/>
      <c r="D50" s="144"/>
      <c r="E50" s="144"/>
    </row>
    <row r="51" spans="1:5" ht="14.25">
      <c r="A51" s="13" t="s">
        <v>199</v>
      </c>
      <c r="B51" s="30" t="s">
        <v>200</v>
      </c>
      <c r="C51" s="144"/>
      <c r="D51" s="144"/>
      <c r="E51" s="144"/>
    </row>
    <row r="52" spans="1:5" ht="14.25">
      <c r="A52" s="13" t="s">
        <v>201</v>
      </c>
      <c r="B52" s="30" t="s">
        <v>202</v>
      </c>
      <c r="C52" s="144">
        <v>822</v>
      </c>
      <c r="D52" s="144">
        <v>344250</v>
      </c>
      <c r="E52" s="144">
        <v>6286447</v>
      </c>
    </row>
    <row r="53" spans="1:5" ht="14.25">
      <c r="A53" s="50" t="s">
        <v>395</v>
      </c>
      <c r="B53" s="53" t="s">
        <v>203</v>
      </c>
      <c r="C53" s="135">
        <f>SUM(C49:C52)</f>
        <v>27297</v>
      </c>
      <c r="D53" s="135">
        <f>SUM(D49:D52)</f>
        <v>1619250</v>
      </c>
      <c r="E53" s="135">
        <f>SUM(E49:E52)</f>
        <v>29569585</v>
      </c>
    </row>
    <row r="54" spans="1:5" ht="14.25">
      <c r="A54" s="13" t="s">
        <v>204</v>
      </c>
      <c r="B54" s="30" t="s">
        <v>205</v>
      </c>
      <c r="C54" s="144"/>
      <c r="D54" s="144"/>
      <c r="E54" s="144"/>
    </row>
    <row r="55" spans="1:5" ht="14.25">
      <c r="A55" s="13" t="s">
        <v>427</v>
      </c>
      <c r="B55" s="30" t="s">
        <v>206</v>
      </c>
      <c r="C55" s="144"/>
      <c r="D55" s="144"/>
      <c r="E55" s="144"/>
    </row>
    <row r="56" spans="1:5" ht="14.25">
      <c r="A56" s="13" t="s">
        <v>428</v>
      </c>
      <c r="B56" s="30" t="s">
        <v>207</v>
      </c>
      <c r="C56" s="144"/>
      <c r="D56" s="144"/>
      <c r="E56" s="144"/>
    </row>
    <row r="57" spans="1:5" ht="14.25">
      <c r="A57" s="13" t="s">
        <v>429</v>
      </c>
      <c r="B57" s="30" t="s">
        <v>208</v>
      </c>
      <c r="C57" s="144"/>
      <c r="D57" s="144"/>
      <c r="E57" s="144"/>
    </row>
    <row r="58" spans="1:5" ht="14.25">
      <c r="A58" s="13" t="s">
        <v>430</v>
      </c>
      <c r="B58" s="30" t="s">
        <v>209</v>
      </c>
      <c r="C58" s="144"/>
      <c r="D58" s="144"/>
      <c r="E58" s="144"/>
    </row>
    <row r="59" spans="1:5" ht="14.25">
      <c r="A59" s="13" t="s">
        <v>431</v>
      </c>
      <c r="B59" s="30" t="s">
        <v>210</v>
      </c>
      <c r="C59" s="144"/>
      <c r="D59" s="144"/>
      <c r="E59" s="144"/>
    </row>
    <row r="60" spans="1:5" ht="14.25">
      <c r="A60" s="13" t="s">
        <v>211</v>
      </c>
      <c r="B60" s="30" t="s">
        <v>212</v>
      </c>
      <c r="C60" s="144"/>
      <c r="D60" s="144"/>
      <c r="E60" s="144"/>
    </row>
    <row r="61" spans="1:5" ht="14.25">
      <c r="A61" s="13" t="s">
        <v>432</v>
      </c>
      <c r="B61" s="30" t="s">
        <v>213</v>
      </c>
      <c r="C61" s="144"/>
      <c r="D61" s="144">
        <v>200000</v>
      </c>
      <c r="E61" s="144">
        <v>200000</v>
      </c>
    </row>
    <row r="62" spans="1:5" ht="14.25">
      <c r="A62" s="50" t="s">
        <v>396</v>
      </c>
      <c r="B62" s="53" t="s">
        <v>214</v>
      </c>
      <c r="C62" s="135">
        <f>SUM(C54:C61)</f>
        <v>0</v>
      </c>
      <c r="D62" s="135">
        <f>SUM(D54:D61)</f>
        <v>200000</v>
      </c>
      <c r="E62" s="135">
        <f>SUM(E54:E61)</f>
        <v>200000</v>
      </c>
    </row>
    <row r="63" spans="1:5" ht="15">
      <c r="A63" s="61" t="s">
        <v>543</v>
      </c>
      <c r="B63" s="103"/>
      <c r="C63" s="135">
        <f>SUM(C48+C53+C62)</f>
        <v>112088</v>
      </c>
      <c r="D63" s="135">
        <f>SUM(D48+D53+D62)</f>
        <v>6083371</v>
      </c>
      <c r="E63" s="135">
        <f>SUM(E48+E53+E62)</f>
        <v>46482785</v>
      </c>
    </row>
    <row r="64" spans="1:5" ht="15">
      <c r="A64" s="35" t="s">
        <v>440</v>
      </c>
      <c r="B64" s="36" t="s">
        <v>215</v>
      </c>
      <c r="C64" s="135">
        <f>SUM(C40+C63)</f>
        <v>354051</v>
      </c>
      <c r="D64" s="135">
        <f>SUM(D40+D63)</f>
        <v>227979194</v>
      </c>
      <c r="E64" s="135">
        <f>SUM(E40+E63)</f>
        <v>241053529</v>
      </c>
    </row>
    <row r="65" spans="1:5" ht="14.25">
      <c r="A65" s="15" t="s">
        <v>397</v>
      </c>
      <c r="B65" s="7" t="s">
        <v>223</v>
      </c>
      <c r="C65" s="137">
        <v>10143</v>
      </c>
      <c r="D65" s="137">
        <v>42200840</v>
      </c>
      <c r="E65" s="137"/>
    </row>
    <row r="66" spans="1:5" ht="14.25">
      <c r="A66" s="14" t="s">
        <v>400</v>
      </c>
      <c r="B66" s="7" t="s">
        <v>231</v>
      </c>
      <c r="C66" s="139"/>
      <c r="D66" s="139"/>
      <c r="E66" s="139"/>
    </row>
    <row r="67" spans="1:5" ht="14.25">
      <c r="A67" s="37" t="s">
        <v>232</v>
      </c>
      <c r="B67" s="5" t="s">
        <v>233</v>
      </c>
      <c r="C67" s="138"/>
      <c r="D67" s="138"/>
      <c r="E67" s="138"/>
    </row>
    <row r="68" spans="1:5" ht="14.25">
      <c r="A68" s="37" t="s">
        <v>234</v>
      </c>
      <c r="B68" s="5" t="s">
        <v>235</v>
      </c>
      <c r="C68" s="138">
        <v>5903</v>
      </c>
      <c r="D68" s="138">
        <v>6804540</v>
      </c>
      <c r="E68" s="138">
        <v>6857298</v>
      </c>
    </row>
    <row r="69" spans="1:5" ht="14.25">
      <c r="A69" s="14" t="s">
        <v>236</v>
      </c>
      <c r="B69" s="7" t="s">
        <v>237</v>
      </c>
      <c r="C69" s="138"/>
      <c r="D69" s="138"/>
      <c r="E69" s="138"/>
    </row>
    <row r="70" spans="1:5" ht="14.25">
      <c r="A70" s="37" t="s">
        <v>238</v>
      </c>
      <c r="B70" s="5" t="s">
        <v>239</v>
      </c>
      <c r="C70" s="138"/>
      <c r="D70" s="138">
        <v>20000000</v>
      </c>
      <c r="E70" s="138"/>
    </row>
    <row r="71" spans="1:5" ht="14.25">
      <c r="A71" s="37" t="s">
        <v>240</v>
      </c>
      <c r="B71" s="5" t="s">
        <v>241</v>
      </c>
      <c r="C71" s="138"/>
      <c r="D71" s="138"/>
      <c r="E71" s="138"/>
    </row>
    <row r="72" spans="1:5" ht="14.25">
      <c r="A72" s="37" t="s">
        <v>242</v>
      </c>
      <c r="B72" s="5" t="s">
        <v>243</v>
      </c>
      <c r="C72" s="138"/>
      <c r="D72" s="138"/>
      <c r="E72" s="138"/>
    </row>
    <row r="73" spans="1:5" ht="14.25">
      <c r="A73" s="38" t="s">
        <v>401</v>
      </c>
      <c r="B73" s="39" t="s">
        <v>244</v>
      </c>
      <c r="C73" s="139"/>
      <c r="D73" s="139"/>
      <c r="E73" s="139"/>
    </row>
    <row r="74" spans="1:5" ht="14.25">
      <c r="A74" s="37" t="s">
        <v>245</v>
      </c>
      <c r="B74" s="5" t="s">
        <v>246</v>
      </c>
      <c r="C74" s="138"/>
      <c r="D74" s="138"/>
      <c r="E74" s="138"/>
    </row>
    <row r="75" spans="1:5" ht="14.25">
      <c r="A75" s="13" t="s">
        <v>247</v>
      </c>
      <c r="B75" s="5" t="s">
        <v>248</v>
      </c>
      <c r="C75" s="136"/>
      <c r="D75" s="136"/>
      <c r="E75" s="136"/>
    </row>
    <row r="76" spans="1:5" ht="14.25">
      <c r="A76" s="37" t="s">
        <v>437</v>
      </c>
      <c r="B76" s="5" t="s">
        <v>249</v>
      </c>
      <c r="C76" s="138"/>
      <c r="D76" s="138"/>
      <c r="E76" s="138"/>
    </row>
    <row r="77" spans="1:5" ht="14.25">
      <c r="A77" s="37" t="s">
        <v>406</v>
      </c>
      <c r="B77" s="5" t="s">
        <v>250</v>
      </c>
      <c r="C77" s="138"/>
      <c r="D77" s="138"/>
      <c r="E77" s="138"/>
    </row>
    <row r="78" spans="1:5" ht="14.25">
      <c r="A78" s="38" t="s">
        <v>407</v>
      </c>
      <c r="B78" s="39" t="s">
        <v>254</v>
      </c>
      <c r="C78" s="139"/>
      <c r="D78" s="139"/>
      <c r="E78" s="139"/>
    </row>
    <row r="79" spans="1:5" ht="14.25">
      <c r="A79" s="13" t="s">
        <v>255</v>
      </c>
      <c r="B79" s="5" t="s">
        <v>256</v>
      </c>
      <c r="C79" s="136"/>
      <c r="D79" s="136"/>
      <c r="E79" s="136"/>
    </row>
    <row r="80" spans="1:5" ht="15">
      <c r="A80" s="40" t="s">
        <v>441</v>
      </c>
      <c r="B80" s="41" t="s">
        <v>257</v>
      </c>
      <c r="C80" s="139">
        <f>SUM(C65:C79)</f>
        <v>16046</v>
      </c>
      <c r="D80" s="139">
        <f>SUM(D65:D79)</f>
        <v>69005380</v>
      </c>
      <c r="E80" s="139">
        <f>SUM(E65:E79)</f>
        <v>6857298</v>
      </c>
    </row>
    <row r="81" spans="1:5" ht="15">
      <c r="A81" s="44" t="s">
        <v>478</v>
      </c>
      <c r="B81" s="45"/>
      <c r="C81" s="135">
        <f>SUM(C64+C80)</f>
        <v>370097</v>
      </c>
      <c r="D81" s="135">
        <f>SUM(D64+D80)</f>
        <v>296984574</v>
      </c>
      <c r="E81" s="135">
        <f>SUM(E64+E80)</f>
        <v>247910827</v>
      </c>
    </row>
    <row r="82" spans="1:5" ht="64.5" customHeight="1">
      <c r="A82" s="2" t="s">
        <v>78</v>
      </c>
      <c r="B82" s="3" t="s">
        <v>55</v>
      </c>
      <c r="C82" s="157" t="s">
        <v>622</v>
      </c>
      <c r="D82" s="157" t="s">
        <v>623</v>
      </c>
      <c r="E82" s="158" t="s">
        <v>624</v>
      </c>
    </row>
    <row r="83" spans="1:5" ht="14.25">
      <c r="A83" s="5" t="s">
        <v>480</v>
      </c>
      <c r="B83" s="6" t="s">
        <v>270</v>
      </c>
      <c r="C83" s="132">
        <v>197852</v>
      </c>
      <c r="D83" s="132">
        <v>200230133</v>
      </c>
      <c r="E83" s="132">
        <v>194686258</v>
      </c>
    </row>
    <row r="84" spans="1:5" ht="14.25">
      <c r="A84" s="5" t="s">
        <v>271</v>
      </c>
      <c r="B84" s="6" t="s">
        <v>272</v>
      </c>
      <c r="C84" s="132"/>
      <c r="D84" s="132"/>
      <c r="E84" s="132"/>
    </row>
    <row r="85" spans="1:5" ht="14.25">
      <c r="A85" s="5" t="s">
        <v>273</v>
      </c>
      <c r="B85" s="6" t="s">
        <v>274</v>
      </c>
      <c r="C85" s="132"/>
      <c r="D85" s="132"/>
      <c r="E85" s="132"/>
    </row>
    <row r="86" spans="1:5" ht="14.25">
      <c r="A86" s="5" t="s">
        <v>442</v>
      </c>
      <c r="B86" s="6" t="s">
        <v>275</v>
      </c>
      <c r="C86" s="132"/>
      <c r="D86" s="132"/>
      <c r="E86" s="132"/>
    </row>
    <row r="87" spans="1:5" ht="14.25">
      <c r="A87" s="5" t="s">
        <v>443</v>
      </c>
      <c r="B87" s="6" t="s">
        <v>276</v>
      </c>
      <c r="C87" s="132">
        <v>7000</v>
      </c>
      <c r="D87" s="132"/>
      <c r="E87" s="132"/>
    </row>
    <row r="88" spans="1:5" ht="14.25">
      <c r="A88" s="5" t="s">
        <v>444</v>
      </c>
      <c r="B88" s="6" t="s">
        <v>277</v>
      </c>
      <c r="C88" s="132">
        <v>34861</v>
      </c>
      <c r="D88" s="132">
        <v>60808692</v>
      </c>
      <c r="E88" s="132">
        <v>29570741</v>
      </c>
    </row>
    <row r="89" spans="1:5" ht="14.25">
      <c r="A89" s="39" t="s">
        <v>481</v>
      </c>
      <c r="B89" s="51" t="s">
        <v>278</v>
      </c>
      <c r="C89" s="133">
        <f>SUM(C83:C88)</f>
        <v>239713</v>
      </c>
      <c r="D89" s="133">
        <f>SUM(D83:D88)</f>
        <v>261038825</v>
      </c>
      <c r="E89" s="133">
        <f>SUM(E83:E88)</f>
        <v>224256999</v>
      </c>
    </row>
    <row r="90" spans="1:5" ht="14.25">
      <c r="A90" s="5" t="s">
        <v>483</v>
      </c>
      <c r="B90" s="6" t="s">
        <v>289</v>
      </c>
      <c r="C90" s="132"/>
      <c r="D90" s="132"/>
      <c r="E90" s="132"/>
    </row>
    <row r="91" spans="1:5" ht="14.25">
      <c r="A91" s="5" t="s">
        <v>450</v>
      </c>
      <c r="B91" s="6" t="s">
        <v>290</v>
      </c>
      <c r="C91" s="132"/>
      <c r="D91" s="132"/>
      <c r="E91" s="132"/>
    </row>
    <row r="92" spans="1:5" ht="14.25">
      <c r="A92" s="5" t="s">
        <v>451</v>
      </c>
      <c r="B92" s="6" t="s">
        <v>291</v>
      </c>
      <c r="C92" s="132"/>
      <c r="D92" s="132"/>
      <c r="E92" s="132"/>
    </row>
    <row r="93" spans="1:5" ht="14.25">
      <c r="A93" s="5" t="s">
        <v>452</v>
      </c>
      <c r="B93" s="6" t="s">
        <v>292</v>
      </c>
      <c r="C93" s="132">
        <v>8320</v>
      </c>
      <c r="D93" s="132">
        <v>10121378</v>
      </c>
      <c r="E93" s="132">
        <v>10120000</v>
      </c>
    </row>
    <row r="94" spans="1:5" ht="14.25">
      <c r="A94" s="5" t="s">
        <v>484</v>
      </c>
      <c r="B94" s="6" t="s">
        <v>307</v>
      </c>
      <c r="C94" s="132">
        <v>22670</v>
      </c>
      <c r="D94" s="132">
        <v>20262744</v>
      </c>
      <c r="E94" s="132">
        <v>20000000</v>
      </c>
    </row>
    <row r="95" spans="1:5" ht="14.25">
      <c r="A95" s="5" t="s">
        <v>457</v>
      </c>
      <c r="B95" s="6" t="s">
        <v>308</v>
      </c>
      <c r="C95" s="132">
        <v>47</v>
      </c>
      <c r="D95" s="132">
        <v>1385169</v>
      </c>
      <c r="E95" s="132">
        <v>1191000</v>
      </c>
    </row>
    <row r="96" spans="1:5" ht="14.25">
      <c r="A96" s="39" t="s">
        <v>485</v>
      </c>
      <c r="B96" s="51" t="s">
        <v>309</v>
      </c>
      <c r="C96" s="133">
        <f>SUM(C90:C95)</f>
        <v>31037</v>
      </c>
      <c r="D96" s="133">
        <f>SUM(D90:D95)</f>
        <v>31769291</v>
      </c>
      <c r="E96" s="133">
        <f>SUM(E90:E95)</f>
        <v>31311000</v>
      </c>
    </row>
    <row r="97" spans="1:5" ht="14.25">
      <c r="A97" s="13" t="s">
        <v>310</v>
      </c>
      <c r="B97" s="6" t="s">
        <v>311</v>
      </c>
      <c r="C97" s="132">
        <v>4689</v>
      </c>
      <c r="D97" s="132"/>
      <c r="E97" s="132"/>
    </row>
    <row r="98" spans="1:5" ht="14.25">
      <c r="A98" s="13" t="s">
        <v>458</v>
      </c>
      <c r="B98" s="6" t="s">
        <v>312</v>
      </c>
      <c r="C98" s="132">
        <v>6077</v>
      </c>
      <c r="D98" s="132">
        <v>7467546</v>
      </c>
      <c r="E98" s="132">
        <v>7000000</v>
      </c>
    </row>
    <row r="99" spans="1:5" ht="14.25">
      <c r="A99" s="13" t="s">
        <v>459</v>
      </c>
      <c r="B99" s="6" t="s">
        <v>313</v>
      </c>
      <c r="C99" s="132">
        <v>290</v>
      </c>
      <c r="D99" s="132">
        <v>915049</v>
      </c>
      <c r="E99" s="132">
        <v>915000</v>
      </c>
    </row>
    <row r="100" spans="1:5" ht="14.25">
      <c r="A100" s="13" t="s">
        <v>460</v>
      </c>
      <c r="B100" s="6" t="s">
        <v>314</v>
      </c>
      <c r="C100" s="132">
        <v>180</v>
      </c>
      <c r="D100" s="132">
        <v>332800</v>
      </c>
      <c r="E100" s="132"/>
    </row>
    <row r="101" spans="1:5" ht="14.25">
      <c r="A101" s="13" t="s">
        <v>315</v>
      </c>
      <c r="B101" s="6" t="s">
        <v>316</v>
      </c>
      <c r="C101" s="132"/>
      <c r="D101" s="132"/>
      <c r="E101" s="132"/>
    </row>
    <row r="102" spans="1:5" ht="14.25">
      <c r="A102" s="13" t="s">
        <v>317</v>
      </c>
      <c r="B102" s="6" t="s">
        <v>318</v>
      </c>
      <c r="C102" s="132">
        <v>541</v>
      </c>
      <c r="D102" s="132">
        <v>544010</v>
      </c>
      <c r="E102" s="132">
        <v>250000</v>
      </c>
    </row>
    <row r="103" spans="1:5" ht="14.25">
      <c r="A103" s="13" t="s">
        <v>319</v>
      </c>
      <c r="B103" s="6" t="s">
        <v>320</v>
      </c>
      <c r="C103" s="132"/>
      <c r="D103" s="132"/>
      <c r="E103" s="132"/>
    </row>
    <row r="104" spans="1:5" ht="14.25">
      <c r="A104" s="13" t="s">
        <v>461</v>
      </c>
      <c r="B104" s="6" t="s">
        <v>321</v>
      </c>
      <c r="C104" s="132">
        <v>1</v>
      </c>
      <c r="D104" s="132">
        <v>2755</v>
      </c>
      <c r="E104" s="132">
        <v>3000</v>
      </c>
    </row>
    <row r="105" spans="1:5" ht="14.25">
      <c r="A105" s="13" t="s">
        <v>462</v>
      </c>
      <c r="B105" s="6" t="s">
        <v>322</v>
      </c>
      <c r="C105" s="132"/>
      <c r="D105" s="132"/>
      <c r="E105" s="132"/>
    </row>
    <row r="106" spans="1:5" ht="14.25">
      <c r="A106" s="13" t="s">
        <v>463</v>
      </c>
      <c r="B106" s="6" t="s">
        <v>323</v>
      </c>
      <c r="C106" s="132">
        <v>2711</v>
      </c>
      <c r="D106" s="132">
        <v>1348545</v>
      </c>
      <c r="E106" s="132">
        <v>1736000</v>
      </c>
    </row>
    <row r="107" spans="1:5" ht="14.25">
      <c r="A107" s="50" t="s">
        <v>486</v>
      </c>
      <c r="B107" s="51" t="s">
        <v>324</v>
      </c>
      <c r="C107" s="133">
        <f>SUM(C97:C106)</f>
        <v>14489</v>
      </c>
      <c r="D107" s="133">
        <f>SUM(D97:D106)</f>
        <v>10610705</v>
      </c>
      <c r="E107" s="133">
        <f>SUM(E97:E106)</f>
        <v>9904000</v>
      </c>
    </row>
    <row r="108" spans="1:5" ht="14.25">
      <c r="A108" s="13" t="s">
        <v>333</v>
      </c>
      <c r="B108" s="6" t="s">
        <v>334</v>
      </c>
      <c r="C108" s="132"/>
      <c r="D108" s="132"/>
      <c r="E108" s="132"/>
    </row>
    <row r="109" spans="1:5" ht="14.25">
      <c r="A109" s="5" t="s">
        <v>467</v>
      </c>
      <c r="B109" s="6" t="s">
        <v>335</v>
      </c>
      <c r="C109" s="132">
        <v>246</v>
      </c>
      <c r="D109" s="132">
        <v>132500</v>
      </c>
      <c r="E109" s="132">
        <v>100000</v>
      </c>
    </row>
    <row r="110" spans="1:5" ht="14.25">
      <c r="A110" s="13" t="s">
        <v>468</v>
      </c>
      <c r="B110" s="6" t="s">
        <v>336</v>
      </c>
      <c r="C110" s="132">
        <v>400</v>
      </c>
      <c r="D110" s="132">
        <v>1608200</v>
      </c>
      <c r="E110" s="132"/>
    </row>
    <row r="111" spans="1:5" ht="14.25">
      <c r="A111" s="39" t="s">
        <v>488</v>
      </c>
      <c r="B111" s="51" t="s">
        <v>337</v>
      </c>
      <c r="C111" s="133">
        <f>SUM(C108:C110)</f>
        <v>646</v>
      </c>
      <c r="D111" s="133">
        <f>SUM(D108:D110)</f>
        <v>1740700</v>
      </c>
      <c r="E111" s="133">
        <f>SUM(E108:E110)</f>
        <v>100000</v>
      </c>
    </row>
    <row r="112" spans="1:5" ht="15">
      <c r="A112" s="61" t="s">
        <v>544</v>
      </c>
      <c r="B112" s="66"/>
      <c r="C112" s="133">
        <f>SUM(C89+C96+C107+C111)</f>
        <v>285885</v>
      </c>
      <c r="D112" s="133">
        <f>SUM(D89+D96+D107+D111)</f>
        <v>305159521</v>
      </c>
      <c r="E112" s="133">
        <f>SUM(E89+E96+E107+E111)</f>
        <v>265571999</v>
      </c>
    </row>
    <row r="113" spans="1:5" ht="14.25">
      <c r="A113" s="5" t="s">
        <v>279</v>
      </c>
      <c r="B113" s="6" t="s">
        <v>280</v>
      </c>
      <c r="C113" s="132"/>
      <c r="D113" s="132">
        <v>65198847</v>
      </c>
      <c r="E113" s="132"/>
    </row>
    <row r="114" spans="1:5" ht="14.25">
      <c r="A114" s="5" t="s">
        <v>281</v>
      </c>
      <c r="B114" s="6" t="s">
        <v>282</v>
      </c>
      <c r="C114" s="132"/>
      <c r="D114" s="132"/>
      <c r="E114" s="132"/>
    </row>
    <row r="115" spans="1:5" ht="14.25">
      <c r="A115" s="5" t="s">
        <v>445</v>
      </c>
      <c r="B115" s="6" t="s">
        <v>283</v>
      </c>
      <c r="C115" s="132"/>
      <c r="D115" s="132"/>
      <c r="E115" s="132"/>
    </row>
    <row r="116" spans="1:5" ht="14.25">
      <c r="A116" s="5" t="s">
        <v>446</v>
      </c>
      <c r="B116" s="6" t="s">
        <v>284</v>
      </c>
      <c r="C116" s="132"/>
      <c r="D116" s="132"/>
      <c r="E116" s="132"/>
    </row>
    <row r="117" spans="1:5" ht="14.25">
      <c r="A117" s="5" t="s">
        <v>447</v>
      </c>
      <c r="B117" s="6" t="s">
        <v>285</v>
      </c>
      <c r="C117" s="132">
        <v>113643</v>
      </c>
      <c r="D117" s="132">
        <v>25248635</v>
      </c>
      <c r="E117" s="132">
        <v>8000000</v>
      </c>
    </row>
    <row r="118" spans="1:5" ht="14.25">
      <c r="A118" s="39" t="s">
        <v>482</v>
      </c>
      <c r="B118" s="51" t="s">
        <v>286</v>
      </c>
      <c r="C118" s="133">
        <f>SUM(C113:C117)</f>
        <v>113643</v>
      </c>
      <c r="D118" s="133">
        <f>SUM(D113:D117)</f>
        <v>90447482</v>
      </c>
      <c r="E118" s="133">
        <f>SUM(E113:E117)</f>
        <v>8000000</v>
      </c>
    </row>
    <row r="119" spans="1:5" ht="14.25">
      <c r="A119" s="13" t="s">
        <v>464</v>
      </c>
      <c r="B119" s="6" t="s">
        <v>325</v>
      </c>
      <c r="C119" s="132"/>
      <c r="D119" s="132"/>
      <c r="E119" s="132"/>
    </row>
    <row r="120" spans="1:5" ht="14.25">
      <c r="A120" s="13" t="s">
        <v>465</v>
      </c>
      <c r="B120" s="6" t="s">
        <v>326</v>
      </c>
      <c r="C120" s="132">
        <v>88</v>
      </c>
      <c r="D120" s="132">
        <v>9622</v>
      </c>
      <c r="E120" s="132"/>
    </row>
    <row r="121" spans="1:5" ht="14.25">
      <c r="A121" s="13" t="s">
        <v>327</v>
      </c>
      <c r="B121" s="6" t="s">
        <v>328</v>
      </c>
      <c r="C121" s="132">
        <v>111</v>
      </c>
      <c r="D121" s="132">
        <v>30800</v>
      </c>
      <c r="E121" s="132"/>
    </row>
    <row r="122" spans="1:5" ht="14.25">
      <c r="A122" s="13" t="s">
        <v>466</v>
      </c>
      <c r="B122" s="6" t="s">
        <v>329</v>
      </c>
      <c r="C122" s="132"/>
      <c r="D122" s="132"/>
      <c r="E122" s="132"/>
    </row>
    <row r="123" spans="1:5" ht="14.25">
      <c r="A123" s="13" t="s">
        <v>330</v>
      </c>
      <c r="B123" s="6" t="s">
        <v>331</v>
      </c>
      <c r="C123" s="132"/>
      <c r="D123" s="132"/>
      <c r="E123" s="132"/>
    </row>
    <row r="124" spans="1:5" ht="14.25">
      <c r="A124" s="39" t="s">
        <v>487</v>
      </c>
      <c r="B124" s="51" t="s">
        <v>332</v>
      </c>
      <c r="C124" s="133">
        <f>SUM(C119:C123)</f>
        <v>199</v>
      </c>
      <c r="D124" s="133">
        <f>SUM(D119:D123)</f>
        <v>40422</v>
      </c>
      <c r="E124" s="133">
        <f>SUM(E119:E123)</f>
        <v>0</v>
      </c>
    </row>
    <row r="125" spans="1:5" ht="14.25">
      <c r="A125" s="13" t="s">
        <v>338</v>
      </c>
      <c r="B125" s="6" t="s">
        <v>339</v>
      </c>
      <c r="C125" s="132"/>
      <c r="D125" s="132"/>
      <c r="E125" s="132"/>
    </row>
    <row r="126" spans="1:5" ht="14.25">
      <c r="A126" s="5" t="s">
        <v>469</v>
      </c>
      <c r="B126" s="6" t="s">
        <v>340</v>
      </c>
      <c r="C126" s="132"/>
      <c r="D126" s="132"/>
      <c r="E126" s="132"/>
    </row>
    <row r="127" spans="1:5" ht="14.25">
      <c r="A127" s="13" t="s">
        <v>470</v>
      </c>
      <c r="B127" s="6" t="s">
        <v>341</v>
      </c>
      <c r="C127" s="132"/>
      <c r="D127" s="132"/>
      <c r="E127" s="132"/>
    </row>
    <row r="128" spans="1:5" ht="14.25">
      <c r="A128" s="39" t="s">
        <v>490</v>
      </c>
      <c r="B128" s="51" t="s">
        <v>342</v>
      </c>
      <c r="C128" s="133">
        <f>SUM(C125:C127)</f>
        <v>0</v>
      </c>
      <c r="D128" s="133">
        <f>SUM(D125:D127)</f>
        <v>0</v>
      </c>
      <c r="E128" s="133">
        <f>SUM(E125:E127)</f>
        <v>0</v>
      </c>
    </row>
    <row r="129" spans="1:5" ht="15">
      <c r="A129" s="61" t="s">
        <v>543</v>
      </c>
      <c r="B129" s="66"/>
      <c r="C129" s="133">
        <f>SUM(C118+C124+C128)</f>
        <v>113842</v>
      </c>
      <c r="D129" s="133">
        <f>SUM(D118+D124+D128)</f>
        <v>90487904</v>
      </c>
      <c r="E129" s="133">
        <f>SUM(E118+E124+E128)</f>
        <v>8000000</v>
      </c>
    </row>
    <row r="130" spans="1:5" ht="15">
      <c r="A130" s="48" t="s">
        <v>489</v>
      </c>
      <c r="B130" s="35" t="s">
        <v>343</v>
      </c>
      <c r="C130" s="133">
        <f>SUM(C112+C129)</f>
        <v>399727</v>
      </c>
      <c r="D130" s="133">
        <f>SUM(D112+D129)</f>
        <v>395647425</v>
      </c>
      <c r="E130" s="133">
        <f>SUM(E112+E129)</f>
        <v>273571999</v>
      </c>
    </row>
    <row r="131" spans="1:5" ht="15">
      <c r="A131" s="65" t="s">
        <v>553</v>
      </c>
      <c r="B131" s="64"/>
      <c r="C131" s="132"/>
      <c r="D131" s="132"/>
      <c r="E131" s="132"/>
    </row>
    <row r="132" spans="1:5" ht="15">
      <c r="A132" s="65" t="s">
        <v>554</v>
      </c>
      <c r="B132" s="64"/>
      <c r="C132" s="132"/>
      <c r="D132" s="132"/>
      <c r="E132" s="132"/>
    </row>
    <row r="133" spans="1:5" ht="14.25">
      <c r="A133" s="15" t="s">
        <v>491</v>
      </c>
      <c r="B133" s="7" t="s">
        <v>348</v>
      </c>
      <c r="C133" s="132">
        <v>22344</v>
      </c>
      <c r="D133" s="132"/>
      <c r="E133" s="132"/>
    </row>
    <row r="134" spans="1:5" ht="14.25">
      <c r="A134" s="14" t="s">
        <v>492</v>
      </c>
      <c r="B134" s="7" t="s">
        <v>355</v>
      </c>
      <c r="C134" s="132"/>
      <c r="D134" s="132"/>
      <c r="E134" s="132"/>
    </row>
    <row r="135" spans="1:5" ht="14.25">
      <c r="A135" s="5" t="s">
        <v>551</v>
      </c>
      <c r="B135" s="5" t="s">
        <v>356</v>
      </c>
      <c r="C135" s="132">
        <v>20018</v>
      </c>
      <c r="D135" s="132">
        <v>11602615</v>
      </c>
      <c r="E135" s="132">
        <v>44159808</v>
      </c>
    </row>
    <row r="136" spans="1:5" ht="14.25">
      <c r="A136" s="5" t="s">
        <v>552</v>
      </c>
      <c r="B136" s="5" t="s">
        <v>356</v>
      </c>
      <c r="C136" s="132"/>
      <c r="D136" s="132"/>
      <c r="E136" s="132"/>
    </row>
    <row r="137" spans="1:5" ht="14.25">
      <c r="A137" s="5" t="s">
        <v>549</v>
      </c>
      <c r="B137" s="5" t="s">
        <v>357</v>
      </c>
      <c r="C137" s="132"/>
      <c r="D137" s="132"/>
      <c r="E137" s="132"/>
    </row>
    <row r="138" spans="1:5" ht="14.25">
      <c r="A138" s="5" t="s">
        <v>550</v>
      </c>
      <c r="B138" s="5" t="s">
        <v>357</v>
      </c>
      <c r="C138" s="132"/>
      <c r="D138" s="132"/>
      <c r="E138" s="132"/>
    </row>
    <row r="139" spans="1:5" ht="14.25">
      <c r="A139" s="7" t="s">
        <v>493</v>
      </c>
      <c r="B139" s="7" t="s">
        <v>358</v>
      </c>
      <c r="C139" s="132"/>
      <c r="D139" s="132"/>
      <c r="E139" s="132"/>
    </row>
    <row r="140" spans="1:5" ht="14.25">
      <c r="A140" s="37" t="s">
        <v>359</v>
      </c>
      <c r="B140" s="5" t="s">
        <v>360</v>
      </c>
      <c r="C140" s="132">
        <v>6805</v>
      </c>
      <c r="D140" s="132">
        <v>6857298</v>
      </c>
      <c r="E140" s="132"/>
    </row>
    <row r="141" spans="1:5" ht="14.25">
      <c r="A141" s="37" t="s">
        <v>361</v>
      </c>
      <c r="B141" s="5" t="s">
        <v>362</v>
      </c>
      <c r="C141" s="132"/>
      <c r="D141" s="132"/>
      <c r="E141" s="132"/>
    </row>
    <row r="142" spans="1:5" ht="14.25">
      <c r="A142" s="37" t="s">
        <v>363</v>
      </c>
      <c r="B142" s="5" t="s">
        <v>364</v>
      </c>
      <c r="C142" s="132"/>
      <c r="D142" s="132"/>
      <c r="E142" s="132"/>
    </row>
    <row r="143" spans="1:5" ht="14.25">
      <c r="A143" s="37" t="s">
        <v>365</v>
      </c>
      <c r="B143" s="5" t="s">
        <v>366</v>
      </c>
      <c r="C143" s="132"/>
      <c r="D143" s="132"/>
      <c r="E143" s="132"/>
    </row>
    <row r="144" spans="1:5" ht="14.25">
      <c r="A144" s="13" t="s">
        <v>476</v>
      </c>
      <c r="B144" s="5" t="s">
        <v>367</v>
      </c>
      <c r="C144" s="132"/>
      <c r="D144" s="132"/>
      <c r="E144" s="132"/>
    </row>
    <row r="145" spans="1:5" ht="14.25">
      <c r="A145" s="15" t="s">
        <v>494</v>
      </c>
      <c r="B145" s="7" t="s">
        <v>369</v>
      </c>
      <c r="C145" s="132"/>
      <c r="D145" s="132"/>
      <c r="E145" s="132"/>
    </row>
    <row r="146" spans="1:5" ht="14.25">
      <c r="A146" s="13" t="s">
        <v>370</v>
      </c>
      <c r="B146" s="5" t="s">
        <v>371</v>
      </c>
      <c r="C146" s="132"/>
      <c r="D146" s="132"/>
      <c r="E146" s="132"/>
    </row>
    <row r="147" spans="1:5" ht="14.25">
      <c r="A147" s="13" t="s">
        <v>372</v>
      </c>
      <c r="B147" s="5" t="s">
        <v>373</v>
      </c>
      <c r="C147" s="132"/>
      <c r="D147" s="132"/>
      <c r="E147" s="132"/>
    </row>
    <row r="148" spans="1:5" ht="14.25">
      <c r="A148" s="37" t="s">
        <v>374</v>
      </c>
      <c r="B148" s="5" t="s">
        <v>375</v>
      </c>
      <c r="C148" s="132"/>
      <c r="D148" s="132"/>
      <c r="E148" s="132"/>
    </row>
    <row r="149" spans="1:5" ht="14.25">
      <c r="A149" s="37" t="s">
        <v>477</v>
      </c>
      <c r="B149" s="5" t="s">
        <v>376</v>
      </c>
      <c r="C149" s="132"/>
      <c r="D149" s="132"/>
      <c r="E149" s="132"/>
    </row>
    <row r="150" spans="1:5" ht="14.25">
      <c r="A150" s="14" t="s">
        <v>495</v>
      </c>
      <c r="B150" s="7" t="s">
        <v>377</v>
      </c>
      <c r="C150" s="132"/>
      <c r="D150" s="132"/>
      <c r="E150" s="132"/>
    </row>
    <row r="151" spans="1:5" ht="14.25">
      <c r="A151" s="15" t="s">
        <v>378</v>
      </c>
      <c r="B151" s="7" t="s">
        <v>379</v>
      </c>
      <c r="C151" s="132"/>
      <c r="D151" s="132"/>
      <c r="E151" s="132"/>
    </row>
    <row r="152" spans="1:5" ht="15">
      <c r="A152" s="40" t="s">
        <v>496</v>
      </c>
      <c r="B152" s="41" t="s">
        <v>380</v>
      </c>
      <c r="C152" s="133">
        <f>SUM(C133:C151)</f>
        <v>49167</v>
      </c>
      <c r="D152" s="133">
        <f>SUM(D133:D151)</f>
        <v>18459913</v>
      </c>
      <c r="E152" s="133">
        <f>SUM(E133:E151)</f>
        <v>44159808</v>
      </c>
    </row>
    <row r="153" spans="1:5" ht="15">
      <c r="A153" s="44" t="s">
        <v>479</v>
      </c>
      <c r="B153" s="45"/>
      <c r="C153" s="133">
        <f>SUM(C130+C152)</f>
        <v>448894</v>
      </c>
      <c r="D153" s="133">
        <f>SUM(D130+D152)</f>
        <v>414107338</v>
      </c>
      <c r="E153" s="133">
        <f>SUM(E130+E152)</f>
        <v>317731807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3"/>
  <sheetViews>
    <sheetView zoomScalePageLayoutView="0" workbookViewId="0" topLeftCell="A1">
      <selection activeCell="D6" sqref="C6:E6"/>
    </sheetView>
  </sheetViews>
  <sheetFormatPr defaultColWidth="9.140625" defaultRowHeight="15"/>
  <cols>
    <col min="1" max="1" width="101.28125" style="0" customWidth="1"/>
    <col min="2" max="2" width="10.28125" style="0" customWidth="1"/>
    <col min="3" max="3" width="17.421875" style="0" customWidth="1"/>
    <col min="4" max="4" width="15.8515625" style="0" customWidth="1"/>
    <col min="5" max="5" width="19.140625" style="0" customWidth="1"/>
  </cols>
  <sheetData>
    <row r="1" spans="1:6" ht="14.25">
      <c r="A1" s="126"/>
      <c r="B1" s="90"/>
      <c r="C1" s="90"/>
      <c r="D1" s="90"/>
      <c r="E1" s="104"/>
      <c r="F1" s="104"/>
    </row>
    <row r="2" spans="1:5" ht="26.25" customHeight="1">
      <c r="A2" s="159" t="s">
        <v>617</v>
      </c>
      <c r="B2" s="160"/>
      <c r="C2" s="160"/>
      <c r="D2" s="160"/>
      <c r="E2" s="160"/>
    </row>
    <row r="3" spans="1:5" ht="30" customHeight="1">
      <c r="A3" s="162" t="s">
        <v>600</v>
      </c>
      <c r="B3" s="163"/>
      <c r="C3" s="163"/>
      <c r="D3" s="163"/>
      <c r="E3" s="163"/>
    </row>
    <row r="5" spans="1:4" ht="14.25">
      <c r="A5" s="115" t="s">
        <v>570</v>
      </c>
      <c r="D5" s="116" t="s">
        <v>581</v>
      </c>
    </row>
    <row r="6" spans="1:5" ht="63" customHeight="1">
      <c r="A6" s="2" t="s">
        <v>78</v>
      </c>
      <c r="B6" s="3" t="s">
        <v>79</v>
      </c>
      <c r="C6" s="158" t="s">
        <v>629</v>
      </c>
      <c r="D6" s="158" t="s">
        <v>623</v>
      </c>
      <c r="E6" s="158" t="s">
        <v>624</v>
      </c>
    </row>
    <row r="7" spans="1:5" ht="14.25">
      <c r="A7" s="31" t="s">
        <v>381</v>
      </c>
      <c r="B7" s="30" t="s">
        <v>105</v>
      </c>
      <c r="C7" s="134">
        <v>43398</v>
      </c>
      <c r="D7" s="134">
        <v>47830093</v>
      </c>
      <c r="E7" s="134">
        <v>49334490</v>
      </c>
    </row>
    <row r="8" spans="1:5" ht="14.25">
      <c r="A8" s="5" t="s">
        <v>382</v>
      </c>
      <c r="B8" s="30" t="s">
        <v>112</v>
      </c>
      <c r="C8" s="134">
        <v>25</v>
      </c>
      <c r="D8" s="134">
        <v>1190680</v>
      </c>
      <c r="E8" s="134"/>
    </row>
    <row r="9" spans="1:5" ht="14.25">
      <c r="A9" s="52" t="s">
        <v>438</v>
      </c>
      <c r="B9" s="53" t="s">
        <v>113</v>
      </c>
      <c r="C9" s="135">
        <f>SUM(C7:C8)</f>
        <v>43423</v>
      </c>
      <c r="D9" s="135">
        <f>SUM(D7:D8)</f>
        <v>49020773</v>
      </c>
      <c r="E9" s="135">
        <f>SUM(E7:E8)</f>
        <v>49334490</v>
      </c>
    </row>
    <row r="10" spans="1:5" ht="14.25">
      <c r="A10" s="39" t="s">
        <v>409</v>
      </c>
      <c r="B10" s="53" t="s">
        <v>114</v>
      </c>
      <c r="C10" s="135">
        <v>11716</v>
      </c>
      <c r="D10" s="135">
        <v>12856500</v>
      </c>
      <c r="E10" s="135">
        <v>11067408</v>
      </c>
    </row>
    <row r="11" spans="1:5" ht="14.25">
      <c r="A11" s="5" t="s">
        <v>383</v>
      </c>
      <c r="B11" s="30" t="s">
        <v>121</v>
      </c>
      <c r="C11" s="134">
        <v>2615</v>
      </c>
      <c r="D11" s="134">
        <v>2506999</v>
      </c>
      <c r="E11" s="134">
        <v>2508665</v>
      </c>
    </row>
    <row r="12" spans="1:5" ht="14.25">
      <c r="A12" s="5" t="s">
        <v>439</v>
      </c>
      <c r="B12" s="30" t="s">
        <v>126</v>
      </c>
      <c r="C12" s="134">
        <v>1407</v>
      </c>
      <c r="D12" s="134">
        <v>1136349</v>
      </c>
      <c r="E12" s="134">
        <v>1160000</v>
      </c>
    </row>
    <row r="13" spans="1:5" ht="14.25">
      <c r="A13" s="5" t="s">
        <v>384</v>
      </c>
      <c r="B13" s="30" t="s">
        <v>138</v>
      </c>
      <c r="C13" s="134">
        <v>4538</v>
      </c>
      <c r="D13" s="134">
        <v>4509545</v>
      </c>
      <c r="E13" s="134">
        <v>4541000</v>
      </c>
    </row>
    <row r="14" spans="1:5" ht="14.25">
      <c r="A14" s="5" t="s">
        <v>385</v>
      </c>
      <c r="B14" s="30" t="s">
        <v>143</v>
      </c>
      <c r="C14" s="134">
        <v>1126</v>
      </c>
      <c r="D14" s="134">
        <v>1138882</v>
      </c>
      <c r="E14" s="134">
        <v>1180000</v>
      </c>
    </row>
    <row r="15" spans="1:5" ht="14.25">
      <c r="A15" s="5" t="s">
        <v>386</v>
      </c>
      <c r="B15" s="30" t="s">
        <v>152</v>
      </c>
      <c r="C15" s="134">
        <v>2026</v>
      </c>
      <c r="D15" s="134">
        <v>2251239</v>
      </c>
      <c r="E15" s="134">
        <v>2007094</v>
      </c>
    </row>
    <row r="16" spans="1:5" ht="14.25">
      <c r="A16" s="39" t="s">
        <v>387</v>
      </c>
      <c r="B16" s="53" t="s">
        <v>153</v>
      </c>
      <c r="C16" s="135">
        <f>SUM(C11:C15)</f>
        <v>11712</v>
      </c>
      <c r="D16" s="135">
        <f>SUM(D11:D15)</f>
        <v>11543014</v>
      </c>
      <c r="E16" s="135">
        <f>SUM(E11:E15)</f>
        <v>11396759</v>
      </c>
    </row>
    <row r="17" spans="1:5" ht="14.25">
      <c r="A17" s="13" t="s">
        <v>154</v>
      </c>
      <c r="B17" s="30" t="s">
        <v>155</v>
      </c>
      <c r="C17" s="134"/>
      <c r="D17" s="134"/>
      <c r="E17" s="134"/>
    </row>
    <row r="18" spans="1:5" ht="14.25">
      <c r="A18" s="13" t="s">
        <v>388</v>
      </c>
      <c r="B18" s="30" t="s">
        <v>156</v>
      </c>
      <c r="C18" s="134"/>
      <c r="D18" s="134"/>
      <c r="E18" s="134"/>
    </row>
    <row r="19" spans="1:5" ht="14.25">
      <c r="A19" s="16" t="s">
        <v>415</v>
      </c>
      <c r="B19" s="30" t="s">
        <v>157</v>
      </c>
      <c r="C19" s="134"/>
      <c r="D19" s="134"/>
      <c r="E19" s="134"/>
    </row>
    <row r="20" spans="1:5" ht="14.25">
      <c r="A20" s="16" t="s">
        <v>416</v>
      </c>
      <c r="B20" s="30" t="s">
        <v>158</v>
      </c>
      <c r="C20" s="134"/>
      <c r="D20" s="134"/>
      <c r="E20" s="134"/>
    </row>
    <row r="21" spans="1:5" ht="14.25">
      <c r="A21" s="16" t="s">
        <v>417</v>
      </c>
      <c r="B21" s="30" t="s">
        <v>159</v>
      </c>
      <c r="C21" s="134"/>
      <c r="D21" s="134"/>
      <c r="E21" s="134"/>
    </row>
    <row r="22" spans="1:5" ht="14.25">
      <c r="A22" s="13" t="s">
        <v>418</v>
      </c>
      <c r="B22" s="30" t="s">
        <v>160</v>
      </c>
      <c r="C22" s="134"/>
      <c r="D22" s="134"/>
      <c r="E22" s="134"/>
    </row>
    <row r="23" spans="1:5" ht="14.25">
      <c r="A23" s="13" t="s">
        <v>419</v>
      </c>
      <c r="B23" s="30" t="s">
        <v>161</v>
      </c>
      <c r="C23" s="134"/>
      <c r="D23" s="134"/>
      <c r="E23" s="134"/>
    </row>
    <row r="24" spans="1:5" ht="14.25">
      <c r="A24" s="13" t="s">
        <v>420</v>
      </c>
      <c r="B24" s="30" t="s">
        <v>162</v>
      </c>
      <c r="C24" s="134"/>
      <c r="D24" s="134"/>
      <c r="E24" s="134"/>
    </row>
    <row r="25" spans="1:5" ht="14.25">
      <c r="A25" s="50" t="s">
        <v>389</v>
      </c>
      <c r="B25" s="53" t="s">
        <v>163</v>
      </c>
      <c r="C25" s="134">
        <f>SUM(C17:C24)</f>
        <v>0</v>
      </c>
      <c r="D25" s="134">
        <f>SUM(D17:D24)</f>
        <v>0</v>
      </c>
      <c r="E25" s="134">
        <f>SUM(E17:E24)</f>
        <v>0</v>
      </c>
    </row>
    <row r="26" spans="1:5" ht="14.25">
      <c r="A26" s="12" t="s">
        <v>421</v>
      </c>
      <c r="B26" s="30" t="s">
        <v>164</v>
      </c>
      <c r="C26" s="134"/>
      <c r="D26" s="134"/>
      <c r="E26" s="134"/>
    </row>
    <row r="27" spans="1:5" ht="14.25">
      <c r="A27" s="12" t="s">
        <v>165</v>
      </c>
      <c r="B27" s="30" t="s">
        <v>166</v>
      </c>
      <c r="C27" s="134"/>
      <c r="D27" s="134"/>
      <c r="E27" s="134"/>
    </row>
    <row r="28" spans="1:5" ht="14.25">
      <c r="A28" s="12" t="s">
        <v>167</v>
      </c>
      <c r="B28" s="30" t="s">
        <v>168</v>
      </c>
      <c r="C28" s="134"/>
      <c r="D28" s="134"/>
      <c r="E28" s="134"/>
    </row>
    <row r="29" spans="1:5" ht="14.25">
      <c r="A29" s="12" t="s">
        <v>390</v>
      </c>
      <c r="B29" s="30" t="s">
        <v>169</v>
      </c>
      <c r="C29" s="134"/>
      <c r="D29" s="134"/>
      <c r="E29" s="134"/>
    </row>
    <row r="30" spans="1:5" ht="14.25">
      <c r="A30" s="12" t="s">
        <v>422</v>
      </c>
      <c r="B30" s="30" t="s">
        <v>170</v>
      </c>
      <c r="C30" s="134"/>
      <c r="D30" s="134"/>
      <c r="E30" s="134"/>
    </row>
    <row r="31" spans="1:5" ht="14.25">
      <c r="A31" s="12" t="s">
        <v>391</v>
      </c>
      <c r="B31" s="30" t="s">
        <v>171</v>
      </c>
      <c r="C31" s="134"/>
      <c r="D31" s="134"/>
      <c r="E31" s="134"/>
    </row>
    <row r="32" spans="1:5" ht="14.25">
      <c r="A32" s="12" t="s">
        <v>423</v>
      </c>
      <c r="B32" s="30" t="s">
        <v>172</v>
      </c>
      <c r="C32" s="134"/>
      <c r="D32" s="134"/>
      <c r="E32" s="134"/>
    </row>
    <row r="33" spans="1:5" ht="14.25">
      <c r="A33" s="12" t="s">
        <v>424</v>
      </c>
      <c r="B33" s="30" t="s">
        <v>173</v>
      </c>
      <c r="C33" s="134"/>
      <c r="D33" s="134"/>
      <c r="E33" s="134"/>
    </row>
    <row r="34" spans="1:5" ht="14.25">
      <c r="A34" s="12" t="s">
        <v>174</v>
      </c>
      <c r="B34" s="30" t="s">
        <v>175</v>
      </c>
      <c r="C34" s="134"/>
      <c r="D34" s="134"/>
      <c r="E34" s="134"/>
    </row>
    <row r="35" spans="1:5" ht="14.25">
      <c r="A35" s="19" t="s">
        <v>176</v>
      </c>
      <c r="B35" s="30" t="s">
        <v>177</v>
      </c>
      <c r="C35" s="134"/>
      <c r="D35" s="134"/>
      <c r="E35" s="134"/>
    </row>
    <row r="36" spans="1:5" ht="14.25">
      <c r="A36" s="12" t="s">
        <v>425</v>
      </c>
      <c r="B36" s="30" t="s">
        <v>178</v>
      </c>
      <c r="C36" s="134"/>
      <c r="D36" s="134"/>
      <c r="E36" s="134"/>
    </row>
    <row r="37" spans="1:5" ht="14.25">
      <c r="A37" s="19" t="s">
        <v>555</v>
      </c>
      <c r="B37" s="30" t="s">
        <v>179</v>
      </c>
      <c r="C37" s="134"/>
      <c r="D37" s="134"/>
      <c r="E37" s="134"/>
    </row>
    <row r="38" spans="1:5" ht="14.25">
      <c r="A38" s="19" t="s">
        <v>556</v>
      </c>
      <c r="B38" s="30" t="s">
        <v>179</v>
      </c>
      <c r="C38" s="134"/>
      <c r="D38" s="134"/>
      <c r="E38" s="134"/>
    </row>
    <row r="39" spans="1:5" ht="14.25">
      <c r="A39" s="50" t="s">
        <v>392</v>
      </c>
      <c r="B39" s="53" t="s">
        <v>180</v>
      </c>
      <c r="C39" s="134">
        <f>SUM(C26:C38)</f>
        <v>0</v>
      </c>
      <c r="D39" s="134">
        <f>SUM(D26:D38)</f>
        <v>0</v>
      </c>
      <c r="E39" s="134">
        <f>SUM(E26:E38)</f>
        <v>0</v>
      </c>
    </row>
    <row r="40" spans="1:5" ht="15">
      <c r="A40" s="61" t="s">
        <v>544</v>
      </c>
      <c r="B40" s="103"/>
      <c r="C40" s="135">
        <f>SUM(C9+C10+C16+C25+C39)</f>
        <v>66851</v>
      </c>
      <c r="D40" s="135">
        <f>SUM(D9+D10+D16+D25+D39)</f>
        <v>73420287</v>
      </c>
      <c r="E40" s="135">
        <f>SUM(E9+E10+E16+E25+E39)</f>
        <v>71798657</v>
      </c>
    </row>
    <row r="41" spans="1:5" ht="14.25">
      <c r="A41" s="34" t="s">
        <v>181</v>
      </c>
      <c r="B41" s="30" t="s">
        <v>182</v>
      </c>
      <c r="C41" s="134"/>
      <c r="D41" s="134"/>
      <c r="E41" s="134"/>
    </row>
    <row r="42" spans="1:5" ht="14.25">
      <c r="A42" s="34" t="s">
        <v>426</v>
      </c>
      <c r="B42" s="30" t="s">
        <v>183</v>
      </c>
      <c r="C42" s="134"/>
      <c r="D42" s="134"/>
      <c r="E42" s="134"/>
    </row>
    <row r="43" spans="1:5" ht="14.25">
      <c r="A43" s="34" t="s">
        <v>184</v>
      </c>
      <c r="B43" s="30" t="s">
        <v>185</v>
      </c>
      <c r="C43" s="134">
        <v>287</v>
      </c>
      <c r="D43" s="134"/>
      <c r="E43" s="134"/>
    </row>
    <row r="44" spans="1:5" ht="14.25">
      <c r="A44" s="34" t="s">
        <v>186</v>
      </c>
      <c r="B44" s="30" t="s">
        <v>187</v>
      </c>
      <c r="C44" s="134"/>
      <c r="D44" s="134"/>
      <c r="E44" s="134"/>
    </row>
    <row r="45" spans="1:5" ht="14.25">
      <c r="A45" s="6" t="s">
        <v>188</v>
      </c>
      <c r="B45" s="30" t="s">
        <v>189</v>
      </c>
      <c r="C45" s="134"/>
      <c r="D45" s="134"/>
      <c r="E45" s="134"/>
    </row>
    <row r="46" spans="1:5" ht="14.25">
      <c r="A46" s="6" t="s">
        <v>190</v>
      </c>
      <c r="B46" s="30" t="s">
        <v>191</v>
      </c>
      <c r="C46" s="134"/>
      <c r="D46" s="134"/>
      <c r="E46" s="134"/>
    </row>
    <row r="47" spans="1:5" ht="14.25">
      <c r="A47" s="6" t="s">
        <v>192</v>
      </c>
      <c r="B47" s="30" t="s">
        <v>193</v>
      </c>
      <c r="C47" s="134">
        <v>77</v>
      </c>
      <c r="D47" s="134"/>
      <c r="E47" s="134"/>
    </row>
    <row r="48" spans="1:5" ht="14.25">
      <c r="A48" s="51" t="s">
        <v>394</v>
      </c>
      <c r="B48" s="53" t="s">
        <v>194</v>
      </c>
      <c r="C48" s="134">
        <f>SUM(C41:C47)</f>
        <v>364</v>
      </c>
      <c r="D48" s="134">
        <f>SUM(D41:D47)</f>
        <v>0</v>
      </c>
      <c r="E48" s="134">
        <f>SUM(E41:E47)</f>
        <v>0</v>
      </c>
    </row>
    <row r="49" spans="1:5" ht="14.25">
      <c r="A49" s="13" t="s">
        <v>195</v>
      </c>
      <c r="B49" s="30" t="s">
        <v>196</v>
      </c>
      <c r="C49" s="134"/>
      <c r="D49" s="134"/>
      <c r="E49" s="134"/>
    </row>
    <row r="50" spans="1:5" ht="14.25">
      <c r="A50" s="13" t="s">
        <v>197</v>
      </c>
      <c r="B50" s="30" t="s">
        <v>198</v>
      </c>
      <c r="C50" s="134"/>
      <c r="D50" s="134"/>
      <c r="E50" s="134"/>
    </row>
    <row r="51" spans="1:5" ht="14.25">
      <c r="A51" s="13" t="s">
        <v>199</v>
      </c>
      <c r="B51" s="30" t="s">
        <v>200</v>
      </c>
      <c r="C51" s="134"/>
      <c r="D51" s="134"/>
      <c r="E51" s="134"/>
    </row>
    <row r="52" spans="1:5" ht="14.25">
      <c r="A52" s="13" t="s">
        <v>201</v>
      </c>
      <c r="B52" s="30" t="s">
        <v>202</v>
      </c>
      <c r="C52" s="134"/>
      <c r="D52" s="134"/>
      <c r="E52" s="134"/>
    </row>
    <row r="53" spans="1:5" ht="14.25">
      <c r="A53" s="50" t="s">
        <v>395</v>
      </c>
      <c r="B53" s="53" t="s">
        <v>203</v>
      </c>
      <c r="C53" s="134">
        <f>SUM(C49:C52)</f>
        <v>0</v>
      </c>
      <c r="D53" s="134">
        <f>SUM(D49:D52)</f>
        <v>0</v>
      </c>
      <c r="E53" s="134">
        <f>SUM(E49:E52)</f>
        <v>0</v>
      </c>
    </row>
    <row r="54" spans="1:5" ht="14.25">
      <c r="A54" s="13" t="s">
        <v>204</v>
      </c>
      <c r="B54" s="30" t="s">
        <v>205</v>
      </c>
      <c r="C54" s="134"/>
      <c r="D54" s="134"/>
      <c r="E54" s="134"/>
    </row>
    <row r="55" spans="1:5" ht="14.25">
      <c r="A55" s="13" t="s">
        <v>427</v>
      </c>
      <c r="B55" s="30" t="s">
        <v>206</v>
      </c>
      <c r="C55" s="134"/>
      <c r="D55" s="134"/>
      <c r="E55" s="134"/>
    </row>
    <row r="56" spans="1:5" ht="14.25">
      <c r="A56" s="13" t="s">
        <v>428</v>
      </c>
      <c r="B56" s="30" t="s">
        <v>207</v>
      </c>
      <c r="C56" s="134"/>
      <c r="D56" s="134"/>
      <c r="E56" s="134"/>
    </row>
    <row r="57" spans="1:5" ht="14.25">
      <c r="A57" s="13" t="s">
        <v>429</v>
      </c>
      <c r="B57" s="30" t="s">
        <v>208</v>
      </c>
      <c r="C57" s="134"/>
      <c r="D57" s="134"/>
      <c r="E57" s="134"/>
    </row>
    <row r="58" spans="1:5" ht="14.25">
      <c r="A58" s="13" t="s">
        <v>430</v>
      </c>
      <c r="B58" s="30" t="s">
        <v>209</v>
      </c>
      <c r="C58" s="134"/>
      <c r="D58" s="134"/>
      <c r="E58" s="134"/>
    </row>
    <row r="59" spans="1:5" ht="14.25">
      <c r="A59" s="13" t="s">
        <v>431</v>
      </c>
      <c r="B59" s="30" t="s">
        <v>210</v>
      </c>
      <c r="C59" s="134"/>
      <c r="D59" s="134"/>
      <c r="E59" s="134"/>
    </row>
    <row r="60" spans="1:5" ht="14.25">
      <c r="A60" s="13" t="s">
        <v>211</v>
      </c>
      <c r="B60" s="30" t="s">
        <v>212</v>
      </c>
      <c r="C60" s="134"/>
      <c r="D60" s="134"/>
      <c r="E60" s="134"/>
    </row>
    <row r="61" spans="1:5" ht="14.25">
      <c r="A61" s="13" t="s">
        <v>432</v>
      </c>
      <c r="B61" s="30" t="s">
        <v>213</v>
      </c>
      <c r="C61" s="134"/>
      <c r="D61" s="134"/>
      <c r="E61" s="134"/>
    </row>
    <row r="62" spans="1:5" ht="14.25">
      <c r="A62" s="50" t="s">
        <v>396</v>
      </c>
      <c r="B62" s="53" t="s">
        <v>214</v>
      </c>
      <c r="C62" s="134">
        <f>SUM(C54:C61)</f>
        <v>0</v>
      </c>
      <c r="D62" s="134">
        <f>SUM(D54:D61)</f>
        <v>0</v>
      </c>
      <c r="E62" s="134">
        <f>SUM(E54:E61)</f>
        <v>0</v>
      </c>
    </row>
    <row r="63" spans="1:5" ht="15">
      <c r="A63" s="61" t="s">
        <v>543</v>
      </c>
      <c r="B63" s="103"/>
      <c r="C63" s="134">
        <f>SUM(C48+C53+C62)</f>
        <v>364</v>
      </c>
      <c r="D63" s="134">
        <f>SUM(D48+D53+D62)</f>
        <v>0</v>
      </c>
      <c r="E63" s="134">
        <f>SUM(E48+E53+E62)</f>
        <v>0</v>
      </c>
    </row>
    <row r="64" spans="1:5" ht="15">
      <c r="A64" s="35" t="s">
        <v>440</v>
      </c>
      <c r="B64" s="36" t="s">
        <v>215</v>
      </c>
      <c r="C64" s="135">
        <f>SUM(C40+C63)</f>
        <v>67215</v>
      </c>
      <c r="D64" s="135">
        <f>SUM(D40+D63)</f>
        <v>73420287</v>
      </c>
      <c r="E64" s="135">
        <f>SUM(E40+E63)</f>
        <v>71798657</v>
      </c>
    </row>
    <row r="65" spans="1:5" ht="14.25">
      <c r="A65" s="15" t="s">
        <v>397</v>
      </c>
      <c r="B65" s="7" t="s">
        <v>223</v>
      </c>
      <c r="C65" s="137"/>
      <c r="D65" s="137"/>
      <c r="E65" s="134"/>
    </row>
    <row r="66" spans="1:5" ht="14.25">
      <c r="A66" s="14" t="s">
        <v>400</v>
      </c>
      <c r="B66" s="7" t="s">
        <v>231</v>
      </c>
      <c r="C66" s="139"/>
      <c r="D66" s="139"/>
      <c r="E66" s="134"/>
    </row>
    <row r="67" spans="1:5" ht="14.25">
      <c r="A67" s="37" t="s">
        <v>232</v>
      </c>
      <c r="B67" s="5" t="s">
        <v>233</v>
      </c>
      <c r="C67" s="138"/>
      <c r="D67" s="138"/>
      <c r="E67" s="134"/>
    </row>
    <row r="68" spans="1:5" ht="14.25">
      <c r="A68" s="37" t="s">
        <v>234</v>
      </c>
      <c r="B68" s="5" t="s">
        <v>235</v>
      </c>
      <c r="C68" s="138"/>
      <c r="D68" s="138"/>
      <c r="E68" s="134"/>
    </row>
    <row r="69" spans="1:5" ht="14.25">
      <c r="A69" s="14" t="s">
        <v>236</v>
      </c>
      <c r="B69" s="7" t="s">
        <v>237</v>
      </c>
      <c r="C69" s="138"/>
      <c r="D69" s="138"/>
      <c r="E69" s="134"/>
    </row>
    <row r="70" spans="1:5" ht="14.25">
      <c r="A70" s="37" t="s">
        <v>238</v>
      </c>
      <c r="B70" s="5" t="s">
        <v>239</v>
      </c>
      <c r="C70" s="138"/>
      <c r="D70" s="138"/>
      <c r="E70" s="134"/>
    </row>
    <row r="71" spans="1:5" ht="14.25">
      <c r="A71" s="37" t="s">
        <v>240</v>
      </c>
      <c r="B71" s="5" t="s">
        <v>241</v>
      </c>
      <c r="C71" s="138"/>
      <c r="D71" s="138"/>
      <c r="E71" s="134"/>
    </row>
    <row r="72" spans="1:5" ht="14.25">
      <c r="A72" s="37" t="s">
        <v>242</v>
      </c>
      <c r="B72" s="5" t="s">
        <v>243</v>
      </c>
      <c r="C72" s="138"/>
      <c r="D72" s="138"/>
      <c r="E72" s="134"/>
    </row>
    <row r="73" spans="1:5" ht="14.25">
      <c r="A73" s="38" t="s">
        <v>401</v>
      </c>
      <c r="B73" s="39" t="s">
        <v>244</v>
      </c>
      <c r="C73" s="139"/>
      <c r="D73" s="139"/>
      <c r="E73" s="134"/>
    </row>
    <row r="74" spans="1:5" ht="14.25">
      <c r="A74" s="37" t="s">
        <v>245</v>
      </c>
      <c r="B74" s="5" t="s">
        <v>246</v>
      </c>
      <c r="C74" s="138"/>
      <c r="D74" s="138"/>
      <c r="E74" s="134"/>
    </row>
    <row r="75" spans="1:5" ht="14.25">
      <c r="A75" s="13" t="s">
        <v>247</v>
      </c>
      <c r="B75" s="5" t="s">
        <v>248</v>
      </c>
      <c r="C75" s="136"/>
      <c r="D75" s="136"/>
      <c r="E75" s="134"/>
    </row>
    <row r="76" spans="1:5" ht="14.25">
      <c r="A76" s="37" t="s">
        <v>437</v>
      </c>
      <c r="B76" s="5" t="s">
        <v>249</v>
      </c>
      <c r="C76" s="138"/>
      <c r="D76" s="138"/>
      <c r="E76" s="134"/>
    </row>
    <row r="77" spans="1:5" ht="14.25">
      <c r="A77" s="37" t="s">
        <v>406</v>
      </c>
      <c r="B77" s="5" t="s">
        <v>250</v>
      </c>
      <c r="C77" s="138"/>
      <c r="D77" s="138"/>
      <c r="E77" s="134"/>
    </row>
    <row r="78" spans="1:5" ht="14.25">
      <c r="A78" s="38" t="s">
        <v>407</v>
      </c>
      <c r="B78" s="39" t="s">
        <v>254</v>
      </c>
      <c r="C78" s="139"/>
      <c r="D78" s="139"/>
      <c r="E78" s="134"/>
    </row>
    <row r="79" spans="1:5" ht="14.25">
      <c r="A79" s="13" t="s">
        <v>255</v>
      </c>
      <c r="B79" s="5" t="s">
        <v>256</v>
      </c>
      <c r="C79" s="136"/>
      <c r="D79" s="136"/>
      <c r="E79" s="134"/>
    </row>
    <row r="80" spans="1:5" ht="15">
      <c r="A80" s="40" t="s">
        <v>441</v>
      </c>
      <c r="B80" s="41" t="s">
        <v>257</v>
      </c>
      <c r="C80" s="139">
        <f>SUM(C65:C79)</f>
        <v>0</v>
      </c>
      <c r="D80" s="139">
        <f>SUM(D65:D79)</f>
        <v>0</v>
      </c>
      <c r="E80" s="139">
        <f>SUM(E65:E79)</f>
        <v>0</v>
      </c>
    </row>
    <row r="81" spans="1:5" ht="15">
      <c r="A81" s="129" t="s">
        <v>478</v>
      </c>
      <c r="B81" s="130"/>
      <c r="C81" s="135">
        <f>SUM(C64+C80)</f>
        <v>67215</v>
      </c>
      <c r="D81" s="135">
        <f>SUM(D64+D80)</f>
        <v>73420287</v>
      </c>
      <c r="E81" s="135">
        <f>SUM(E64+E80)</f>
        <v>71798657</v>
      </c>
    </row>
    <row r="82" spans="1:5" ht="73.5" customHeight="1">
      <c r="A82" s="2" t="s">
        <v>78</v>
      </c>
      <c r="B82" s="3" t="s">
        <v>55</v>
      </c>
      <c r="C82" s="121" t="s">
        <v>622</v>
      </c>
      <c r="D82" s="121" t="s">
        <v>623</v>
      </c>
      <c r="E82" s="156" t="s">
        <v>624</v>
      </c>
    </row>
    <row r="83" spans="1:5" ht="14.25">
      <c r="A83" s="5" t="s">
        <v>480</v>
      </c>
      <c r="B83" s="6" t="s">
        <v>270</v>
      </c>
      <c r="C83" s="132"/>
      <c r="D83" s="132"/>
      <c r="E83" s="132"/>
    </row>
    <row r="84" spans="1:5" ht="14.25">
      <c r="A84" s="5" t="s">
        <v>271</v>
      </c>
      <c r="B84" s="6" t="s">
        <v>272</v>
      </c>
      <c r="C84" s="132"/>
      <c r="D84" s="132"/>
      <c r="E84" s="132"/>
    </row>
    <row r="85" spans="1:5" ht="14.25">
      <c r="A85" s="5" t="s">
        <v>273</v>
      </c>
      <c r="B85" s="6" t="s">
        <v>274</v>
      </c>
      <c r="C85" s="132"/>
      <c r="D85" s="132"/>
      <c r="E85" s="132"/>
    </row>
    <row r="86" spans="1:5" ht="14.25">
      <c r="A86" s="5" t="s">
        <v>442</v>
      </c>
      <c r="B86" s="6" t="s">
        <v>275</v>
      </c>
      <c r="C86" s="132"/>
      <c r="D86" s="132"/>
      <c r="E86" s="132"/>
    </row>
    <row r="87" spans="1:5" ht="14.25">
      <c r="A87" s="5" t="s">
        <v>443</v>
      </c>
      <c r="B87" s="6" t="s">
        <v>276</v>
      </c>
      <c r="C87" s="132"/>
      <c r="D87" s="132"/>
      <c r="E87" s="132"/>
    </row>
    <row r="88" spans="1:5" ht="14.25">
      <c r="A88" s="5" t="s">
        <v>444</v>
      </c>
      <c r="B88" s="6" t="s">
        <v>277</v>
      </c>
      <c r="C88" s="132">
        <v>21</v>
      </c>
      <c r="D88" s="132">
        <v>2097904</v>
      </c>
      <c r="E88" s="132"/>
    </row>
    <row r="89" spans="1:5" ht="14.25">
      <c r="A89" s="39" t="s">
        <v>481</v>
      </c>
      <c r="B89" s="51" t="s">
        <v>278</v>
      </c>
      <c r="C89" s="133">
        <f>SUM(C83:C88)</f>
        <v>21</v>
      </c>
      <c r="D89" s="133">
        <f>SUM(D83:D88)</f>
        <v>2097904</v>
      </c>
      <c r="E89" s="133">
        <f>SUM(E83:E88)</f>
        <v>0</v>
      </c>
    </row>
    <row r="90" spans="1:5" ht="14.25">
      <c r="A90" s="5" t="s">
        <v>483</v>
      </c>
      <c r="B90" s="6" t="s">
        <v>289</v>
      </c>
      <c r="C90" s="132"/>
      <c r="D90" s="132"/>
      <c r="E90" s="132"/>
    </row>
    <row r="91" spans="1:5" ht="14.25">
      <c r="A91" s="5" t="s">
        <v>450</v>
      </c>
      <c r="B91" s="6" t="s">
        <v>290</v>
      </c>
      <c r="C91" s="132"/>
      <c r="D91" s="132"/>
      <c r="E91" s="132"/>
    </row>
    <row r="92" spans="1:5" ht="14.25">
      <c r="A92" s="5" t="s">
        <v>451</v>
      </c>
      <c r="B92" s="6" t="s">
        <v>291</v>
      </c>
      <c r="C92" s="132"/>
      <c r="D92" s="132"/>
      <c r="E92" s="132"/>
    </row>
    <row r="93" spans="1:5" ht="14.25">
      <c r="A93" s="5" t="s">
        <v>452</v>
      </c>
      <c r="B93" s="6" t="s">
        <v>292</v>
      </c>
      <c r="C93" s="132"/>
      <c r="D93" s="132"/>
      <c r="E93" s="132"/>
    </row>
    <row r="94" spans="1:5" ht="14.25">
      <c r="A94" s="5" t="s">
        <v>484</v>
      </c>
      <c r="B94" s="6" t="s">
        <v>307</v>
      </c>
      <c r="C94" s="132"/>
      <c r="D94" s="132"/>
      <c r="E94" s="132"/>
    </row>
    <row r="95" spans="1:5" ht="14.25">
      <c r="A95" s="5" t="s">
        <v>457</v>
      </c>
      <c r="B95" s="6" t="s">
        <v>308</v>
      </c>
      <c r="C95" s="132">
        <v>17</v>
      </c>
      <c r="D95" s="132"/>
      <c r="E95" s="132"/>
    </row>
    <row r="96" spans="1:5" ht="14.25">
      <c r="A96" s="39" t="s">
        <v>485</v>
      </c>
      <c r="B96" s="51" t="s">
        <v>309</v>
      </c>
      <c r="C96" s="133">
        <f>SUM(C90:C95)</f>
        <v>17</v>
      </c>
      <c r="D96" s="133">
        <f>SUM(D90:D95)</f>
        <v>0</v>
      </c>
      <c r="E96" s="133">
        <f>SUM(E90:E95)</f>
        <v>0</v>
      </c>
    </row>
    <row r="97" spans="1:5" ht="14.25">
      <c r="A97" s="13" t="s">
        <v>310</v>
      </c>
      <c r="B97" s="6" t="s">
        <v>311</v>
      </c>
      <c r="C97" s="132"/>
      <c r="D97" s="132"/>
      <c r="E97" s="132"/>
    </row>
    <row r="98" spans="1:5" ht="14.25">
      <c r="A98" s="13" t="s">
        <v>458</v>
      </c>
      <c r="B98" s="6" t="s">
        <v>312</v>
      </c>
      <c r="C98" s="132"/>
      <c r="D98" s="132"/>
      <c r="E98" s="132"/>
    </row>
    <row r="99" spans="1:5" ht="14.25">
      <c r="A99" s="13" t="s">
        <v>459</v>
      </c>
      <c r="B99" s="6" t="s">
        <v>313</v>
      </c>
      <c r="C99" s="132"/>
      <c r="D99" s="132"/>
      <c r="E99" s="132"/>
    </row>
    <row r="100" spans="1:5" ht="14.25">
      <c r="A100" s="13" t="s">
        <v>460</v>
      </c>
      <c r="B100" s="6" t="s">
        <v>314</v>
      </c>
      <c r="C100" s="132"/>
      <c r="D100" s="132"/>
      <c r="E100" s="132"/>
    </row>
    <row r="101" spans="1:5" ht="14.25">
      <c r="A101" s="13" t="s">
        <v>315</v>
      </c>
      <c r="B101" s="6" t="s">
        <v>316</v>
      </c>
      <c r="C101" s="132"/>
      <c r="D101" s="132"/>
      <c r="E101" s="132"/>
    </row>
    <row r="102" spans="1:5" ht="14.25">
      <c r="A102" s="13" t="s">
        <v>317</v>
      </c>
      <c r="B102" s="6" t="s">
        <v>318</v>
      </c>
      <c r="C102" s="132"/>
      <c r="D102" s="132"/>
      <c r="E102" s="132"/>
    </row>
    <row r="103" spans="1:5" ht="14.25">
      <c r="A103" s="13" t="s">
        <v>319</v>
      </c>
      <c r="B103" s="6" t="s">
        <v>320</v>
      </c>
      <c r="C103" s="132"/>
      <c r="D103" s="132"/>
      <c r="E103" s="132"/>
    </row>
    <row r="104" spans="1:5" ht="14.25">
      <c r="A104" s="13" t="s">
        <v>461</v>
      </c>
      <c r="B104" s="6" t="s">
        <v>321</v>
      </c>
      <c r="C104" s="132"/>
      <c r="D104" s="132">
        <v>49</v>
      </c>
      <c r="E104" s="132"/>
    </row>
    <row r="105" spans="1:5" ht="14.25">
      <c r="A105" s="13" t="s">
        <v>462</v>
      </c>
      <c r="B105" s="6" t="s">
        <v>322</v>
      </c>
      <c r="C105" s="132"/>
      <c r="D105" s="132"/>
      <c r="E105" s="132"/>
    </row>
    <row r="106" spans="1:5" ht="14.25">
      <c r="A106" s="13" t="s">
        <v>463</v>
      </c>
      <c r="B106" s="6" t="s">
        <v>323</v>
      </c>
      <c r="C106" s="132"/>
      <c r="D106" s="132">
        <v>10055</v>
      </c>
      <c r="E106" s="132"/>
    </row>
    <row r="107" spans="1:5" ht="14.25">
      <c r="A107" s="50" t="s">
        <v>486</v>
      </c>
      <c r="B107" s="51" t="s">
        <v>324</v>
      </c>
      <c r="C107" s="133">
        <f>SUM(C97:C106)</f>
        <v>0</v>
      </c>
      <c r="D107" s="133">
        <f>SUM(D97:D106)</f>
        <v>10104</v>
      </c>
      <c r="E107" s="133">
        <f>SUM(E97:E106)</f>
        <v>0</v>
      </c>
    </row>
    <row r="108" spans="1:5" ht="14.25">
      <c r="A108" s="13" t="s">
        <v>333</v>
      </c>
      <c r="B108" s="6" t="s">
        <v>334</v>
      </c>
      <c r="C108" s="132"/>
      <c r="D108" s="132"/>
      <c r="E108" s="132"/>
    </row>
    <row r="109" spans="1:5" ht="14.25">
      <c r="A109" s="5" t="s">
        <v>467</v>
      </c>
      <c r="B109" s="6" t="s">
        <v>335</v>
      </c>
      <c r="C109" s="132"/>
      <c r="D109" s="132"/>
      <c r="E109" s="132"/>
    </row>
    <row r="110" spans="1:5" ht="14.25">
      <c r="A110" s="13" t="s">
        <v>468</v>
      </c>
      <c r="B110" s="6" t="s">
        <v>336</v>
      </c>
      <c r="C110" s="132"/>
      <c r="D110" s="132"/>
      <c r="E110" s="132"/>
    </row>
    <row r="111" spans="1:5" ht="14.25">
      <c r="A111" s="39" t="s">
        <v>488</v>
      </c>
      <c r="B111" s="51" t="s">
        <v>337</v>
      </c>
      <c r="C111" s="133">
        <f>SUM(C108:C110)</f>
        <v>0</v>
      </c>
      <c r="D111" s="133">
        <f>SUM(D108:D110)</f>
        <v>0</v>
      </c>
      <c r="E111" s="133">
        <f>SUM(E108:E110)</f>
        <v>0</v>
      </c>
    </row>
    <row r="112" spans="1:5" ht="15">
      <c r="A112" s="61" t="s">
        <v>544</v>
      </c>
      <c r="B112" s="66"/>
      <c r="C112" s="133">
        <f>SUM(C89+C96+C107+C111)</f>
        <v>38</v>
      </c>
      <c r="D112" s="133">
        <f>SUM(D89+D96+D107+D111)</f>
        <v>2108008</v>
      </c>
      <c r="E112" s="133">
        <f>SUM(E89+E96+E107+E111)</f>
        <v>0</v>
      </c>
    </row>
    <row r="113" spans="1:5" ht="14.25">
      <c r="A113" s="5" t="s">
        <v>279</v>
      </c>
      <c r="B113" s="6" t="s">
        <v>280</v>
      </c>
      <c r="C113" s="132"/>
      <c r="D113" s="132"/>
      <c r="E113" s="132"/>
    </row>
    <row r="114" spans="1:5" ht="14.25">
      <c r="A114" s="5" t="s">
        <v>281</v>
      </c>
      <c r="B114" s="6" t="s">
        <v>282</v>
      </c>
      <c r="C114" s="132"/>
      <c r="D114" s="132"/>
      <c r="E114" s="132"/>
    </row>
    <row r="115" spans="1:5" ht="14.25">
      <c r="A115" s="5" t="s">
        <v>445</v>
      </c>
      <c r="B115" s="6" t="s">
        <v>283</v>
      </c>
      <c r="C115" s="132"/>
      <c r="D115" s="132"/>
      <c r="E115" s="132"/>
    </row>
    <row r="116" spans="1:5" ht="14.25">
      <c r="A116" s="5" t="s">
        <v>446</v>
      </c>
      <c r="B116" s="6" t="s">
        <v>284</v>
      </c>
      <c r="C116" s="132"/>
      <c r="D116" s="132"/>
      <c r="E116" s="132"/>
    </row>
    <row r="117" spans="1:5" ht="14.25">
      <c r="A117" s="5" t="s">
        <v>447</v>
      </c>
      <c r="B117" s="6" t="s">
        <v>285</v>
      </c>
      <c r="C117" s="132"/>
      <c r="D117" s="132"/>
      <c r="E117" s="132"/>
    </row>
    <row r="118" spans="1:5" ht="14.25">
      <c r="A118" s="39" t="s">
        <v>482</v>
      </c>
      <c r="B118" s="51" t="s">
        <v>286</v>
      </c>
      <c r="C118" s="133">
        <f>SUM(C113:C117)</f>
        <v>0</v>
      </c>
      <c r="D118" s="133">
        <f>SUM(D113:D117)</f>
        <v>0</v>
      </c>
      <c r="E118" s="133">
        <f>SUM(E113:E117)</f>
        <v>0</v>
      </c>
    </row>
    <row r="119" spans="1:5" ht="14.25">
      <c r="A119" s="13" t="s">
        <v>464</v>
      </c>
      <c r="B119" s="6" t="s">
        <v>325</v>
      </c>
      <c r="C119" s="132"/>
      <c r="D119" s="132"/>
      <c r="E119" s="132"/>
    </row>
    <row r="120" spans="1:5" ht="14.25">
      <c r="A120" s="13" t="s">
        <v>465</v>
      </c>
      <c r="B120" s="6" t="s">
        <v>326</v>
      </c>
      <c r="C120" s="132"/>
      <c r="D120" s="132"/>
      <c r="E120" s="132"/>
    </row>
    <row r="121" spans="1:5" ht="14.25">
      <c r="A121" s="13" t="s">
        <v>327</v>
      </c>
      <c r="B121" s="6" t="s">
        <v>328</v>
      </c>
      <c r="C121" s="132"/>
      <c r="D121" s="132"/>
      <c r="E121" s="132"/>
    </row>
    <row r="122" spans="1:5" ht="14.25">
      <c r="A122" s="13" t="s">
        <v>466</v>
      </c>
      <c r="B122" s="6" t="s">
        <v>329</v>
      </c>
      <c r="C122" s="132"/>
      <c r="D122" s="132"/>
      <c r="E122" s="132"/>
    </row>
    <row r="123" spans="1:5" ht="14.25">
      <c r="A123" s="13" t="s">
        <v>330</v>
      </c>
      <c r="B123" s="6" t="s">
        <v>331</v>
      </c>
      <c r="C123" s="132"/>
      <c r="D123" s="132"/>
      <c r="E123" s="132"/>
    </row>
    <row r="124" spans="1:5" ht="14.25">
      <c r="A124" s="39" t="s">
        <v>487</v>
      </c>
      <c r="B124" s="51" t="s">
        <v>332</v>
      </c>
      <c r="C124" s="133">
        <f>SUM(C119:C123)</f>
        <v>0</v>
      </c>
      <c r="D124" s="133">
        <f>SUM(D119:D123)</f>
        <v>0</v>
      </c>
      <c r="E124" s="133">
        <f>SUM(E119:E123)</f>
        <v>0</v>
      </c>
    </row>
    <row r="125" spans="1:5" ht="14.25">
      <c r="A125" s="13" t="s">
        <v>338</v>
      </c>
      <c r="B125" s="6" t="s">
        <v>339</v>
      </c>
      <c r="C125" s="132"/>
      <c r="D125" s="132"/>
      <c r="E125" s="132"/>
    </row>
    <row r="126" spans="1:5" ht="14.25">
      <c r="A126" s="5" t="s">
        <v>469</v>
      </c>
      <c r="B126" s="6" t="s">
        <v>340</v>
      </c>
      <c r="C126" s="132"/>
      <c r="D126" s="132"/>
      <c r="E126" s="132"/>
    </row>
    <row r="127" spans="1:5" ht="14.25">
      <c r="A127" s="13" t="s">
        <v>470</v>
      </c>
      <c r="B127" s="6" t="s">
        <v>341</v>
      </c>
      <c r="C127" s="132"/>
      <c r="D127" s="132"/>
      <c r="E127" s="132"/>
    </row>
    <row r="128" spans="1:5" ht="14.25">
      <c r="A128" s="39" t="s">
        <v>490</v>
      </c>
      <c r="B128" s="51" t="s">
        <v>342</v>
      </c>
      <c r="C128" s="133">
        <f>SUM(C125:C127)</f>
        <v>0</v>
      </c>
      <c r="D128" s="133">
        <f>SUM(D125:D127)</f>
        <v>0</v>
      </c>
      <c r="E128" s="133">
        <f>SUM(E125:E127)</f>
        <v>0</v>
      </c>
    </row>
    <row r="129" spans="1:5" ht="15">
      <c r="A129" s="61" t="s">
        <v>543</v>
      </c>
      <c r="B129" s="66"/>
      <c r="C129" s="133">
        <f>SUM(C118+C124+C128)</f>
        <v>0</v>
      </c>
      <c r="D129" s="133">
        <f>SUM(D118+D124+D128)</f>
        <v>0</v>
      </c>
      <c r="E129" s="133">
        <f>SUM(E118+E124+E128)</f>
        <v>0</v>
      </c>
    </row>
    <row r="130" spans="1:5" ht="15">
      <c r="A130" s="48" t="s">
        <v>489</v>
      </c>
      <c r="B130" s="35" t="s">
        <v>343</v>
      </c>
      <c r="C130" s="133">
        <f>SUM(C112+C129)</f>
        <v>38</v>
      </c>
      <c r="D130" s="133">
        <f>SUM(D112+D129)</f>
        <v>2108008</v>
      </c>
      <c r="E130" s="133">
        <f>SUM(E112+E129)</f>
        <v>0</v>
      </c>
    </row>
    <row r="131" spans="1:5" ht="15">
      <c r="A131" s="131" t="s">
        <v>553</v>
      </c>
      <c r="B131" s="64"/>
      <c r="C131" s="132"/>
      <c r="D131" s="132"/>
      <c r="E131" s="132"/>
    </row>
    <row r="132" spans="1:5" ht="15">
      <c r="A132" s="131" t="s">
        <v>554</v>
      </c>
      <c r="B132" s="64"/>
      <c r="C132" s="132"/>
      <c r="D132" s="132"/>
      <c r="E132" s="132"/>
    </row>
    <row r="133" spans="1:5" ht="14.25">
      <c r="A133" s="15" t="s">
        <v>491</v>
      </c>
      <c r="B133" s="7" t="s">
        <v>348</v>
      </c>
      <c r="C133" s="132"/>
      <c r="D133" s="132"/>
      <c r="E133" s="132"/>
    </row>
    <row r="134" spans="1:5" ht="14.25">
      <c r="A134" s="14" t="s">
        <v>492</v>
      </c>
      <c r="B134" s="7" t="s">
        <v>355</v>
      </c>
      <c r="C134" s="132"/>
      <c r="D134" s="132"/>
      <c r="E134" s="132"/>
    </row>
    <row r="135" spans="1:5" ht="14.25">
      <c r="A135" s="5" t="s">
        <v>551</v>
      </c>
      <c r="B135" s="5" t="s">
        <v>356</v>
      </c>
      <c r="C135" s="132">
        <v>310</v>
      </c>
      <c r="D135" s="132">
        <v>327000</v>
      </c>
      <c r="E135" s="132">
        <v>1977677</v>
      </c>
    </row>
    <row r="136" spans="1:5" ht="14.25">
      <c r="A136" s="5" t="s">
        <v>552</v>
      </c>
      <c r="B136" s="5" t="s">
        <v>356</v>
      </c>
      <c r="C136" s="132"/>
      <c r="D136" s="132"/>
      <c r="E136" s="132"/>
    </row>
    <row r="137" spans="1:5" ht="14.25">
      <c r="A137" s="5" t="s">
        <v>549</v>
      </c>
      <c r="B137" s="5" t="s">
        <v>357</v>
      </c>
      <c r="C137" s="132"/>
      <c r="D137" s="132"/>
      <c r="E137" s="132"/>
    </row>
    <row r="138" spans="1:5" ht="14.25">
      <c r="A138" s="5" t="s">
        <v>550</v>
      </c>
      <c r="B138" s="5" t="s">
        <v>357</v>
      </c>
      <c r="C138" s="132"/>
      <c r="D138" s="132"/>
      <c r="E138" s="132"/>
    </row>
    <row r="139" spans="1:5" ht="14.25">
      <c r="A139" s="7" t="s">
        <v>493</v>
      </c>
      <c r="B139" s="7" t="s">
        <v>358</v>
      </c>
      <c r="C139" s="132"/>
      <c r="D139" s="132"/>
      <c r="E139" s="132"/>
    </row>
    <row r="140" spans="1:5" ht="14.25">
      <c r="A140" s="37" t="s">
        <v>359</v>
      </c>
      <c r="B140" s="5" t="s">
        <v>360</v>
      </c>
      <c r="C140" s="132"/>
      <c r="D140" s="132"/>
      <c r="E140" s="132"/>
    </row>
    <row r="141" spans="1:5" ht="14.25">
      <c r="A141" s="37" t="s">
        <v>361</v>
      </c>
      <c r="B141" s="5" t="s">
        <v>362</v>
      </c>
      <c r="C141" s="132"/>
      <c r="D141" s="132"/>
      <c r="E141" s="132"/>
    </row>
    <row r="142" spans="1:5" ht="14.25">
      <c r="A142" s="37" t="s">
        <v>363</v>
      </c>
      <c r="B142" s="5" t="s">
        <v>364</v>
      </c>
      <c r="C142" s="132">
        <v>67195</v>
      </c>
      <c r="D142" s="132">
        <v>72962956</v>
      </c>
      <c r="E142" s="132">
        <v>69820980</v>
      </c>
    </row>
    <row r="143" spans="1:5" ht="14.25">
      <c r="A143" s="37" t="s">
        <v>365</v>
      </c>
      <c r="B143" s="5" t="s">
        <v>366</v>
      </c>
      <c r="C143" s="132"/>
      <c r="D143" s="132"/>
      <c r="E143" s="132"/>
    </row>
    <row r="144" spans="1:5" ht="14.25">
      <c r="A144" s="13" t="s">
        <v>476</v>
      </c>
      <c r="B144" s="5" t="s">
        <v>367</v>
      </c>
      <c r="C144" s="132"/>
      <c r="D144" s="132"/>
      <c r="E144" s="132"/>
    </row>
    <row r="145" spans="1:5" ht="14.25">
      <c r="A145" s="15" t="s">
        <v>494</v>
      </c>
      <c r="B145" s="7" t="s">
        <v>369</v>
      </c>
      <c r="C145" s="132"/>
      <c r="D145" s="132"/>
      <c r="E145" s="132"/>
    </row>
    <row r="146" spans="1:5" ht="14.25">
      <c r="A146" s="13" t="s">
        <v>370</v>
      </c>
      <c r="B146" s="5" t="s">
        <v>371</v>
      </c>
      <c r="C146" s="132"/>
      <c r="D146" s="132"/>
      <c r="E146" s="132"/>
    </row>
    <row r="147" spans="1:5" ht="14.25">
      <c r="A147" s="13" t="s">
        <v>372</v>
      </c>
      <c r="B147" s="5" t="s">
        <v>373</v>
      </c>
      <c r="C147" s="132"/>
      <c r="D147" s="132"/>
      <c r="E147" s="132"/>
    </row>
    <row r="148" spans="1:5" ht="14.25">
      <c r="A148" s="37" t="s">
        <v>374</v>
      </c>
      <c r="B148" s="5" t="s">
        <v>375</v>
      </c>
      <c r="C148" s="132"/>
      <c r="D148" s="132"/>
      <c r="E148" s="132"/>
    </row>
    <row r="149" spans="1:5" ht="14.25">
      <c r="A149" s="37" t="s">
        <v>477</v>
      </c>
      <c r="B149" s="5" t="s">
        <v>376</v>
      </c>
      <c r="C149" s="132"/>
      <c r="D149" s="132"/>
      <c r="E149" s="132"/>
    </row>
    <row r="150" spans="1:5" ht="14.25">
      <c r="A150" s="14" t="s">
        <v>495</v>
      </c>
      <c r="B150" s="7" t="s">
        <v>377</v>
      </c>
      <c r="C150" s="132"/>
      <c r="D150" s="132"/>
      <c r="E150" s="132"/>
    </row>
    <row r="151" spans="1:5" ht="14.25">
      <c r="A151" s="15" t="s">
        <v>378</v>
      </c>
      <c r="B151" s="7" t="s">
        <v>379</v>
      </c>
      <c r="C151" s="132"/>
      <c r="D151" s="132"/>
      <c r="E151" s="132"/>
    </row>
    <row r="152" spans="1:5" ht="15">
      <c r="A152" s="40" t="s">
        <v>496</v>
      </c>
      <c r="B152" s="41" t="s">
        <v>380</v>
      </c>
      <c r="C152" s="133">
        <f>SUM(C133:C151)</f>
        <v>67505</v>
      </c>
      <c r="D152" s="133">
        <f>SUM(D133:D151)</f>
        <v>73289956</v>
      </c>
      <c r="E152" s="133">
        <f>SUM(E133:E151)</f>
        <v>71798657</v>
      </c>
    </row>
    <row r="153" spans="1:5" ht="15">
      <c r="A153" s="129" t="s">
        <v>479</v>
      </c>
      <c r="B153" s="130"/>
      <c r="C153" s="133">
        <f>SUM(C130+C152)</f>
        <v>67543</v>
      </c>
      <c r="D153" s="133">
        <f>SUM(D130+D152)</f>
        <v>75397964</v>
      </c>
      <c r="E153" s="133">
        <f>SUM(E130+E152)</f>
        <v>71798657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86.28125" style="0" customWidth="1"/>
    <col min="2" max="2" width="28.28125" style="0" customWidth="1"/>
    <col min="3" max="3" width="29.140625" style="0" customWidth="1"/>
    <col min="4" max="4" width="18.421875" style="0" customWidth="1"/>
  </cols>
  <sheetData>
    <row r="1" spans="1:4" ht="25.5" customHeight="1">
      <c r="A1" s="159" t="s">
        <v>617</v>
      </c>
      <c r="B1" s="160"/>
      <c r="C1" s="160"/>
      <c r="D1" s="160"/>
    </row>
    <row r="2" spans="1:4" ht="23.25" customHeight="1">
      <c r="A2" s="167" t="s">
        <v>542</v>
      </c>
      <c r="B2" s="168"/>
      <c r="C2" s="168"/>
      <c r="D2" s="168"/>
    </row>
    <row r="3" ht="14.25">
      <c r="A3" s="1"/>
    </row>
    <row r="4" spans="1:3" ht="14.25">
      <c r="A4" s="1"/>
      <c r="C4" s="116" t="s">
        <v>582</v>
      </c>
    </row>
    <row r="5" spans="1:4" ht="51" customHeight="1">
      <c r="A5" s="58" t="s">
        <v>541</v>
      </c>
      <c r="B5" s="59" t="s">
        <v>548</v>
      </c>
      <c r="C5" s="59" t="s">
        <v>574</v>
      </c>
      <c r="D5" s="75" t="s">
        <v>18</v>
      </c>
    </row>
    <row r="6" spans="1:4" ht="15" customHeight="1">
      <c r="A6" s="59" t="s">
        <v>514</v>
      </c>
      <c r="B6" s="114"/>
      <c r="C6" s="114">
        <v>2</v>
      </c>
      <c r="D6" s="27">
        <f>SUM(B6:C6)</f>
        <v>2</v>
      </c>
    </row>
    <row r="7" spans="1:4" ht="15" customHeight="1">
      <c r="A7" s="59" t="s">
        <v>515</v>
      </c>
      <c r="B7" s="114"/>
      <c r="C7" s="114">
        <v>3</v>
      </c>
      <c r="D7" s="27">
        <f aca="true" t="shared" si="0" ref="D7:D32">SUM(B7:C7)</f>
        <v>3</v>
      </c>
    </row>
    <row r="8" spans="1:4" ht="15" customHeight="1">
      <c r="A8" s="59" t="s">
        <v>516</v>
      </c>
      <c r="B8" s="114"/>
      <c r="C8" s="114">
        <v>10</v>
      </c>
      <c r="D8" s="27">
        <f t="shared" si="0"/>
        <v>10</v>
      </c>
    </row>
    <row r="9" spans="1:4" ht="15" customHeight="1">
      <c r="A9" s="59" t="s">
        <v>517</v>
      </c>
      <c r="B9" s="114"/>
      <c r="C9" s="114"/>
      <c r="D9" s="27">
        <f t="shared" si="0"/>
        <v>0</v>
      </c>
    </row>
    <row r="10" spans="1:4" ht="15" customHeight="1">
      <c r="A10" s="58" t="s">
        <v>536</v>
      </c>
      <c r="B10" s="114">
        <f>SUM(B6:B9)</f>
        <v>0</v>
      </c>
      <c r="C10" s="114">
        <f>SUM(C6:C9)</f>
        <v>15</v>
      </c>
      <c r="D10" s="27">
        <f t="shared" si="0"/>
        <v>15</v>
      </c>
    </row>
    <row r="11" spans="1:4" ht="15" customHeight="1">
      <c r="A11" s="59" t="s">
        <v>518</v>
      </c>
      <c r="B11" s="114"/>
      <c r="C11" s="114"/>
      <c r="D11" s="27">
        <f t="shared" si="0"/>
        <v>0</v>
      </c>
    </row>
    <row r="12" spans="1:4" ht="15" customHeight="1">
      <c r="A12" s="59" t="s">
        <v>519</v>
      </c>
      <c r="B12" s="114"/>
      <c r="C12" s="114"/>
      <c r="D12" s="27">
        <f t="shared" si="0"/>
        <v>0</v>
      </c>
    </row>
    <row r="13" spans="1:4" ht="15" customHeight="1">
      <c r="A13" s="59" t="s">
        <v>520</v>
      </c>
      <c r="B13" s="114"/>
      <c r="C13" s="114"/>
      <c r="D13" s="27">
        <f t="shared" si="0"/>
        <v>0</v>
      </c>
    </row>
    <row r="14" spans="1:4" ht="15" customHeight="1">
      <c r="A14" s="59" t="s">
        <v>521</v>
      </c>
      <c r="B14" s="114"/>
      <c r="C14" s="114"/>
      <c r="D14" s="27">
        <f t="shared" si="0"/>
        <v>0</v>
      </c>
    </row>
    <row r="15" spans="1:4" ht="15" customHeight="1">
      <c r="A15" s="59" t="s">
        <v>522</v>
      </c>
      <c r="B15" s="114"/>
      <c r="C15" s="114"/>
      <c r="D15" s="27">
        <f t="shared" si="0"/>
        <v>0</v>
      </c>
    </row>
    <row r="16" spans="1:4" ht="15" customHeight="1">
      <c r="A16" s="59" t="s">
        <v>523</v>
      </c>
      <c r="B16" s="114">
        <v>3</v>
      </c>
      <c r="C16" s="114"/>
      <c r="D16" s="27">
        <f t="shared" si="0"/>
        <v>3</v>
      </c>
    </row>
    <row r="17" spans="1:4" ht="15" customHeight="1">
      <c r="A17" s="59" t="s">
        <v>524</v>
      </c>
      <c r="B17" s="114"/>
      <c r="C17" s="114"/>
      <c r="D17" s="27">
        <f t="shared" si="0"/>
        <v>0</v>
      </c>
    </row>
    <row r="18" spans="1:4" ht="15" customHeight="1">
      <c r="A18" s="58" t="s">
        <v>537</v>
      </c>
      <c r="B18" s="114">
        <f>SUM(B11:B17)</f>
        <v>3</v>
      </c>
      <c r="C18" s="114">
        <f>SUM(C11:C17)</f>
        <v>0</v>
      </c>
      <c r="D18" s="27">
        <f t="shared" si="0"/>
        <v>3</v>
      </c>
    </row>
    <row r="19" spans="1:4" ht="15" customHeight="1">
      <c r="A19" s="59" t="s">
        <v>525</v>
      </c>
      <c r="B19" s="114">
        <v>3</v>
      </c>
      <c r="C19" s="114">
        <v>1</v>
      </c>
      <c r="D19" s="27">
        <f t="shared" si="0"/>
        <v>4</v>
      </c>
    </row>
    <row r="20" spans="1:4" ht="15" customHeight="1">
      <c r="A20" s="59" t="s">
        <v>526</v>
      </c>
      <c r="B20" s="114"/>
      <c r="C20" s="114"/>
      <c r="D20" s="27">
        <f t="shared" si="0"/>
        <v>0</v>
      </c>
    </row>
    <row r="21" spans="1:4" ht="15" customHeight="1">
      <c r="A21" s="59" t="s">
        <v>527</v>
      </c>
      <c r="B21" s="114">
        <v>6</v>
      </c>
      <c r="C21" s="114"/>
      <c r="D21" s="27">
        <f t="shared" si="0"/>
        <v>6</v>
      </c>
    </row>
    <row r="22" spans="1:4" ht="15" customHeight="1">
      <c r="A22" s="58" t="s">
        <v>538</v>
      </c>
      <c r="B22" s="114">
        <f>SUM(B19:B21)</f>
        <v>9</v>
      </c>
      <c r="C22" s="114">
        <f>SUM(C19:C21)</f>
        <v>1</v>
      </c>
      <c r="D22" s="27">
        <f t="shared" si="0"/>
        <v>10</v>
      </c>
    </row>
    <row r="23" spans="1:4" ht="15" customHeight="1">
      <c r="A23" s="59" t="s">
        <v>528</v>
      </c>
      <c r="B23" s="114">
        <v>1</v>
      </c>
      <c r="C23" s="114"/>
      <c r="D23" s="27">
        <f t="shared" si="0"/>
        <v>1</v>
      </c>
    </row>
    <row r="24" spans="1:4" ht="15" customHeight="1">
      <c r="A24" s="59" t="s">
        <v>529</v>
      </c>
      <c r="B24" s="114"/>
      <c r="C24" s="114"/>
      <c r="D24" s="27">
        <f t="shared" si="0"/>
        <v>0</v>
      </c>
    </row>
    <row r="25" spans="1:4" ht="15" customHeight="1">
      <c r="A25" s="59" t="s">
        <v>530</v>
      </c>
      <c r="B25" s="114">
        <v>1</v>
      </c>
      <c r="C25" s="114"/>
      <c r="D25" s="27">
        <f t="shared" si="0"/>
        <v>1</v>
      </c>
    </row>
    <row r="26" spans="1:4" ht="15" customHeight="1">
      <c r="A26" s="58" t="s">
        <v>539</v>
      </c>
      <c r="B26" s="114">
        <f>SUM(B23:B25)</f>
        <v>2</v>
      </c>
      <c r="C26" s="114">
        <f>SUM(C23:C25)</f>
        <v>0</v>
      </c>
      <c r="D26" s="27">
        <f t="shared" si="0"/>
        <v>2</v>
      </c>
    </row>
    <row r="27" spans="1:4" ht="37.5" customHeight="1">
      <c r="A27" s="58" t="s">
        <v>540</v>
      </c>
      <c r="B27" s="151">
        <f>SUM(B10+B18+B22+B26)</f>
        <v>14</v>
      </c>
      <c r="C27" s="151">
        <f>SUM(C10+C18+C22+C26)</f>
        <v>16</v>
      </c>
      <c r="D27" s="152">
        <f t="shared" si="0"/>
        <v>30</v>
      </c>
    </row>
    <row r="28" spans="1:4" ht="15" customHeight="1">
      <c r="A28" s="59" t="s">
        <v>531</v>
      </c>
      <c r="B28" s="60"/>
      <c r="C28" s="60"/>
      <c r="D28" s="27">
        <f t="shared" si="0"/>
        <v>0</v>
      </c>
    </row>
    <row r="29" spans="1:4" ht="15" customHeight="1">
      <c r="A29" s="59" t="s">
        <v>532</v>
      </c>
      <c r="B29" s="60"/>
      <c r="C29" s="60"/>
      <c r="D29" s="27">
        <f t="shared" si="0"/>
        <v>0</v>
      </c>
    </row>
    <row r="30" spans="1:4" ht="15" customHeight="1">
      <c r="A30" s="59" t="s">
        <v>533</v>
      </c>
      <c r="B30" s="60"/>
      <c r="C30" s="60"/>
      <c r="D30" s="27">
        <f t="shared" si="0"/>
        <v>0</v>
      </c>
    </row>
    <row r="31" spans="1:4" ht="15" customHeight="1">
      <c r="A31" s="59" t="s">
        <v>534</v>
      </c>
      <c r="B31" s="60"/>
      <c r="C31" s="60"/>
      <c r="D31" s="27">
        <f t="shared" si="0"/>
        <v>0</v>
      </c>
    </row>
    <row r="32" spans="1:4" ht="15" customHeight="1">
      <c r="A32" s="58" t="s">
        <v>535</v>
      </c>
      <c r="B32" s="60"/>
      <c r="C32" s="60"/>
      <c r="D32" s="27">
        <f t="shared" si="0"/>
        <v>0</v>
      </c>
    </row>
    <row r="33" spans="1:3" ht="14.25">
      <c r="A33" s="164"/>
      <c r="B33" s="165"/>
      <c r="C33" s="165"/>
    </row>
    <row r="34" spans="1:3" ht="14.25">
      <c r="A34" s="166"/>
      <c r="B34" s="165"/>
      <c r="C34" s="165"/>
    </row>
  </sheetData>
  <sheetProtection/>
  <mergeCells count="4">
    <mergeCell ref="A33:C33"/>
    <mergeCell ref="A34:C34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6"/>
  <sheetViews>
    <sheetView zoomScalePageLayoutView="0" workbookViewId="0" topLeftCell="A1">
      <selection activeCell="A4" sqref="A4:E9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9" t="s">
        <v>617</v>
      </c>
      <c r="B1" s="160"/>
      <c r="C1" s="160"/>
      <c r="D1" s="160"/>
      <c r="E1" s="160"/>
      <c r="F1" s="160"/>
      <c r="G1" s="160"/>
      <c r="H1" s="160"/>
    </row>
    <row r="2" spans="1:8" ht="26.25" customHeight="1">
      <c r="A2" s="162" t="s">
        <v>602</v>
      </c>
      <c r="B2" s="163"/>
      <c r="C2" s="163"/>
      <c r="D2" s="163"/>
      <c r="E2" s="163"/>
      <c r="F2" s="163"/>
      <c r="G2" s="163"/>
      <c r="H2" s="163"/>
    </row>
    <row r="3" spans="5:7" ht="14.25">
      <c r="E3" s="116" t="s">
        <v>583</v>
      </c>
      <c r="G3" s="116"/>
    </row>
    <row r="4" spans="1:5" ht="27">
      <c r="A4" s="2" t="s">
        <v>78</v>
      </c>
      <c r="B4" s="3" t="s">
        <v>79</v>
      </c>
      <c r="C4" s="117" t="s">
        <v>17</v>
      </c>
      <c r="D4" s="117" t="s">
        <v>571</v>
      </c>
      <c r="E4" s="112" t="s">
        <v>18</v>
      </c>
    </row>
    <row r="5" spans="1:5" ht="14.25">
      <c r="A5" s="27"/>
      <c r="B5" s="27"/>
      <c r="C5" s="27"/>
      <c r="D5" s="27"/>
      <c r="E5" s="27">
        <f>SUM(C5:D5)</f>
        <v>0</v>
      </c>
    </row>
    <row r="6" spans="1:5" ht="14.25">
      <c r="A6" s="27"/>
      <c r="B6" s="27"/>
      <c r="C6" s="132"/>
      <c r="D6" s="132"/>
      <c r="E6" s="132">
        <f aca="true" t="shared" si="0" ref="E6:E51">SUM(C6:D6)</f>
        <v>0</v>
      </c>
    </row>
    <row r="7" spans="1:5" ht="14.25">
      <c r="A7" s="27"/>
      <c r="B7" s="27"/>
      <c r="C7" s="132"/>
      <c r="D7" s="132"/>
      <c r="E7" s="132">
        <f t="shared" si="0"/>
        <v>0</v>
      </c>
    </row>
    <row r="8" spans="1:5" ht="14.25">
      <c r="A8" s="27"/>
      <c r="B8" s="27"/>
      <c r="C8" s="132"/>
      <c r="D8" s="132"/>
      <c r="E8" s="132">
        <f t="shared" si="0"/>
        <v>0</v>
      </c>
    </row>
    <row r="9" spans="1:5" ht="14.25">
      <c r="A9" s="15" t="s">
        <v>181</v>
      </c>
      <c r="B9" s="8" t="s">
        <v>182</v>
      </c>
      <c r="C9" s="133">
        <f>SUM(C5:C8)</f>
        <v>0</v>
      </c>
      <c r="D9" s="133">
        <f>SUM(D5:D8)</f>
        <v>0</v>
      </c>
      <c r="E9" s="133">
        <f t="shared" si="0"/>
        <v>0</v>
      </c>
    </row>
    <row r="10" spans="1:5" ht="14.25">
      <c r="A10" s="13" t="s">
        <v>591</v>
      </c>
      <c r="B10" s="6"/>
      <c r="C10" s="132">
        <v>1000000</v>
      </c>
      <c r="D10" s="132"/>
      <c r="E10" s="132">
        <f t="shared" si="0"/>
        <v>1000000</v>
      </c>
    </row>
    <row r="11" spans="1:5" ht="14.25">
      <c r="A11" s="13" t="s">
        <v>592</v>
      </c>
      <c r="B11" s="6"/>
      <c r="C11" s="132">
        <v>4000000</v>
      </c>
      <c r="D11" s="132"/>
      <c r="E11" s="132">
        <f t="shared" si="0"/>
        <v>4000000</v>
      </c>
    </row>
    <row r="12" spans="1:5" ht="14.25">
      <c r="A12" s="13" t="s">
        <v>595</v>
      </c>
      <c r="B12" s="6"/>
      <c r="C12" s="132">
        <v>3000000</v>
      </c>
      <c r="D12" s="132"/>
      <c r="E12" s="132">
        <f t="shared" si="0"/>
        <v>3000000</v>
      </c>
    </row>
    <row r="13" spans="1:5" ht="14.25">
      <c r="A13" s="13" t="s">
        <v>619</v>
      </c>
      <c r="B13" s="6"/>
      <c r="C13" s="132">
        <v>2365000</v>
      </c>
      <c r="D13" s="132"/>
      <c r="E13" s="132">
        <f t="shared" si="0"/>
        <v>2365000</v>
      </c>
    </row>
    <row r="14" spans="1:5" ht="14.25">
      <c r="A14" s="15" t="s">
        <v>393</v>
      </c>
      <c r="B14" s="8" t="s">
        <v>183</v>
      </c>
      <c r="C14" s="133">
        <f>SUM(C10:C13)</f>
        <v>10365000</v>
      </c>
      <c r="D14" s="133">
        <f>SUM(D10:D13)</f>
        <v>0</v>
      </c>
      <c r="E14" s="133">
        <f t="shared" si="0"/>
        <v>10365000</v>
      </c>
    </row>
    <row r="15" spans="1:5" ht="14.25">
      <c r="A15" s="13"/>
      <c r="B15" s="6"/>
      <c r="C15" s="132"/>
      <c r="D15" s="132"/>
      <c r="E15" s="132">
        <f t="shared" si="0"/>
        <v>0</v>
      </c>
    </row>
    <row r="16" spans="1:5" ht="14.25">
      <c r="A16" s="13"/>
      <c r="B16" s="6"/>
      <c r="C16" s="132"/>
      <c r="D16" s="132"/>
      <c r="E16" s="132">
        <f t="shared" si="0"/>
        <v>0</v>
      </c>
    </row>
    <row r="17" spans="1:5" ht="14.25">
      <c r="A17" s="13"/>
      <c r="B17" s="6"/>
      <c r="C17" s="132"/>
      <c r="D17" s="132"/>
      <c r="E17" s="132">
        <f t="shared" si="0"/>
        <v>0</v>
      </c>
    </row>
    <row r="18" spans="1:5" ht="14.25">
      <c r="A18" s="13"/>
      <c r="B18" s="6"/>
      <c r="C18" s="132"/>
      <c r="D18" s="132"/>
      <c r="E18" s="132">
        <f t="shared" si="0"/>
        <v>0</v>
      </c>
    </row>
    <row r="19" spans="1:5" ht="14.25">
      <c r="A19" s="5" t="s">
        <v>184</v>
      </c>
      <c r="B19" s="6" t="s">
        <v>185</v>
      </c>
      <c r="C19" s="132">
        <f>SUM(C15:C18)</f>
        <v>0</v>
      </c>
      <c r="D19" s="132">
        <f>SUM(D15:D18)</f>
        <v>0</v>
      </c>
      <c r="E19" s="132">
        <f t="shared" si="0"/>
        <v>0</v>
      </c>
    </row>
    <row r="20" spans="1:5" ht="14.25">
      <c r="A20" s="13" t="s">
        <v>620</v>
      </c>
      <c r="B20" s="6"/>
      <c r="C20" s="132">
        <v>2795000</v>
      </c>
      <c r="D20" s="132"/>
      <c r="E20" s="132">
        <f t="shared" si="0"/>
        <v>2795000</v>
      </c>
    </row>
    <row r="21" spans="1:5" ht="14.25">
      <c r="A21" s="13"/>
      <c r="B21" s="6"/>
      <c r="C21" s="132"/>
      <c r="D21" s="132"/>
      <c r="E21" s="132">
        <f t="shared" si="0"/>
        <v>0</v>
      </c>
    </row>
    <row r="22" spans="1:5" ht="14.25">
      <c r="A22" s="13"/>
      <c r="B22" s="6"/>
      <c r="C22" s="132"/>
      <c r="D22" s="132"/>
      <c r="E22" s="132">
        <f t="shared" si="0"/>
        <v>0</v>
      </c>
    </row>
    <row r="23" spans="1:5" ht="14.25">
      <c r="A23" s="15" t="s">
        <v>186</v>
      </c>
      <c r="B23" s="8" t="s">
        <v>187</v>
      </c>
      <c r="C23" s="133">
        <f>SUM(C20:C22)</f>
        <v>2795000</v>
      </c>
      <c r="D23" s="133">
        <f>SUM(D20:D22)</f>
        <v>0</v>
      </c>
      <c r="E23" s="133">
        <f t="shared" si="0"/>
        <v>2795000</v>
      </c>
    </row>
    <row r="24" spans="1:5" ht="14.25">
      <c r="A24" s="13"/>
      <c r="B24" s="6"/>
      <c r="C24" s="132"/>
      <c r="D24" s="132"/>
      <c r="E24" s="132">
        <f t="shared" si="0"/>
        <v>0</v>
      </c>
    </row>
    <row r="25" spans="1:5" ht="14.25">
      <c r="A25" s="13"/>
      <c r="B25" s="6"/>
      <c r="C25" s="132"/>
      <c r="D25" s="132"/>
      <c r="E25" s="132">
        <f t="shared" si="0"/>
        <v>0</v>
      </c>
    </row>
    <row r="26" spans="1:5" ht="14.25">
      <c r="A26" s="13"/>
      <c r="B26" s="6"/>
      <c r="C26" s="132"/>
      <c r="D26" s="132"/>
      <c r="E26" s="132">
        <f t="shared" si="0"/>
        <v>0</v>
      </c>
    </row>
    <row r="27" spans="1:5" ht="14.25">
      <c r="A27" s="13"/>
      <c r="B27" s="6"/>
      <c r="C27" s="132"/>
      <c r="D27" s="132"/>
      <c r="E27" s="132">
        <f t="shared" si="0"/>
        <v>0</v>
      </c>
    </row>
    <row r="28" spans="1:5" ht="14.25">
      <c r="A28" s="13"/>
      <c r="B28" s="6"/>
      <c r="C28" s="132"/>
      <c r="D28" s="132"/>
      <c r="E28" s="132">
        <f t="shared" si="0"/>
        <v>0</v>
      </c>
    </row>
    <row r="29" spans="1:5" ht="14.25">
      <c r="A29" s="13" t="s">
        <v>188</v>
      </c>
      <c r="B29" s="6" t="s">
        <v>189</v>
      </c>
      <c r="C29" s="132"/>
      <c r="D29" s="132"/>
      <c r="E29" s="132">
        <f t="shared" si="0"/>
        <v>0</v>
      </c>
    </row>
    <row r="30" spans="1:5" ht="14.25">
      <c r="A30" s="13"/>
      <c r="B30" s="6"/>
      <c r="C30" s="132"/>
      <c r="D30" s="132"/>
      <c r="E30" s="132">
        <f t="shared" si="0"/>
        <v>0</v>
      </c>
    </row>
    <row r="31" spans="1:5" ht="14.25">
      <c r="A31" s="13"/>
      <c r="B31" s="6"/>
      <c r="C31" s="132"/>
      <c r="D31" s="132"/>
      <c r="E31" s="132">
        <f t="shared" si="0"/>
        <v>0</v>
      </c>
    </row>
    <row r="32" spans="1:5" ht="14.25">
      <c r="A32" s="5" t="s">
        <v>190</v>
      </c>
      <c r="B32" s="6" t="s">
        <v>191</v>
      </c>
      <c r="C32" s="132"/>
      <c r="D32" s="132"/>
      <c r="E32" s="132">
        <f t="shared" si="0"/>
        <v>0</v>
      </c>
    </row>
    <row r="33" spans="1:5" ht="14.25">
      <c r="A33" s="5" t="s">
        <v>192</v>
      </c>
      <c r="B33" s="6" t="s">
        <v>193</v>
      </c>
      <c r="C33" s="132">
        <v>3553200</v>
      </c>
      <c r="D33" s="132"/>
      <c r="E33" s="132">
        <f t="shared" si="0"/>
        <v>3553200</v>
      </c>
    </row>
    <row r="34" spans="1:5" ht="15">
      <c r="A34" s="18" t="s">
        <v>394</v>
      </c>
      <c r="B34" s="9" t="s">
        <v>194</v>
      </c>
      <c r="C34" s="133">
        <f>SUM(C9+C14+C19+C23+C29+C32+C33)</f>
        <v>16713200</v>
      </c>
      <c r="D34" s="133">
        <f>SUM(D9+D14+D19+D23+D29+D32+D33)</f>
        <v>0</v>
      </c>
      <c r="E34" s="133">
        <f t="shared" si="0"/>
        <v>16713200</v>
      </c>
    </row>
    <row r="35" spans="1:5" ht="14.25">
      <c r="A35" s="13" t="s">
        <v>594</v>
      </c>
      <c r="B35" s="8"/>
      <c r="C35" s="132">
        <v>1000000</v>
      </c>
      <c r="D35" s="132"/>
      <c r="E35" s="132">
        <f t="shared" si="0"/>
        <v>1000000</v>
      </c>
    </row>
    <row r="36" spans="1:5" ht="14.25">
      <c r="A36" s="13" t="s">
        <v>593</v>
      </c>
      <c r="B36" s="8"/>
      <c r="C36" s="132">
        <v>500000</v>
      </c>
      <c r="D36" s="132"/>
      <c r="E36" s="132">
        <f t="shared" si="0"/>
        <v>500000</v>
      </c>
    </row>
    <row r="37" spans="1:5" ht="14.25">
      <c r="A37" s="13" t="s">
        <v>618</v>
      </c>
      <c r="B37" s="8"/>
      <c r="C37" s="132">
        <v>13153170</v>
      </c>
      <c r="D37" s="132"/>
      <c r="E37" s="132">
        <f t="shared" si="0"/>
        <v>13153170</v>
      </c>
    </row>
    <row r="38" spans="1:5" ht="14.25">
      <c r="A38" s="13" t="s">
        <v>621</v>
      </c>
      <c r="B38" s="8"/>
      <c r="C38" s="132">
        <v>8629968</v>
      </c>
      <c r="D38" s="132"/>
      <c r="E38" s="132">
        <f t="shared" si="0"/>
        <v>8629968</v>
      </c>
    </row>
    <row r="39" spans="1:5" ht="14.25">
      <c r="A39" s="13" t="s">
        <v>195</v>
      </c>
      <c r="B39" s="6" t="s">
        <v>196</v>
      </c>
      <c r="C39" s="132">
        <f>SUM(C35:C38)</f>
        <v>23283138</v>
      </c>
      <c r="D39" s="132">
        <f>SUM(D35:D38)</f>
        <v>0</v>
      </c>
      <c r="E39" s="132">
        <f t="shared" si="0"/>
        <v>23283138</v>
      </c>
    </row>
    <row r="40" spans="1:5" ht="14.25">
      <c r="A40" s="13"/>
      <c r="B40" s="6"/>
      <c r="C40" s="132"/>
      <c r="D40" s="132"/>
      <c r="E40" s="132">
        <f t="shared" si="0"/>
        <v>0</v>
      </c>
    </row>
    <row r="41" spans="1:5" ht="14.25">
      <c r="A41" s="13"/>
      <c r="B41" s="6"/>
      <c r="C41" s="132"/>
      <c r="D41" s="132"/>
      <c r="E41" s="132">
        <f t="shared" si="0"/>
        <v>0</v>
      </c>
    </row>
    <row r="42" spans="1:5" ht="14.25">
      <c r="A42" s="13"/>
      <c r="B42" s="6"/>
      <c r="C42" s="132"/>
      <c r="D42" s="132"/>
      <c r="E42" s="132">
        <f t="shared" si="0"/>
        <v>0</v>
      </c>
    </row>
    <row r="43" spans="1:5" ht="14.25">
      <c r="A43" s="13"/>
      <c r="B43" s="6"/>
      <c r="C43" s="132"/>
      <c r="D43" s="132"/>
      <c r="E43" s="132">
        <f t="shared" si="0"/>
        <v>0</v>
      </c>
    </row>
    <row r="44" spans="1:5" ht="14.25">
      <c r="A44" s="13" t="s">
        <v>197</v>
      </c>
      <c r="B44" s="6" t="s">
        <v>198</v>
      </c>
      <c r="C44" s="132">
        <f>SUM(C40:C43)</f>
        <v>0</v>
      </c>
      <c r="D44" s="132">
        <f>SUM(D40:D43)</f>
        <v>0</v>
      </c>
      <c r="E44" s="132">
        <f t="shared" si="0"/>
        <v>0</v>
      </c>
    </row>
    <row r="45" spans="1:5" ht="14.25">
      <c r="A45" s="13"/>
      <c r="B45" s="6"/>
      <c r="C45" s="132"/>
      <c r="D45" s="132"/>
      <c r="E45" s="132">
        <f t="shared" si="0"/>
        <v>0</v>
      </c>
    </row>
    <row r="46" spans="1:5" ht="14.25">
      <c r="A46" s="13"/>
      <c r="B46" s="6"/>
      <c r="C46" s="132"/>
      <c r="D46" s="132"/>
      <c r="E46" s="132">
        <f t="shared" si="0"/>
        <v>0</v>
      </c>
    </row>
    <row r="47" spans="1:5" ht="14.25">
      <c r="A47" s="13"/>
      <c r="B47" s="6"/>
      <c r="C47" s="132"/>
      <c r="D47" s="132"/>
      <c r="E47" s="132">
        <f t="shared" si="0"/>
        <v>0</v>
      </c>
    </row>
    <row r="48" spans="1:5" ht="14.25">
      <c r="A48" s="13"/>
      <c r="B48" s="6"/>
      <c r="C48" s="132"/>
      <c r="D48" s="132"/>
      <c r="E48" s="132">
        <f t="shared" si="0"/>
        <v>0</v>
      </c>
    </row>
    <row r="49" spans="1:5" ht="14.25">
      <c r="A49" s="13" t="s">
        <v>199</v>
      </c>
      <c r="B49" s="6" t="s">
        <v>200</v>
      </c>
      <c r="C49" s="132">
        <f>SUM(C45:C48)</f>
        <v>0</v>
      </c>
      <c r="D49" s="132">
        <f>SUM(D45:D48)</f>
        <v>0</v>
      </c>
      <c r="E49" s="132">
        <f t="shared" si="0"/>
        <v>0</v>
      </c>
    </row>
    <row r="50" spans="1:5" ht="14.25">
      <c r="A50" s="13" t="s">
        <v>201</v>
      </c>
      <c r="B50" s="6" t="s">
        <v>202</v>
      </c>
      <c r="C50" s="132">
        <v>6286447</v>
      </c>
      <c r="D50" s="132"/>
      <c r="E50" s="132">
        <f t="shared" si="0"/>
        <v>6286447</v>
      </c>
    </row>
    <row r="51" spans="1:5" ht="15">
      <c r="A51" s="18" t="s">
        <v>395</v>
      </c>
      <c r="B51" s="9" t="s">
        <v>203</v>
      </c>
      <c r="C51" s="133">
        <f>SUM(C39+C44+C49+C50)</f>
        <v>29569585</v>
      </c>
      <c r="D51" s="133">
        <f>SUM(D39+D44+D49+D50)</f>
        <v>0</v>
      </c>
      <c r="E51" s="133">
        <f t="shared" si="0"/>
        <v>29569585</v>
      </c>
    </row>
    <row r="52" spans="3:5" ht="14.25">
      <c r="C52" s="145"/>
      <c r="D52" s="145"/>
      <c r="E52" s="145"/>
    </row>
    <row r="53" spans="3:5" ht="14.25">
      <c r="C53" s="145"/>
      <c r="D53" s="145"/>
      <c r="E53" s="145"/>
    </row>
    <row r="54" spans="1:7" ht="14.25">
      <c r="A54" s="155" t="s">
        <v>557</v>
      </c>
      <c r="B54" s="155"/>
      <c r="C54" s="135" t="s">
        <v>558</v>
      </c>
      <c r="D54" s="135" t="s">
        <v>559</v>
      </c>
      <c r="E54" s="153" t="s">
        <v>59</v>
      </c>
      <c r="F54" s="4"/>
      <c r="G54" s="4"/>
    </row>
    <row r="55" spans="1:7" ht="14.25">
      <c r="A55" s="113"/>
      <c r="B55" s="113"/>
      <c r="C55" s="146"/>
      <c r="D55" s="146"/>
      <c r="E55" s="146">
        <f>C55+D55</f>
        <v>0</v>
      </c>
      <c r="F55" s="4"/>
      <c r="G55" s="4"/>
    </row>
    <row r="56" spans="1:7" ht="14.25">
      <c r="A56" s="113"/>
      <c r="B56" s="113"/>
      <c r="C56" s="146"/>
      <c r="D56" s="146"/>
      <c r="E56" s="146">
        <f aca="true" t="shared" si="1" ref="E56:E90">C56+D56</f>
        <v>0</v>
      </c>
      <c r="F56" s="4"/>
      <c r="G56" s="4"/>
    </row>
    <row r="57" spans="1:7" ht="14.25">
      <c r="A57" s="113"/>
      <c r="B57" s="113"/>
      <c r="C57" s="146"/>
      <c r="D57" s="146"/>
      <c r="E57" s="146">
        <f t="shared" si="1"/>
        <v>0</v>
      </c>
      <c r="F57" s="4"/>
      <c r="G57" s="4"/>
    </row>
    <row r="58" spans="1:7" ht="14.25">
      <c r="A58" s="113"/>
      <c r="B58" s="113"/>
      <c r="C58" s="146"/>
      <c r="D58" s="146"/>
      <c r="E58" s="146">
        <f t="shared" si="1"/>
        <v>0</v>
      </c>
      <c r="F58" s="4"/>
      <c r="G58" s="4"/>
    </row>
    <row r="59" spans="1:7" ht="14.25">
      <c r="A59" s="13" t="s">
        <v>181</v>
      </c>
      <c r="B59" s="6" t="s">
        <v>182</v>
      </c>
      <c r="C59" s="146">
        <f>SUM(C55:C58)</f>
        <v>0</v>
      </c>
      <c r="D59" s="146">
        <f>SUM(D55:D58)</f>
        <v>0</v>
      </c>
      <c r="E59" s="146">
        <f t="shared" si="1"/>
        <v>0</v>
      </c>
      <c r="F59" s="4"/>
      <c r="G59" s="4"/>
    </row>
    <row r="60" spans="1:7" ht="14.25">
      <c r="A60" s="13" t="s">
        <v>591</v>
      </c>
      <c r="B60" s="6"/>
      <c r="C60" s="154">
        <v>1000000</v>
      </c>
      <c r="D60" s="146">
        <v>270000</v>
      </c>
      <c r="E60" s="146">
        <f t="shared" si="1"/>
        <v>1270000</v>
      </c>
      <c r="F60" s="4"/>
      <c r="G60" s="4"/>
    </row>
    <row r="61" spans="1:7" ht="14.25">
      <c r="A61" s="13" t="s">
        <v>592</v>
      </c>
      <c r="B61" s="6"/>
      <c r="C61" s="154">
        <v>4000000</v>
      </c>
      <c r="D61" s="146">
        <v>1080000</v>
      </c>
      <c r="E61" s="146">
        <f t="shared" si="1"/>
        <v>5080000</v>
      </c>
      <c r="F61" s="4"/>
      <c r="G61" s="4"/>
    </row>
    <row r="62" spans="1:7" ht="14.25">
      <c r="A62" s="13" t="s">
        <v>595</v>
      </c>
      <c r="B62" s="6"/>
      <c r="C62" s="154">
        <v>3000000</v>
      </c>
      <c r="D62" s="146">
        <v>810000</v>
      </c>
      <c r="E62" s="146">
        <f t="shared" si="1"/>
        <v>3810000</v>
      </c>
      <c r="F62" s="4"/>
      <c r="G62" s="4"/>
    </row>
    <row r="63" spans="1:7" ht="14.25">
      <c r="A63" s="13" t="s">
        <v>619</v>
      </c>
      <c r="B63" s="6"/>
      <c r="C63" s="154">
        <v>2365000</v>
      </c>
      <c r="D63" s="146">
        <v>638550</v>
      </c>
      <c r="E63" s="146">
        <f t="shared" si="1"/>
        <v>3003550</v>
      </c>
      <c r="F63" s="4"/>
      <c r="G63" s="4"/>
    </row>
    <row r="64" spans="1:7" ht="14.25">
      <c r="A64" s="15" t="s">
        <v>393</v>
      </c>
      <c r="B64" s="8" t="s">
        <v>183</v>
      </c>
      <c r="C64" s="147">
        <f>SUM(C60:C63)</f>
        <v>10365000</v>
      </c>
      <c r="D64" s="147">
        <f>SUM(D60:D63)</f>
        <v>2798550</v>
      </c>
      <c r="E64" s="147">
        <f t="shared" si="1"/>
        <v>13163550</v>
      </c>
      <c r="F64" s="4"/>
      <c r="G64" s="4"/>
    </row>
    <row r="65" spans="1:7" ht="14.25">
      <c r="A65" s="13"/>
      <c r="B65" s="6"/>
      <c r="C65" s="154"/>
      <c r="D65" s="146"/>
      <c r="E65" s="146">
        <f t="shared" si="1"/>
        <v>0</v>
      </c>
      <c r="F65" s="4"/>
      <c r="G65" s="4"/>
    </row>
    <row r="66" spans="1:7" ht="14.25">
      <c r="A66" s="13"/>
      <c r="B66" s="6"/>
      <c r="C66" s="146"/>
      <c r="D66" s="146"/>
      <c r="E66" s="146">
        <f t="shared" si="1"/>
        <v>0</v>
      </c>
      <c r="F66" s="4"/>
      <c r="G66" s="4"/>
    </row>
    <row r="67" spans="1:7" ht="14.25">
      <c r="A67" s="13"/>
      <c r="B67" s="6"/>
      <c r="C67" s="146"/>
      <c r="D67" s="146"/>
      <c r="E67" s="146">
        <f t="shared" si="1"/>
        <v>0</v>
      </c>
      <c r="F67" s="4"/>
      <c r="G67" s="4"/>
    </row>
    <row r="68" spans="1:7" ht="14.25">
      <c r="A68" s="13"/>
      <c r="B68" s="6"/>
      <c r="C68" s="146"/>
      <c r="D68" s="146"/>
      <c r="E68" s="146">
        <f t="shared" si="1"/>
        <v>0</v>
      </c>
      <c r="F68" s="4"/>
      <c r="G68" s="4"/>
    </row>
    <row r="69" spans="1:7" ht="14.25">
      <c r="A69" s="7" t="s">
        <v>184</v>
      </c>
      <c r="B69" s="8" t="s">
        <v>185</v>
      </c>
      <c r="C69" s="147">
        <f>SUM(C65:C68)</f>
        <v>0</v>
      </c>
      <c r="D69" s="147">
        <f>SUM(D65:D68)</f>
        <v>0</v>
      </c>
      <c r="E69" s="146">
        <f t="shared" si="1"/>
        <v>0</v>
      </c>
      <c r="F69" s="4"/>
      <c r="G69" s="4"/>
    </row>
    <row r="70" spans="1:7" ht="14.25">
      <c r="A70" s="13" t="s">
        <v>620</v>
      </c>
      <c r="B70" s="6"/>
      <c r="C70" s="146">
        <v>2795000</v>
      </c>
      <c r="D70" s="146">
        <v>754650</v>
      </c>
      <c r="E70" s="146">
        <f t="shared" si="1"/>
        <v>3549650</v>
      </c>
      <c r="F70" s="4"/>
      <c r="G70" s="4"/>
    </row>
    <row r="71" spans="1:7" ht="14.25">
      <c r="A71" s="13"/>
      <c r="B71" s="6"/>
      <c r="C71" s="146"/>
      <c r="D71" s="146"/>
      <c r="E71" s="146">
        <f t="shared" si="1"/>
        <v>0</v>
      </c>
      <c r="F71" s="4"/>
      <c r="G71" s="4"/>
    </row>
    <row r="72" spans="1:7" ht="14.25">
      <c r="A72" s="13"/>
      <c r="B72" s="6"/>
      <c r="C72" s="146"/>
      <c r="D72" s="146"/>
      <c r="E72" s="146">
        <f t="shared" si="1"/>
        <v>0</v>
      </c>
      <c r="F72" s="4"/>
      <c r="G72" s="4"/>
    </row>
    <row r="73" spans="1:7" ht="14.25">
      <c r="A73" s="13" t="s">
        <v>186</v>
      </c>
      <c r="B73" s="6" t="s">
        <v>187</v>
      </c>
      <c r="C73" s="146">
        <f>SUM(C70:C72)</f>
        <v>2795000</v>
      </c>
      <c r="D73" s="146">
        <f>SUM(D70:D72)</f>
        <v>754650</v>
      </c>
      <c r="E73" s="146">
        <f t="shared" si="1"/>
        <v>3549650</v>
      </c>
      <c r="F73" s="4"/>
      <c r="G73" s="4"/>
    </row>
    <row r="74" spans="1:7" ht="15">
      <c r="A74" s="18" t="s">
        <v>394</v>
      </c>
      <c r="B74" s="9" t="s">
        <v>194</v>
      </c>
      <c r="C74" s="147">
        <f>SUM(C59+C64+C69+C73)</f>
        <v>13160000</v>
      </c>
      <c r="D74" s="147">
        <f>SUM(D59+D64+D69+D73)</f>
        <v>3553200</v>
      </c>
      <c r="E74" s="147">
        <f t="shared" si="1"/>
        <v>16713200</v>
      </c>
      <c r="F74" s="4"/>
      <c r="G74" s="4"/>
    </row>
    <row r="75" spans="1:7" ht="14.25">
      <c r="A75" s="13" t="s">
        <v>594</v>
      </c>
      <c r="B75" s="8"/>
      <c r="C75" s="146">
        <v>1000000</v>
      </c>
      <c r="D75" s="146">
        <v>270000</v>
      </c>
      <c r="E75" s="146">
        <f t="shared" si="1"/>
        <v>1270000</v>
      </c>
      <c r="F75" s="4"/>
      <c r="G75" s="4"/>
    </row>
    <row r="76" spans="1:7" ht="14.25">
      <c r="A76" s="13" t="s">
        <v>593</v>
      </c>
      <c r="B76" s="8"/>
      <c r="C76" s="146">
        <v>500000</v>
      </c>
      <c r="D76" s="146">
        <v>135000</v>
      </c>
      <c r="E76" s="146">
        <f t="shared" si="1"/>
        <v>635000</v>
      </c>
      <c r="F76" s="4"/>
      <c r="G76" s="4"/>
    </row>
    <row r="77" spans="1:7" ht="14.25">
      <c r="A77" s="13" t="s">
        <v>618</v>
      </c>
      <c r="B77" s="8"/>
      <c r="C77" s="146">
        <v>13153170</v>
      </c>
      <c r="D77" s="146">
        <v>3551356</v>
      </c>
      <c r="E77" s="146">
        <f t="shared" si="1"/>
        <v>16704526</v>
      </c>
      <c r="F77" s="4"/>
      <c r="G77" s="4"/>
    </row>
    <row r="78" spans="1:7" ht="14.25">
      <c r="A78" s="13" t="s">
        <v>621</v>
      </c>
      <c r="B78" s="8"/>
      <c r="C78" s="146">
        <v>8629968</v>
      </c>
      <c r="D78" s="146">
        <v>2330091</v>
      </c>
      <c r="E78" s="146">
        <f t="shared" si="1"/>
        <v>10960059</v>
      </c>
      <c r="F78" s="4"/>
      <c r="G78" s="4"/>
    </row>
    <row r="79" spans="1:7" ht="14.25">
      <c r="A79" s="13" t="s">
        <v>195</v>
      </c>
      <c r="B79" s="6" t="s">
        <v>196</v>
      </c>
      <c r="C79" s="146">
        <f>SUM(C75:C78)</f>
        <v>23283138</v>
      </c>
      <c r="D79" s="146">
        <f>SUM(D75:D78)</f>
        <v>6286447</v>
      </c>
      <c r="E79" s="146">
        <f t="shared" si="1"/>
        <v>29569585</v>
      </c>
      <c r="F79" s="4"/>
      <c r="G79" s="4"/>
    </row>
    <row r="80" spans="1:7" ht="14.25">
      <c r="A80" s="13"/>
      <c r="B80" s="6"/>
      <c r="C80" s="146"/>
      <c r="D80" s="146"/>
      <c r="E80" s="146">
        <f t="shared" si="1"/>
        <v>0</v>
      </c>
      <c r="F80" s="4"/>
      <c r="G80" s="4"/>
    </row>
    <row r="81" spans="1:7" ht="14.25">
      <c r="A81" s="13"/>
      <c r="B81" s="6"/>
      <c r="C81" s="146"/>
      <c r="D81" s="146"/>
      <c r="E81" s="146">
        <f t="shared" si="1"/>
        <v>0</v>
      </c>
      <c r="F81" s="4"/>
      <c r="G81" s="4"/>
    </row>
    <row r="82" spans="1:7" ht="14.25">
      <c r="A82" s="13"/>
      <c r="B82" s="6"/>
      <c r="C82" s="146"/>
      <c r="D82" s="146"/>
      <c r="E82" s="146">
        <f t="shared" si="1"/>
        <v>0</v>
      </c>
      <c r="F82" s="4"/>
      <c r="G82" s="4"/>
    </row>
    <row r="83" spans="1:7" ht="14.25">
      <c r="A83" s="13"/>
      <c r="B83" s="6"/>
      <c r="C83" s="146"/>
      <c r="D83" s="146"/>
      <c r="E83" s="146">
        <f t="shared" si="1"/>
        <v>0</v>
      </c>
      <c r="F83" s="4"/>
      <c r="G83" s="4"/>
    </row>
    <row r="84" spans="1:7" ht="14.25">
      <c r="A84" s="13" t="s">
        <v>197</v>
      </c>
      <c r="B84" s="6" t="s">
        <v>198</v>
      </c>
      <c r="C84" s="146"/>
      <c r="D84" s="146"/>
      <c r="E84" s="146">
        <f t="shared" si="1"/>
        <v>0</v>
      </c>
      <c r="F84" s="4"/>
      <c r="G84" s="4"/>
    </row>
    <row r="85" spans="1:7" ht="14.25">
      <c r="A85" s="13"/>
      <c r="B85" s="6"/>
      <c r="C85" s="146"/>
      <c r="D85" s="146"/>
      <c r="E85" s="146">
        <f t="shared" si="1"/>
        <v>0</v>
      </c>
      <c r="F85" s="4"/>
      <c r="G85" s="4"/>
    </row>
    <row r="86" spans="1:7" ht="14.25">
      <c r="A86" s="13"/>
      <c r="B86" s="6"/>
      <c r="C86" s="146"/>
      <c r="D86" s="146"/>
      <c r="E86" s="146">
        <f t="shared" si="1"/>
        <v>0</v>
      </c>
      <c r="F86" s="4"/>
      <c r="G86" s="4"/>
    </row>
    <row r="87" spans="1:7" ht="14.25">
      <c r="A87" s="13"/>
      <c r="B87" s="6"/>
      <c r="C87" s="146"/>
      <c r="D87" s="146"/>
      <c r="E87" s="146">
        <f t="shared" si="1"/>
        <v>0</v>
      </c>
      <c r="F87" s="4"/>
      <c r="G87" s="4"/>
    </row>
    <row r="88" spans="1:7" ht="14.25">
      <c r="A88" s="13"/>
      <c r="B88" s="6"/>
      <c r="C88" s="146"/>
      <c r="D88" s="146"/>
      <c r="E88" s="146">
        <f t="shared" si="1"/>
        <v>0</v>
      </c>
      <c r="F88" s="4"/>
      <c r="G88" s="4"/>
    </row>
    <row r="89" spans="1:7" ht="14.25">
      <c r="A89" s="13" t="s">
        <v>199</v>
      </c>
      <c r="B89" s="6" t="s">
        <v>200</v>
      </c>
      <c r="C89" s="146"/>
      <c r="D89" s="146"/>
      <c r="E89" s="146">
        <f t="shared" si="1"/>
        <v>0</v>
      </c>
      <c r="F89" s="4"/>
      <c r="G89" s="4"/>
    </row>
    <row r="90" spans="1:7" ht="15">
      <c r="A90" s="18" t="s">
        <v>395</v>
      </c>
      <c r="B90" s="9" t="s">
        <v>203</v>
      </c>
      <c r="C90" s="147">
        <f>SUM(C79+C84+C89)</f>
        <v>23283138</v>
      </c>
      <c r="D90" s="147">
        <f>SUM(D79+D84+D89)</f>
        <v>6286447</v>
      </c>
      <c r="E90" s="147">
        <f t="shared" si="1"/>
        <v>29569585</v>
      </c>
      <c r="F90" s="4"/>
      <c r="G90" s="4"/>
    </row>
    <row r="91" spans="1:7" ht="14.25">
      <c r="A91" s="4"/>
      <c r="B91" s="4"/>
      <c r="C91" s="4"/>
      <c r="D91" s="4"/>
      <c r="E91" s="4"/>
      <c r="F91" s="4"/>
      <c r="G91" s="4"/>
    </row>
    <row r="92" spans="1:7" ht="14.25">
      <c r="A92" s="4"/>
      <c r="B92" s="4"/>
      <c r="C92" s="4"/>
      <c r="D92" s="4"/>
      <c r="E92" s="4"/>
      <c r="F92" s="4"/>
      <c r="G92" s="4"/>
    </row>
    <row r="93" spans="1:7" ht="14.25">
      <c r="A93" s="4"/>
      <c r="B93" s="4"/>
      <c r="C93" s="4"/>
      <c r="D93" s="4"/>
      <c r="E93" s="4"/>
      <c r="F93" s="4"/>
      <c r="G93" s="4"/>
    </row>
    <row r="94" spans="1:7" ht="14.25">
      <c r="A94" s="4"/>
      <c r="B94" s="4"/>
      <c r="C94" s="4"/>
      <c r="D94" s="4"/>
      <c r="E94" s="4"/>
      <c r="F94" s="4"/>
      <c r="G94" s="4"/>
    </row>
    <row r="95" spans="1:7" ht="14.25">
      <c r="A95" s="4"/>
      <c r="B95" s="4"/>
      <c r="C95" s="4"/>
      <c r="D95" s="4"/>
      <c r="E95" s="4"/>
      <c r="F95" s="4"/>
      <c r="G95" s="4"/>
    </row>
    <row r="96" spans="1:7" ht="14.25">
      <c r="A96" s="4"/>
      <c r="B96" s="4"/>
      <c r="C96" s="4"/>
      <c r="D96" s="4"/>
      <c r="E96" s="4"/>
      <c r="F96" s="4"/>
      <c r="G96" s="4"/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2017-03-09T08:47:23Z</cp:lastPrinted>
  <dcterms:created xsi:type="dcterms:W3CDTF">2014-01-03T21:48:14Z</dcterms:created>
  <dcterms:modified xsi:type="dcterms:W3CDTF">2017-03-09T08:48:41Z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