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30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<sst xmlns="http://schemas.openxmlformats.org/spreadsheetml/2006/main" count="207" uniqueCount="172">
  <si>
    <t>B E V É T E L E K</t>
  </si>
  <si>
    <t>1/2 oldal</t>
  </si>
  <si>
    <t>Bevételi jogcím</t>
  </si>
  <si>
    <t>A</t>
  </si>
  <si>
    <t>B</t>
  </si>
  <si>
    <t>1.</t>
  </si>
  <si>
    <t>2.</t>
  </si>
  <si>
    <t>2.1</t>
  </si>
  <si>
    <t>Helyi adók</t>
  </si>
  <si>
    <t xml:space="preserve">    Építmény adó</t>
  </si>
  <si>
    <t xml:space="preserve">    Magánszemélyek kommunális adója</t>
  </si>
  <si>
    <t xml:space="preserve">    Idegenforgalmi adó</t>
  </si>
  <si>
    <t xml:space="preserve">    Iparűzési adó</t>
  </si>
  <si>
    <t>2.2</t>
  </si>
  <si>
    <t>2.3</t>
  </si>
  <si>
    <t>3.</t>
  </si>
  <si>
    <t>Nyújtott szolgáltatások ellenértéke</t>
  </si>
  <si>
    <t xml:space="preserve">Általános forgalmi adó bevétel </t>
  </si>
  <si>
    <t>4.</t>
  </si>
  <si>
    <t>5.</t>
  </si>
  <si>
    <t>6.</t>
  </si>
  <si>
    <t>Társadalombiztosítás pénzügyi alapjából átvett pénzeszköz</t>
  </si>
  <si>
    <t>EU támogatás</t>
  </si>
  <si>
    <t>Elkülönített állami pénzalapoktól átvett pénzeszköz</t>
  </si>
  <si>
    <t>7.</t>
  </si>
  <si>
    <t xml:space="preserve"> Felhalmozási célú bevételek </t>
  </si>
  <si>
    <t>Tárgyi eszközök és immateriális javak értékesítése (vagyonhasznosítás)</t>
  </si>
  <si>
    <t>8.</t>
  </si>
  <si>
    <t>9.</t>
  </si>
  <si>
    <t xml:space="preserve">KÖLTSÉGVETÉSI BEVÉTELEK ÖSSZESEN: </t>
  </si>
  <si>
    <t>10.</t>
  </si>
  <si>
    <t xml:space="preserve"> Pénzmaradvány, vállalkozási tevékenység maradványa </t>
  </si>
  <si>
    <t>10.1</t>
  </si>
  <si>
    <t>Előző évek működési célú pénzmaradványa, vállalkozási maradványa</t>
  </si>
  <si>
    <t>10.2</t>
  </si>
  <si>
    <t>Előző évek felhalmozási célú pénzmaradványa, vállalkozási maradványa</t>
  </si>
  <si>
    <t>11.</t>
  </si>
  <si>
    <t xml:space="preserve"> Finanszírozási célú pénzügyi műveletek bevételei </t>
  </si>
  <si>
    <t>11.1</t>
  </si>
  <si>
    <t>12.</t>
  </si>
  <si>
    <t xml:space="preserve">BEVÉTELEK ÖSSZESEN: </t>
  </si>
  <si>
    <t>K I A D Á S O K</t>
  </si>
  <si>
    <t>2/2 oldal</t>
  </si>
  <si>
    <t>Kiadási jogcímek</t>
  </si>
  <si>
    <t>Személyi  juttatások</t>
  </si>
  <si>
    <t>Munkaadókat terhelő járulékok és szociális hozzájárulási adó</t>
  </si>
  <si>
    <t xml:space="preserve">Dologi  kiadások  </t>
  </si>
  <si>
    <t xml:space="preserve">         Működési célú pénzeszköz átadás államháztartáson kívülre</t>
  </si>
  <si>
    <t>Tardos Futball Klub</t>
  </si>
  <si>
    <t xml:space="preserve">          Működési célú támogatásértékű kiadás</t>
  </si>
  <si>
    <t xml:space="preserve">    Intézményfinanszírozás önkormányzati hivatal</t>
  </si>
  <si>
    <t xml:space="preserve">    Intézményfinanszírozás óvoda</t>
  </si>
  <si>
    <t xml:space="preserve"> Felhalmozási költségvetés kiadásai </t>
  </si>
  <si>
    <t xml:space="preserve"> Tartalékok </t>
  </si>
  <si>
    <t>8.1</t>
  </si>
  <si>
    <t>Általános tartalék</t>
  </si>
  <si>
    <t>Céltartalék</t>
  </si>
  <si>
    <t xml:space="preserve">KÖLTSÉGVETÉSI KIADÁSOK ÖSSZESEN </t>
  </si>
  <si>
    <t xml:space="preserve"> Finanszírozási célú pénzügyi műveletek kiadásai </t>
  </si>
  <si>
    <t>Kölcsön törlesztése</t>
  </si>
  <si>
    <t xml:space="preserve">Felhalmozási célú pénzügyi műveletek kiadásai </t>
  </si>
  <si>
    <t>Hosszú lejáratú hitelek törlesztése</t>
  </si>
  <si>
    <t xml:space="preserve"> KIADÁSOK ÖSSZESEN: </t>
  </si>
  <si>
    <t>Kötelező feladatok</t>
  </si>
  <si>
    <t>Önként vállalt feladatok</t>
  </si>
  <si>
    <t>C.</t>
  </si>
  <si>
    <t>D.</t>
  </si>
  <si>
    <t>E.</t>
  </si>
  <si>
    <t xml:space="preserve">   Intézményi működési bevételek</t>
  </si>
  <si>
    <t xml:space="preserve">   Pénzmaradvány</t>
  </si>
  <si>
    <t>Önkormányzat saját bevételei</t>
  </si>
  <si>
    <t>1.1</t>
  </si>
  <si>
    <t>1.2</t>
  </si>
  <si>
    <t>1.3</t>
  </si>
  <si>
    <t>3</t>
  </si>
  <si>
    <t>3.1</t>
  </si>
  <si>
    <t>3.2</t>
  </si>
  <si>
    <t>3.3</t>
  </si>
  <si>
    <t>3.4</t>
  </si>
  <si>
    <t>3.5</t>
  </si>
  <si>
    <t>4</t>
  </si>
  <si>
    <t>4.1</t>
  </si>
  <si>
    <t>4.1.1</t>
  </si>
  <si>
    <t>4.1.2</t>
  </si>
  <si>
    <t>4.1.3</t>
  </si>
  <si>
    <t>4.1.4</t>
  </si>
  <si>
    <t>4.2</t>
  </si>
  <si>
    <t>4.3</t>
  </si>
  <si>
    <t>7.1.1</t>
  </si>
  <si>
    <t>7.1.2</t>
  </si>
  <si>
    <t>12.1</t>
  </si>
  <si>
    <t>12.2</t>
  </si>
  <si>
    <t>13.</t>
  </si>
  <si>
    <t>Személyi juttatások</t>
  </si>
  <si>
    <t>Munkaadókat terhelő járulékok</t>
  </si>
  <si>
    <t>Dologi kiadások</t>
  </si>
  <si>
    <t xml:space="preserve"> Önkormányzat közhatalmi bevételek</t>
  </si>
  <si>
    <t>Önkormányzat kiadásai</t>
  </si>
  <si>
    <t>9.1</t>
  </si>
  <si>
    <t>A helyi önkormányzat és a helyi önkormányzat által irányított költségvetési szervek bevételei és költségvetési kiadásai előirányzat-csoportok,.</t>
  </si>
  <si>
    <t xml:space="preserve">                                                                                   polgármester                          jegyző</t>
  </si>
  <si>
    <t xml:space="preserve">   Működési támogatások </t>
  </si>
  <si>
    <t>Közös Önkormányzati Hivatal bevételei</t>
  </si>
  <si>
    <t xml:space="preserve">   Működési támogatások</t>
  </si>
  <si>
    <t>Közvetített szolgáltatás</t>
  </si>
  <si>
    <t>Tulajdonosi bevételek</t>
  </si>
  <si>
    <t>Ellátási díjak</t>
  </si>
  <si>
    <t>Kamatbevételek</t>
  </si>
  <si>
    <t>Egyéb közhatalmi bevételek</t>
  </si>
  <si>
    <t>Gépjárműadó</t>
  </si>
  <si>
    <t>Önkormányzat működési támogatásai</t>
  </si>
  <si>
    <t>Működési célú támogatások államháztartáson belülről</t>
  </si>
  <si>
    <t>Egyéb működési célú átvett pénzeszköz</t>
  </si>
  <si>
    <t>Felhalmozási célú átvett péneszköz</t>
  </si>
  <si>
    <t>Felhalmozási célú visszatérítendő támogatások visszatér</t>
  </si>
  <si>
    <t>Ellátottak  pénzbeli juttatásai</t>
  </si>
  <si>
    <t>Tardosi Közös Önkormányzati Hivatal bevételei</t>
  </si>
  <si>
    <t>Egyes szociális pénzbeli és természetbeni ellátások</t>
  </si>
  <si>
    <t>Beruházás</t>
  </si>
  <si>
    <t>Egyéb felhalmozási kiadás</t>
  </si>
  <si>
    <t>Önkormányzat által irányított költségvetési szerv kiadásai</t>
  </si>
  <si>
    <t xml:space="preserve">                                                     Csabán Béla                                      </t>
  </si>
  <si>
    <t>Szakmáry Lászlóné</t>
  </si>
  <si>
    <t>jegyző</t>
  </si>
  <si>
    <t xml:space="preserve">                                                              Csabán Béla                    Szakmáry lászlóné</t>
  </si>
  <si>
    <t xml:space="preserve">                                                    polgármester</t>
  </si>
  <si>
    <t>Felújítás</t>
  </si>
  <si>
    <t>Egyéb felhalmozási célú átvett pénzeszköz</t>
  </si>
  <si>
    <t>9.2</t>
  </si>
  <si>
    <t>Lakástámogatás</t>
  </si>
  <si>
    <t xml:space="preserve">                                                                                                                                                     </t>
  </si>
  <si>
    <t>államig. feladatok</t>
  </si>
  <si>
    <t>államig.  feladatok</t>
  </si>
  <si>
    <t xml:space="preserve">                           kiemelt előirányzatok és kötelező feladatok, önként vállalt feladatok, államigazgatási feladatok szerinti bontásban</t>
  </si>
  <si>
    <t xml:space="preserve">                           kiemelt előirányzatok és kötelező feladatok, önként vállalt feladatok, államigazgatási  feladatok szerinti bontásban</t>
  </si>
  <si>
    <t>Önkormányzat által irányított költségvetési szerv bevételei (Óvoda)</t>
  </si>
  <si>
    <t>Beruházási kiadás</t>
  </si>
  <si>
    <t>1.4</t>
  </si>
  <si>
    <t>Települési támogatás</t>
  </si>
  <si>
    <t>Államháztartáson belüli megelőlegezés visszafizetés</t>
  </si>
  <si>
    <t>Működési célú támogatásértékű bevétel</t>
  </si>
  <si>
    <t>Vörösmárvány Alapítvány</t>
  </si>
  <si>
    <t>Sprint Futó Klub</t>
  </si>
  <si>
    <t>Háziorvosi szolgálat</t>
  </si>
  <si>
    <t>Intézményfinanszírozás</t>
  </si>
  <si>
    <t>8.3</t>
  </si>
  <si>
    <t>8.5</t>
  </si>
  <si>
    <t>8.6</t>
  </si>
  <si>
    <t>9.1.1</t>
  </si>
  <si>
    <t>9.1.2</t>
  </si>
  <si>
    <t>14.</t>
  </si>
  <si>
    <t>14.1</t>
  </si>
  <si>
    <t>14.2</t>
  </si>
  <si>
    <t>14.2.1</t>
  </si>
  <si>
    <t>14.2.2</t>
  </si>
  <si>
    <t>15.</t>
  </si>
  <si>
    <t>6.1</t>
  </si>
  <si>
    <t>6.1.1</t>
  </si>
  <si>
    <t>6.1.2</t>
  </si>
  <si>
    <t>6.1.3</t>
  </si>
  <si>
    <t>6.2</t>
  </si>
  <si>
    <t xml:space="preserve"> forint</t>
  </si>
  <si>
    <t>2018. évi előirányzat összesen</t>
  </si>
  <si>
    <t>Felhalmozási célú támogatások államháztartáson belülről</t>
  </si>
  <si>
    <t>11.2</t>
  </si>
  <si>
    <t>Baji fogorvosi szolgálat támogatása</t>
  </si>
  <si>
    <t>Bursa támogatás</t>
  </si>
  <si>
    <t>8.7</t>
  </si>
  <si>
    <t>8.8</t>
  </si>
  <si>
    <t>3.6</t>
  </si>
  <si>
    <t xml:space="preserve"> 2. melléklet    2/2018. (II.19.) önkormányzati rendelethez</t>
  </si>
  <si>
    <t xml:space="preserve">     2 . melléklet    2/2018. (II.19.) önkormányzati rendelethez</t>
  </si>
</sst>
</file>

<file path=xl/styles.xml><?xml version="1.0" encoding="utf-8"?>
<styleSheet xmlns="http://schemas.openxmlformats.org/spreadsheetml/2006/main">
  <numFmts count="18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#,###"/>
    <numFmt numFmtId="173" formatCode="#,##0_ ;\-#,##0\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 CE"/>
      <family val="0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11"/>
      <name val="Times New Roman CE"/>
      <family val="1"/>
    </font>
    <font>
      <sz val="10"/>
      <name val="Times New Roman CE"/>
      <family val="1"/>
    </font>
    <font>
      <i/>
      <sz val="11"/>
      <name val="Times New Roman CE"/>
      <family val="1"/>
    </font>
    <font>
      <i/>
      <sz val="10"/>
      <name val="Times New Roman CE"/>
      <family val="1"/>
    </font>
    <font>
      <sz val="11"/>
      <name val="Times New Roman CE"/>
      <family val="1"/>
    </font>
    <font>
      <b/>
      <sz val="10"/>
      <color indexed="10"/>
      <name val="Times New Roman CE"/>
      <family val="1"/>
    </font>
    <font>
      <b/>
      <i/>
      <sz val="11"/>
      <name val="Times New Roman CE"/>
      <family val="1"/>
    </font>
    <font>
      <b/>
      <sz val="11"/>
      <color indexed="10"/>
      <name val="Times New Roman CE"/>
      <family val="1"/>
    </font>
    <font>
      <sz val="8"/>
      <color indexed="10"/>
      <name val="Times New Roman CE"/>
      <family val="0"/>
    </font>
    <font>
      <sz val="9"/>
      <name val="Times New Roman CE"/>
      <family val="0"/>
    </font>
    <font>
      <b/>
      <sz val="10"/>
      <name val="Times New Roman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medium"/>
      <right/>
      <top/>
      <bottom/>
    </border>
    <border>
      <left/>
      <right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/>
      <bottom style="medium"/>
    </border>
    <border>
      <left style="thin"/>
      <right>
        <color indexed="63"/>
      </right>
      <top/>
      <bottom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/>
      <bottom style="medium"/>
    </border>
    <border>
      <left style="thin"/>
      <right>
        <color indexed="63"/>
      </right>
      <top style="medium"/>
      <bottom/>
    </border>
    <border>
      <left style="medium"/>
      <right style="thin"/>
      <top style="thin"/>
      <bottom style="thin"/>
    </border>
    <border>
      <left style="medium"/>
      <right style="thin"/>
      <top/>
      <bottom/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/>
    </border>
    <border>
      <left>
        <color indexed="63"/>
      </left>
      <right style="medium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1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1" fillId="22" borderId="7" applyNumberFormat="0" applyFont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8" applyNumberFormat="0" applyAlignment="0" applyProtection="0"/>
    <xf numFmtId="0" fontId="47" fillId="0" borderId="0" applyNumberFormat="0" applyFill="0" applyBorder="0" applyAlignment="0" applyProtection="0"/>
    <xf numFmtId="0" fontId="2" fillId="0" borderId="0">
      <alignment/>
      <protection/>
    </xf>
    <xf numFmtId="0" fontId="48" fillId="0" borderId="9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30" borderId="1" applyNumberFormat="0" applyAlignment="0" applyProtection="0"/>
    <xf numFmtId="9" fontId="1" fillId="0" borderId="0" applyFont="0" applyFill="0" applyBorder="0" applyAlignment="0" applyProtection="0"/>
  </cellStyleXfs>
  <cellXfs count="208">
    <xf numFmtId="0" fontId="0" fillId="0" borderId="0" xfId="0" applyFont="1" applyAlignment="1">
      <alignment/>
    </xf>
    <xf numFmtId="0" fontId="2" fillId="0" borderId="0" xfId="54" applyFill="1">
      <alignment/>
      <protection/>
    </xf>
    <xf numFmtId="172" fontId="2" fillId="0" borderId="0" xfId="54" applyNumberFormat="1" applyFont="1" applyFill="1" applyBorder="1" applyAlignment="1" applyProtection="1">
      <alignment horizontal="right" vertical="center"/>
      <protection/>
    </xf>
    <xf numFmtId="0" fontId="5" fillId="0" borderId="10" xfId="0" applyFont="1" applyFill="1" applyBorder="1" applyAlignment="1" applyProtection="1">
      <alignment horizontal="right"/>
      <protection/>
    </xf>
    <xf numFmtId="0" fontId="6" fillId="0" borderId="11" xfId="54" applyFont="1" applyFill="1" applyBorder="1" applyAlignment="1" applyProtection="1">
      <alignment horizontal="center" vertical="center" wrapText="1"/>
      <protection/>
    </xf>
    <xf numFmtId="0" fontId="6" fillId="0" borderId="12" xfId="54" applyFont="1" applyFill="1" applyBorder="1" applyAlignment="1" applyProtection="1">
      <alignment horizontal="center" vertical="center" wrapText="1"/>
      <protection/>
    </xf>
    <xf numFmtId="0" fontId="7" fillId="0" borderId="11" xfId="54" applyFont="1" applyFill="1" applyBorder="1" applyAlignment="1" applyProtection="1">
      <alignment horizontal="center" vertical="center" wrapText="1"/>
      <protection/>
    </xf>
    <xf numFmtId="0" fontId="7" fillId="0" borderId="12" xfId="54" applyFont="1" applyFill="1" applyBorder="1" applyAlignment="1" applyProtection="1">
      <alignment horizontal="center" vertical="center" wrapText="1"/>
      <protection/>
    </xf>
    <xf numFmtId="0" fontId="8" fillId="0" borderId="0" xfId="54" applyFont="1" applyFill="1">
      <alignment/>
      <protection/>
    </xf>
    <xf numFmtId="172" fontId="9" fillId="0" borderId="12" xfId="54" applyNumberFormat="1" applyFont="1" applyFill="1" applyBorder="1" applyAlignment="1" applyProtection="1">
      <alignment horizontal="right" vertical="center" wrapText="1"/>
      <protection locked="0"/>
    </xf>
    <xf numFmtId="0" fontId="10" fillId="0" borderId="0" xfId="54" applyFont="1" applyFill="1">
      <alignment/>
      <protection/>
    </xf>
    <xf numFmtId="172" fontId="9" fillId="0" borderId="13" xfId="54" applyNumberFormat="1" applyFont="1" applyFill="1" applyBorder="1" applyAlignment="1" applyProtection="1">
      <alignment horizontal="right" vertical="center" wrapText="1"/>
      <protection locked="0"/>
    </xf>
    <xf numFmtId="0" fontId="12" fillId="0" borderId="0" xfId="54" applyFont="1" applyFill="1">
      <alignment/>
      <protection/>
    </xf>
    <xf numFmtId="172" fontId="13" fillId="0" borderId="14" xfId="54" applyNumberFormat="1" applyFont="1" applyFill="1" applyBorder="1" applyAlignment="1" applyProtection="1">
      <alignment horizontal="right" vertical="center" wrapText="1"/>
      <protection locked="0"/>
    </xf>
    <xf numFmtId="172" fontId="9" fillId="0" borderId="12" xfId="54" applyNumberFormat="1" applyFont="1" applyFill="1" applyBorder="1" applyAlignment="1" applyProtection="1">
      <alignment horizontal="right" vertical="center" wrapText="1"/>
      <protection/>
    </xf>
    <xf numFmtId="172" fontId="13" fillId="0" borderId="15" xfId="54" applyNumberFormat="1" applyFont="1" applyFill="1" applyBorder="1" applyAlignment="1" applyProtection="1">
      <alignment horizontal="right" vertical="center" wrapText="1"/>
      <protection/>
    </xf>
    <xf numFmtId="0" fontId="14" fillId="0" borderId="0" xfId="54" applyFont="1" applyFill="1">
      <alignment/>
      <protection/>
    </xf>
    <xf numFmtId="0" fontId="10" fillId="0" borderId="16" xfId="54" applyFont="1" applyFill="1" applyBorder="1">
      <alignment/>
      <protection/>
    </xf>
    <xf numFmtId="172" fontId="9" fillId="0" borderId="17" xfId="54" applyNumberFormat="1" applyFont="1" applyFill="1" applyBorder="1" applyAlignment="1" applyProtection="1">
      <alignment horizontal="right" vertical="center" wrapText="1"/>
      <protection/>
    </xf>
    <xf numFmtId="0" fontId="10" fillId="0" borderId="0" xfId="54" applyFont="1" applyFill="1" applyBorder="1">
      <alignment/>
      <protection/>
    </xf>
    <xf numFmtId="172" fontId="9" fillId="0" borderId="0" xfId="54" applyNumberFormat="1" applyFont="1" applyFill="1" applyBorder="1" applyAlignment="1" applyProtection="1">
      <alignment horizontal="right" vertical="center" wrapText="1"/>
      <protection/>
    </xf>
    <xf numFmtId="0" fontId="13" fillId="0" borderId="0" xfId="54" applyFont="1" applyFill="1" applyBorder="1" applyAlignment="1" applyProtection="1">
      <alignment horizontal="left" vertical="center" wrapText="1"/>
      <protection/>
    </xf>
    <xf numFmtId="0" fontId="3" fillId="0" borderId="0" xfId="54" applyFont="1" applyFill="1" applyBorder="1" applyAlignment="1" applyProtection="1">
      <alignment vertical="center" wrapText="1"/>
      <protection/>
    </xf>
    <xf numFmtId="172" fontId="3" fillId="0" borderId="0" xfId="54" applyNumberFormat="1" applyFont="1" applyFill="1" applyBorder="1" applyAlignment="1" applyProtection="1">
      <alignment vertical="center" wrapText="1"/>
      <protection/>
    </xf>
    <xf numFmtId="172" fontId="9" fillId="0" borderId="18" xfId="54" applyNumberFormat="1" applyFont="1" applyFill="1" applyBorder="1" applyAlignment="1" applyProtection="1">
      <alignment vertical="center" wrapText="1"/>
      <protection/>
    </xf>
    <xf numFmtId="0" fontId="13" fillId="0" borderId="0" xfId="54" applyFont="1" applyFill="1">
      <alignment/>
      <protection/>
    </xf>
    <xf numFmtId="172" fontId="13" fillId="0" borderId="14" xfId="54" applyNumberFormat="1" applyFont="1" applyFill="1" applyBorder="1" applyAlignment="1" applyProtection="1">
      <alignment vertical="center" wrapText="1"/>
      <protection locked="0"/>
    </xf>
    <xf numFmtId="0" fontId="11" fillId="0" borderId="19" xfId="54" applyFont="1" applyFill="1" applyBorder="1" applyAlignment="1" applyProtection="1">
      <alignment vertical="center" wrapText="1"/>
      <protection/>
    </xf>
    <xf numFmtId="0" fontId="9" fillId="0" borderId="11" xfId="54" applyFont="1" applyFill="1" applyBorder="1" applyAlignment="1" applyProtection="1">
      <alignment vertical="center" wrapText="1"/>
      <protection/>
    </xf>
    <xf numFmtId="172" fontId="9" fillId="0" borderId="12" xfId="54" applyNumberFormat="1" applyFont="1" applyFill="1" applyBorder="1" applyAlignment="1" applyProtection="1">
      <alignment vertical="center" wrapText="1"/>
      <protection/>
    </xf>
    <xf numFmtId="0" fontId="11" fillId="0" borderId="0" xfId="54" applyFont="1" applyFill="1">
      <alignment/>
      <protection/>
    </xf>
    <xf numFmtId="172" fontId="13" fillId="0" borderId="15" xfId="54" applyNumberFormat="1" applyFont="1" applyFill="1" applyBorder="1" applyAlignment="1" applyProtection="1">
      <alignment vertical="center" wrapText="1"/>
      <protection locked="0"/>
    </xf>
    <xf numFmtId="49" fontId="13" fillId="0" borderId="20" xfId="54" applyNumberFormat="1" applyFont="1" applyFill="1" applyBorder="1" applyAlignment="1" applyProtection="1">
      <alignment horizontal="left" vertical="center" wrapText="1" indent="1"/>
      <protection/>
    </xf>
    <xf numFmtId="0" fontId="13" fillId="0" borderId="21" xfId="54" applyFont="1" applyFill="1" applyBorder="1" applyAlignment="1" applyProtection="1">
      <alignment vertical="center" wrapText="1"/>
      <protection/>
    </xf>
    <xf numFmtId="172" fontId="13" fillId="0" borderId="13" xfId="54" applyNumberFormat="1" applyFont="1" applyFill="1" applyBorder="1" applyAlignment="1" applyProtection="1">
      <alignment vertical="center" wrapText="1"/>
      <protection locked="0"/>
    </xf>
    <xf numFmtId="0" fontId="16" fillId="0" borderId="0" xfId="54" applyFont="1" applyFill="1">
      <alignment/>
      <protection/>
    </xf>
    <xf numFmtId="0" fontId="9" fillId="0" borderId="0" xfId="54" applyFont="1" applyFill="1">
      <alignment/>
      <protection/>
    </xf>
    <xf numFmtId="0" fontId="17" fillId="0" borderId="0" xfId="54" applyFont="1" applyFill="1" applyBorder="1" applyAlignment="1" applyProtection="1">
      <alignment horizontal="left" vertical="center" wrapText="1"/>
      <protection/>
    </xf>
    <xf numFmtId="172" fontId="3" fillId="0" borderId="0" xfId="54" applyNumberFormat="1" applyFont="1" applyFill="1" applyBorder="1" applyAlignment="1" applyProtection="1">
      <alignment horizontal="centerContinuous" vertical="center" wrapText="1"/>
      <protection/>
    </xf>
    <xf numFmtId="0" fontId="9" fillId="0" borderId="11" xfId="54" applyFont="1" applyFill="1" applyBorder="1" applyAlignment="1" applyProtection="1">
      <alignment horizontal="left" vertical="center" wrapText="1"/>
      <protection/>
    </xf>
    <xf numFmtId="0" fontId="13" fillId="0" borderId="19" xfId="54" applyFont="1" applyFill="1" applyBorder="1" applyAlignment="1" applyProtection="1">
      <alignment horizontal="left" vertical="center" wrapText="1"/>
      <protection/>
    </xf>
    <xf numFmtId="0" fontId="13" fillId="0" borderId="22" xfId="54" applyFont="1" applyFill="1" applyBorder="1" applyAlignment="1" applyProtection="1">
      <alignment horizontal="left" vertical="center" wrapText="1"/>
      <protection/>
    </xf>
    <xf numFmtId="0" fontId="13" fillId="0" borderId="22" xfId="54" applyFont="1" applyFill="1" applyBorder="1" applyAlignment="1" applyProtection="1">
      <alignment horizontal="left" vertical="center" wrapText="1"/>
      <protection/>
    </xf>
    <xf numFmtId="0" fontId="13" fillId="0" borderId="23" xfId="54" applyFont="1" applyFill="1" applyBorder="1" applyAlignment="1" applyProtection="1">
      <alignment horizontal="left" vertical="center" wrapText="1"/>
      <protection/>
    </xf>
    <xf numFmtId="0" fontId="11" fillId="0" borderId="23" xfId="54" applyFont="1" applyFill="1" applyBorder="1" applyAlignment="1" applyProtection="1">
      <alignment horizontal="left" vertical="center" wrapText="1"/>
      <protection/>
    </xf>
    <xf numFmtId="0" fontId="15" fillId="0" borderId="11" xfId="54" applyFont="1" applyFill="1" applyBorder="1" applyAlignment="1" applyProtection="1">
      <alignment horizontal="left" vertical="center" wrapText="1"/>
      <protection/>
    </xf>
    <xf numFmtId="0" fontId="13" fillId="0" borderId="21" xfId="54" applyFont="1" applyFill="1" applyBorder="1" applyAlignment="1" applyProtection="1">
      <alignment horizontal="left" vertical="center" wrapText="1"/>
      <protection/>
    </xf>
    <xf numFmtId="0" fontId="13" fillId="0" borderId="24" xfId="54" applyFont="1" applyFill="1" applyBorder="1" applyAlignment="1" applyProtection="1">
      <alignment horizontal="left" vertical="center" wrapText="1"/>
      <protection/>
    </xf>
    <xf numFmtId="0" fontId="9" fillId="0" borderId="17" xfId="54" applyFont="1" applyFill="1" applyBorder="1" applyAlignment="1" applyProtection="1">
      <alignment horizontal="left" vertical="center" wrapText="1"/>
      <protection/>
    </xf>
    <xf numFmtId="0" fontId="9" fillId="0" borderId="0" xfId="54" applyFont="1" applyFill="1" applyBorder="1" applyAlignment="1" applyProtection="1">
      <alignment horizontal="left" vertical="center" wrapText="1"/>
      <protection/>
    </xf>
    <xf numFmtId="172" fontId="3" fillId="0" borderId="0" xfId="54" applyNumberFormat="1" applyFont="1" applyFill="1" applyBorder="1" applyAlignment="1" applyProtection="1">
      <alignment horizontal="center" vertical="center" wrapText="1"/>
      <protection/>
    </xf>
    <xf numFmtId="0" fontId="13" fillId="0" borderId="19" xfId="54" applyFont="1" applyFill="1" applyBorder="1" applyAlignment="1" applyProtection="1">
      <alignment horizontal="left" wrapText="1"/>
      <protection/>
    </xf>
    <xf numFmtId="0" fontId="2" fillId="0" borderId="0" xfId="54" applyFill="1" applyAlignment="1">
      <alignment wrapText="1"/>
      <protection/>
    </xf>
    <xf numFmtId="169" fontId="2" fillId="0" borderId="0" xfId="54" applyNumberFormat="1" applyFont="1" applyFill="1" applyBorder="1" applyAlignment="1" applyProtection="1">
      <alignment horizontal="right" vertical="center"/>
      <protection/>
    </xf>
    <xf numFmtId="169" fontId="5" fillId="0" borderId="10" xfId="0" applyNumberFormat="1" applyFont="1" applyFill="1" applyBorder="1" applyAlignment="1" applyProtection="1">
      <alignment horizontal="right"/>
      <protection/>
    </xf>
    <xf numFmtId="169" fontId="6" fillId="0" borderId="25" xfId="54" applyNumberFormat="1" applyFont="1" applyFill="1" applyBorder="1" applyAlignment="1" applyProtection="1">
      <alignment horizontal="center" vertical="center" wrapText="1"/>
      <protection/>
    </xf>
    <xf numFmtId="169" fontId="6" fillId="0" borderId="12" xfId="54" applyNumberFormat="1" applyFont="1" applyFill="1" applyBorder="1" applyAlignment="1" applyProtection="1">
      <alignment horizontal="center" vertical="center" wrapText="1"/>
      <protection/>
    </xf>
    <xf numFmtId="169" fontId="7" fillId="0" borderId="25" xfId="54" applyNumberFormat="1" applyFont="1" applyFill="1" applyBorder="1" applyAlignment="1" applyProtection="1">
      <alignment horizontal="center" vertical="center" wrapText="1"/>
      <protection/>
    </xf>
    <xf numFmtId="169" fontId="7" fillId="0" borderId="12" xfId="54" applyNumberFormat="1" applyFont="1" applyFill="1" applyBorder="1" applyAlignment="1" applyProtection="1">
      <alignment horizontal="center" vertical="center" wrapText="1"/>
      <protection/>
    </xf>
    <xf numFmtId="169" fontId="9" fillId="0" borderId="12" xfId="54" applyNumberFormat="1" applyFont="1" applyFill="1" applyBorder="1" applyAlignment="1" applyProtection="1">
      <alignment horizontal="right" vertical="center" wrapText="1"/>
      <protection locked="0"/>
    </xf>
    <xf numFmtId="169" fontId="13" fillId="0" borderId="13" xfId="54" applyNumberFormat="1" applyFont="1" applyFill="1" applyBorder="1" applyAlignment="1" applyProtection="1">
      <alignment horizontal="right" vertical="center" wrapText="1"/>
      <protection locked="0"/>
    </xf>
    <xf numFmtId="169" fontId="13" fillId="0" borderId="14" xfId="54" applyNumberFormat="1" applyFont="1" applyFill="1" applyBorder="1" applyAlignment="1" applyProtection="1">
      <alignment horizontal="right" vertical="center" wrapText="1"/>
      <protection locked="0"/>
    </xf>
    <xf numFmtId="169" fontId="9" fillId="0" borderId="12" xfId="54" applyNumberFormat="1" applyFont="1" applyFill="1" applyBorder="1" applyAlignment="1" applyProtection="1">
      <alignment horizontal="right" vertical="center" wrapText="1"/>
      <protection/>
    </xf>
    <xf numFmtId="169" fontId="13" fillId="0" borderId="13" xfId="54" applyNumberFormat="1" applyFont="1" applyFill="1" applyBorder="1" applyAlignment="1" applyProtection="1">
      <alignment horizontal="right" vertical="center" wrapText="1"/>
      <protection locked="0"/>
    </xf>
    <xf numFmtId="169" fontId="13" fillId="0" borderId="26" xfId="54" applyNumberFormat="1" applyFont="1" applyFill="1" applyBorder="1" applyAlignment="1" applyProtection="1">
      <alignment horizontal="right" vertical="center" wrapText="1"/>
      <protection locked="0"/>
    </xf>
    <xf numFmtId="169" fontId="13" fillId="0" borderId="15" xfId="54" applyNumberFormat="1" applyFont="1" applyFill="1" applyBorder="1" applyAlignment="1" applyProtection="1">
      <alignment horizontal="right" vertical="center" wrapText="1"/>
      <protection locked="0"/>
    </xf>
    <xf numFmtId="169" fontId="13" fillId="0" borderId="14" xfId="54" applyNumberFormat="1" applyFont="1" applyFill="1" applyBorder="1" applyAlignment="1" applyProtection="1">
      <alignment horizontal="right" vertical="center" wrapText="1"/>
      <protection/>
    </xf>
    <xf numFmtId="169" fontId="13" fillId="0" borderId="27" xfId="54" applyNumberFormat="1" applyFont="1" applyFill="1" applyBorder="1" applyAlignment="1" applyProtection="1">
      <alignment horizontal="right" vertical="center" wrapText="1"/>
      <protection locked="0"/>
    </xf>
    <xf numFmtId="169" fontId="13" fillId="0" borderId="28" xfId="54" applyNumberFormat="1" applyFont="1" applyFill="1" applyBorder="1" applyAlignment="1" applyProtection="1">
      <alignment horizontal="right" vertical="center" wrapText="1"/>
      <protection locked="0"/>
    </xf>
    <xf numFmtId="169" fontId="9" fillId="0" borderId="17" xfId="54" applyNumberFormat="1" applyFont="1" applyFill="1" applyBorder="1" applyAlignment="1" applyProtection="1">
      <alignment horizontal="right" vertical="center" wrapText="1"/>
      <protection/>
    </xf>
    <xf numFmtId="169" fontId="9" fillId="0" borderId="0" xfId="54" applyNumberFormat="1" applyFont="1" applyFill="1" applyBorder="1" applyAlignment="1" applyProtection="1">
      <alignment horizontal="right" vertical="center" wrapText="1"/>
      <protection/>
    </xf>
    <xf numFmtId="169" fontId="3" fillId="0" borderId="0" xfId="54" applyNumberFormat="1" applyFont="1" applyFill="1" applyBorder="1" applyAlignment="1" applyProtection="1">
      <alignment horizontal="right" vertical="center"/>
      <protection/>
    </xf>
    <xf numFmtId="169" fontId="4" fillId="0" borderId="10" xfId="54" applyNumberFormat="1" applyFont="1" applyFill="1" applyBorder="1" applyAlignment="1" applyProtection="1">
      <alignment horizontal="right" vertical="center"/>
      <protection/>
    </xf>
    <xf numFmtId="169" fontId="6" fillId="0" borderId="25" xfId="54" applyNumberFormat="1" applyFont="1" applyFill="1" applyBorder="1" applyAlignment="1" applyProtection="1">
      <alignment horizontal="right" vertical="center" wrapText="1"/>
      <protection/>
    </xf>
    <xf numFmtId="169" fontId="6" fillId="0" borderId="12" xfId="54" applyNumberFormat="1" applyFont="1" applyFill="1" applyBorder="1" applyAlignment="1" applyProtection="1">
      <alignment horizontal="right" vertical="center" wrapText="1"/>
      <protection/>
    </xf>
    <xf numFmtId="169" fontId="9" fillId="0" borderId="25" xfId="54" applyNumberFormat="1" applyFont="1" applyFill="1" applyBorder="1" applyAlignment="1" applyProtection="1">
      <alignment horizontal="right" vertical="center" wrapText="1" indent="1"/>
      <protection/>
    </xf>
    <xf numFmtId="169" fontId="13" fillId="0" borderId="29" xfId="54" applyNumberFormat="1" applyFont="1" applyFill="1" applyBorder="1" applyAlignment="1" applyProtection="1">
      <alignment horizontal="right" vertical="center" wrapText="1" indent="1"/>
      <protection/>
    </xf>
    <xf numFmtId="169" fontId="13" fillId="0" borderId="30" xfId="54" applyNumberFormat="1" applyFont="1" applyFill="1" applyBorder="1" applyAlignment="1" applyProtection="1">
      <alignment horizontal="right" vertical="center" wrapText="1" indent="1"/>
      <protection/>
    </xf>
    <xf numFmtId="169" fontId="13" fillId="0" borderId="31" xfId="54" applyNumberFormat="1" applyFont="1" applyFill="1" applyBorder="1" applyAlignment="1" applyProtection="1">
      <alignment horizontal="right" vertical="center" wrapText="1" indent="1"/>
      <protection/>
    </xf>
    <xf numFmtId="169" fontId="11" fillId="0" borderId="31" xfId="54" applyNumberFormat="1" applyFont="1" applyFill="1" applyBorder="1" applyAlignment="1" applyProtection="1">
      <alignment horizontal="right" vertical="center" wrapText="1" indent="1"/>
      <protection/>
    </xf>
    <xf numFmtId="169" fontId="13" fillId="0" borderId="30" xfId="54" applyNumberFormat="1" applyFont="1" applyFill="1" applyBorder="1" applyAlignment="1" applyProtection="1">
      <alignment horizontal="right" vertical="center" wrapText="1" indent="2"/>
      <protection/>
    </xf>
    <xf numFmtId="169" fontId="13" fillId="0" borderId="32" xfId="54" applyNumberFormat="1" applyFont="1" applyFill="1" applyBorder="1" applyAlignment="1" applyProtection="1">
      <alignment horizontal="right" vertical="center" wrapText="1" indent="1"/>
      <protection/>
    </xf>
    <xf numFmtId="169" fontId="13" fillId="0" borderId="33" xfId="54" applyNumberFormat="1" applyFont="1" applyFill="1" applyBorder="1" applyAlignment="1" applyProtection="1">
      <alignment horizontal="right" vertical="center" wrapText="1" indent="1"/>
      <protection/>
    </xf>
    <xf numFmtId="169" fontId="9" fillId="0" borderId="17" xfId="54" applyNumberFormat="1" applyFont="1" applyFill="1" applyBorder="1" applyAlignment="1" applyProtection="1">
      <alignment horizontal="right" vertical="center" wrapText="1" indent="1"/>
      <protection/>
    </xf>
    <xf numFmtId="169" fontId="9" fillId="0" borderId="0" xfId="54" applyNumberFormat="1" applyFont="1" applyFill="1" applyBorder="1" applyAlignment="1" applyProtection="1">
      <alignment horizontal="right" vertical="center" wrapText="1" indent="1"/>
      <protection/>
    </xf>
    <xf numFmtId="169" fontId="13" fillId="0" borderId="0" xfId="54" applyNumberFormat="1" applyFont="1" applyFill="1" applyBorder="1" applyAlignment="1" applyProtection="1">
      <alignment horizontal="right" vertical="center" wrapText="1"/>
      <protection/>
    </xf>
    <xf numFmtId="169" fontId="3" fillId="0" borderId="0" xfId="54" applyNumberFormat="1" applyFont="1" applyFill="1" applyBorder="1" applyAlignment="1" applyProtection="1">
      <alignment horizontal="right" vertical="center" wrapText="1"/>
      <protection/>
    </xf>
    <xf numFmtId="169" fontId="9" fillId="0" borderId="34" xfId="54" applyNumberFormat="1" applyFont="1" applyFill="1" applyBorder="1" applyAlignment="1" applyProtection="1">
      <alignment horizontal="right" vertical="center" wrapText="1"/>
      <protection/>
    </xf>
    <xf numFmtId="169" fontId="9" fillId="0" borderId="18" xfId="54" applyNumberFormat="1" applyFont="1" applyFill="1" applyBorder="1" applyAlignment="1" applyProtection="1">
      <alignment horizontal="right" vertical="center" wrapText="1"/>
      <protection/>
    </xf>
    <xf numFmtId="169" fontId="9" fillId="0" borderId="25" xfId="54" applyNumberFormat="1" applyFont="1" applyFill="1" applyBorder="1" applyAlignment="1" applyProtection="1">
      <alignment horizontal="right" vertical="center" wrapText="1"/>
      <protection/>
    </xf>
    <xf numFmtId="169" fontId="11" fillId="0" borderId="15" xfId="54" applyNumberFormat="1" applyFont="1" applyFill="1" applyBorder="1" applyAlignment="1" applyProtection="1">
      <alignment horizontal="right" vertical="center" wrapText="1"/>
      <protection locked="0"/>
    </xf>
    <xf numFmtId="169" fontId="13" fillId="0" borderId="32" xfId="54" applyNumberFormat="1" applyFont="1" applyFill="1" applyBorder="1" applyAlignment="1" applyProtection="1">
      <alignment horizontal="right" vertical="center" wrapText="1"/>
      <protection/>
    </xf>
    <xf numFmtId="169" fontId="13" fillId="0" borderId="27" xfId="54" applyNumberFormat="1" applyFont="1" applyFill="1" applyBorder="1" applyAlignment="1" applyProtection="1">
      <alignment horizontal="right" vertical="center" wrapText="1"/>
      <protection locked="0"/>
    </xf>
    <xf numFmtId="169" fontId="13" fillId="0" borderId="31" xfId="54" applyNumberFormat="1" applyFont="1" applyFill="1" applyBorder="1" applyAlignment="1" applyProtection="1">
      <alignment horizontal="right" vertical="center" wrapText="1" indent="2"/>
      <protection/>
    </xf>
    <xf numFmtId="169" fontId="17" fillId="0" borderId="0" xfId="54" applyNumberFormat="1" applyFont="1" applyFill="1" applyBorder="1" applyAlignment="1" applyProtection="1">
      <alignment horizontal="right" vertical="center" wrapText="1"/>
      <protection/>
    </xf>
    <xf numFmtId="169" fontId="2" fillId="0" borderId="0" xfId="54" applyNumberFormat="1" applyFill="1" applyAlignment="1">
      <alignment horizontal="right"/>
      <protection/>
    </xf>
    <xf numFmtId="172" fontId="9" fillId="0" borderId="28" xfId="54" applyNumberFormat="1" applyFont="1" applyFill="1" applyBorder="1" applyAlignment="1" applyProtection="1">
      <alignment horizontal="right" vertical="center" wrapText="1"/>
      <protection locked="0"/>
    </xf>
    <xf numFmtId="172" fontId="9" fillId="0" borderId="11" xfId="54" applyNumberFormat="1" applyFont="1" applyFill="1" applyBorder="1" applyAlignment="1" applyProtection="1">
      <alignment horizontal="right" vertical="center" wrapText="1"/>
      <protection locked="0"/>
    </xf>
    <xf numFmtId="169" fontId="9" fillId="0" borderId="11" xfId="54" applyNumberFormat="1" applyFont="1" applyFill="1" applyBorder="1" applyAlignment="1" applyProtection="1">
      <alignment horizontal="right" vertical="center" wrapText="1" indent="1"/>
      <protection/>
    </xf>
    <xf numFmtId="169" fontId="9" fillId="0" borderId="12" xfId="54" applyNumberFormat="1" applyFont="1" applyFill="1" applyBorder="1" applyAlignment="1" applyProtection="1">
      <alignment horizontal="right" vertical="center" wrapText="1" indent="1"/>
      <protection/>
    </xf>
    <xf numFmtId="172" fontId="9" fillId="0" borderId="18" xfId="54" applyNumberFormat="1" applyFont="1" applyFill="1" applyBorder="1" applyAlignment="1" applyProtection="1">
      <alignment horizontal="right" vertical="center" wrapText="1"/>
      <protection locked="0"/>
    </xf>
    <xf numFmtId="0" fontId="9" fillId="0" borderId="11" xfId="54" applyFont="1" applyFill="1" applyBorder="1" applyAlignment="1" applyProtection="1">
      <alignment horizontal="left" vertical="center" wrapText="1"/>
      <protection/>
    </xf>
    <xf numFmtId="169" fontId="13" fillId="0" borderId="11" xfId="54" applyNumberFormat="1" applyFont="1" applyFill="1" applyBorder="1" applyAlignment="1" applyProtection="1">
      <alignment horizontal="right" vertical="center" wrapText="1" indent="1"/>
      <protection/>
    </xf>
    <xf numFmtId="169" fontId="13" fillId="0" borderId="12" xfId="54" applyNumberFormat="1" applyFont="1" applyFill="1" applyBorder="1" applyAlignment="1" applyProtection="1">
      <alignment horizontal="right" vertical="center" wrapText="1"/>
      <protection locked="0"/>
    </xf>
    <xf numFmtId="0" fontId="13" fillId="0" borderId="19" xfId="54" applyFont="1" applyFill="1" applyBorder="1" applyAlignment="1" applyProtection="1">
      <alignment horizontal="left" vertical="center" wrapText="1"/>
      <protection/>
    </xf>
    <xf numFmtId="169" fontId="13" fillId="0" borderId="19" xfId="54" applyNumberFormat="1" applyFont="1" applyFill="1" applyBorder="1" applyAlignment="1" applyProtection="1">
      <alignment horizontal="right" vertical="center" wrapText="1" indent="1"/>
      <protection/>
    </xf>
    <xf numFmtId="169" fontId="13" fillId="0" borderId="14" xfId="54" applyNumberFormat="1" applyFont="1" applyFill="1" applyBorder="1" applyAlignment="1" applyProtection="1">
      <alignment horizontal="right" vertical="center" wrapText="1"/>
      <protection locked="0"/>
    </xf>
    <xf numFmtId="172" fontId="11" fillId="0" borderId="15" xfId="54" applyNumberFormat="1" applyFont="1" applyFill="1" applyBorder="1" applyAlignment="1" applyProtection="1">
      <alignment horizontal="right" vertical="center" wrapText="1"/>
      <protection locked="0"/>
    </xf>
    <xf numFmtId="49" fontId="13" fillId="0" borderId="35" xfId="54" applyNumberFormat="1" applyFont="1" applyFill="1" applyBorder="1" applyAlignment="1" applyProtection="1">
      <alignment horizontal="left" vertical="center" wrapText="1" indent="1"/>
      <protection/>
    </xf>
    <xf numFmtId="49" fontId="13" fillId="0" borderId="36" xfId="54" applyNumberFormat="1" applyFont="1" applyFill="1" applyBorder="1" applyAlignment="1" applyProtection="1">
      <alignment horizontal="left" vertical="center" wrapText="1" indent="1"/>
      <protection/>
    </xf>
    <xf numFmtId="49" fontId="13" fillId="0" borderId="37" xfId="54" applyNumberFormat="1" applyFont="1" applyFill="1" applyBorder="1" applyAlignment="1" applyProtection="1">
      <alignment horizontal="left" vertical="center" wrapText="1" indent="1"/>
      <protection/>
    </xf>
    <xf numFmtId="49" fontId="13" fillId="0" borderId="0" xfId="54" applyNumberFormat="1" applyFont="1" applyFill="1" applyBorder="1" applyAlignment="1" applyProtection="1">
      <alignment horizontal="left" vertical="center" wrapText="1"/>
      <protection/>
    </xf>
    <xf numFmtId="49" fontId="17" fillId="0" borderId="0" xfId="54" applyNumberFormat="1" applyFont="1" applyFill="1" applyBorder="1" applyAlignment="1" applyProtection="1">
      <alignment horizontal="left" vertical="center" wrapText="1"/>
      <protection/>
    </xf>
    <xf numFmtId="49" fontId="9" fillId="0" borderId="0" xfId="54" applyNumberFormat="1" applyFont="1" applyFill="1" applyBorder="1" applyAlignment="1" applyProtection="1">
      <alignment horizontal="left" vertical="center" wrapText="1"/>
      <protection/>
    </xf>
    <xf numFmtId="49" fontId="9" fillId="0" borderId="38" xfId="54" applyNumberFormat="1" applyFont="1" applyFill="1" applyBorder="1" applyAlignment="1" applyProtection="1">
      <alignment horizontal="left" vertical="center" wrapText="1" indent="1"/>
      <protection/>
    </xf>
    <xf numFmtId="49" fontId="2" fillId="0" borderId="0" xfId="54" applyNumberFormat="1" applyFont="1" applyFill="1">
      <alignment/>
      <protection/>
    </xf>
    <xf numFmtId="49" fontId="2" fillId="0" borderId="0" xfId="54" applyNumberFormat="1" applyFont="1" applyFill="1" applyBorder="1" applyAlignment="1" applyProtection="1">
      <alignment horizontal="centerContinuous" vertical="center"/>
      <protection/>
    </xf>
    <xf numFmtId="49" fontId="18" fillId="0" borderId="37" xfId="54" applyNumberFormat="1" applyFont="1" applyFill="1" applyBorder="1" applyAlignment="1" applyProtection="1">
      <alignment horizontal="center" vertical="center" wrapText="1"/>
      <protection/>
    </xf>
    <xf numFmtId="49" fontId="8" fillId="0" borderId="37" xfId="54" applyNumberFormat="1" applyFont="1" applyFill="1" applyBorder="1" applyAlignment="1" applyProtection="1">
      <alignment horizontal="center" vertical="center" wrapText="1"/>
      <protection/>
    </xf>
    <xf numFmtId="49" fontId="11" fillId="0" borderId="39" xfId="54" applyNumberFormat="1" applyFont="1" applyFill="1" applyBorder="1" applyAlignment="1" applyProtection="1">
      <alignment horizontal="left" vertical="center" wrapText="1" indent="1"/>
      <protection/>
    </xf>
    <xf numFmtId="49" fontId="13" fillId="0" borderId="39" xfId="54" applyNumberFormat="1" applyFont="1" applyFill="1" applyBorder="1" applyAlignment="1" applyProtection="1">
      <alignment horizontal="left" vertical="center" wrapText="1" indent="1"/>
      <protection/>
    </xf>
    <xf numFmtId="49" fontId="13" fillId="0" borderId="40" xfId="54" applyNumberFormat="1" applyFont="1" applyFill="1" applyBorder="1" applyAlignment="1" applyProtection="1">
      <alignment horizontal="left" vertical="center" wrapText="1" indent="1"/>
      <protection/>
    </xf>
    <xf numFmtId="49" fontId="13" fillId="0" borderId="17" xfId="54" applyNumberFormat="1" applyFont="1" applyFill="1" applyBorder="1" applyAlignment="1" applyProtection="1">
      <alignment horizontal="left" vertical="center" wrapText="1" indent="1"/>
      <protection/>
    </xf>
    <xf numFmtId="49" fontId="13" fillId="0" borderId="0" xfId="54" applyNumberFormat="1" applyFont="1" applyFill="1" applyBorder="1" applyAlignment="1" applyProtection="1">
      <alignment horizontal="left" vertical="center" wrapText="1" indent="1"/>
      <protection/>
    </xf>
    <xf numFmtId="49" fontId="2" fillId="0" borderId="0" xfId="54" applyNumberFormat="1" applyFont="1" applyFill="1" applyBorder="1" applyAlignment="1" applyProtection="1">
      <alignment horizontal="center" vertical="center" wrapText="1"/>
      <protection/>
    </xf>
    <xf numFmtId="49" fontId="13" fillId="0" borderId="38" xfId="54" applyNumberFormat="1" applyFont="1" applyFill="1" applyBorder="1" applyAlignment="1" applyProtection="1">
      <alignment horizontal="left" vertical="center" wrapText="1" indent="1"/>
      <protection/>
    </xf>
    <xf numFmtId="172" fontId="9" fillId="0" borderId="41" xfId="54" applyNumberFormat="1" applyFont="1" applyFill="1" applyBorder="1" applyAlignment="1" applyProtection="1">
      <alignment horizontal="right" vertical="center" wrapText="1"/>
      <protection locked="0"/>
    </xf>
    <xf numFmtId="172" fontId="11" fillId="0" borderId="42" xfId="54" applyNumberFormat="1" applyFont="1" applyFill="1" applyBorder="1" applyAlignment="1" applyProtection="1">
      <alignment horizontal="right" vertical="center" wrapText="1"/>
      <protection locked="0"/>
    </xf>
    <xf numFmtId="169" fontId="9" fillId="0" borderId="43" xfId="54" applyNumberFormat="1" applyFont="1" applyFill="1" applyBorder="1" applyAlignment="1" applyProtection="1">
      <alignment horizontal="right" vertical="center" wrapText="1" indent="1"/>
      <protection/>
    </xf>
    <xf numFmtId="172" fontId="9" fillId="0" borderId="44" xfId="54" applyNumberFormat="1" applyFont="1" applyFill="1" applyBorder="1" applyAlignment="1" applyProtection="1">
      <alignment horizontal="right" vertical="center" wrapText="1"/>
      <protection/>
    </xf>
    <xf numFmtId="172" fontId="13" fillId="0" borderId="42" xfId="54" applyNumberFormat="1" applyFont="1" applyFill="1" applyBorder="1" applyAlignment="1" applyProtection="1">
      <alignment horizontal="right" vertical="center" wrapText="1"/>
      <protection/>
    </xf>
    <xf numFmtId="172" fontId="13" fillId="0" borderId="45" xfId="54" applyNumberFormat="1" applyFont="1" applyFill="1" applyBorder="1" applyAlignment="1" applyProtection="1">
      <alignment horizontal="right" vertical="center" wrapText="1"/>
      <protection locked="0"/>
    </xf>
    <xf numFmtId="172" fontId="13" fillId="0" borderId="45" xfId="54" applyNumberFormat="1" applyFont="1" applyFill="1" applyBorder="1" applyAlignment="1" applyProtection="1">
      <alignment horizontal="right" vertical="center" wrapText="1"/>
      <protection/>
    </xf>
    <xf numFmtId="169" fontId="13" fillId="0" borderId="46" xfId="54" applyNumberFormat="1" applyFont="1" applyFill="1" applyBorder="1" applyAlignment="1" applyProtection="1">
      <alignment horizontal="right" vertical="center" wrapText="1" indent="1"/>
      <protection/>
    </xf>
    <xf numFmtId="169" fontId="13" fillId="0" borderId="10" xfId="54" applyNumberFormat="1" applyFont="1" applyFill="1" applyBorder="1" applyAlignment="1" applyProtection="1">
      <alignment horizontal="right" vertical="center" wrapText="1" indent="1"/>
      <protection/>
    </xf>
    <xf numFmtId="172" fontId="9" fillId="0" borderId="14" xfId="54" applyNumberFormat="1" applyFont="1" applyFill="1" applyBorder="1" applyAlignment="1" applyProtection="1">
      <alignment horizontal="right" vertical="center" wrapText="1"/>
      <protection locked="0"/>
    </xf>
    <xf numFmtId="169" fontId="15" fillId="0" borderId="12" xfId="54" applyNumberFormat="1" applyFont="1" applyFill="1" applyBorder="1" applyAlignment="1" applyProtection="1">
      <alignment horizontal="right" vertical="center" wrapText="1" indent="1"/>
      <protection/>
    </xf>
    <xf numFmtId="0" fontId="13" fillId="0" borderId="47" xfId="54" applyFont="1" applyFill="1" applyBorder="1" applyAlignment="1" applyProtection="1">
      <alignment vertical="center" wrapText="1"/>
      <protection/>
    </xf>
    <xf numFmtId="169" fontId="13" fillId="0" borderId="34" xfId="54" applyNumberFormat="1" applyFont="1" applyFill="1" applyBorder="1" applyAlignment="1" applyProtection="1">
      <alignment horizontal="right" vertical="center" wrapText="1"/>
      <protection/>
    </xf>
    <xf numFmtId="169" fontId="13" fillId="0" borderId="18" xfId="54" applyNumberFormat="1" applyFont="1" applyFill="1" applyBorder="1" applyAlignment="1" applyProtection="1">
      <alignment horizontal="right" vertical="center" wrapText="1"/>
      <protection/>
    </xf>
    <xf numFmtId="0" fontId="9" fillId="0" borderId="47" xfId="54" applyFont="1" applyFill="1" applyBorder="1" applyAlignment="1" applyProtection="1">
      <alignment vertical="center" wrapText="1"/>
      <protection/>
    </xf>
    <xf numFmtId="169" fontId="9" fillId="0" borderId="34" xfId="54" applyNumberFormat="1" applyFont="1" applyFill="1" applyBorder="1" applyAlignment="1" applyProtection="1">
      <alignment horizontal="right" vertical="center" wrapText="1"/>
      <protection/>
    </xf>
    <xf numFmtId="0" fontId="9" fillId="0" borderId="0" xfId="54" applyFont="1" applyFill="1">
      <alignment/>
      <protection/>
    </xf>
    <xf numFmtId="0" fontId="13" fillId="0" borderId="22" xfId="54" applyFont="1" applyFill="1" applyBorder="1" applyAlignment="1" applyProtection="1">
      <alignment vertical="center" wrapText="1"/>
      <protection/>
    </xf>
    <xf numFmtId="172" fontId="9" fillId="0" borderId="13" xfId="54" applyNumberFormat="1" applyFont="1" applyFill="1" applyBorder="1" applyAlignment="1" applyProtection="1">
      <alignment vertical="center" wrapText="1"/>
      <protection/>
    </xf>
    <xf numFmtId="169" fontId="13" fillId="0" borderId="29" xfId="54" applyNumberFormat="1" applyFont="1" applyFill="1" applyBorder="1" applyAlignment="1" applyProtection="1">
      <alignment horizontal="right" vertical="center" wrapText="1"/>
      <protection/>
    </xf>
    <xf numFmtId="169" fontId="13" fillId="0" borderId="13" xfId="54" applyNumberFormat="1" applyFont="1" applyFill="1" applyBorder="1" applyAlignment="1" applyProtection="1">
      <alignment horizontal="right" vertical="center" wrapText="1"/>
      <protection/>
    </xf>
    <xf numFmtId="0" fontId="13" fillId="0" borderId="19" xfId="54" applyFont="1" applyFill="1" applyBorder="1" applyAlignment="1" applyProtection="1">
      <alignment vertical="center" wrapText="1"/>
      <protection/>
    </xf>
    <xf numFmtId="172" fontId="9" fillId="0" borderId="14" xfId="54" applyNumberFormat="1" applyFont="1" applyFill="1" applyBorder="1" applyAlignment="1" applyProtection="1">
      <alignment vertical="center" wrapText="1"/>
      <protection/>
    </xf>
    <xf numFmtId="169" fontId="13" fillId="0" borderId="30" xfId="54" applyNumberFormat="1" applyFont="1" applyFill="1" applyBorder="1" applyAlignment="1" applyProtection="1">
      <alignment horizontal="right" vertical="center" wrapText="1"/>
      <protection/>
    </xf>
    <xf numFmtId="169" fontId="13" fillId="0" borderId="14" xfId="54" applyNumberFormat="1" applyFont="1" applyFill="1" applyBorder="1" applyAlignment="1" applyProtection="1">
      <alignment horizontal="right" vertical="center" wrapText="1"/>
      <protection/>
    </xf>
    <xf numFmtId="169" fontId="9" fillId="0" borderId="12" xfId="54" applyNumberFormat="1" applyFont="1" applyFill="1" applyBorder="1" applyAlignment="1" applyProtection="1">
      <alignment horizontal="right" vertical="center" wrapText="1"/>
      <protection/>
    </xf>
    <xf numFmtId="169" fontId="13" fillId="0" borderId="45" xfId="54" applyNumberFormat="1" applyFont="1" applyFill="1" applyBorder="1" applyAlignment="1" applyProtection="1">
      <alignment horizontal="right" vertical="center" wrapText="1"/>
      <protection locked="0"/>
    </xf>
    <xf numFmtId="169" fontId="13" fillId="0" borderId="48" xfId="54" applyNumberFormat="1" applyFont="1" applyFill="1" applyBorder="1" applyAlignment="1" applyProtection="1">
      <alignment horizontal="right" vertical="center" wrapText="1"/>
      <protection locked="0"/>
    </xf>
    <xf numFmtId="172" fontId="13" fillId="0" borderId="48" xfId="54" applyNumberFormat="1" applyFont="1" applyFill="1" applyBorder="1" applyAlignment="1" applyProtection="1">
      <alignment vertical="center" wrapText="1"/>
      <protection locked="0"/>
    </xf>
    <xf numFmtId="0" fontId="13" fillId="0" borderId="47" xfId="54" applyFont="1" applyFill="1" applyBorder="1" applyAlignment="1" applyProtection="1">
      <alignment horizontal="left" vertical="center" wrapText="1"/>
      <protection/>
    </xf>
    <xf numFmtId="169" fontId="13" fillId="0" borderId="34" xfId="54" applyNumberFormat="1" applyFont="1" applyFill="1" applyBorder="1" applyAlignment="1" applyProtection="1">
      <alignment horizontal="right" vertical="center" wrapText="1" indent="1"/>
      <protection/>
    </xf>
    <xf numFmtId="172" fontId="9" fillId="0" borderId="19" xfId="54" applyNumberFormat="1" applyFont="1" applyFill="1" applyBorder="1" applyAlignment="1" applyProtection="1">
      <alignment vertical="center" wrapText="1"/>
      <protection/>
    </xf>
    <xf numFmtId="169" fontId="13" fillId="0" borderId="19" xfId="54" applyNumberFormat="1" applyFont="1" applyFill="1" applyBorder="1" applyAlignment="1" applyProtection="1">
      <alignment horizontal="right" vertical="center" wrapText="1" indent="1"/>
      <protection/>
    </xf>
    <xf numFmtId="172" fontId="13" fillId="0" borderId="19" xfId="54" applyNumberFormat="1" applyFont="1" applyFill="1" applyBorder="1" applyAlignment="1" applyProtection="1">
      <alignment vertical="center" wrapText="1"/>
      <protection locked="0"/>
    </xf>
    <xf numFmtId="169" fontId="13" fillId="0" borderId="19" xfId="54" applyNumberFormat="1" applyFont="1" applyFill="1" applyBorder="1" applyAlignment="1" applyProtection="1">
      <alignment horizontal="right" indent="6"/>
      <protection/>
    </xf>
    <xf numFmtId="0" fontId="11" fillId="0" borderId="49" xfId="54" applyFont="1" applyFill="1" applyBorder="1" applyAlignment="1" applyProtection="1">
      <alignment horizontal="left" vertical="center" wrapText="1"/>
      <protection/>
    </xf>
    <xf numFmtId="172" fontId="9" fillId="0" borderId="50" xfId="54" applyNumberFormat="1" applyFont="1" applyFill="1" applyBorder="1" applyAlignment="1" applyProtection="1">
      <alignment vertical="center" wrapText="1"/>
      <protection locked="0"/>
    </xf>
    <xf numFmtId="172" fontId="9" fillId="0" borderId="27" xfId="54" applyNumberFormat="1" applyFont="1" applyFill="1" applyBorder="1" applyAlignment="1" applyProtection="1">
      <alignment vertical="center" wrapText="1"/>
      <protection/>
    </xf>
    <xf numFmtId="169" fontId="13" fillId="0" borderId="51" xfId="54" applyNumberFormat="1" applyFont="1" applyFill="1" applyBorder="1" applyAlignment="1" applyProtection="1">
      <alignment horizontal="right" vertical="center" wrapText="1" indent="2"/>
      <protection/>
    </xf>
    <xf numFmtId="169" fontId="13" fillId="0" borderId="19" xfId="54" applyNumberFormat="1" applyFont="1" applyFill="1" applyBorder="1" applyAlignment="1" applyProtection="1">
      <alignment horizontal="right" vertical="center" wrapText="1" indent="2"/>
      <protection/>
    </xf>
    <xf numFmtId="0" fontId="2" fillId="0" borderId="0" xfId="54" applyFont="1" applyFill="1" applyAlignment="1">
      <alignment/>
      <protection/>
    </xf>
    <xf numFmtId="0" fontId="3" fillId="0" borderId="0" xfId="54" applyFont="1" applyFill="1" applyAlignment="1">
      <alignment/>
      <protection/>
    </xf>
    <xf numFmtId="0" fontId="9" fillId="0" borderId="0" xfId="54" applyFont="1" applyFill="1" applyBorder="1" applyAlignment="1" applyProtection="1">
      <alignment horizontal="left" vertical="center" wrapText="1"/>
      <protection/>
    </xf>
    <xf numFmtId="169" fontId="9" fillId="0" borderId="0" xfId="54" applyNumberFormat="1" applyFont="1" applyFill="1" applyBorder="1" applyAlignment="1" applyProtection="1">
      <alignment horizontal="right" vertical="center" wrapText="1"/>
      <protection/>
    </xf>
    <xf numFmtId="0" fontId="19" fillId="0" borderId="0" xfId="54" applyFont="1" applyFill="1">
      <alignment/>
      <protection/>
    </xf>
    <xf numFmtId="169" fontId="13" fillId="0" borderId="28" xfId="54" applyNumberFormat="1" applyFont="1" applyFill="1" applyBorder="1" applyAlignment="1" applyProtection="1">
      <alignment horizontal="right" vertical="center" wrapText="1"/>
      <protection locked="0"/>
    </xf>
    <xf numFmtId="0" fontId="13" fillId="0" borderId="11" xfId="54" applyFont="1" applyFill="1" applyBorder="1" applyAlignment="1" applyProtection="1">
      <alignment horizontal="left" vertical="center" wrapText="1"/>
      <protection/>
    </xf>
    <xf numFmtId="0" fontId="9" fillId="0" borderId="0" xfId="54" applyFont="1" applyFill="1" applyBorder="1" applyAlignment="1" applyProtection="1">
      <alignment horizontal="center" vertical="center" wrapText="1"/>
      <protection/>
    </xf>
    <xf numFmtId="0" fontId="9" fillId="0" borderId="0" xfId="54" applyFont="1" applyFill="1" applyBorder="1" applyAlignment="1" applyProtection="1">
      <alignment vertical="center" wrapText="1"/>
      <protection/>
    </xf>
    <xf numFmtId="172" fontId="9" fillId="0" borderId="52" xfId="54" applyNumberFormat="1" applyFont="1" applyFill="1" applyBorder="1" applyAlignment="1" applyProtection="1">
      <alignment vertical="center" wrapText="1"/>
      <protection locked="0"/>
    </xf>
    <xf numFmtId="169" fontId="11" fillId="0" borderId="21" xfId="54" applyNumberFormat="1" applyFont="1" applyFill="1" applyBorder="1" applyAlignment="1" applyProtection="1">
      <alignment horizontal="right" vertical="center" wrapText="1" indent="1"/>
      <protection/>
    </xf>
    <xf numFmtId="169" fontId="11" fillId="0" borderId="29" xfId="54" applyNumberFormat="1" applyFont="1" applyFill="1" applyBorder="1" applyAlignment="1" applyProtection="1">
      <alignment horizontal="right" vertical="center" wrapText="1" indent="1"/>
      <protection/>
    </xf>
    <xf numFmtId="169" fontId="11" fillId="0" borderId="13" xfId="54" applyNumberFormat="1" applyFont="1" applyFill="1" applyBorder="1" applyAlignment="1" applyProtection="1">
      <alignment horizontal="right" vertical="center" wrapText="1"/>
      <protection locked="0"/>
    </xf>
    <xf numFmtId="173" fontId="13" fillId="0" borderId="19" xfId="54" applyNumberFormat="1" applyFont="1" applyFill="1" applyBorder="1" applyAlignment="1" applyProtection="1">
      <alignment vertical="center" wrapText="1"/>
      <protection/>
    </xf>
    <xf numFmtId="169" fontId="9" fillId="0" borderId="41" xfId="54" applyNumberFormat="1" applyFont="1" applyFill="1" applyBorder="1" applyAlignment="1" applyProtection="1">
      <alignment horizontal="right" vertical="center" wrapText="1"/>
      <protection/>
    </xf>
    <xf numFmtId="169" fontId="13" fillId="0" borderId="53" xfId="54" applyNumberFormat="1" applyFont="1" applyFill="1" applyBorder="1" applyAlignment="1" applyProtection="1">
      <alignment horizontal="right" vertical="center" wrapText="1"/>
      <protection/>
    </xf>
    <xf numFmtId="169" fontId="13" fillId="0" borderId="54" xfId="54" applyNumberFormat="1" applyFont="1" applyFill="1" applyBorder="1" applyAlignment="1" applyProtection="1">
      <alignment horizontal="right" vertical="center" wrapText="1"/>
      <protection/>
    </xf>
    <xf numFmtId="169" fontId="13" fillId="0" borderId="51" xfId="54" applyNumberFormat="1" applyFont="1" applyFill="1" applyBorder="1" applyAlignment="1" applyProtection="1">
      <alignment horizontal="right" vertical="center" wrapText="1"/>
      <protection/>
    </xf>
    <xf numFmtId="169" fontId="13" fillId="0" borderId="10" xfId="54" applyNumberFormat="1" applyFont="1" applyFill="1" applyBorder="1" applyAlignment="1" applyProtection="1">
      <alignment horizontal="right" vertical="center" wrapText="1"/>
      <protection/>
    </xf>
    <xf numFmtId="169" fontId="13" fillId="0" borderId="55" xfId="54" applyNumberFormat="1" applyFont="1" applyFill="1" applyBorder="1" applyAlignment="1" applyProtection="1">
      <alignment horizontal="right" vertical="center" wrapText="1"/>
      <protection/>
    </xf>
    <xf numFmtId="169" fontId="9" fillId="0" borderId="43" xfId="54" applyNumberFormat="1" applyFont="1" applyFill="1" applyBorder="1" applyAlignment="1" applyProtection="1">
      <alignment horizontal="right" vertical="center" wrapText="1"/>
      <protection/>
    </xf>
    <xf numFmtId="169" fontId="13" fillId="0" borderId="56" xfId="54" applyNumberFormat="1" applyFont="1" applyFill="1" applyBorder="1" applyAlignment="1" applyProtection="1">
      <alignment horizontal="right" vertical="center" wrapText="1"/>
      <protection/>
    </xf>
    <xf numFmtId="169" fontId="9" fillId="0" borderId="11" xfId="54" applyNumberFormat="1" applyFont="1" applyFill="1" applyBorder="1" applyAlignment="1" applyProtection="1">
      <alignment horizontal="right" vertical="center" wrapText="1"/>
      <protection/>
    </xf>
    <xf numFmtId="169" fontId="13" fillId="0" borderId="33" xfId="54" applyNumberFormat="1" applyFont="1" applyFill="1" applyBorder="1" applyAlignment="1" applyProtection="1">
      <alignment horizontal="right" vertical="center" wrapText="1"/>
      <protection/>
    </xf>
    <xf numFmtId="169" fontId="13" fillId="0" borderId="30" xfId="54" applyNumberFormat="1" applyFont="1" applyFill="1" applyBorder="1" applyAlignment="1" applyProtection="1">
      <alignment horizontal="right" vertical="center" wrapText="1"/>
      <protection/>
    </xf>
    <xf numFmtId="169" fontId="13" fillId="0" borderId="31" xfId="54" applyNumberFormat="1" applyFont="1" applyFill="1" applyBorder="1" applyAlignment="1" applyProtection="1">
      <alignment horizontal="right" vertical="center" wrapText="1"/>
      <protection/>
    </xf>
    <xf numFmtId="169" fontId="15" fillId="0" borderId="25" xfId="54" applyNumberFormat="1" applyFont="1" applyFill="1" applyBorder="1" applyAlignment="1" applyProtection="1">
      <alignment horizontal="right" vertical="center" wrapText="1"/>
      <protection/>
    </xf>
    <xf numFmtId="49" fontId="13" fillId="0" borderId="57" xfId="54" applyNumberFormat="1" applyFont="1" applyFill="1" applyBorder="1" applyAlignment="1" applyProtection="1">
      <alignment horizontal="left" vertical="center" wrapText="1" indent="1"/>
      <protection/>
    </xf>
    <xf numFmtId="0" fontId="11" fillId="0" borderId="58" xfId="54" applyFont="1" applyFill="1" applyBorder="1" applyAlignment="1" applyProtection="1">
      <alignment horizontal="left" vertical="center" wrapText="1"/>
      <protection/>
    </xf>
    <xf numFmtId="172" fontId="9" fillId="0" borderId="59" xfId="54" applyNumberFormat="1" applyFont="1" applyFill="1" applyBorder="1" applyAlignment="1" applyProtection="1">
      <alignment vertical="center" wrapText="1"/>
      <protection/>
    </xf>
    <xf numFmtId="173" fontId="13" fillId="0" borderId="19" xfId="54" applyNumberFormat="1" applyFont="1" applyFill="1" applyBorder="1" applyAlignment="1" applyProtection="1">
      <alignment horizontal="right" vertical="center" wrapText="1" indent="6"/>
      <protection/>
    </xf>
    <xf numFmtId="1" fontId="13" fillId="0" borderId="19" xfId="54" applyNumberFormat="1" applyFont="1" applyFill="1" applyBorder="1" applyAlignment="1" applyProtection="1">
      <alignment horizontal="right" vertical="center" wrapText="1"/>
      <protection/>
    </xf>
    <xf numFmtId="173" fontId="13" fillId="0" borderId="29" xfId="54" applyNumberFormat="1" applyFont="1" applyFill="1" applyBorder="1" applyAlignment="1" applyProtection="1">
      <alignment horizontal="right" vertical="center" wrapText="1" indent="6"/>
      <protection/>
    </xf>
    <xf numFmtId="172" fontId="13" fillId="0" borderId="60" xfId="54" applyNumberFormat="1" applyFont="1" applyFill="1" applyBorder="1" applyAlignment="1" applyProtection="1">
      <alignment horizontal="right" vertical="center" wrapText="1"/>
      <protection/>
    </xf>
    <xf numFmtId="169" fontId="13" fillId="0" borderId="13" xfId="54" applyNumberFormat="1" applyFont="1" applyFill="1" applyBorder="1" applyAlignment="1" applyProtection="1">
      <alignment horizontal="right" vertical="center" wrapText="1"/>
      <protection/>
    </xf>
    <xf numFmtId="0" fontId="9" fillId="0" borderId="22" xfId="54" applyFont="1" applyFill="1" applyBorder="1" applyAlignment="1" applyProtection="1">
      <alignment horizontal="left" vertical="center" wrapText="1"/>
      <protection/>
    </xf>
    <xf numFmtId="173" fontId="11" fillId="0" borderId="53" xfId="54" applyNumberFormat="1" applyFont="1" applyFill="1" applyBorder="1" applyAlignment="1" applyProtection="1">
      <alignment horizontal="right" vertical="center" wrapText="1" indent="1"/>
      <protection/>
    </xf>
    <xf numFmtId="0" fontId="2" fillId="0" borderId="0" xfId="54" applyFont="1" applyFill="1" applyAlignment="1">
      <alignment horizontal="left"/>
      <protection/>
    </xf>
    <xf numFmtId="172" fontId="4" fillId="0" borderId="10" xfId="54" applyNumberFormat="1" applyFont="1" applyFill="1" applyBorder="1" applyAlignment="1" applyProtection="1">
      <alignment horizontal="left" vertical="center"/>
      <protection/>
    </xf>
    <xf numFmtId="169" fontId="9" fillId="0" borderId="0" xfId="54" applyNumberFormat="1" applyFont="1" applyFill="1" applyBorder="1" applyAlignment="1" applyProtection="1">
      <alignment horizontal="center" vertical="center" wrapText="1"/>
      <protection/>
    </xf>
    <xf numFmtId="0" fontId="13" fillId="0" borderId="0" xfId="54" applyFont="1" applyFill="1" applyBorder="1" applyAlignment="1" applyProtection="1">
      <alignment horizontal="center" vertical="center" wrapText="1"/>
      <protection/>
    </xf>
    <xf numFmtId="0" fontId="17" fillId="0" borderId="17" xfId="54" applyFont="1" applyFill="1" applyBorder="1" applyAlignment="1" applyProtection="1">
      <alignment horizontal="left" vertical="center" wrapText="1"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KVRENMUNKA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6"/>
  <sheetViews>
    <sheetView tabSelected="1" zoomScalePageLayoutView="0" workbookViewId="0" topLeftCell="A1">
      <selection activeCell="A62" sqref="A62:F62"/>
    </sheetView>
  </sheetViews>
  <sheetFormatPr defaultColWidth="9.140625" defaultRowHeight="15"/>
  <cols>
    <col min="1" max="1" width="8.8515625" style="115" customWidth="1"/>
    <col min="2" max="2" width="67.00390625" style="52" customWidth="1"/>
    <col min="3" max="3" width="16.8515625" style="1" customWidth="1"/>
    <col min="4" max="4" width="16.140625" style="95" customWidth="1"/>
    <col min="5" max="5" width="14.7109375" style="95" customWidth="1"/>
    <col min="6" max="6" width="16.8515625" style="95" customWidth="1"/>
    <col min="7" max="7" width="7.7109375" style="1" customWidth="1"/>
    <col min="8" max="16384" width="9.140625" style="1" customWidth="1"/>
  </cols>
  <sheetData>
    <row r="1" spans="1:9" ht="15.75">
      <c r="A1" s="203" t="s">
        <v>170</v>
      </c>
      <c r="B1" s="203"/>
      <c r="C1" s="203"/>
      <c r="D1" s="203"/>
      <c r="E1" s="203"/>
      <c r="F1" s="203"/>
      <c r="G1" s="203"/>
      <c r="H1" s="203"/>
      <c r="I1" s="203"/>
    </row>
    <row r="2" spans="2:9" ht="15.75">
      <c r="B2" s="203"/>
      <c r="C2" s="203"/>
      <c r="D2" s="203"/>
      <c r="E2" s="203"/>
      <c r="F2" s="203"/>
      <c r="G2" s="203"/>
      <c r="H2" s="203"/>
      <c r="I2" s="203"/>
    </row>
    <row r="3" spans="2:9" ht="15.75">
      <c r="B3" s="166" t="s">
        <v>99</v>
      </c>
      <c r="C3" s="166"/>
      <c r="D3" s="166"/>
      <c r="E3" s="166"/>
      <c r="F3" s="166"/>
      <c r="G3" s="166"/>
      <c r="H3" s="166"/>
      <c r="I3" s="166"/>
    </row>
    <row r="4" spans="2:9" ht="15.75">
      <c r="B4" s="166" t="s">
        <v>133</v>
      </c>
      <c r="C4" s="166"/>
      <c r="D4" s="166"/>
      <c r="E4" s="166"/>
      <c r="F4" s="166"/>
      <c r="G4" s="166"/>
      <c r="H4" s="166"/>
      <c r="I4" s="166"/>
    </row>
    <row r="5" spans="2:9" ht="15.75">
      <c r="B5" s="166"/>
      <c r="C5" s="166"/>
      <c r="D5" s="166"/>
      <c r="E5" s="166"/>
      <c r="F5" s="166"/>
      <c r="G5" s="166"/>
      <c r="H5" s="166"/>
      <c r="I5" s="166"/>
    </row>
    <row r="6" spans="1:6" ht="15.75" customHeight="1">
      <c r="A6" s="116" t="s">
        <v>0</v>
      </c>
      <c r="B6" s="38"/>
      <c r="C6" s="2"/>
      <c r="D6" s="71"/>
      <c r="E6" s="71"/>
      <c r="F6" s="53" t="s">
        <v>1</v>
      </c>
    </row>
    <row r="7" spans="1:6" ht="15.75" customHeight="1" thickBot="1">
      <c r="A7" s="204"/>
      <c r="B7" s="204"/>
      <c r="C7" s="3"/>
      <c r="D7" s="72"/>
      <c r="E7" s="72"/>
      <c r="F7" s="54" t="s">
        <v>161</v>
      </c>
    </row>
    <row r="8" spans="1:6" ht="37.5" customHeight="1" thickBot="1">
      <c r="A8" s="117"/>
      <c r="B8" s="4" t="s">
        <v>2</v>
      </c>
      <c r="C8" s="5" t="s">
        <v>162</v>
      </c>
      <c r="D8" s="55" t="s">
        <v>63</v>
      </c>
      <c r="E8" s="55" t="s">
        <v>64</v>
      </c>
      <c r="F8" s="56" t="s">
        <v>131</v>
      </c>
    </row>
    <row r="9" spans="1:6" s="8" customFormat="1" ht="12" customHeight="1" thickBot="1">
      <c r="A9" s="118"/>
      <c r="B9" s="6" t="s">
        <v>3</v>
      </c>
      <c r="C9" s="7" t="s">
        <v>4</v>
      </c>
      <c r="D9" s="57" t="s">
        <v>65</v>
      </c>
      <c r="E9" s="57" t="s">
        <v>66</v>
      </c>
      <c r="F9" s="58" t="s">
        <v>67</v>
      </c>
    </row>
    <row r="10" spans="1:6" s="10" customFormat="1" ht="15" customHeight="1" thickBot="1">
      <c r="A10" s="110" t="s">
        <v>5</v>
      </c>
      <c r="B10" s="39" t="s">
        <v>135</v>
      </c>
      <c r="C10" s="9">
        <f>SUM(C11:C13)</f>
        <v>59217833</v>
      </c>
      <c r="D10" s="180">
        <f>SUM(D11:D13)</f>
        <v>59217833</v>
      </c>
      <c r="E10" s="98">
        <f>SUM(E11:E13)</f>
        <v>0</v>
      </c>
      <c r="F10" s="99">
        <f>SUM(F11:F13)</f>
        <v>0</v>
      </c>
    </row>
    <row r="11" spans="1:6" s="10" customFormat="1" ht="15" customHeight="1">
      <c r="A11" s="109" t="s">
        <v>71</v>
      </c>
      <c r="B11" s="41" t="s">
        <v>68</v>
      </c>
      <c r="C11" s="11">
        <v>3906541</v>
      </c>
      <c r="D11" s="85">
        <v>3906541</v>
      </c>
      <c r="E11" s="76"/>
      <c r="F11" s="60"/>
    </row>
    <row r="12" spans="1:6" s="10" customFormat="1" ht="15" customHeight="1">
      <c r="A12" s="108" t="s">
        <v>72</v>
      </c>
      <c r="B12" s="104" t="s">
        <v>101</v>
      </c>
      <c r="C12" s="135">
        <v>54096702</v>
      </c>
      <c r="D12" s="181">
        <v>54096702</v>
      </c>
      <c r="E12" s="105"/>
      <c r="F12" s="106"/>
    </row>
    <row r="13" spans="1:6" s="10" customFormat="1" ht="15" customHeight="1" thickBot="1">
      <c r="A13" s="109" t="s">
        <v>73</v>
      </c>
      <c r="B13" s="41" t="s">
        <v>69</v>
      </c>
      <c r="C13" s="11">
        <v>1214590</v>
      </c>
      <c r="D13" s="85">
        <v>1214590</v>
      </c>
      <c r="E13" s="76"/>
      <c r="F13" s="60"/>
    </row>
    <row r="14" spans="1:6" s="10" customFormat="1" ht="15" customHeight="1" thickBot="1">
      <c r="A14" s="110" t="s">
        <v>6</v>
      </c>
      <c r="B14" s="101" t="s">
        <v>102</v>
      </c>
      <c r="C14" s="9">
        <f>SUM(C15:C17)</f>
        <v>41095418</v>
      </c>
      <c r="D14" s="180">
        <f>SUM(D15:D17)</f>
        <v>41095418</v>
      </c>
      <c r="E14" s="102"/>
      <c r="F14" s="103"/>
    </row>
    <row r="15" spans="1:6" s="10" customFormat="1" ht="15" customHeight="1">
      <c r="A15" s="109" t="s">
        <v>7</v>
      </c>
      <c r="B15" s="41" t="s">
        <v>68</v>
      </c>
      <c r="C15" s="11">
        <v>310000</v>
      </c>
      <c r="D15" s="85">
        <v>310000</v>
      </c>
      <c r="E15" s="76"/>
      <c r="F15" s="60"/>
    </row>
    <row r="16" spans="1:6" s="10" customFormat="1" ht="15" customHeight="1">
      <c r="A16" s="108" t="s">
        <v>13</v>
      </c>
      <c r="B16" s="104" t="s">
        <v>103</v>
      </c>
      <c r="C16" s="135">
        <v>40676317</v>
      </c>
      <c r="D16" s="181">
        <v>40676317</v>
      </c>
      <c r="E16" s="105"/>
      <c r="F16" s="106"/>
    </row>
    <row r="17" spans="1:6" s="10" customFormat="1" ht="15" customHeight="1" thickBot="1">
      <c r="A17" s="109" t="s">
        <v>14</v>
      </c>
      <c r="B17" s="41" t="s">
        <v>69</v>
      </c>
      <c r="C17" s="11">
        <v>109101</v>
      </c>
      <c r="D17" s="85">
        <v>109101</v>
      </c>
      <c r="E17" s="76"/>
      <c r="F17" s="60"/>
    </row>
    <row r="18" spans="1:6" s="10" customFormat="1" ht="15" customHeight="1" thickBot="1">
      <c r="A18" s="110" t="s">
        <v>74</v>
      </c>
      <c r="B18" s="101" t="s">
        <v>70</v>
      </c>
      <c r="C18" s="9">
        <f>SUM(C19:C24)</f>
        <v>16527163</v>
      </c>
      <c r="D18" s="180">
        <f>SUM(D19:D24)</f>
        <v>10944863</v>
      </c>
      <c r="E18" s="188">
        <f>SUM(E19:E23)</f>
        <v>5582300</v>
      </c>
      <c r="F18" s="99">
        <f>SUM(F19:F23)</f>
        <v>0</v>
      </c>
    </row>
    <row r="19" spans="1:6" s="10" customFormat="1" ht="15" customHeight="1" thickBot="1">
      <c r="A19" s="109" t="s">
        <v>75</v>
      </c>
      <c r="B19" s="43" t="s">
        <v>16</v>
      </c>
      <c r="C19" s="96">
        <v>3965000</v>
      </c>
      <c r="D19" s="182">
        <v>600000</v>
      </c>
      <c r="E19" s="91">
        <v>3365000</v>
      </c>
      <c r="F19" s="92"/>
    </row>
    <row r="20" spans="1:6" s="10" customFormat="1" ht="15" customHeight="1" thickBot="1">
      <c r="A20" s="108" t="s">
        <v>76</v>
      </c>
      <c r="B20" s="40" t="s">
        <v>104</v>
      </c>
      <c r="C20" s="9">
        <v>1544587</v>
      </c>
      <c r="D20" s="183">
        <v>944587</v>
      </c>
      <c r="E20" s="149">
        <v>600000</v>
      </c>
      <c r="F20" s="106"/>
    </row>
    <row r="21" spans="1:6" s="10" customFormat="1" ht="15" customHeight="1" thickBot="1">
      <c r="A21" s="108" t="s">
        <v>77</v>
      </c>
      <c r="B21" s="40" t="s">
        <v>105</v>
      </c>
      <c r="C21" s="9">
        <v>4992396</v>
      </c>
      <c r="D21" s="183">
        <v>4992396</v>
      </c>
      <c r="E21" s="149"/>
      <c r="F21" s="106"/>
    </row>
    <row r="22" spans="1:6" s="10" customFormat="1" ht="15" customHeight="1" thickBot="1">
      <c r="A22" s="108" t="s">
        <v>78</v>
      </c>
      <c r="B22" s="42" t="s">
        <v>106</v>
      </c>
      <c r="C22" s="9">
        <v>1972358</v>
      </c>
      <c r="D22" s="183">
        <v>1972358</v>
      </c>
      <c r="E22" s="149"/>
      <c r="F22" s="106"/>
    </row>
    <row r="23" spans="1:6" s="10" customFormat="1" ht="15" customHeight="1" thickBot="1">
      <c r="A23" s="108" t="s">
        <v>79</v>
      </c>
      <c r="B23" s="40" t="s">
        <v>17</v>
      </c>
      <c r="C23" s="9">
        <v>3752822</v>
      </c>
      <c r="D23" s="183">
        <v>2135522</v>
      </c>
      <c r="E23" s="149">
        <v>1617300</v>
      </c>
      <c r="F23" s="106"/>
    </row>
    <row r="24" spans="1:6" s="10" customFormat="1" ht="15" customHeight="1" thickBot="1">
      <c r="A24" s="109" t="s">
        <v>169</v>
      </c>
      <c r="B24" s="42" t="s">
        <v>107</v>
      </c>
      <c r="C24" s="100">
        <v>300000</v>
      </c>
      <c r="D24" s="184">
        <v>300000</v>
      </c>
      <c r="E24" s="189"/>
      <c r="F24" s="171"/>
    </row>
    <row r="25" spans="1:6" s="10" customFormat="1" ht="15" customHeight="1" thickBot="1">
      <c r="A25" s="110" t="s">
        <v>80</v>
      </c>
      <c r="B25" s="39" t="s">
        <v>96</v>
      </c>
      <c r="C25" s="9">
        <v>38420000</v>
      </c>
      <c r="D25" s="126">
        <f>SUM(D32+D31+D30+D28+D27)</f>
        <v>38270000</v>
      </c>
      <c r="E25" s="97">
        <f>SUM(E29)</f>
        <v>150000</v>
      </c>
      <c r="F25" s="9">
        <f>SUM(F26:F32)</f>
        <v>0</v>
      </c>
    </row>
    <row r="26" spans="1:6" s="12" customFormat="1" ht="15" customHeight="1" thickBot="1">
      <c r="A26" s="119" t="s">
        <v>81</v>
      </c>
      <c r="B26" s="44" t="s">
        <v>8</v>
      </c>
      <c r="C26" s="96">
        <v>36000</v>
      </c>
      <c r="D26" s="127">
        <v>35900</v>
      </c>
      <c r="E26" s="107">
        <f>SUM(E27:E30)</f>
        <v>150000</v>
      </c>
      <c r="F26" s="107">
        <f>SUM(F27:F30)</f>
        <v>0</v>
      </c>
    </row>
    <row r="27" spans="1:6" s="10" customFormat="1" ht="15" customHeight="1" thickBot="1">
      <c r="A27" s="108" t="s">
        <v>82</v>
      </c>
      <c r="B27" s="40" t="s">
        <v>9</v>
      </c>
      <c r="C27" s="9">
        <v>3300000</v>
      </c>
      <c r="D27" s="185">
        <v>3300000</v>
      </c>
      <c r="E27" s="190"/>
      <c r="F27" s="61"/>
    </row>
    <row r="28" spans="1:6" s="10" customFormat="1" ht="15" customHeight="1" thickBot="1">
      <c r="A28" s="108" t="s">
        <v>83</v>
      </c>
      <c r="B28" s="40" t="s">
        <v>10</v>
      </c>
      <c r="C28" s="9">
        <v>4800000</v>
      </c>
      <c r="D28" s="185">
        <v>4800000</v>
      </c>
      <c r="E28" s="190"/>
      <c r="F28" s="61"/>
    </row>
    <row r="29" spans="1:6" s="10" customFormat="1" ht="15" customHeight="1" thickBot="1">
      <c r="A29" s="108" t="s">
        <v>84</v>
      </c>
      <c r="B29" s="40" t="s">
        <v>11</v>
      </c>
      <c r="C29" s="9">
        <v>150000</v>
      </c>
      <c r="D29" s="185"/>
      <c r="E29" s="190">
        <v>150000</v>
      </c>
      <c r="F29" s="61"/>
    </row>
    <row r="30" spans="1:6" s="10" customFormat="1" ht="15" customHeight="1" thickBot="1">
      <c r="A30" s="108" t="s">
        <v>85</v>
      </c>
      <c r="B30" s="40" t="s">
        <v>12</v>
      </c>
      <c r="C30" s="9">
        <v>24000000</v>
      </c>
      <c r="D30" s="185">
        <v>24000000</v>
      </c>
      <c r="E30" s="77"/>
      <c r="F30" s="61"/>
    </row>
    <row r="31" spans="1:6" s="10" customFormat="1" ht="15" customHeight="1" thickBot="1">
      <c r="A31" s="108" t="s">
        <v>86</v>
      </c>
      <c r="B31" s="40" t="s">
        <v>108</v>
      </c>
      <c r="C31" s="9">
        <v>170000</v>
      </c>
      <c r="D31" s="185">
        <v>170000</v>
      </c>
      <c r="E31" s="77"/>
      <c r="F31" s="61"/>
    </row>
    <row r="32" spans="1:6" s="10" customFormat="1" ht="15" customHeight="1" thickBot="1">
      <c r="A32" s="110" t="s">
        <v>87</v>
      </c>
      <c r="B32" s="172" t="s">
        <v>109</v>
      </c>
      <c r="C32" s="9">
        <v>6000000</v>
      </c>
      <c r="D32" s="186">
        <v>6000000</v>
      </c>
      <c r="E32" s="75"/>
      <c r="F32" s="59"/>
    </row>
    <row r="33" spans="1:6" s="10" customFormat="1" ht="15" customHeight="1" thickBot="1">
      <c r="A33" s="110" t="s">
        <v>19</v>
      </c>
      <c r="B33" s="39" t="s">
        <v>110</v>
      </c>
      <c r="C33" s="9">
        <v>108710982</v>
      </c>
      <c r="D33" s="186">
        <v>108710982</v>
      </c>
      <c r="E33" s="75"/>
      <c r="F33" s="62"/>
    </row>
    <row r="34" spans="1:6" s="10" customFormat="1" ht="15" customHeight="1" thickBot="1">
      <c r="A34" s="110" t="s">
        <v>20</v>
      </c>
      <c r="B34" s="39" t="s">
        <v>111</v>
      </c>
      <c r="C34" s="9">
        <f>SUM(C39+C35)</f>
        <v>9256680</v>
      </c>
      <c r="D34" s="129">
        <v>9256680</v>
      </c>
      <c r="E34" s="14">
        <f>+E35+E39</f>
        <v>0</v>
      </c>
      <c r="F34" s="14">
        <f>+F35+F39</f>
        <v>0</v>
      </c>
    </row>
    <row r="35" spans="1:6" s="10" customFormat="1" ht="15" customHeight="1" thickBot="1">
      <c r="A35" s="120" t="s">
        <v>156</v>
      </c>
      <c r="B35" s="44" t="s">
        <v>140</v>
      </c>
      <c r="C35" s="9">
        <v>9256680</v>
      </c>
      <c r="D35" s="130">
        <v>9256680</v>
      </c>
      <c r="E35" s="15">
        <f>SUM(E36+E37+E38)</f>
        <v>0</v>
      </c>
      <c r="F35" s="15">
        <f>SUM(F36+F37+F38)</f>
        <v>0</v>
      </c>
    </row>
    <row r="36" spans="1:6" s="10" customFormat="1" ht="15" customHeight="1" thickBot="1">
      <c r="A36" s="108" t="s">
        <v>157</v>
      </c>
      <c r="B36" s="40" t="s">
        <v>21</v>
      </c>
      <c r="C36" s="9">
        <v>5568000</v>
      </c>
      <c r="D36" s="131">
        <v>5568000</v>
      </c>
      <c r="E36" s="80"/>
      <c r="F36" s="61"/>
    </row>
    <row r="37" spans="1:6" s="10" customFormat="1" ht="15" customHeight="1" thickBot="1">
      <c r="A37" s="108" t="s">
        <v>158</v>
      </c>
      <c r="B37" s="40" t="s">
        <v>22</v>
      </c>
      <c r="C37" s="9"/>
      <c r="D37" s="131"/>
      <c r="E37" s="13"/>
      <c r="F37" s="61"/>
    </row>
    <row r="38" spans="1:6" s="10" customFormat="1" ht="15" customHeight="1" thickBot="1">
      <c r="A38" s="108" t="s">
        <v>159</v>
      </c>
      <c r="B38" s="40" t="s">
        <v>23</v>
      </c>
      <c r="C38" s="9">
        <v>3688680</v>
      </c>
      <c r="D38" s="131">
        <v>3688680</v>
      </c>
      <c r="E38" s="80"/>
      <c r="F38" s="61"/>
    </row>
    <row r="39" spans="1:6" s="10" customFormat="1" ht="15" customHeight="1" thickBot="1">
      <c r="A39" s="108" t="s">
        <v>160</v>
      </c>
      <c r="B39" s="44" t="s">
        <v>112</v>
      </c>
      <c r="C39" s="9"/>
      <c r="D39" s="132"/>
      <c r="E39" s="79"/>
      <c r="F39" s="66"/>
    </row>
    <row r="40" spans="1:6" s="10" customFormat="1" ht="15" customHeight="1" thickBot="1">
      <c r="A40" s="109" t="s">
        <v>24</v>
      </c>
      <c r="B40" s="201" t="s">
        <v>163</v>
      </c>
      <c r="C40" s="9">
        <v>15000000</v>
      </c>
      <c r="D40" s="199">
        <v>15000000</v>
      </c>
      <c r="E40" s="177"/>
      <c r="F40" s="200"/>
    </row>
    <row r="41" spans="1:6" s="10" customFormat="1" ht="15" customHeight="1" thickBot="1">
      <c r="A41" s="110" t="s">
        <v>27</v>
      </c>
      <c r="B41" s="39" t="s">
        <v>25</v>
      </c>
      <c r="C41" s="9">
        <v>8853244</v>
      </c>
      <c r="D41" s="129"/>
      <c r="E41" s="14">
        <v>8853244</v>
      </c>
      <c r="F41" s="14">
        <f>SUM(F42:F42)</f>
        <v>0</v>
      </c>
    </row>
    <row r="42" spans="1:6" s="10" customFormat="1" ht="15" customHeight="1" thickBot="1">
      <c r="A42" s="120" t="s">
        <v>54</v>
      </c>
      <c r="B42" s="43" t="s">
        <v>26</v>
      </c>
      <c r="C42" s="9">
        <v>8853244</v>
      </c>
      <c r="D42" s="187"/>
      <c r="E42" s="191">
        <v>8853244</v>
      </c>
      <c r="F42" s="65"/>
    </row>
    <row r="43" spans="1:8" s="10" customFormat="1" ht="15" customHeight="1" thickBot="1">
      <c r="A43" s="110" t="s">
        <v>28</v>
      </c>
      <c r="B43" s="39" t="s">
        <v>113</v>
      </c>
      <c r="C43" s="9">
        <v>1024305</v>
      </c>
      <c r="D43" s="186"/>
      <c r="E43" s="89">
        <v>1024305</v>
      </c>
      <c r="F43" s="59"/>
      <c r="H43" s="16"/>
    </row>
    <row r="44" spans="1:8" s="10" customFormat="1" ht="15" customHeight="1" thickBot="1">
      <c r="A44" s="110" t="s">
        <v>98</v>
      </c>
      <c r="B44" s="172" t="s">
        <v>127</v>
      </c>
      <c r="C44" s="9"/>
      <c r="D44" s="186"/>
      <c r="E44" s="89"/>
      <c r="F44" s="59"/>
      <c r="H44" s="16"/>
    </row>
    <row r="45" spans="1:8" s="10" customFormat="1" ht="15" customHeight="1" thickBot="1">
      <c r="A45" s="110" t="s">
        <v>128</v>
      </c>
      <c r="B45" s="172" t="s">
        <v>114</v>
      </c>
      <c r="C45" s="9">
        <v>1024305</v>
      </c>
      <c r="D45" s="186"/>
      <c r="E45" s="89">
        <v>1024305</v>
      </c>
      <c r="F45" s="59"/>
      <c r="H45" s="16"/>
    </row>
    <row r="46" spans="1:6" s="10" customFormat="1" ht="15" customHeight="1" thickBot="1">
      <c r="A46" s="110" t="s">
        <v>30</v>
      </c>
      <c r="B46" s="45" t="s">
        <v>29</v>
      </c>
      <c r="C46" s="9">
        <f>SUM(C10+C14+C18+C25+C33+C34+C41+C43+C40)</f>
        <v>298105625</v>
      </c>
      <c r="D46" s="9">
        <f>SUM(D10+D14+D18+D25+D33+D34+D41+D43+D40)</f>
        <v>282495776</v>
      </c>
      <c r="E46" s="192">
        <f>SUM(E10+E14+E18+E25+E32+E33+E34+E41+E43)</f>
        <v>15609849</v>
      </c>
      <c r="F46" s="136">
        <f>SUM(F10+F14+F18+F25+F32+F33+F34+F41)</f>
        <v>0</v>
      </c>
    </row>
    <row r="47" spans="1:6" s="10" customFormat="1" ht="15" customHeight="1" thickBot="1">
      <c r="A47" s="110" t="s">
        <v>36</v>
      </c>
      <c r="B47" s="39" t="s">
        <v>31</v>
      </c>
      <c r="C47" s="9">
        <v>199545448</v>
      </c>
      <c r="D47" s="129">
        <v>199545448</v>
      </c>
      <c r="E47" s="14">
        <f>SUM(E48:E49)</f>
        <v>0</v>
      </c>
      <c r="F47" s="14">
        <f>SUM(F48:F49)</f>
        <v>0</v>
      </c>
    </row>
    <row r="48" spans="1:6" s="10" customFormat="1" ht="15" customHeight="1" thickBot="1">
      <c r="A48" s="32" t="s">
        <v>38</v>
      </c>
      <c r="B48" s="46" t="s">
        <v>33</v>
      </c>
      <c r="C48" s="9">
        <v>199545448</v>
      </c>
      <c r="D48" s="133">
        <v>199545448</v>
      </c>
      <c r="E48" s="81"/>
      <c r="F48" s="67"/>
    </row>
    <row r="49" spans="1:6" s="10" customFormat="1" ht="15" customHeight="1" thickBot="1">
      <c r="A49" s="121" t="s">
        <v>164</v>
      </c>
      <c r="B49" s="47" t="s">
        <v>35</v>
      </c>
      <c r="C49" s="9"/>
      <c r="D49" s="134"/>
      <c r="E49" s="82"/>
      <c r="F49" s="68"/>
    </row>
    <row r="50" spans="1:6" s="10" customFormat="1" ht="15" customHeight="1" thickBot="1">
      <c r="A50" s="110" t="s">
        <v>39</v>
      </c>
      <c r="B50" s="39" t="s">
        <v>37</v>
      </c>
      <c r="C50" s="9">
        <v>0</v>
      </c>
      <c r="D50" s="128"/>
      <c r="E50" s="75"/>
      <c r="F50" s="62"/>
    </row>
    <row r="51" spans="1:7" s="10" customFormat="1" ht="15" customHeight="1" thickBot="1">
      <c r="A51" s="110" t="s">
        <v>92</v>
      </c>
      <c r="B51" s="39" t="s">
        <v>40</v>
      </c>
      <c r="C51" s="9">
        <f>SUM(C46+C47)</f>
        <v>497651073</v>
      </c>
      <c r="D51" s="186">
        <f>SUM(D46+D47)</f>
        <v>482041224</v>
      </c>
      <c r="E51" s="89">
        <f>SUM(E46+E47)</f>
        <v>15609849</v>
      </c>
      <c r="F51" s="75">
        <f>SUM(F46+F47)</f>
        <v>0</v>
      </c>
      <c r="G51" s="17"/>
    </row>
    <row r="52" spans="1:7" s="10" customFormat="1" ht="15" customHeight="1">
      <c r="A52" s="122"/>
      <c r="B52" s="48"/>
      <c r="C52" s="18"/>
      <c r="D52" s="83"/>
      <c r="E52" s="83"/>
      <c r="F52" s="69"/>
      <c r="G52" s="19"/>
    </row>
    <row r="53" spans="1:7" s="10" customFormat="1" ht="15" customHeight="1">
      <c r="A53" s="123"/>
      <c r="B53" s="49"/>
      <c r="C53" s="20"/>
      <c r="D53" s="84"/>
      <c r="E53" s="84"/>
      <c r="F53" s="70"/>
      <c r="G53" s="19"/>
    </row>
    <row r="54" spans="1:7" s="10" customFormat="1" ht="15.75" customHeight="1">
      <c r="A54" s="123"/>
      <c r="B54" s="49"/>
      <c r="C54" s="20"/>
      <c r="D54" s="84"/>
      <c r="E54" s="84"/>
      <c r="F54" s="70"/>
      <c r="G54" s="19"/>
    </row>
    <row r="55" spans="1:7" s="10" customFormat="1" ht="15" customHeight="1">
      <c r="A55" s="123"/>
      <c r="B55" s="174" t="s">
        <v>121</v>
      </c>
      <c r="C55" s="173"/>
      <c r="D55" s="205" t="s">
        <v>122</v>
      </c>
      <c r="E55" s="205"/>
      <c r="F55" s="70"/>
      <c r="G55" s="19"/>
    </row>
    <row r="56" spans="1:6" s="10" customFormat="1" ht="23.25" customHeight="1">
      <c r="A56" s="21" t="s">
        <v>130</v>
      </c>
      <c r="B56" s="21" t="s">
        <v>125</v>
      </c>
      <c r="C56" s="21"/>
      <c r="D56" s="206" t="s">
        <v>123</v>
      </c>
      <c r="E56" s="206"/>
      <c r="F56" s="21"/>
    </row>
    <row r="57" spans="1:6" s="10" customFormat="1" ht="19.5" customHeight="1">
      <c r="A57" s="111"/>
      <c r="B57" s="21"/>
      <c r="C57" s="21"/>
      <c r="D57" s="85"/>
      <c r="E57" s="85"/>
      <c r="F57" s="85"/>
    </row>
    <row r="58" spans="1:6" s="10" customFormat="1" ht="19.5" customHeight="1">
      <c r="A58" s="111"/>
      <c r="B58" s="21"/>
      <c r="C58" s="21"/>
      <c r="D58" s="85"/>
      <c r="E58" s="85"/>
      <c r="F58" s="85"/>
    </row>
    <row r="59" spans="1:6" s="10" customFormat="1" ht="19.5" customHeight="1">
      <c r="A59" s="111"/>
      <c r="B59" s="21"/>
      <c r="C59" s="21"/>
      <c r="D59" s="85"/>
      <c r="E59" s="85"/>
      <c r="F59" s="85"/>
    </row>
    <row r="60" spans="1:6" s="10" customFormat="1" ht="19.5" customHeight="1">
      <c r="A60" s="111"/>
      <c r="B60" s="21"/>
      <c r="C60" s="21"/>
      <c r="D60" s="85"/>
      <c r="E60" s="85"/>
      <c r="F60" s="85"/>
    </row>
    <row r="61" spans="1:6" s="10" customFormat="1" ht="19.5" customHeight="1">
      <c r="A61" s="111"/>
      <c r="B61" s="21"/>
      <c r="C61" s="21"/>
      <c r="D61" s="85"/>
      <c r="E61" s="85"/>
      <c r="F61" s="85"/>
    </row>
    <row r="62" spans="1:6" s="10" customFormat="1" ht="19.5" customHeight="1">
      <c r="A62" s="203" t="s">
        <v>171</v>
      </c>
      <c r="B62" s="203"/>
      <c r="C62" s="203"/>
      <c r="D62" s="203"/>
      <c r="E62" s="203"/>
      <c r="F62" s="203"/>
    </row>
    <row r="63" spans="1:6" s="10" customFormat="1" ht="19.5" customHeight="1">
      <c r="A63" s="111"/>
      <c r="B63" s="21"/>
      <c r="C63" s="21"/>
      <c r="D63" s="85"/>
      <c r="E63" s="85"/>
      <c r="F63" s="85"/>
    </row>
    <row r="64" spans="1:6" s="170" customFormat="1" ht="19.5" customHeight="1">
      <c r="A64" s="167"/>
      <c r="B64" s="166" t="s">
        <v>99</v>
      </c>
      <c r="C64" s="168"/>
      <c r="D64" s="169"/>
      <c r="E64" s="169"/>
      <c r="F64" s="169"/>
    </row>
    <row r="65" spans="1:6" s="170" customFormat="1" ht="19.5" customHeight="1">
      <c r="A65" s="113"/>
      <c r="B65" s="166" t="s">
        <v>134</v>
      </c>
      <c r="C65" s="168"/>
      <c r="D65" s="169"/>
      <c r="E65" s="169"/>
      <c r="F65" s="169"/>
    </row>
    <row r="66" spans="1:6" s="10" customFormat="1" ht="12.75" customHeight="1">
      <c r="A66" s="124"/>
      <c r="B66" s="22"/>
      <c r="C66" s="23"/>
      <c r="D66" s="86"/>
      <c r="E66" s="86"/>
      <c r="F66" s="86"/>
    </row>
    <row r="67" spans="2:6" ht="16.5" customHeight="1">
      <c r="B67" s="50" t="s">
        <v>41</v>
      </c>
      <c r="C67" s="2"/>
      <c r="D67" s="71"/>
      <c r="E67" s="71"/>
      <c r="F67" s="53" t="s">
        <v>42</v>
      </c>
    </row>
    <row r="68" spans="1:6" ht="16.5" customHeight="1" thickBot="1">
      <c r="A68" s="204"/>
      <c r="B68" s="204"/>
      <c r="C68" s="3"/>
      <c r="D68" s="72"/>
      <c r="E68" s="72"/>
      <c r="F68" s="54" t="s">
        <v>161</v>
      </c>
    </row>
    <row r="69" spans="1:6" ht="37.5" customHeight="1" thickBot="1">
      <c r="A69" s="117"/>
      <c r="B69" s="4" t="s">
        <v>43</v>
      </c>
      <c r="C69" s="5" t="s">
        <v>162</v>
      </c>
      <c r="D69" s="73" t="s">
        <v>63</v>
      </c>
      <c r="E69" s="55" t="s">
        <v>64</v>
      </c>
      <c r="F69" s="74" t="s">
        <v>132</v>
      </c>
    </row>
    <row r="70" spans="1:6" s="8" customFormat="1" ht="12" customHeight="1" thickBot="1">
      <c r="A70" s="118"/>
      <c r="B70" s="6" t="s">
        <v>3</v>
      </c>
      <c r="C70" s="7" t="s">
        <v>4</v>
      </c>
      <c r="D70" s="57" t="s">
        <v>65</v>
      </c>
      <c r="E70" s="57" t="s">
        <v>66</v>
      </c>
      <c r="F70" s="58" t="s">
        <v>67</v>
      </c>
    </row>
    <row r="71" spans="1:6" s="25" customFormat="1" ht="18" customHeight="1" thickBot="1">
      <c r="A71" s="125" t="s">
        <v>5</v>
      </c>
      <c r="B71" s="39" t="s">
        <v>120</v>
      </c>
      <c r="C71" s="24">
        <f>SUM(C72:C75)</f>
        <v>59217833</v>
      </c>
      <c r="D71" s="24">
        <f>SUM(D72:D75)</f>
        <v>59217833</v>
      </c>
      <c r="E71" s="87"/>
      <c r="F71" s="88"/>
    </row>
    <row r="72" spans="1:6" s="25" customFormat="1" ht="18" customHeight="1">
      <c r="A72" s="125" t="s">
        <v>71</v>
      </c>
      <c r="B72" s="137" t="s">
        <v>93</v>
      </c>
      <c r="C72" s="24">
        <v>31855562</v>
      </c>
      <c r="D72" s="138">
        <v>31855562</v>
      </c>
      <c r="E72" s="138"/>
      <c r="F72" s="139"/>
    </row>
    <row r="73" spans="1:6" s="25" customFormat="1" ht="18" customHeight="1">
      <c r="A73" s="108" t="s">
        <v>72</v>
      </c>
      <c r="B73" s="147" t="s">
        <v>94</v>
      </c>
      <c r="C73" s="148">
        <v>6504293</v>
      </c>
      <c r="D73" s="149">
        <v>6504293</v>
      </c>
      <c r="E73" s="149"/>
      <c r="F73" s="150"/>
    </row>
    <row r="74" spans="1:6" s="25" customFormat="1" ht="18" customHeight="1">
      <c r="A74" s="109" t="s">
        <v>73</v>
      </c>
      <c r="B74" s="143" t="s">
        <v>95</v>
      </c>
      <c r="C74" s="144">
        <v>19968978</v>
      </c>
      <c r="D74" s="145">
        <v>19968978</v>
      </c>
      <c r="E74" s="145"/>
      <c r="F74" s="146"/>
    </row>
    <row r="75" spans="1:6" s="25" customFormat="1" ht="18" customHeight="1" thickBot="1">
      <c r="A75" s="109" t="s">
        <v>137</v>
      </c>
      <c r="B75" s="143" t="s">
        <v>136</v>
      </c>
      <c r="C75" s="144">
        <v>889000</v>
      </c>
      <c r="D75" s="145">
        <v>889000</v>
      </c>
      <c r="E75" s="145"/>
      <c r="F75" s="146"/>
    </row>
    <row r="76" spans="1:6" s="25" customFormat="1" ht="18" customHeight="1" thickBot="1">
      <c r="A76" s="125" t="s">
        <v>6</v>
      </c>
      <c r="B76" s="101" t="s">
        <v>116</v>
      </c>
      <c r="C76" s="24">
        <f>SUM(C77:C79)</f>
        <v>41095418</v>
      </c>
      <c r="D76" s="87">
        <f>SUM(D77:D79)</f>
        <v>41095418</v>
      </c>
      <c r="E76" s="87"/>
      <c r="F76" s="88"/>
    </row>
    <row r="77" spans="1:6" s="25" customFormat="1" ht="18" customHeight="1">
      <c r="A77" s="125" t="s">
        <v>7</v>
      </c>
      <c r="B77" s="137" t="s">
        <v>93</v>
      </c>
      <c r="C77" s="24">
        <v>30999972</v>
      </c>
      <c r="D77" s="138">
        <v>30999972</v>
      </c>
      <c r="E77" s="138"/>
      <c r="F77" s="139"/>
    </row>
    <row r="78" spans="1:6" s="25" customFormat="1" ht="18" customHeight="1">
      <c r="A78" s="108" t="s">
        <v>13</v>
      </c>
      <c r="B78" s="147" t="s">
        <v>94</v>
      </c>
      <c r="C78" s="148">
        <v>6302546</v>
      </c>
      <c r="D78" s="149">
        <v>6302546</v>
      </c>
      <c r="E78" s="149"/>
      <c r="F78" s="150"/>
    </row>
    <row r="79" spans="1:6" s="25" customFormat="1" ht="18" customHeight="1" thickBot="1">
      <c r="A79" s="109" t="s">
        <v>14</v>
      </c>
      <c r="B79" s="143" t="s">
        <v>95</v>
      </c>
      <c r="C79" s="144">
        <v>3792900</v>
      </c>
      <c r="D79" s="145">
        <v>3792900</v>
      </c>
      <c r="E79" s="145"/>
      <c r="F79" s="146"/>
    </row>
    <row r="80" spans="1:6" s="142" customFormat="1" ht="18" customHeight="1" thickBot="1">
      <c r="A80" s="114" t="s">
        <v>15</v>
      </c>
      <c r="B80" s="140" t="s">
        <v>97</v>
      </c>
      <c r="C80" s="24">
        <f>SUM(C94+C87+C84+C83+C82+C81)</f>
        <v>185615776</v>
      </c>
      <c r="D80" s="24">
        <f>SUM(D94+D87+D84+D83+D82+D81)</f>
        <v>181690776</v>
      </c>
      <c r="E80" s="141">
        <v>3925000</v>
      </c>
      <c r="F80" s="151">
        <f>SUM(F82+F83+F84+F87+F94+F98+F101+F103)</f>
        <v>0</v>
      </c>
    </row>
    <row r="81" spans="1:6" s="25" customFormat="1" ht="15" customHeight="1">
      <c r="A81" s="125" t="s">
        <v>18</v>
      </c>
      <c r="B81" s="155" t="s">
        <v>44</v>
      </c>
      <c r="C81" s="24">
        <v>28736526</v>
      </c>
      <c r="D81" s="156">
        <v>28736526</v>
      </c>
      <c r="E81" s="156"/>
      <c r="F81" s="67"/>
    </row>
    <row r="82" spans="1:6" s="25" customFormat="1" ht="15" customHeight="1">
      <c r="A82" s="108" t="s">
        <v>19</v>
      </c>
      <c r="B82" s="40" t="s">
        <v>45</v>
      </c>
      <c r="C82" s="157">
        <v>5611270</v>
      </c>
      <c r="D82" s="158">
        <v>5611270</v>
      </c>
      <c r="E82" s="158"/>
      <c r="F82" s="152"/>
    </row>
    <row r="83" spans="1:6" s="25" customFormat="1" ht="15" customHeight="1">
      <c r="A83" s="108" t="s">
        <v>20</v>
      </c>
      <c r="B83" s="40" t="s">
        <v>46</v>
      </c>
      <c r="C83" s="157">
        <v>52281541</v>
      </c>
      <c r="D83" s="158">
        <v>51106541</v>
      </c>
      <c r="E83" s="179">
        <v>1175000</v>
      </c>
      <c r="F83" s="153"/>
    </row>
    <row r="84" spans="1:6" s="25" customFormat="1" ht="15" customHeight="1">
      <c r="A84" s="108" t="s">
        <v>24</v>
      </c>
      <c r="B84" s="40" t="s">
        <v>115</v>
      </c>
      <c r="C84" s="157">
        <v>2400000</v>
      </c>
      <c r="D84" s="157">
        <v>2400000</v>
      </c>
      <c r="E84" s="159"/>
      <c r="F84" s="154"/>
    </row>
    <row r="85" spans="1:6" s="25" customFormat="1" ht="15" customHeight="1">
      <c r="A85" s="108" t="s">
        <v>88</v>
      </c>
      <c r="B85" s="51" t="s">
        <v>138</v>
      </c>
      <c r="C85" s="157">
        <v>2400000</v>
      </c>
      <c r="D85" s="159">
        <v>2400000</v>
      </c>
      <c r="E85" s="160"/>
      <c r="F85" s="153"/>
    </row>
    <row r="86" spans="1:6" s="25" customFormat="1" ht="15" customHeight="1">
      <c r="A86" s="108" t="s">
        <v>89</v>
      </c>
      <c r="B86" s="51" t="s">
        <v>117</v>
      </c>
      <c r="C86" s="157">
        <v>1400000</v>
      </c>
      <c r="D86" s="159">
        <v>140000</v>
      </c>
      <c r="E86" s="160"/>
      <c r="F86" s="153"/>
    </row>
    <row r="87" spans="1:6" s="25" customFormat="1" ht="15" customHeight="1">
      <c r="A87" s="108" t="s">
        <v>27</v>
      </c>
      <c r="B87" s="27" t="s">
        <v>47</v>
      </c>
      <c r="C87" s="157">
        <v>3395000</v>
      </c>
      <c r="D87" s="159">
        <v>645000</v>
      </c>
      <c r="E87" s="159">
        <v>2750000</v>
      </c>
      <c r="F87" s="154"/>
    </row>
    <row r="88" spans="1:6" s="25" customFormat="1" ht="15" customHeight="1">
      <c r="A88" s="108" t="s">
        <v>54</v>
      </c>
      <c r="B88" s="40" t="s">
        <v>48</v>
      </c>
      <c r="C88" s="157">
        <v>500000</v>
      </c>
      <c r="D88" s="159"/>
      <c r="E88" s="197">
        <v>500000</v>
      </c>
      <c r="F88" s="153"/>
    </row>
    <row r="89" spans="1:6" s="25" customFormat="1" ht="15" customHeight="1">
      <c r="A89" s="108" t="s">
        <v>145</v>
      </c>
      <c r="B89" s="40" t="s">
        <v>141</v>
      </c>
      <c r="C89" s="157">
        <v>360000</v>
      </c>
      <c r="D89" s="159"/>
      <c r="E89" s="179">
        <v>360000</v>
      </c>
      <c r="F89" s="153"/>
    </row>
    <row r="90" spans="1:6" s="25" customFormat="1" ht="15" customHeight="1">
      <c r="A90" s="108" t="s">
        <v>146</v>
      </c>
      <c r="B90" s="40" t="s">
        <v>142</v>
      </c>
      <c r="C90" s="157">
        <v>30000</v>
      </c>
      <c r="D90" s="159"/>
      <c r="E90" s="179">
        <v>30000</v>
      </c>
      <c r="F90" s="153"/>
    </row>
    <row r="91" spans="1:6" s="25" customFormat="1" ht="15" customHeight="1">
      <c r="A91" s="108" t="s">
        <v>147</v>
      </c>
      <c r="B91" s="40" t="s">
        <v>166</v>
      </c>
      <c r="C91" s="157">
        <v>250000</v>
      </c>
      <c r="D91" s="159"/>
      <c r="E91" s="179">
        <v>250000</v>
      </c>
      <c r="F91" s="153"/>
    </row>
    <row r="92" spans="1:6" s="25" customFormat="1" ht="15" customHeight="1">
      <c r="A92" s="108" t="s">
        <v>167</v>
      </c>
      <c r="B92" s="40" t="s">
        <v>165</v>
      </c>
      <c r="C92" s="157">
        <v>600000</v>
      </c>
      <c r="D92" s="159">
        <v>600000</v>
      </c>
      <c r="E92" s="179"/>
      <c r="F92" s="153"/>
    </row>
    <row r="93" spans="1:6" s="25" customFormat="1" ht="15" customHeight="1">
      <c r="A93" s="108" t="s">
        <v>168</v>
      </c>
      <c r="B93" s="40" t="s">
        <v>143</v>
      </c>
      <c r="C93" s="157">
        <v>45000</v>
      </c>
      <c r="D93" s="159">
        <v>45000</v>
      </c>
      <c r="E93" s="179"/>
      <c r="F93" s="153"/>
    </row>
    <row r="94" spans="1:6" s="25" customFormat="1" ht="15" customHeight="1">
      <c r="A94" s="108" t="s">
        <v>28</v>
      </c>
      <c r="B94" s="27" t="s">
        <v>49</v>
      </c>
      <c r="C94" s="157">
        <v>93191439</v>
      </c>
      <c r="D94" s="159">
        <v>93191439</v>
      </c>
      <c r="E94" s="159">
        <f>SUM(E96:E97)</f>
        <v>0</v>
      </c>
      <c r="F94" s="154">
        <f>SUM(F96:F97)</f>
        <v>0</v>
      </c>
    </row>
    <row r="95" spans="1:6" s="25" customFormat="1" ht="15" customHeight="1">
      <c r="A95" s="108" t="s">
        <v>98</v>
      </c>
      <c r="B95" s="27" t="s">
        <v>144</v>
      </c>
      <c r="C95" s="157">
        <f>SUM(C96:C97)</f>
        <v>93191439</v>
      </c>
      <c r="D95" s="159">
        <v>93191439</v>
      </c>
      <c r="E95" s="159"/>
      <c r="F95" s="154"/>
    </row>
    <row r="96" spans="1:6" s="25" customFormat="1" ht="15" customHeight="1">
      <c r="A96" s="108" t="s">
        <v>148</v>
      </c>
      <c r="B96" s="40" t="s">
        <v>50</v>
      </c>
      <c r="C96" s="157">
        <v>39094737</v>
      </c>
      <c r="D96" s="159">
        <v>39094737</v>
      </c>
      <c r="E96" s="196"/>
      <c r="F96" s="153"/>
    </row>
    <row r="97" spans="1:6" s="25" customFormat="1" ht="15" customHeight="1" thickBot="1">
      <c r="A97" s="109" t="s">
        <v>149</v>
      </c>
      <c r="B97" s="42" t="s">
        <v>51</v>
      </c>
      <c r="C97" s="144">
        <v>54096702</v>
      </c>
      <c r="D97" s="34">
        <v>54096702</v>
      </c>
      <c r="E97" s="198"/>
      <c r="F97" s="64"/>
    </row>
    <row r="98" spans="1:6" s="25" customFormat="1" ht="15" customHeight="1" thickBot="1">
      <c r="A98" s="110" t="s">
        <v>30</v>
      </c>
      <c r="B98" s="28" t="s">
        <v>52</v>
      </c>
      <c r="C98" s="24">
        <f>SUM(C99+C100)</f>
        <v>181642336</v>
      </c>
      <c r="D98" s="24">
        <f>SUM(D99+D100)</f>
        <v>181642336</v>
      </c>
      <c r="E98" s="195">
        <f>SUM(E99+E100)</f>
        <v>0</v>
      </c>
      <c r="F98" s="62"/>
    </row>
    <row r="99" spans="1:6" s="30" customFormat="1" ht="15" customHeight="1">
      <c r="A99" s="109" t="s">
        <v>32</v>
      </c>
      <c r="B99" s="161" t="s">
        <v>118</v>
      </c>
      <c r="C99" s="163">
        <v>10066673</v>
      </c>
      <c r="D99" s="176">
        <v>10066673</v>
      </c>
      <c r="E99" s="79"/>
      <c r="F99" s="90"/>
    </row>
    <row r="100" spans="1:6" s="30" customFormat="1" ht="15" customHeight="1" thickBot="1">
      <c r="A100" s="193" t="s">
        <v>34</v>
      </c>
      <c r="B100" s="194" t="s">
        <v>126</v>
      </c>
      <c r="C100" s="148">
        <v>171575663</v>
      </c>
      <c r="D100" s="202">
        <v>171575663</v>
      </c>
      <c r="E100" s="177"/>
      <c r="F100" s="178"/>
    </row>
    <row r="101" spans="1:6" s="25" customFormat="1" ht="15" customHeight="1" thickBot="1">
      <c r="A101" s="110" t="s">
        <v>36</v>
      </c>
      <c r="B101" s="28" t="s">
        <v>119</v>
      </c>
      <c r="C101" s="144">
        <v>3000000</v>
      </c>
      <c r="D101" s="175">
        <v>3000000</v>
      </c>
      <c r="E101" s="162">
        <f>SUM(E102:E102)</f>
        <v>0</v>
      </c>
      <c r="F101" s="162">
        <f>SUM(F102:F102)</f>
        <v>0</v>
      </c>
    </row>
    <row r="102" spans="1:6" s="25" customFormat="1" ht="15" customHeight="1" thickBot="1">
      <c r="A102" s="32" t="s">
        <v>38</v>
      </c>
      <c r="B102" s="33" t="s">
        <v>129</v>
      </c>
      <c r="C102" s="24">
        <v>3000000</v>
      </c>
      <c r="D102" s="91">
        <v>3000000</v>
      </c>
      <c r="E102" s="91"/>
      <c r="F102" s="92"/>
    </row>
    <row r="103" spans="1:6" s="25" customFormat="1" ht="15" customHeight="1" thickBot="1">
      <c r="A103" s="110" t="s">
        <v>39</v>
      </c>
      <c r="B103" s="28" t="s">
        <v>53</v>
      </c>
      <c r="C103" s="24">
        <v>23202904</v>
      </c>
      <c r="D103" s="29">
        <v>23202904</v>
      </c>
      <c r="E103" s="89"/>
      <c r="F103" s="62">
        <f>SUM(F104:F105)</f>
        <v>0</v>
      </c>
    </row>
    <row r="104" spans="1:6" s="25" customFormat="1" ht="15" customHeight="1">
      <c r="A104" s="120" t="s">
        <v>90</v>
      </c>
      <c r="B104" s="43" t="s">
        <v>55</v>
      </c>
      <c r="C104" s="163">
        <v>12283599</v>
      </c>
      <c r="D104" s="31">
        <v>12283599</v>
      </c>
      <c r="E104" s="78"/>
      <c r="F104" s="65"/>
    </row>
    <row r="105" spans="1:6" s="25" customFormat="1" ht="15" customHeight="1" thickBot="1">
      <c r="A105" s="108" t="s">
        <v>91</v>
      </c>
      <c r="B105" s="40" t="s">
        <v>56</v>
      </c>
      <c r="C105" s="144">
        <v>10919305</v>
      </c>
      <c r="D105" s="26">
        <v>10919305</v>
      </c>
      <c r="E105" s="77"/>
      <c r="F105" s="61"/>
    </row>
    <row r="106" spans="1:6" s="25" customFormat="1" ht="18.75" customHeight="1" thickBot="1">
      <c r="A106" s="110" t="s">
        <v>92</v>
      </c>
      <c r="B106" s="45" t="s">
        <v>57</v>
      </c>
      <c r="C106" s="24">
        <f>SUM(C103+C101+C98+C80+C76+C71)</f>
        <v>493774267</v>
      </c>
      <c r="D106" s="24">
        <f>SUM(D103+D101+D98+D80+D76+D71)</f>
        <v>489849267</v>
      </c>
      <c r="E106" s="24">
        <f>SUM(E98+E80)</f>
        <v>3925000</v>
      </c>
      <c r="F106" s="24">
        <f>SUM(F80)</f>
        <v>0</v>
      </c>
    </row>
    <row r="107" spans="1:6" s="25" customFormat="1" ht="15" customHeight="1" thickBot="1">
      <c r="A107" s="110" t="s">
        <v>150</v>
      </c>
      <c r="B107" s="28" t="s">
        <v>58</v>
      </c>
      <c r="C107" s="24">
        <v>3876806</v>
      </c>
      <c r="D107" s="29">
        <f>SUM(D108,D109)</f>
        <v>3876806</v>
      </c>
      <c r="E107" s="29">
        <f>SUM(E108,E109)</f>
        <v>0</v>
      </c>
      <c r="F107" s="29">
        <f>SUM(F108,F109)</f>
        <v>0</v>
      </c>
    </row>
    <row r="108" spans="1:6" s="25" customFormat="1" ht="15" customHeight="1">
      <c r="A108" s="120" t="s">
        <v>151</v>
      </c>
      <c r="B108" s="44" t="s">
        <v>139</v>
      </c>
      <c r="C108" s="24">
        <v>3876806</v>
      </c>
      <c r="D108" s="79">
        <v>3876806</v>
      </c>
      <c r="E108" s="79"/>
      <c r="F108" s="66"/>
    </row>
    <row r="109" spans="1:6" s="25" customFormat="1" ht="15" customHeight="1">
      <c r="A109" s="120" t="s">
        <v>152</v>
      </c>
      <c r="B109" s="44" t="s">
        <v>60</v>
      </c>
      <c r="C109" s="148"/>
      <c r="D109" s="79"/>
      <c r="E109" s="79"/>
      <c r="F109" s="66"/>
    </row>
    <row r="110" spans="1:6" s="25" customFormat="1" ht="15" customHeight="1">
      <c r="A110" s="120" t="s">
        <v>153</v>
      </c>
      <c r="B110" s="43" t="s">
        <v>61</v>
      </c>
      <c r="C110" s="148"/>
      <c r="D110" s="164"/>
      <c r="E110" s="165"/>
      <c r="F110" s="63"/>
    </row>
    <row r="111" spans="1:6" s="25" customFormat="1" ht="15" customHeight="1" thickBot="1">
      <c r="A111" s="120" t="s">
        <v>154</v>
      </c>
      <c r="B111" s="43" t="s">
        <v>59</v>
      </c>
      <c r="C111" s="144"/>
      <c r="D111" s="93"/>
      <c r="E111" s="93"/>
      <c r="F111" s="61"/>
    </row>
    <row r="112" spans="1:12" s="25" customFormat="1" ht="15" customHeight="1" thickBot="1">
      <c r="A112" s="110" t="s">
        <v>155</v>
      </c>
      <c r="B112" s="28" t="s">
        <v>62</v>
      </c>
      <c r="C112" s="24">
        <f>SUM(C106+C107)</f>
        <v>497651073</v>
      </c>
      <c r="D112" s="89">
        <f>SUM(D106+D107)</f>
        <v>493726073</v>
      </c>
      <c r="E112" s="89">
        <f>SUM(E106+E107)</f>
        <v>3925000</v>
      </c>
      <c r="F112" s="62">
        <f>SUM(F106,F107)</f>
        <v>0</v>
      </c>
      <c r="I112" s="35"/>
      <c r="J112" s="36"/>
      <c r="K112" s="36"/>
      <c r="L112" s="36"/>
    </row>
    <row r="113" spans="1:6" s="10" customFormat="1" ht="12.75" customHeight="1">
      <c r="A113" s="207"/>
      <c r="B113" s="207"/>
      <c r="C113" s="207"/>
      <c r="D113" s="207"/>
      <c r="E113" s="207"/>
      <c r="F113" s="207"/>
    </row>
    <row r="114" spans="1:6" s="10" customFormat="1" ht="12.75" customHeight="1">
      <c r="A114" s="112"/>
      <c r="B114" s="37"/>
      <c r="C114" s="37"/>
      <c r="D114" s="94"/>
      <c r="E114" s="94"/>
      <c r="F114" s="94"/>
    </row>
    <row r="115" spans="1:6" s="10" customFormat="1" ht="21.75" customHeight="1">
      <c r="A115" s="112"/>
      <c r="B115" s="206" t="s">
        <v>124</v>
      </c>
      <c r="C115" s="206"/>
      <c r="D115" s="206"/>
      <c r="E115" s="206"/>
      <c r="F115" s="206"/>
    </row>
    <row r="116" spans="1:6" s="10" customFormat="1" ht="20.25" customHeight="1">
      <c r="A116" s="112"/>
      <c r="B116" s="206" t="s">
        <v>100</v>
      </c>
      <c r="C116" s="206"/>
      <c r="D116" s="206"/>
      <c r="E116" s="206"/>
      <c r="F116" s="94"/>
    </row>
  </sheetData>
  <sheetProtection/>
  <mergeCells count="10">
    <mergeCell ref="A1:I1"/>
    <mergeCell ref="B2:I2"/>
    <mergeCell ref="A7:B7"/>
    <mergeCell ref="D55:E55"/>
    <mergeCell ref="D56:E56"/>
    <mergeCell ref="B116:E116"/>
    <mergeCell ref="A68:B68"/>
    <mergeCell ref="A113:F113"/>
    <mergeCell ref="B115:F115"/>
    <mergeCell ref="A62:F62"/>
  </mergeCells>
  <printOptions/>
  <pageMargins left="0.31496062992125984" right="0.31496062992125984" top="0.9448818897637796" bottom="0.9448818897637796" header="0.31496062992125984" footer="0.31496062992125984"/>
  <pageSetup horizontalDpi="600" verticalDpi="600" orientation="portrait" paperSize="9" scale="63" r:id="rId1"/>
  <rowBreaks count="1" manualBreakCount="1">
    <brk id="61" max="255" man="1"/>
  </rowBreaks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Tardos1</dc:creator>
  <cp:keywords/>
  <dc:description/>
  <cp:lastModifiedBy>Gyongyi</cp:lastModifiedBy>
  <cp:lastPrinted>2017-02-16T11:03:30Z</cp:lastPrinted>
  <dcterms:created xsi:type="dcterms:W3CDTF">2013-02-08T12:10:21Z</dcterms:created>
  <dcterms:modified xsi:type="dcterms:W3CDTF">2018-02-19T08:14:51Z</dcterms:modified>
  <cp:category/>
  <cp:version/>
  <cp:contentType/>
  <cp:contentStatus/>
</cp:coreProperties>
</file>