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5480" windowHeight="8190" tabRatio="598" firstSheet="3" activeTab="4"/>
  </bookViews>
  <sheets>
    <sheet name="Önk. bev-kiad 1.m." sheetId="2" r:id="rId1"/>
    <sheet name="bevétel 2.m." sheetId="3" r:id="rId2"/>
    <sheet name="bevétel korm.funk. 3.m" sheetId="18" r:id="rId3"/>
    <sheet name="bér,járulék 4.m." sheetId="4" r:id="rId4"/>
    <sheet name="kiadás korm.funk 5.m" sheetId="10" r:id="rId5"/>
    <sheet name="Beruházás 6.m." sheetId="6" r:id="rId6"/>
    <sheet name="Felújítás 7.m." sheetId="7" r:id="rId7"/>
    <sheet name="Átadott p.eszk. 8.m." sheetId="8" r:id="rId8"/>
    <sheet name="szoc.9.m." sheetId="9" r:id="rId9"/>
    <sheet name="Maradvány 10.m" sheetId="11" r:id="rId10"/>
    <sheet name="Mérleg 11.m" sheetId="12" r:id="rId11"/>
    <sheet name="Eredménykim. 12.m" sheetId="13" r:id="rId12"/>
    <sheet name="Vagyon kim. 13.m" sheetId="14" r:id="rId13"/>
    <sheet name="Értékvesztés 14.m" sheetId="15" r:id="rId14"/>
    <sheet name="Tartalék 15.m" sheetId="16" r:id="rId15"/>
    <sheet name="Létszám 16.m" sheetId="17" r:id="rId16"/>
    <sheet name="Kötelezettség 17.m" sheetId="19" r:id="rId17"/>
    <sheet name="EU. projekt 18.m" sheetId="20" r:id="rId18"/>
    <sheet name="Címrend 19.n" sheetId="21" r:id="rId19"/>
    <sheet name="Közvetett 20.m" sheetId="22" r:id="rId20"/>
    <sheet name="Adósságot kel. 21.m" sheetId="23" r:id="rId21"/>
    <sheet name="Konszolidált mérleg 22.m" sheetId="24" r:id="rId22"/>
    <sheet name="Konszolidált eredm. 23.m" sheetId="25" r:id="rId23"/>
  </sheets>
  <definedNames>
    <definedName name="_xlnm.Print_Titles" localSheetId="1">'bevétel 2.m.'!$7:$9</definedName>
    <definedName name="_xlnm.Print_Titles" localSheetId="0">'Önk. bev-kiad 1.m.'!$5:$5</definedName>
    <definedName name="_xlnm.Print_Area" localSheetId="3">'bér,járulék 4.m.'!$A$1:$F$59</definedName>
    <definedName name="_xlnm.Print_Area" localSheetId="1">'bevétel 2.m.'!$A$1:$I$89</definedName>
    <definedName name="_pr1158">#REF!</definedName>
    <definedName name="_pr1159">#REF!</definedName>
    <definedName name="_pr1175">#REF!</definedName>
    <definedName name="_pr1176">#REF!</definedName>
    <definedName name="_pr1177">#REF!</definedName>
    <definedName name="_pr1249">#REF!</definedName>
    <definedName name="_pr442">#REF!</definedName>
    <definedName name="_pr443">#REF!</definedName>
    <definedName name="_pr445">#REF!</definedName>
    <definedName name="_pr482">#REF!</definedName>
    <definedName name="_pr962">#REF!</definedName>
  </definedNames>
  <calcPr calcId="125725" fullCalcOnLoad="1"/>
</workbook>
</file>

<file path=xl/calcChain.xml><?xml version="1.0" encoding="utf-8"?>
<calcChain xmlns="http://schemas.openxmlformats.org/spreadsheetml/2006/main">
  <c r="G8" i="6"/>
  <c r="G10"/>
  <c r="G11"/>
  <c r="G12"/>
  <c r="G13"/>
  <c r="G14"/>
  <c r="G15"/>
  <c r="G16"/>
  <c r="G17"/>
  <c r="G7"/>
  <c r="E34" i="9"/>
  <c r="D59" i="4"/>
  <c r="D58"/>
  <c r="G6" i="2"/>
  <c r="E23" i="23"/>
  <c r="D23"/>
  <c r="C23"/>
  <c r="F22"/>
  <c r="F21"/>
  <c r="F20"/>
  <c r="F19"/>
  <c r="F18"/>
  <c r="F17"/>
  <c r="F16"/>
  <c r="F23"/>
  <c r="E14"/>
  <c r="E15"/>
  <c r="E24" s="1"/>
  <c r="D14"/>
  <c r="D15"/>
  <c r="D24" s="1"/>
  <c r="C14"/>
  <c r="C15" s="1"/>
  <c r="C24" s="1"/>
  <c r="F13"/>
  <c r="F12"/>
  <c r="F11"/>
  <c r="F10"/>
  <c r="F9"/>
  <c r="F8"/>
  <c r="F14" s="1"/>
  <c r="F15" s="1"/>
  <c r="F24" s="1"/>
  <c r="I30" i="17"/>
  <c r="I29"/>
  <c r="I28"/>
  <c r="I27"/>
  <c r="I26"/>
  <c r="J25"/>
  <c r="J31" s="1"/>
  <c r="H25"/>
  <c r="H31" s="1"/>
  <c r="G25"/>
  <c r="G31" s="1"/>
  <c r="F25"/>
  <c r="F31"/>
  <c r="E25"/>
  <c r="E31"/>
  <c r="D25"/>
  <c r="D31"/>
  <c r="C25"/>
  <c r="C31" s="1"/>
  <c r="I21"/>
  <c r="I19"/>
  <c r="I17"/>
  <c r="I15"/>
  <c r="I13"/>
  <c r="I11"/>
  <c r="D24" i="20"/>
  <c r="C24"/>
  <c r="B24"/>
  <c r="E23"/>
  <c r="E22"/>
  <c r="E21"/>
  <c r="E20"/>
  <c r="E24" s="1"/>
  <c r="D17"/>
  <c r="C17"/>
  <c r="B17"/>
  <c r="E15"/>
  <c r="E14"/>
  <c r="E13"/>
  <c r="E12"/>
  <c r="E11"/>
  <c r="E10"/>
  <c r="E17"/>
  <c r="C12" i="19"/>
  <c r="E16" i="16"/>
  <c r="E11"/>
  <c r="D11"/>
  <c r="D16" s="1"/>
  <c r="C11"/>
  <c r="C16" s="1"/>
  <c r="F22" i="6"/>
  <c r="G22" s="1"/>
  <c r="E58" i="4"/>
  <c r="F50"/>
  <c r="F53"/>
  <c r="F54"/>
  <c r="F49"/>
  <c r="F20" i="9"/>
  <c r="F7"/>
  <c r="I72" i="3"/>
  <c r="D34" i="9"/>
  <c r="C34"/>
  <c r="C59" i="4"/>
  <c r="F23" i="3"/>
  <c r="F11"/>
  <c r="D23" i="2"/>
  <c r="L20"/>
  <c r="L12"/>
  <c r="G16" i="7"/>
  <c r="F6" i="8"/>
  <c r="D15"/>
  <c r="D42" s="1"/>
  <c r="F42" s="1"/>
  <c r="F60" i="4"/>
  <c r="F61"/>
  <c r="F10"/>
  <c r="F13"/>
  <c r="F14"/>
  <c r="F17"/>
  <c r="F18"/>
  <c r="F21"/>
  <c r="F22"/>
  <c r="F25"/>
  <c r="F26"/>
  <c r="F9"/>
  <c r="E15" i="8"/>
  <c r="E42"/>
  <c r="G8" i="2"/>
  <c r="G9"/>
  <c r="G10"/>
  <c r="G11"/>
  <c r="G14"/>
  <c r="G18"/>
  <c r="G20"/>
  <c r="F60" i="3"/>
  <c r="F18" i="9"/>
  <c r="I73" i="3"/>
  <c r="I63"/>
  <c r="I62"/>
  <c r="I57"/>
  <c r="I56"/>
  <c r="I49"/>
  <c r="I48"/>
  <c r="I47"/>
  <c r="I44"/>
  <c r="I43"/>
  <c r="I40"/>
  <c r="I39"/>
  <c r="I37"/>
  <c r="I34"/>
  <c r="I33"/>
  <c r="I30"/>
  <c r="I26"/>
  <c r="I25"/>
  <c r="I24"/>
  <c r="I20"/>
  <c r="I19"/>
  <c r="I18"/>
  <c r="I17"/>
  <c r="I16"/>
  <c r="I15"/>
  <c r="I14"/>
  <c r="I12"/>
  <c r="L7" i="2"/>
  <c r="L8"/>
  <c r="L10"/>
  <c r="L11"/>
  <c r="L13"/>
  <c r="L14"/>
  <c r="L15"/>
  <c r="L17"/>
  <c r="L19"/>
  <c r="L6"/>
  <c r="C60" i="4"/>
  <c r="C61"/>
  <c r="C58"/>
  <c r="H69" i="3"/>
  <c r="E22" i="6"/>
  <c r="G11" i="3"/>
  <c r="J23" i="2"/>
  <c r="J29"/>
  <c r="E59" i="4"/>
  <c r="G23" i="3"/>
  <c r="G41"/>
  <c r="H60"/>
  <c r="I60" s="1"/>
  <c r="G60"/>
  <c r="K23" i="2"/>
  <c r="K29" s="1"/>
  <c r="L29" s="1"/>
  <c r="D22" i="6"/>
  <c r="H41" i="3"/>
  <c r="E23" i="2"/>
  <c r="E29" s="1"/>
  <c r="G29" s="1"/>
  <c r="H11" i="3"/>
  <c r="H75" s="1"/>
  <c r="G35"/>
  <c r="H28"/>
  <c r="I28" s="1"/>
  <c r="G28"/>
  <c r="H23"/>
  <c r="I23" s="1"/>
  <c r="F23" i="2"/>
  <c r="F29"/>
  <c r="H54" i="3"/>
  <c r="G69"/>
  <c r="H35"/>
  <c r="F41"/>
  <c r="H51"/>
  <c r="F28"/>
  <c r="F22" s="1"/>
  <c r="F75" s="1"/>
  <c r="F85" s="1"/>
  <c r="F54"/>
  <c r="D29" i="2"/>
  <c r="G51" i="3"/>
  <c r="G54"/>
  <c r="I54"/>
  <c r="E17" i="7"/>
  <c r="F35" i="3"/>
  <c r="F51"/>
  <c r="F69"/>
  <c r="C15" i="8"/>
  <c r="C42" s="1"/>
  <c r="D17" i="7"/>
  <c r="F17"/>
  <c r="I23" i="2"/>
  <c r="I29" s="1"/>
  <c r="I25" i="17"/>
  <c r="I31" s="1"/>
  <c r="I41" i="3"/>
  <c r="G17" i="7"/>
  <c r="F15" i="8"/>
  <c r="F34" i="9"/>
  <c r="F59" i="4"/>
  <c r="F58"/>
  <c r="G22" i="3"/>
  <c r="G75" s="1"/>
  <c r="G85" s="1"/>
  <c r="I35"/>
  <c r="I11"/>
  <c r="H22"/>
  <c r="I22"/>
  <c r="H85" l="1"/>
  <c r="I85" s="1"/>
  <c r="I75"/>
  <c r="G23" i="2"/>
  <c r="L23"/>
</calcChain>
</file>

<file path=xl/sharedStrings.xml><?xml version="1.0" encoding="utf-8"?>
<sst xmlns="http://schemas.openxmlformats.org/spreadsheetml/2006/main" count="781" uniqueCount="613">
  <si>
    <t>Bevételek</t>
  </si>
  <si>
    <t>Kiadások</t>
  </si>
  <si>
    <t>Intézményi működési bevételek</t>
  </si>
  <si>
    <t>Személyi juttatás</t>
  </si>
  <si>
    <t>Önkormányzat sajátos működési bevételei</t>
  </si>
  <si>
    <t>Munkaadót terhelő kiadások</t>
  </si>
  <si>
    <t>Helyi adók</t>
  </si>
  <si>
    <t>Átengedett központi adók</t>
  </si>
  <si>
    <t>Bírságok, pótlékok és egyéb sajátos bevételek</t>
  </si>
  <si>
    <t>Beruházási kiadások</t>
  </si>
  <si>
    <t>Önkormányzat költségvetési támogatásai</t>
  </si>
  <si>
    <t>Felújítási kiadások</t>
  </si>
  <si>
    <t>Fejlesztési és vis maior feladatok támogatása</t>
  </si>
  <si>
    <t>Támogatás értékű müködési célú kiadás</t>
  </si>
  <si>
    <t xml:space="preserve">Önkormányzati sajátos felhalmozási és tőkebevételek </t>
  </si>
  <si>
    <t xml:space="preserve">Működési célú pénzeszközátadás </t>
  </si>
  <si>
    <t>Társadalmi, szociálpolitikai támogatások</t>
  </si>
  <si>
    <t>Támogatásértékű működési célú bevételek</t>
  </si>
  <si>
    <t>Támogatásértékű felhalmozási célú bevételek</t>
  </si>
  <si>
    <t>Működési célú pénzeszköz átvételek</t>
  </si>
  <si>
    <t>Lakásfelújítási támogatás, kölcsön</t>
  </si>
  <si>
    <t>Előző évi pénzmaradvány igénybevétele</t>
  </si>
  <si>
    <t>Tartalékok</t>
  </si>
  <si>
    <t>Költségvetési bevételek összesen</t>
  </si>
  <si>
    <t>Költségvetési kiadások összesen:</t>
  </si>
  <si>
    <t>Bevétel összesen:</t>
  </si>
  <si>
    <t>Kiadás összesen:</t>
  </si>
  <si>
    <t>adatok ezer forintban</t>
  </si>
  <si>
    <t>Cím</t>
  </si>
  <si>
    <t>alcím</t>
  </si>
  <si>
    <t>Beruházás célú támogatésértékű kiadás</t>
  </si>
  <si>
    <t>Felhalmozási célú pénzeszköz átadás, kölcsön nyújtás</t>
  </si>
  <si>
    <t>Sorszám</t>
  </si>
  <si>
    <t>M e g n e v e z é s</t>
  </si>
  <si>
    <t>Működési bevétel</t>
  </si>
  <si>
    <t>Sajátos működési bevétel</t>
  </si>
  <si>
    <t xml:space="preserve">   Helyi adók</t>
  </si>
  <si>
    <t>Magánszemélyek kommunális adója</t>
  </si>
  <si>
    <t>Iparűzési adó</t>
  </si>
  <si>
    <t xml:space="preserve">   Átengedett központi adók</t>
  </si>
  <si>
    <t>Gépjárműadó</t>
  </si>
  <si>
    <t>Termőföld bérbeadásából származó SZJA</t>
  </si>
  <si>
    <t xml:space="preserve">   Bírság, pótlék és egyéb sajátos bevételek</t>
  </si>
  <si>
    <t xml:space="preserve">Egyéb sajátos bevétel </t>
  </si>
  <si>
    <t>Bírság, pótlék</t>
  </si>
  <si>
    <t>Költségvetési támogatás</t>
  </si>
  <si>
    <t>Sajátos felhalmozási és tőkebevétel</t>
  </si>
  <si>
    <t>Működési célú támogatás értékű bevétel</t>
  </si>
  <si>
    <t>Működési célú pénzeszköz átvétel</t>
  </si>
  <si>
    <t>Felhalmozási célú pénzmaradvány</t>
  </si>
  <si>
    <t xml:space="preserve">Költségvetési bevételek összesen </t>
  </si>
  <si>
    <t>Bevétel összesen (21+22+23)</t>
  </si>
  <si>
    <t>Megnevezés</t>
  </si>
  <si>
    <t>Munkaadót terhelő járulék</t>
  </si>
  <si>
    <t>Háziorvosi Szolgálat</t>
  </si>
  <si>
    <t>Család és nővédelmi egészségügyi szolgálat</t>
  </si>
  <si>
    <t>Közművelődési Intézmények, Közösségi Színterek</t>
  </si>
  <si>
    <t>Köztemető-fenntartás és működtetés</t>
  </si>
  <si>
    <t>Összesen</t>
  </si>
  <si>
    <t>Közvilágítás</t>
  </si>
  <si>
    <t>Város és községgazdálkodás</t>
  </si>
  <si>
    <t>sorszám</t>
  </si>
  <si>
    <t xml:space="preserve">Vis maior </t>
  </si>
  <si>
    <t>Támogatás értékű működési kiadás</t>
  </si>
  <si>
    <t>Társadalmi szervezeteknek</t>
  </si>
  <si>
    <t xml:space="preserve"> - Ebből:</t>
  </si>
  <si>
    <t>Királyhegyesi Nyugdíjas Egyesület</t>
  </si>
  <si>
    <t>Királyhegyesért Közalapítvány</t>
  </si>
  <si>
    <t>Együtt Közösen Királyhegyesért Egyesület</t>
  </si>
  <si>
    <t>Királyhegyesi Polgárőr Egyesület</t>
  </si>
  <si>
    <t>Hegyesi Dalkör</t>
  </si>
  <si>
    <t>Katolikus Egyház Királyhegyesi Plébánia</t>
  </si>
  <si>
    <t>Összesen:</t>
  </si>
  <si>
    <t>Többcélú Kistérségi Társulás feladataihoz hozzájár.</t>
  </si>
  <si>
    <t>Tagdíjak ( TÖOSZ, LEADER)</t>
  </si>
  <si>
    <t>Csanádpalota Város Önkormányzata</t>
  </si>
  <si>
    <t>Óvoda működési hozzájárulás</t>
  </si>
  <si>
    <t>Családsegítő működési hozzájárulás</t>
  </si>
  <si>
    <t>Gyermekjóléti szolgálat működési hozzájárulás</t>
  </si>
  <si>
    <t>Csanád-Mikrotérségi Társulás</t>
  </si>
  <si>
    <t>Foglalkoztatást helyettesítő támogatás</t>
  </si>
  <si>
    <t>Lakásfenntartási támogatás</t>
  </si>
  <si>
    <t>Közgyógyellátás</t>
  </si>
  <si>
    <t>Óvodáztatási támogatás</t>
  </si>
  <si>
    <t>Rendkívüli gyermekvédelmi támogatás</t>
  </si>
  <si>
    <t>Átmeneti segély</t>
  </si>
  <si>
    <t>Temetési segély</t>
  </si>
  <si>
    <t>Köztemetés</t>
  </si>
  <si>
    <t>Nyári gyermekétkeztetés</t>
  </si>
  <si>
    <t>Természetben nyújtott átmeneti segély</t>
  </si>
  <si>
    <t>Vis maior helyreállítási költségei</t>
  </si>
  <si>
    <t>Igazgatási szolgáltatások díjbevétele (közterülethaszn.)</t>
  </si>
  <si>
    <t>Bérleti díj bevételek</t>
  </si>
  <si>
    <t>Továbbszámlázott belföldi szolgáltatások</t>
  </si>
  <si>
    <t>MEP finanszírozás</t>
  </si>
  <si>
    <t>Központi költségvetési szervtől kapott támogatások</t>
  </si>
  <si>
    <t>Önkormányzati vagyon bérbeadása</t>
  </si>
  <si>
    <t>Érdekeltségnövelő pályázat önrész</t>
  </si>
  <si>
    <t>Tagdíj (Bánát-Triplex)</t>
  </si>
  <si>
    <t>Csanádpalota Város Önkormányzatának adminisztrációs ktg</t>
  </si>
  <si>
    <t>Központosított támogatás (feladatfinanszírozás)</t>
  </si>
  <si>
    <t>Intézményi térítési díj bevétele</t>
  </si>
  <si>
    <t>DAREH működési hozzájárulás (60 Ft/fő)</t>
  </si>
  <si>
    <t>Működőképesség megőrzését szolgáló kiegészítő támogatás</t>
  </si>
  <si>
    <t>Telekadó</t>
  </si>
  <si>
    <t>Lakott külterülettel kapcsolatos támogatás</t>
  </si>
  <si>
    <t>Könyvtári és közművelődési feladatok támogatása</t>
  </si>
  <si>
    <t>Kapott kamat</t>
  </si>
  <si>
    <t xml:space="preserve">Dologi kiadások és egyéb folyó kiadások </t>
  </si>
  <si>
    <t>Gyermekétkeztetés támogatása</t>
  </si>
  <si>
    <t>Államigazgatási illeték</t>
  </si>
  <si>
    <t>Munkaügyi központ támogatása</t>
  </si>
  <si>
    <t>Egyes szociális feladatkiegészítő támogatás</t>
  </si>
  <si>
    <t>Szociális társulási hozzájárulás</t>
  </si>
  <si>
    <t>Egyéb különféle működési bevételek</t>
  </si>
  <si>
    <t>Orvosi rendelő felújítása</t>
  </si>
  <si>
    <t>Egyéb önk. rendeletben megállapított jutt.</t>
  </si>
  <si>
    <t>Rászoruló gyermekek intézményen kívüli szünidei étkeztetése</t>
  </si>
  <si>
    <t>Helyi önkormányzatok működésének támogatása</t>
  </si>
  <si>
    <t>Ivóvízjavító önkormányzati társulás</t>
  </si>
  <si>
    <t>Államháztartáson belüli megelőlegezés visszafizetése</t>
  </si>
  <si>
    <t>Államháztartáson belüli megelőlegezések</t>
  </si>
  <si>
    <t>Üzletrész adásvételi szerződés alapján megvásárlás</t>
  </si>
  <si>
    <t>Előzőévi pénzmaradvány igénybevétele</t>
  </si>
  <si>
    <t>Egyes szociális feladat kiegészítő támogatások</t>
  </si>
  <si>
    <t>Zöldterület-kezelés</t>
  </si>
  <si>
    <t>Kiszámlázott ÁFA</t>
  </si>
  <si>
    <t>Felhalmozási célúpályázati támogatás</t>
  </si>
  <si>
    <t>Felhalmozási célú támogatás értékű bevétel</t>
  </si>
  <si>
    <t>Teljesítés %-ban</t>
  </si>
  <si>
    <t>2018. évi előirányzat</t>
  </si>
  <si>
    <t>2018. évi módosított előirányzat</t>
  </si>
  <si>
    <t>Királyhegyes Község Önkormányzat  2018. évi bevételi és kiadási előirányzatai</t>
  </si>
  <si>
    <t>Királyhegyes Község Önkormányzat 2018. bevételi előirányzata</t>
  </si>
  <si>
    <t>Királyhegyes Község Önkormányzat 2018. évi személyi jellegű juttatása és munkaadót terhelő járulékok</t>
  </si>
  <si>
    <t>Királyhegyes Község Önkormányzat  2018. évi beruházási kiadásainak előirányzata</t>
  </si>
  <si>
    <t>Királyhegyes Község Önkormányzat  2018. évi felújítási kiadásainak előirányzata</t>
  </si>
  <si>
    <t>Királyhegyes Község Önkormányzat alapítványok, társadalmi és egyéb szervek, szervezetek 2018. évi támogatása</t>
  </si>
  <si>
    <t>Királyhegyes Község Önkormányzat 2018. évi társadalmi, szociálpolitikai támogatásai</t>
  </si>
  <si>
    <t>Egyéb elvonások, visszafizetések</t>
  </si>
  <si>
    <t>Hivatal felújítása</t>
  </si>
  <si>
    <t>Út-, járda-, óvoda konyha felújítási munkálatok</t>
  </si>
  <si>
    <t>Urnafal építése</t>
  </si>
  <si>
    <t>Pályázati önrész</t>
  </si>
  <si>
    <t>Mezőgazdasági fóliasátor</t>
  </si>
  <si>
    <t>Közútkezelési program</t>
  </si>
  <si>
    <t>Belvíz program</t>
  </si>
  <si>
    <t>Mezőgazdasági földút program</t>
  </si>
  <si>
    <t>Hosszabbtávú közfoglalkoztatás</t>
  </si>
  <si>
    <t>Közfoglalkoztatás összesen</t>
  </si>
  <si>
    <t xml:space="preserve"> - ebből: homlokzatfelújításra</t>
  </si>
  <si>
    <t>EFOP pályázati támogatás</t>
  </si>
  <si>
    <t>Elszámolásból származó bevételek</t>
  </si>
  <si>
    <t>Működési célú kiegészítő támogatások</t>
  </si>
  <si>
    <t xml:space="preserve">Iskolakezdési támogatás </t>
  </si>
  <si>
    <t>Csurgó Néptánc csoport</t>
  </si>
  <si>
    <t>Marosháti Kistérség</t>
  </si>
  <si>
    <t>Elektromos fűkasza</t>
  </si>
  <si>
    <t>Szivattyú vásárlása Fóliasátor</t>
  </si>
  <si>
    <t>Laptop vásárlása</t>
  </si>
  <si>
    <t>Gáztűzhely vásárlása Iskola</t>
  </si>
  <si>
    <t>Vízmű rekonstrukció</t>
  </si>
  <si>
    <t>Egyéb felújítások</t>
  </si>
  <si>
    <t>2018. I-IV.n.évi teljesítés</t>
  </si>
  <si>
    <t>05/A - Teljesített kiadások kormányzati funkciónként</t>
  </si>
  <si>
    <t>#</t>
  </si>
  <si>
    <t>013320 Köztemető-fenntartás és -működtetés</t>
  </si>
  <si>
    <t>018010 Önkormányzatok elszámolásai a központi költségvetéssel</t>
  </si>
  <si>
    <t>041237 Közfoglalkoztatási mintaprogram</t>
  </si>
  <si>
    <t>045120 Út, autópálya építése</t>
  </si>
  <si>
    <t>045160 Közutak, hidak, alagutak üzemeltetése, fenntartása</t>
  </si>
  <si>
    <t>051040 Nem veszélyes hulladék kezelése, ártalmatlanítása</t>
  </si>
  <si>
    <t>052020 Szennyvíz gyűjtése, tisztítása, elhelyezése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</si>
  <si>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</si>
  <si>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</si>
  <si>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</si>
  <si>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</si>
  <si>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074031 Család és nővédelmi egészségügyi gondozás</t>
  </si>
  <si>
    <t>082093 Közművelődés - egész életre kiterjedő tanulás, amatőr művészetek</t>
  </si>
  <si>
    <t>096015 Gyermekétkeztetés köznevelési intézményben</t>
  </si>
  <si>
    <t>104037 Intézményen kívüli gyermekétkeztetés</t>
  </si>
  <si>
    <t>104051 Gyermekvédelmi pénzbeli és természetbeni ellátások</t>
  </si>
  <si>
    <t>107060 Egyéb szociális pénzbeli és természetbeni ellátások, támogatások</t>
  </si>
  <si>
    <t>107080 Esélyegyenlőség elősegítését célzó tevékenységek és programok</t>
  </si>
  <si>
    <t>Törvény szerinti illetmények, munkabérek (K1101)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</si>
  <si>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</si>
  <si>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</si>
  <si>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</si>
  <si>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</si>
  <si>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</si>
  <si>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</si>
  <si>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</si>
  <si>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</si>
  <si>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</si>
  <si>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</si>
  <si>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</si>
  <si>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</si>
  <si>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</si>
  <si>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</si>
  <si>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</si>
  <si>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</si>
  <si>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</si>
  <si>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(&gt;=44)  (K337)</t>
  </si>
  <si>
    <t>ebből: biztosítási díjak (K337)</t>
  </si>
  <si>
    <t>Szolgáltatási kiadások (=35+36+37+39+40+42+43) (K33)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</si>
  <si>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</si>
  <si>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</si>
  <si>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</si>
  <si>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Egyéb dologi kiadások (K355)</t>
  </si>
  <si>
    <t>Különféle befizetések és egyéb dologi kiadások (=49+50+51+54+58) (K35)</t>
  </si>
  <si>
    <t>Dologi kiadások (=31+34+45+48+59) (K3)</t>
  </si>
  <si>
    <t>Családi támogatások (=63+…+72) (K42)</t>
  </si>
  <si>
    <t>ebből:  az egyéb pénzbeli és természetbeni gyermekvédelmi támogatások  (K42)</t>
  </si>
  <si>
    <t>Egyéb nem intézményi ellátások (&gt;=99+…+117) (K48)</t>
  </si>
  <si>
    <t>ebből: települési támogatás [Szoctv. 45. §], (K48)</t>
  </si>
  <si>
    <t>Ellátottak pénzbeli juttatásai (=61+62+73+74+83+92+95+98) (K4)</t>
  </si>
  <si>
    <t>Egyéb elvonások, befizetések (K5023)</t>
  </si>
  <si>
    <t>Elvonások és befizetések (=121+122+123) (K502)</t>
  </si>
  <si>
    <t>Egyéb működési célú támogatások államháztartáson belülre (=149+…+158) (K506)</t>
  </si>
  <si>
    <t>ebből: társulások és költségvetési szerveik (K506)</t>
  </si>
  <si>
    <t>Egyéb működési célú támogatások államháztartáson kívülre (=177+…+186) (K512)</t>
  </si>
  <si>
    <t>ebből: egyházi jogi személyek (K512)</t>
  </si>
  <si>
    <t>ebből: egyéb civil szervezetek (K512)</t>
  </si>
  <si>
    <t>ebből: háztartások (K512)</t>
  </si>
  <si>
    <t>Egyéb működési célú kiadások (=119+124+125+126+137+148+159+161+173+174+175+176+187) (K5)</t>
  </si>
  <si>
    <t>Ingatlanok beszerzése, létesítése (&gt;=191)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</si>
  <si>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</si>
  <si>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</si>
  <si>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</si>
  <si>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</si>
  <si>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</si>
  <si>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</si>
  <si>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</si>
  <si>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(=198+...+201) (K7)</t>
  </si>
  <si>
    <t>Egyéb felhalmozási célú támogatások államháztartáson kívülre (=254+…+263) (K89)</t>
  </si>
  <si>
    <t>ebből: háztartások (K89)</t>
  </si>
  <si>
    <t>Egyéb felhalmozási célú kiadások (=203+204+215+226+237+239+251+252+253) (K8)</t>
  </si>
  <si>
    <t>Költségvetési kiadások (=20+21+60+118+188+197+202+264) (K1-K8)</t>
  </si>
  <si>
    <t>Államháztartáson belüli megelőlegezések visszafizetése (K914)</t>
  </si>
  <si>
    <t>Belföldi finanszírozás kiadásai (=271+284+…+290+293) (K91)</t>
  </si>
  <si>
    <t>Finanszírozási kiadások (=294+302+303+304) (K9)</t>
  </si>
  <si>
    <t>Kiadások összesen (=265+305) (K1-K9)</t>
  </si>
  <si>
    <t>Átlagos statisztikai állományi létszám</t>
  </si>
  <si>
    <t>07/A - 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</si>
  <si>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</si>
  <si>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</si>
  <si>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</si>
  <si>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</si>
  <si>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</si>
  <si>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</si>
  <si>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</si>
  <si>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</si>
  <si>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</si>
  <si>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12/A - Mérleg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</si>
  <si>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</si>
  <si>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</si>
  <si>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</si>
  <si>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</si>
  <si>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</si>
  <si>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</si>
  <si>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</si>
  <si>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</si>
  <si>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</si>
  <si>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</si>
  <si>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</si>
  <si>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</si>
  <si>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</si>
  <si>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</si>
  <si>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</si>
  <si>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</si>
  <si>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</si>
  <si>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</si>
  <si>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</si>
  <si>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D/I/1 Költségvetési évben esedékes követelések működési célú támogatások bevételeire államháztartáson belülről (&gt;=D/I/1a)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</si>
  <si>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</si>
  <si>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</si>
  <si>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</si>
  <si>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</si>
  <si>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</si>
  <si>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 Költségvetési évben esedékes követelések (=D/I/1+…+D/I/8)</t>
  </si>
  <si>
    <t>D/III/4 Forgótőke elszámolása</t>
  </si>
  <si>
    <t>D/III Követelés jellegű sajátos elszámolások (=D/III/1+…+D/III/9)</t>
  </si>
  <si>
    <t>D) KÖVETELÉSEK  (=D/I+D/II+D/III)</t>
  </si>
  <si>
    <t>E/I/4 Más előzetesen felszámított nem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</si>
  <si>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</si>
  <si>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</si>
  <si>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</si>
  <si>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</si>
  <si>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</si>
  <si>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</si>
  <si>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</si>
  <si>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</si>
  <si>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</si>
  <si>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</si>
  <si>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</si>
  <si>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</si>
  <si>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H/I/5 Költségvetési évben esedékes kötelezettségek egyéb működési célú kiadásokra (&gt;=H/I/5a+H/I/5b)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</si>
  <si>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</si>
  <si>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</si>
  <si>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</si>
  <si>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</si>
  <si>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</si>
  <si>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H) KÖTELEZETTSÉGEK (=H/I+H/II+H/III)</t>
  </si>
  <si>
    <t>FORRÁSOK ÖSSZESEN (=G+H+I+J)</t>
  </si>
  <si>
    <t>13/A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</si>
  <si>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</si>
  <si>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</si>
  <si>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</si>
  <si>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</si>
  <si>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</si>
  <si>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</si>
  <si>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</si>
  <si>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</si>
  <si>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</si>
  <si>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</si>
  <si>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</si>
  <si>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</si>
  <si>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</si>
  <si>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</si>
  <si>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</si>
  <si>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</si>
  <si>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</si>
  <si>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</si>
  <si>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</si>
  <si>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</si>
  <si>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</si>
  <si>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</si>
  <si>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</si>
  <si>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</si>
  <si>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15/A - Kimutatás az immateriális javak, tárgyi eszközök koncesszióba, vagyonkezelésbe adott eszközök állományának alakulásáról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</si>
  <si>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</si>
  <si>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</si>
  <si>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</si>
  <si>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</si>
  <si>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</si>
  <si>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</si>
  <si>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</si>
  <si>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</si>
  <si>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</si>
  <si>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</si>
  <si>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Összes növekedés  (=02+…+07)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</si>
  <si>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</si>
  <si>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</si>
  <si>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</si>
  <si>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</si>
  <si>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Terven felüli értékcsökkenés nyitó állománya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</si>
  <si>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</si>
  <si>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</si>
  <si>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</si>
  <si>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</si>
  <si>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16/A - Az eszközök értékvesztésének alakulása</t>
  </si>
  <si>
    <t>Nyitó adatok, bekerülési érték</t>
  </si>
  <si>
    <t>Nyitó adatok, értékvesztés</t>
  </si>
  <si>
    <t>Tárgyidőszakban elszámolt értékvesztés</t>
  </si>
  <si>
    <t>Tárgyidőszakban visszaírt értékvesztés</t>
  </si>
  <si>
    <t>Záró adatok, bekerülési érték</t>
  </si>
  <si>
    <t>Záró adatok, értékvesztés</t>
  </si>
  <si>
    <t>Tartós részesedések</t>
  </si>
  <si>
    <t>Kincstáron kívüli forintszámlák</t>
  </si>
  <si>
    <t>Követelések a követelés jellegű sajátos elszámolások kivételével</t>
  </si>
  <si>
    <t>Összesen (=01+…+10)</t>
  </si>
  <si>
    <t>Vis maior eseményre</t>
  </si>
  <si>
    <t>Céltartalék összesen</t>
  </si>
  <si>
    <t>Általános tartalék</t>
  </si>
  <si>
    <t>Tartalékok összesen</t>
  </si>
  <si>
    <t>Királyhegyes Község Önkormányzat 2018. évi cél- és általános tartalékok előirányzata</t>
  </si>
  <si>
    <t>013350 Az önkormányzati vagyonnal való gazdálkodással kapcsolatos feladatok</t>
  </si>
  <si>
    <t>018030 Támogatási célú finanszírozási műveletek</t>
  </si>
  <si>
    <t>900020 Önkormányzatok funkcióra nem sorolható bevételei államháztartáson kívülről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</si>
  <si>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</si>
  <si>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</si>
  <si>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</si>
  <si>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</si>
  <si>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</si>
  <si>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</si>
  <si>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</si>
  <si>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</si>
  <si>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fejezeti kezelésű előirányzatok EU-s programokra és azok hazai társfinanszírozása (B16)</t>
  </si>
  <si>
    <t>ebből: társadalombiztosítás pénzügyi alapjai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</si>
  <si>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</si>
  <si>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</si>
  <si>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</si>
  <si>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</si>
  <si>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elkülönített állami pénzalapok (B25)</t>
  </si>
  <si>
    <t>Felhalmozási célú támogatások államháztartáson belülről (=44+45+46+57+68) (B2)</t>
  </si>
  <si>
    <t>Magánszemélyek jövedelemadói (=81+82+83) (B311)</t>
  </si>
  <si>
    <t>ebből: termőföld bérbeadásából származó jövedelem utáni személyi jövedelemadó (B311)</t>
  </si>
  <si>
    <t>Jövedelemadók (=80+84) (B31)</t>
  </si>
  <si>
    <t>Vagyoni tipusú adók (=110+…+115) (B34)</t>
  </si>
  <si>
    <t>ebből: magánszemélyek kommunális adója (B34)</t>
  </si>
  <si>
    <t>ebből: telekadó (B34)</t>
  </si>
  <si>
    <t>Értékesítési és forgalmi adók (=117+…+138) (B351)</t>
  </si>
  <si>
    <t>ebből: állandó jelleggel végzett iparűzési tevékenység után fizetett helyi iparűzési adó (B351)</t>
  </si>
  <si>
    <t>Gépjárműadók (=145+…+148) (B354)</t>
  </si>
  <si>
    <t>ebből: belföldi gépjárművek adójának a helyi önkormányzatot megillető része (B354)</t>
  </si>
  <si>
    <t>Termékek és szolgáltatások adói (=116+139+143+144+149)  (B35)</t>
  </si>
  <si>
    <t>Egyéb közhatalmi bevételek (&gt;=169+…+185) (B36)</t>
  </si>
  <si>
    <t>ebből: igazgatási szolgáltatási díjak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</si>
  <si>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</si>
  <si>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</si>
  <si>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egyéb települési adók (B36)</t>
  </si>
  <si>
    <t>Közhatalmi bevételek (=93+94+104+109+167+168) (B3)</t>
  </si>
  <si>
    <t>Közvetített szolgáltatások ellenértéke  (&gt;=192) (B403)</t>
  </si>
  <si>
    <t>Tulajdonosi bevételek (&gt;=194+…+199) (B404)</t>
  </si>
  <si>
    <t>ebből: önkormányzati vagyon üzemeltetéséből, koncesszióból származó bevétel (B404)</t>
  </si>
  <si>
    <t>Ellátási díjak (B405)</t>
  </si>
  <si>
    <t>Kiszámlázott általános forgalmi adó (B406)</t>
  </si>
  <si>
    <t>Egyéb kapott (járó) kamatok és kamatjellegű bevételek (&gt;=207+208) (B4082)</t>
  </si>
  <si>
    <t>Kamatbevételek és más nyereségjellegű bevételek (=203+206) (B408)</t>
  </si>
  <si>
    <t>Egyéb működési bevételek (&gt;=220+221) (B411)</t>
  </si>
  <si>
    <t>ebből: kiadások visszatérítései (B411)</t>
  </si>
  <si>
    <t>Működési bevételek (=187+188+191+193+200+…+202+209+217+218+219) (B4)</t>
  </si>
  <si>
    <t>Működési célú visszatérítendő támogatások, kölcsönök visszatérülése államháztartáson kívülről (=236+…+244) (B64)</t>
  </si>
  <si>
    <t>ebből: háztartások (B64)</t>
  </si>
  <si>
    <t>Működési célú átvett pénzeszközök (=232+...+235+245) (B6)</t>
  </si>
  <si>
    <t>Költségvetési bevételek (=43+79+186+222+231+257+283) (B1-B7)</t>
  </si>
  <si>
    <t>Előző év költségvetési maradványának igénybevétele (B8131)</t>
  </si>
  <si>
    <t>Maradvány igénybevétele (=296+297) (B813)</t>
  </si>
  <si>
    <t>Államháztartáson belüli megelőlegezések (B814)</t>
  </si>
  <si>
    <t>Belföldi finanszírozás bevételei (=288+295+298+…+303+306) (B81)</t>
  </si>
  <si>
    <t>Finanszírozási bevételek (=307+313+314+315) (B8)</t>
  </si>
  <si>
    <t>Bevételek összesen (284+316) (B1-B8)</t>
  </si>
  <si>
    <t>Királyhegyes Község Önkormányzat 2018. évre áthúzódó kötelezettségek</t>
  </si>
  <si>
    <t>ezer Ft-ban</t>
  </si>
  <si>
    <t>Kötelezettség fajtája</t>
  </si>
  <si>
    <t xml:space="preserve">Hosszú lejáratú kötelezettség összesen: </t>
  </si>
  <si>
    <t>Az európai uniós támogatással megvalósuló programok, projektek bevételei, kiadásai, valamint az önkormányzaton kívüli ilyen projektekhez történő hozzájárulás</t>
  </si>
  <si>
    <t>EU-s projekt neve, azonosítója:</t>
  </si>
  <si>
    <t>Ezer forintban!</t>
  </si>
  <si>
    <t>Források</t>
  </si>
  <si>
    <t>Saját erő</t>
  </si>
  <si>
    <t>- saját erőből központi támogatás /EU önerő alap/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</si>
  <si>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</si>
  <si>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</si>
  <si>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</si>
  <si>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</si>
  <si>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</si>
  <si>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</si>
  <si>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Működési költségek</t>
  </si>
  <si>
    <t>Beruházások, beszerzések</t>
  </si>
  <si>
    <t>Szolgáltatások igénybe vétele</t>
  </si>
  <si>
    <t>Adminisztratív költségek</t>
  </si>
  <si>
    <t>Adóelengedés, adókedvezmény</t>
  </si>
  <si>
    <t xml:space="preserve">Magánszemélyek kommunális adója 1992-ben került bevezetésre a beépített és beépítetlen beltetületi </t>
  </si>
  <si>
    <t>ingatlanok után. Ezen adónemnél a Képviselő-testület kedvezményt nem állapított meg.</t>
  </si>
  <si>
    <t>Iparűzési adót 1996. év január 1. napjától vezettük be.</t>
  </si>
  <si>
    <t>Ezen adónemnél a Képviselő-testület kedvezményt nem állapított meg.</t>
  </si>
  <si>
    <t>Telekadó 2014. január 01. napjától vezettük be a Külterületi kivett területek után.</t>
  </si>
  <si>
    <t>K12 - Önkormányzati (irányító szervi) konszolidált beszámoló - Konszolidált mérleg</t>
  </si>
  <si>
    <t>Konszolidálás előtti összeg</t>
  </si>
  <si>
    <t>Konszolidálás</t>
  </si>
  <si>
    <t>Konszolidált összeg</t>
  </si>
  <si>
    <t>C/III-IV. Forintszámlák és Devizaszámlák (=C/III/1+C/III/2+CIV/1+C/IV/2)</t>
  </si>
  <si>
    <t>E) EGYÉB SAJÁTOS ELSZÁMOLÁSOK (=E/I+…+E/II)</t>
  </si>
  <si>
    <t>G/I-III Nemzeti vagyon és egyéb eszközök induláskori értéke és változásai</t>
  </si>
  <si>
    <t>K13 - Önkormányzati (irányító szervi) konszolidált beszámoló - Konszolidált eredménykimutatás</t>
  </si>
  <si>
    <t>C) MÉRLEG SZERINTI EREDMÉNY (=±A±B)</t>
  </si>
  <si>
    <t xml:space="preserve">                                           Királyhegyes Község Önkormányzat és intézményei engedélyezett létszámkerete</t>
  </si>
  <si>
    <t>Intézmény megnevezése</t>
  </si>
  <si>
    <t>Köztisztviselő</t>
  </si>
  <si>
    <t xml:space="preserve">      Közalkalmazottak</t>
  </si>
  <si>
    <t>Munkatörvénykönyve alá tartozók</t>
  </si>
  <si>
    <t>Üres álláshellyek</t>
  </si>
  <si>
    <t>Fő</t>
  </si>
  <si>
    <t>Teljes munkaidőre átszámított létszám</t>
  </si>
  <si>
    <t>Teljes munkaidős</t>
  </si>
  <si>
    <t>Rész munkaidős</t>
  </si>
  <si>
    <t>fő</t>
  </si>
  <si>
    <t>Önkormányzat</t>
  </si>
  <si>
    <t>Háziorvosi szolgálat</t>
  </si>
  <si>
    <t>Védőnői szolgálat</t>
  </si>
  <si>
    <t>Közösségi Színtér</t>
  </si>
  <si>
    <t>Temető</t>
  </si>
  <si>
    <t xml:space="preserve">Összesen: </t>
  </si>
  <si>
    <t>Közmunka programban foglalkoztatottak</t>
  </si>
  <si>
    <t>Mindösszesen:</t>
  </si>
  <si>
    <t>Királyhegyes Község Önkormányzat címrendje</t>
  </si>
  <si>
    <t>Alcím</t>
  </si>
  <si>
    <t>Száma</t>
  </si>
  <si>
    <t>Megnevezése</t>
  </si>
  <si>
    <t>I.</t>
  </si>
  <si>
    <t>Önkormányzati feladatok</t>
  </si>
  <si>
    <t>1. Önkormányzat igazgatás</t>
  </si>
  <si>
    <t>011130</t>
  </si>
  <si>
    <t>Önkormányzatok és többcélú kistérségi társulások igazgatási tevékenysége</t>
  </si>
  <si>
    <t>018010</t>
  </si>
  <si>
    <t>Önkormányzatok, valamint többcélú kistérségi társulások elszámolásai</t>
  </si>
  <si>
    <t>016010</t>
  </si>
  <si>
    <t>Országgyűlési, önkormányzati és európa parlamenti képviselő választással kapcs. tev.</t>
  </si>
  <si>
    <t>016020</t>
  </si>
  <si>
    <t>Országos és helyi népszavazással kapcsolatos tevékenység</t>
  </si>
  <si>
    <t>011220</t>
  </si>
  <si>
    <t>Adó-, vám- és jövedéki igazgatás</t>
  </si>
  <si>
    <t>032020</t>
  </si>
  <si>
    <t>Tűz és katasztrófavédelmi tevékenységek</t>
  </si>
  <si>
    <t>900060</t>
  </si>
  <si>
    <t>Forgatási és befektetési célú finanszírozási műveletek</t>
  </si>
  <si>
    <t>2. Helyi utak</t>
  </si>
  <si>
    <t xml:space="preserve"> 045160</t>
  </si>
  <si>
    <t>Közutak, hidak, alagutak üzemeltetése, fenntartása</t>
  </si>
  <si>
    <t>045120</t>
  </si>
  <si>
    <t>Út, autópálya építése</t>
  </si>
  <si>
    <t>3. Állategészségügyi tevékenység</t>
  </si>
  <si>
    <t>051040</t>
  </si>
  <si>
    <t>Nem veszélyes hulladék kezelése, ártalmatlanítása</t>
  </si>
  <si>
    <t>4. Közvilágítás</t>
  </si>
  <si>
    <t>064010</t>
  </si>
  <si>
    <t>5.Város és községgazdálkodás</t>
  </si>
  <si>
    <t>066020</t>
  </si>
  <si>
    <t>Város- és községgazdálkodási szolgáltatások</t>
  </si>
  <si>
    <t>052020</t>
  </si>
  <si>
    <t>Szennyvíz gyűjtése, tisztítása, elhelyezése</t>
  </si>
  <si>
    <t>013350</t>
  </si>
  <si>
    <t>Az önkormányzati vagyonnal való gazdálkodással kapcsolatos feladatok</t>
  </si>
  <si>
    <t>106010</t>
  </si>
  <si>
    <t>Lakóingatlan szociális célú bérbeadása, üzemeltetése</t>
  </si>
  <si>
    <t>066010</t>
  </si>
  <si>
    <t>6. Köztemető fenntartás és működtetés</t>
  </si>
  <si>
    <t>013320</t>
  </si>
  <si>
    <t>Köztemető fenntartás és működtetés</t>
  </si>
  <si>
    <t>7. Közfoglalkoztatás</t>
  </si>
  <si>
    <t>041231</t>
  </si>
  <si>
    <t>Rövid időtartamú közfoglalkoztatás</t>
  </si>
  <si>
    <t>041232</t>
  </si>
  <si>
    <t>Start-munkaprogram- Téli közfoglalkoztatás</t>
  </si>
  <si>
    <t>041233</t>
  </si>
  <si>
    <t>Hosszabb időtartamú közfoglalkoztatás</t>
  </si>
  <si>
    <t>041236</t>
  </si>
  <si>
    <t>Országos közfoglalkoztatási mintaprogram</t>
  </si>
  <si>
    <t>041237</t>
  </si>
  <si>
    <t>Közfoglalkoztatási mintaprogram</t>
  </si>
  <si>
    <t>II.</t>
  </si>
  <si>
    <t>Egészségügy</t>
  </si>
  <si>
    <t xml:space="preserve"> 1. Háziorvosi Szolgálat</t>
  </si>
  <si>
    <t>072111</t>
  </si>
  <si>
    <t>Háziorvosi alapellátás</t>
  </si>
  <si>
    <t xml:space="preserve"> 2. Védőnői Szolgálat</t>
  </si>
  <si>
    <t>074031</t>
  </si>
  <si>
    <t xml:space="preserve">Család- és nővédelmi egészségügyi gondozás </t>
  </si>
  <si>
    <t>III.</t>
  </si>
  <si>
    <t>Közösségi Színterek működtetése</t>
  </si>
  <si>
    <t xml:space="preserve"> 1. Közösségi Színtér</t>
  </si>
  <si>
    <t>082092</t>
  </si>
  <si>
    <t xml:space="preserve">Közművelődési intézmények, közösségi színterek működtetése </t>
  </si>
  <si>
    <t>IV.</t>
  </si>
  <si>
    <t>Pénzeszközátadások</t>
  </si>
  <si>
    <t>1. Működési célú pénzeszköz átadások</t>
  </si>
  <si>
    <t>084031</t>
  </si>
  <si>
    <t>Civil szervezetek működési támogatása</t>
  </si>
  <si>
    <t>084032</t>
  </si>
  <si>
    <t>Civil szervezetek program- és egyéb támogatása</t>
  </si>
  <si>
    <t>084040</t>
  </si>
  <si>
    <t>Egyházak közösségi és hitéletének támogatása</t>
  </si>
  <si>
    <t>2. Felhalmozási célú pénzeszköz átadások</t>
  </si>
  <si>
    <t>V.</t>
  </si>
  <si>
    <t>Szociálpolitikai juttatások</t>
  </si>
  <si>
    <t>096015</t>
  </si>
  <si>
    <t>Gyermekétkeztetés köznevelési intézményben</t>
  </si>
  <si>
    <t>106020</t>
  </si>
  <si>
    <t>Lakásfenntartással, lakhatással összefüggő ellátás</t>
  </si>
  <si>
    <t>107060</t>
  </si>
  <si>
    <t>Egyéb szociális pénzbeli és természetbeni ellátás</t>
  </si>
  <si>
    <t>Királyhegyes Község Önkormányzata adósságot keletkeztető ügyleteiből eredő fizetési kötelezettségeinek bemutatása</t>
  </si>
  <si>
    <t>Helyi adóból származó bevételek</t>
  </si>
  <si>
    <t>Önkormányzati vagyon és vagyonértékű jog értékesítéséből és hasznosításából származó bevétel</t>
  </si>
  <si>
    <t>Osztalék, koncessziósdíj és hozambevétel</t>
  </si>
  <si>
    <t>Tárgyi eszköz, immateriális javak,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</si>
  <si>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</si>
  <si>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</si>
  <si>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</t>
  </si>
  <si>
    <t>Saját bevétel 50%-a</t>
  </si>
  <si>
    <t>Kezességvállalásból eredő fizetési kötelezettség</t>
  </si>
  <si>
    <t>halasztott fizetés</t>
  </si>
  <si>
    <t>Pénzügyi lízing</t>
  </si>
  <si>
    <t>Adott váltó</t>
  </si>
  <si>
    <t>Felvett, átvállalt hitel és annak tőketartozása</t>
  </si>
  <si>
    <t>Felvett, átvállalt kölcsön és annak tőketartozása</t>
  </si>
  <si>
    <t>Hitelviszonyt megtestesítő értékpapír</t>
  </si>
  <si>
    <t>Fizetési kötelezettség összesen</t>
  </si>
  <si>
    <t>Fizetési kötelezettséggel csökkentett saját bevétel</t>
  </si>
  <si>
    <t>Teljesített bevételek kormányzati funkciónként</t>
  </si>
  <si>
    <t>2019. után</t>
  </si>
  <si>
    <t>Királyhegyes Község Önkormányzat 2018. évi közvetett támogatásai</t>
  </si>
  <si>
    <t>E)        Alaptevékenység maradványa (=A-D)</t>
  </si>
  <si>
    <t>Járdafelújítás pályázat Jókai utca</t>
  </si>
  <si>
    <t>Közterület burkolása</t>
  </si>
  <si>
    <t>Motoros fűnyírók és ágvágó vásárlása</t>
  </si>
  <si>
    <t>Fényképezőgépek vásárlása EFOP pályázat</t>
  </si>
  <si>
    <t>Óvodába eszközök vásárlása EFOP pályázat</t>
  </si>
  <si>
    <t>Óvodai tanösvény kialakítása EFOP pályázat</t>
  </si>
  <si>
    <t>23. melléklet a 5/2019.(V.30) önkormányzati rendelethez</t>
  </si>
  <si>
    <t>22. melléklet a 5/2019.(V.30) önkormányzati rendelethez</t>
  </si>
  <si>
    <t>21. melléklet a 5/2019.(V.30) önkormányzati rendelethez</t>
  </si>
  <si>
    <t>20. melléklet a 5/2019.(V.30) önkormányzati rendelethez</t>
  </si>
  <si>
    <t>19. melléklet a 5/2019.(V.30) önkormányzati rendelethez</t>
  </si>
  <si>
    <t>18. melléklet a 5/2019.(V.30) önkormányzati rendelethez</t>
  </si>
  <si>
    <t>17. melléklet a 5/2019.(V.30) önkormányzati rendelethez</t>
  </si>
  <si>
    <t>16. melléklet a 5/2019.(V.30) önkormányzati rendelethez</t>
  </si>
  <si>
    <t>15. melléklet a 5/2019.(V.30) önkormányzati rendelethez</t>
  </si>
  <si>
    <t>14. melléklet a 5/2019.(V.30.) önkormányzati rendelethez</t>
  </si>
  <si>
    <t>13. melléklet a 5/2019.(V.30.) önkormányzati rendelethez</t>
  </si>
  <si>
    <t>12. melléklet a 5/2019.(V.30.) önkormányzati rendelethez</t>
  </si>
  <si>
    <t>11. melléklet a 5/2019.(V.30.) önkormányzati rendelethez</t>
  </si>
  <si>
    <t>10. melléklet a 5/2019.(V.30.) önkormányzati rendelethez</t>
  </si>
  <si>
    <t>9. melléklet a 5/2019.(V.30) önkormányzati rendelethez</t>
  </si>
  <si>
    <t>8. melléklet a 5/2019.(V.30.) önkormányzati rendelethez</t>
  </si>
  <si>
    <t>7. melléklet a 5/2019.(V.30) önkormányzati rendelethez</t>
  </si>
  <si>
    <t>6. melléklet a 5/2019.(V.30) önkormányzati rendelethez</t>
  </si>
  <si>
    <t>5. melléklet a 5/2019.(V.30.) önkormányzati rendelethez</t>
  </si>
  <si>
    <t>4. melléklet a 5/2019.(V.30.) önkormányzati rendelethez</t>
  </si>
  <si>
    <t>3. melléklet a 5/2019.(V.30) önkormányzati rendelethez</t>
  </si>
  <si>
    <t>2. melléklet a 5/2019.(V.30.) önkormányzati rendelethez</t>
  </si>
  <si>
    <t>1. melléklet a 5/2019.(V.30.)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</si>
</sst>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8" formatCode="_-* #,##0\ _F_t_-;\-* #,##0\ _F_t_-;_-* &quot;-&quot;??\ _F_t_-;_-@_-"/>
    <numFmt numFmtId="173" formatCode="0.0%"/>
  </numFmts>
  <fonts count="35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b/>
      <sz val="12"/>
      <name val="Arial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Calibri"/>
      <family val="2"/>
      <charset val="238"/>
    </font>
    <font>
      <u/>
      <sz val="10"/>
      <name val="Arial CE"/>
      <family val="2"/>
      <charset val="238"/>
    </font>
    <font>
      <sz val="10"/>
      <color indexed="1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</borders>
  <cellStyleXfs count="3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23" fillId="17" borderId="7" applyNumberFormat="0" applyAlignment="0" applyProtection="0"/>
    <xf numFmtId="0" fontId="12" fillId="4" borderId="0" applyNumberFormat="0" applyBorder="0" applyAlignment="0" applyProtection="0"/>
    <xf numFmtId="0" fontId="13" fillId="18" borderId="8" applyNumberFormat="0" applyAlignment="0" applyProtection="0"/>
    <xf numFmtId="0" fontId="1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1" applyNumberFormat="0" applyAlignment="0" applyProtection="0"/>
    <xf numFmtId="9" fontId="1" fillId="0" borderId="0" applyFill="0" applyBorder="0" applyAlignment="0" applyProtection="0"/>
  </cellStyleXfs>
  <cellXfs count="557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10" xfId="0" applyFont="1" applyBorder="1" applyAlignment="1">
      <alignment wrapText="1"/>
    </xf>
    <xf numFmtId="3" fontId="0" fillId="0" borderId="11" xfId="0" applyNumberFormat="1" applyFont="1" applyBorder="1"/>
    <xf numFmtId="0" fontId="0" fillId="0" borderId="0" xfId="0" applyFont="1" applyBorder="1"/>
    <xf numFmtId="0" fontId="0" fillId="0" borderId="0" xfId="0" applyFont="1" applyBorder="1" applyAlignment="1">
      <alignment wrapText="1"/>
    </xf>
    <xf numFmtId="3" fontId="0" fillId="0" borderId="12" xfId="0" applyNumberFormat="1" applyFont="1" applyBorder="1"/>
    <xf numFmtId="3" fontId="0" fillId="0" borderId="0" xfId="0" applyNumberFormat="1"/>
    <xf numFmtId="0" fontId="0" fillId="0" borderId="13" xfId="0" applyFont="1" applyBorder="1" applyAlignment="1">
      <alignment wrapText="1"/>
    </xf>
    <xf numFmtId="3" fontId="0" fillId="0" borderId="14" xfId="0" applyNumberFormat="1" applyFont="1" applyBorder="1"/>
    <xf numFmtId="0" fontId="0" fillId="0" borderId="15" xfId="0" applyFont="1" applyBorder="1"/>
    <xf numFmtId="0" fontId="0" fillId="0" borderId="15" xfId="0" applyFont="1" applyBorder="1" applyAlignment="1">
      <alignment wrapText="1"/>
    </xf>
    <xf numFmtId="3" fontId="0" fillId="0" borderId="10" xfId="0" applyNumberFormat="1" applyFont="1" applyBorder="1"/>
    <xf numFmtId="0" fontId="0" fillId="0" borderId="16" xfId="0" applyFont="1" applyBorder="1" applyAlignment="1">
      <alignment wrapText="1"/>
    </xf>
    <xf numFmtId="3" fontId="19" fillId="0" borderId="11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0" fillId="0" borderId="17" xfId="0" applyFont="1" applyBorder="1"/>
    <xf numFmtId="3" fontId="0" fillId="0" borderId="18" xfId="0" applyNumberFormat="1" applyFont="1" applyBorder="1"/>
    <xf numFmtId="0" fontId="0" fillId="0" borderId="19" xfId="0" applyFont="1" applyBorder="1"/>
    <xf numFmtId="3" fontId="0" fillId="0" borderId="0" xfId="0" applyNumberFormat="1" applyFont="1"/>
    <xf numFmtId="0" fontId="0" fillId="0" borderId="0" xfId="0" applyAlignment="1">
      <alignment horizontal="center" wrapText="1"/>
    </xf>
    <xf numFmtId="0" fontId="0" fillId="0" borderId="10" xfId="0" applyFont="1" applyBorder="1"/>
    <xf numFmtId="0" fontId="0" fillId="0" borderId="20" xfId="0" applyFont="1" applyBorder="1"/>
    <xf numFmtId="0" fontId="0" fillId="0" borderId="21" xfId="0" applyFont="1" applyBorder="1"/>
    <xf numFmtId="0" fontId="19" fillId="0" borderId="0" xfId="0" applyFont="1"/>
    <xf numFmtId="0" fontId="0" fillId="0" borderId="22" xfId="0" applyFont="1" applyBorder="1"/>
    <xf numFmtId="0" fontId="0" fillId="0" borderId="23" xfId="0" applyFont="1" applyBorder="1"/>
    <xf numFmtId="0" fontId="19" fillId="0" borderId="10" xfId="0" applyFont="1" applyBorder="1"/>
    <xf numFmtId="0" fontId="19" fillId="0" borderId="20" xfId="0" applyFont="1" applyBorder="1"/>
    <xf numFmtId="0" fontId="0" fillId="0" borderId="0" xfId="0" applyFont="1" applyAlignment="1">
      <alignment horizontal="right" wrapText="1"/>
    </xf>
    <xf numFmtId="0" fontId="0" fillId="0" borderId="0" xfId="0" applyAlignment="1"/>
    <xf numFmtId="3" fontId="0" fillId="0" borderId="0" xfId="0" applyNumberFormat="1" applyFont="1" applyBorder="1" applyAlignment="1">
      <alignment horizontal="right"/>
    </xf>
    <xf numFmtId="0" fontId="0" fillId="0" borderId="0" xfId="0" applyFont="1" applyAlignment="1"/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22" xfId="0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  <xf numFmtId="3" fontId="0" fillId="0" borderId="21" xfId="0" applyNumberFormat="1" applyFont="1" applyBorder="1"/>
    <xf numFmtId="0" fontId="20" fillId="0" borderId="0" xfId="0" applyFont="1" applyBorder="1"/>
    <xf numFmtId="0" fontId="19" fillId="0" borderId="0" xfId="0" applyFont="1" applyFill="1" applyBorder="1"/>
    <xf numFmtId="0" fontId="19" fillId="0" borderId="17" xfId="0" applyFont="1" applyBorder="1"/>
    <xf numFmtId="3" fontId="19" fillId="0" borderId="0" xfId="0" applyNumberFormat="1" applyFont="1" applyBorder="1"/>
    <xf numFmtId="3" fontId="0" fillId="0" borderId="0" xfId="0" applyNumberFormat="1" applyFont="1" applyBorder="1"/>
    <xf numFmtId="2" fontId="0" fillId="0" borderId="0" xfId="0" applyNumberFormat="1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ill="1"/>
    <xf numFmtId="0" fontId="0" fillId="0" borderId="0" xfId="0" applyFont="1" applyBorder="1" applyAlignment="1">
      <alignment horizontal="center"/>
    </xf>
    <xf numFmtId="3" fontId="19" fillId="0" borderId="0" xfId="0" applyNumberFormat="1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3" fontId="0" fillId="0" borderId="0" xfId="0" applyNumberFormat="1" applyFont="1" applyBorder="1" applyAlignment="1"/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/>
    <xf numFmtId="0" fontId="0" fillId="0" borderId="0" xfId="0" applyBorder="1" applyAlignment="1">
      <alignment wrapText="1"/>
    </xf>
    <xf numFmtId="0" fontId="19" fillId="0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Font="1" applyFill="1" applyAlignment="1">
      <alignment horizontal="right"/>
    </xf>
    <xf numFmtId="0" fontId="0" fillId="0" borderId="0" xfId="0" applyFont="1" applyAlignment="1">
      <alignment horizontal="center"/>
    </xf>
    <xf numFmtId="0" fontId="0" fillId="0" borderId="24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3" fontId="0" fillId="0" borderId="0" xfId="0" applyNumberFormat="1" applyFont="1" applyBorder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2" xfId="0" applyFont="1" applyBorder="1"/>
    <xf numFmtId="0" fontId="0" fillId="0" borderId="11" xfId="0" applyFont="1" applyBorder="1"/>
    <xf numFmtId="0" fontId="0" fillId="0" borderId="11" xfId="0" applyFont="1" applyFill="1" applyBorder="1"/>
    <xf numFmtId="0" fontId="0" fillId="0" borderId="10" xfId="0" applyFont="1" applyFill="1" applyBorder="1" applyAlignment="1">
      <alignment horizontal="center"/>
    </xf>
    <xf numFmtId="0" fontId="0" fillId="0" borderId="18" xfId="0" applyBorder="1"/>
    <xf numFmtId="3" fontId="0" fillId="0" borderId="23" xfId="0" applyNumberFormat="1" applyFont="1" applyFill="1" applyBorder="1"/>
    <xf numFmtId="3" fontId="0" fillId="0" borderId="23" xfId="0" applyNumberFormat="1" applyFont="1" applyBorder="1"/>
    <xf numFmtId="0" fontId="19" fillId="0" borderId="11" xfId="0" applyFont="1" applyBorder="1"/>
    <xf numFmtId="3" fontId="19" fillId="0" borderId="20" xfId="0" applyNumberFormat="1" applyFont="1" applyFill="1" applyBorder="1"/>
    <xf numFmtId="0" fontId="0" fillId="0" borderId="18" xfId="0" applyFont="1" applyBorder="1"/>
    <xf numFmtId="0" fontId="19" fillId="0" borderId="10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1" xfId="0" applyFill="1" applyBorder="1" applyAlignment="1">
      <alignment wrapText="1"/>
    </xf>
    <xf numFmtId="0" fontId="0" fillId="0" borderId="26" xfId="0" applyFont="1" applyBorder="1"/>
    <xf numFmtId="0" fontId="19" fillId="0" borderId="27" xfId="0" applyFont="1" applyBorder="1"/>
    <xf numFmtId="0" fontId="0" fillId="0" borderId="27" xfId="0" applyBorder="1"/>
    <xf numFmtId="0" fontId="0" fillId="0" borderId="27" xfId="0" applyFont="1" applyFill="1" applyBorder="1"/>
    <xf numFmtId="0" fontId="0" fillId="0" borderId="27" xfId="0" applyFont="1" applyBorder="1"/>
    <xf numFmtId="0" fontId="19" fillId="0" borderId="25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0" fillId="0" borderId="0" xfId="0" applyFont="1" applyBorder="1" applyAlignment="1">
      <alignment horizontal="right" wrapText="1"/>
    </xf>
    <xf numFmtId="0" fontId="0" fillId="0" borderId="3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0" xfId="0" applyFill="1" applyBorder="1"/>
    <xf numFmtId="0" fontId="20" fillId="0" borderId="33" xfId="0" applyFont="1" applyBorder="1"/>
    <xf numFmtId="3" fontId="19" fillId="0" borderId="34" xfId="0" applyNumberFormat="1" applyFont="1" applyBorder="1"/>
    <xf numFmtId="3" fontId="0" fillId="0" borderId="34" xfId="0" applyNumberFormat="1" applyFont="1" applyBorder="1"/>
    <xf numFmtId="3" fontId="0" fillId="0" borderId="34" xfId="0" applyNumberFormat="1" applyFont="1" applyFill="1" applyBorder="1"/>
    <xf numFmtId="3" fontId="0" fillId="0" borderId="35" xfId="0" applyNumberFormat="1" applyFont="1" applyBorder="1"/>
    <xf numFmtId="0" fontId="0" fillId="0" borderId="33" xfId="0" applyFont="1" applyBorder="1"/>
    <xf numFmtId="3" fontId="0" fillId="0" borderId="33" xfId="0" applyNumberFormat="1" applyFont="1" applyBorder="1"/>
    <xf numFmtId="0" fontId="20" fillId="0" borderId="36" xfId="0" applyFont="1" applyBorder="1"/>
    <xf numFmtId="0" fontId="19" fillId="0" borderId="19" xfId="0" applyFont="1" applyBorder="1"/>
    <xf numFmtId="0" fontId="19" fillId="0" borderId="37" xfId="0" applyFont="1" applyBorder="1"/>
    <xf numFmtId="3" fontId="23" fillId="0" borderId="0" xfId="0" applyNumberFormat="1" applyFont="1" applyBorder="1"/>
    <xf numFmtId="3" fontId="23" fillId="0" borderId="34" xfId="0" applyNumberFormat="1" applyFont="1" applyBorder="1"/>
    <xf numFmtId="3" fontId="0" fillId="0" borderId="38" xfId="0" applyNumberFormat="1" applyFont="1" applyBorder="1"/>
    <xf numFmtId="3" fontId="0" fillId="0" borderId="39" xfId="0" applyNumberFormat="1" applyFont="1" applyBorder="1"/>
    <xf numFmtId="0" fontId="19" fillId="0" borderId="40" xfId="0" applyFont="1" applyBorder="1"/>
    <xf numFmtId="0" fontId="19" fillId="0" borderId="41" xfId="0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19" fillId="0" borderId="44" xfId="0" applyNumberFormat="1" applyFont="1" applyBorder="1"/>
    <xf numFmtId="0" fontId="19" fillId="0" borderId="44" xfId="0" applyFont="1" applyBorder="1"/>
    <xf numFmtId="0" fontId="19" fillId="0" borderId="16" xfId="0" applyFont="1" applyBorder="1"/>
    <xf numFmtId="0" fontId="0" fillId="0" borderId="10" xfId="0" applyBorder="1"/>
    <xf numFmtId="0" fontId="0" fillId="0" borderId="45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11" fontId="0" fillId="0" borderId="11" xfId="0" applyNumberFormat="1" applyBorder="1"/>
    <xf numFmtId="3" fontId="0" fillId="0" borderId="15" xfId="0" applyNumberFormat="1" applyFont="1" applyFill="1" applyBorder="1" applyAlignment="1">
      <alignment horizontal="right"/>
    </xf>
    <xf numFmtId="3" fontId="0" fillId="0" borderId="15" xfId="0" applyNumberFormat="1" applyFont="1" applyFill="1" applyBorder="1" applyAlignment="1">
      <alignment horizontal="right" vertical="top"/>
    </xf>
    <xf numFmtId="3" fontId="0" fillId="0" borderId="47" xfId="0" applyNumberFormat="1" applyFont="1" applyFill="1" applyBorder="1" applyAlignment="1">
      <alignment horizontal="right"/>
    </xf>
    <xf numFmtId="3" fontId="0" fillId="0" borderId="38" xfId="0" applyNumberFormat="1" applyFont="1" applyFill="1" applyBorder="1" applyAlignment="1">
      <alignment horizontal="right"/>
    </xf>
    <xf numFmtId="3" fontId="0" fillId="0" borderId="30" xfId="0" applyNumberFormat="1" applyFont="1" applyFill="1" applyBorder="1"/>
    <xf numFmtId="3" fontId="0" fillId="0" borderId="48" xfId="0" applyNumberFormat="1" applyFont="1" applyFill="1" applyBorder="1"/>
    <xf numFmtId="3" fontId="19" fillId="0" borderId="49" xfId="0" applyNumberFormat="1" applyFont="1" applyFill="1" applyBorder="1"/>
    <xf numFmtId="3" fontId="19" fillId="0" borderId="42" xfId="0" applyNumberFormat="1" applyFont="1" applyFill="1" applyBorder="1"/>
    <xf numFmtId="3" fontId="23" fillId="0" borderId="50" xfId="0" applyNumberFormat="1" applyFont="1" applyBorder="1"/>
    <xf numFmtId="3" fontId="23" fillId="0" borderId="51" xfId="0" applyNumberFormat="1" applyFont="1" applyBorder="1"/>
    <xf numFmtId="3" fontId="0" fillId="0" borderId="51" xfId="0" applyNumberFormat="1" applyFont="1" applyBorder="1"/>
    <xf numFmtId="3" fontId="19" fillId="0" borderId="34" xfId="0" applyNumberFormat="1" applyFont="1" applyFill="1" applyBorder="1"/>
    <xf numFmtId="0" fontId="0" fillId="0" borderId="52" xfId="0" applyBorder="1" applyAlignment="1">
      <alignment wrapText="1"/>
    </xf>
    <xf numFmtId="0" fontId="19" fillId="0" borderId="43" xfId="0" applyFont="1" applyBorder="1" applyAlignment="1">
      <alignment wrapText="1"/>
    </xf>
    <xf numFmtId="0" fontId="0" fillId="0" borderId="33" xfId="0" applyBorder="1"/>
    <xf numFmtId="0" fontId="0" fillId="0" borderId="26" xfId="0" applyBorder="1"/>
    <xf numFmtId="0" fontId="0" fillId="0" borderId="34" xfId="0" applyFont="1" applyBorder="1"/>
    <xf numFmtId="0" fontId="0" fillId="0" borderId="35" xfId="0" applyBorder="1"/>
    <xf numFmtId="0" fontId="0" fillId="0" borderId="34" xfId="0" applyBorder="1"/>
    <xf numFmtId="0" fontId="0" fillId="0" borderId="35" xfId="0" applyFont="1" applyBorder="1"/>
    <xf numFmtId="0" fontId="0" fillId="0" borderId="38" xfId="0" applyFont="1" applyBorder="1" applyAlignment="1">
      <alignment wrapText="1"/>
    </xf>
    <xf numFmtId="0" fontId="23" fillId="0" borderId="0" xfId="0" applyFont="1" applyFill="1" applyBorder="1" applyAlignment="1">
      <alignment horizontal="left" vertical="center" wrapText="1"/>
    </xf>
    <xf numFmtId="3" fontId="0" fillId="0" borderId="53" xfId="0" applyNumberFormat="1" applyFont="1" applyBorder="1"/>
    <xf numFmtId="0" fontId="23" fillId="0" borderId="54" xfId="0" applyFont="1" applyFill="1" applyBorder="1" applyAlignment="1">
      <alignment horizontal="left" vertical="center" wrapText="1"/>
    </xf>
    <xf numFmtId="0" fontId="0" fillId="0" borderId="52" xfId="0" applyFont="1" applyBorder="1" applyAlignment="1">
      <alignment wrapText="1"/>
    </xf>
    <xf numFmtId="0" fontId="0" fillId="0" borderId="35" xfId="0" applyBorder="1" applyAlignment="1">
      <alignment wrapText="1"/>
    </xf>
    <xf numFmtId="0" fontId="0" fillId="0" borderId="15" xfId="0" applyBorder="1" applyAlignment="1">
      <alignment wrapText="1"/>
    </xf>
    <xf numFmtId="3" fontId="0" fillId="0" borderId="55" xfId="0" applyNumberFormat="1" applyFont="1" applyBorder="1"/>
    <xf numFmtId="3" fontId="0" fillId="0" borderId="56" xfId="0" applyNumberFormat="1" applyFont="1" applyBorder="1"/>
    <xf numFmtId="0" fontId="0" fillId="0" borderId="57" xfId="0" applyFont="1" applyBorder="1"/>
    <xf numFmtId="3" fontId="0" fillId="0" borderId="58" xfId="0" applyNumberFormat="1" applyFont="1" applyBorder="1"/>
    <xf numFmtId="3" fontId="19" fillId="0" borderId="59" xfId="0" applyNumberFormat="1" applyFont="1" applyBorder="1"/>
    <xf numFmtId="0" fontId="19" fillId="0" borderId="40" xfId="0" applyFont="1" applyBorder="1" applyAlignment="1">
      <alignment wrapText="1"/>
    </xf>
    <xf numFmtId="3" fontId="0" fillId="0" borderId="50" xfId="0" applyNumberFormat="1" applyFont="1" applyBorder="1" applyAlignment="1"/>
    <xf numFmtId="3" fontId="0" fillId="0" borderId="51" xfId="0" applyNumberFormat="1" applyFont="1" applyBorder="1" applyAlignment="1"/>
    <xf numFmtId="3" fontId="19" fillId="0" borderId="60" xfId="0" applyNumberFormat="1" applyFont="1" applyBorder="1"/>
    <xf numFmtId="0" fontId="19" fillId="0" borderId="37" xfId="0" applyFont="1" applyFill="1" applyBorder="1" applyAlignment="1">
      <alignment horizontal="center" vertical="center" wrapText="1"/>
    </xf>
    <xf numFmtId="3" fontId="0" fillId="0" borderId="27" xfId="0" applyNumberFormat="1" applyFont="1" applyFill="1" applyBorder="1"/>
    <xf numFmtId="3" fontId="19" fillId="0" borderId="27" xfId="0" applyNumberFormat="1" applyFont="1" applyBorder="1"/>
    <xf numFmtId="3" fontId="0" fillId="0" borderId="27" xfId="0" applyNumberFormat="1" applyFont="1" applyBorder="1"/>
    <xf numFmtId="3" fontId="19" fillId="0" borderId="35" xfId="0" applyNumberFormat="1" applyFont="1" applyFill="1" applyBorder="1"/>
    <xf numFmtId="0" fontId="21" fillId="0" borderId="33" xfId="0" applyFont="1" applyBorder="1"/>
    <xf numFmtId="0" fontId="21" fillId="0" borderId="34" xfId="0" applyFont="1" applyBorder="1"/>
    <xf numFmtId="0" fontId="0" fillId="0" borderId="34" xfId="0" applyFont="1" applyFill="1" applyBorder="1"/>
    <xf numFmtId="0" fontId="0" fillId="0" borderId="34" xfId="0" applyFill="1" applyBorder="1"/>
    <xf numFmtId="0" fontId="21" fillId="0" borderId="34" xfId="0" applyFont="1" applyFill="1" applyBorder="1"/>
    <xf numFmtId="0" fontId="19" fillId="0" borderId="34" xfId="0" applyFont="1" applyFill="1" applyBorder="1" applyAlignment="1">
      <alignment wrapText="1"/>
    </xf>
    <xf numFmtId="0" fontId="19" fillId="0" borderId="34" xfId="0" applyFont="1" applyBorder="1" applyAlignment="1"/>
    <xf numFmtId="0" fontId="19" fillId="0" borderId="34" xfId="0" applyFont="1" applyFill="1" applyBorder="1"/>
    <xf numFmtId="0" fontId="19" fillId="0" borderId="35" xfId="0" applyFont="1" applyFill="1" applyBorder="1"/>
    <xf numFmtId="3" fontId="19" fillId="0" borderId="33" xfId="0" applyNumberFormat="1" applyFont="1" applyBorder="1"/>
    <xf numFmtId="0" fontId="19" fillId="0" borderId="12" xfId="0" applyFont="1" applyBorder="1" applyAlignment="1">
      <alignment horizontal="center" wrapText="1"/>
    </xf>
    <xf numFmtId="3" fontId="0" fillId="0" borderId="50" xfId="0" applyNumberFormat="1" applyFont="1" applyFill="1" applyBorder="1"/>
    <xf numFmtId="3" fontId="0" fillId="0" borderId="51" xfId="0" applyNumberFormat="1" applyFont="1" applyFill="1" applyBorder="1"/>
    <xf numFmtId="3" fontId="0" fillId="0" borderId="51" xfId="0" applyNumberFormat="1" applyFont="1" applyFill="1" applyBorder="1" applyAlignment="1">
      <alignment horizontal="right" vertical="center"/>
    </xf>
    <xf numFmtId="3" fontId="0" fillId="0" borderId="39" xfId="0" applyNumberFormat="1" applyFont="1" applyFill="1" applyBorder="1"/>
    <xf numFmtId="3" fontId="19" fillId="0" borderId="35" xfId="0" applyNumberFormat="1" applyFont="1" applyBorder="1"/>
    <xf numFmtId="3" fontId="0" fillId="0" borderId="51" xfId="0" applyNumberFormat="1" applyFont="1" applyFill="1" applyBorder="1" applyAlignment="1">
      <alignment horizontal="right"/>
    </xf>
    <xf numFmtId="0" fontId="19" fillId="0" borderId="33" xfId="0" applyFont="1" applyBorder="1" applyAlignment="1">
      <alignment horizontal="center" wrapText="1"/>
    </xf>
    <xf numFmtId="0" fontId="0" fillId="0" borderId="58" xfId="0" applyBorder="1" applyAlignment="1">
      <alignment wrapText="1"/>
    </xf>
    <xf numFmtId="0" fontId="0" fillId="0" borderId="61" xfId="0" applyBorder="1" applyAlignment="1">
      <alignment wrapText="1"/>
    </xf>
    <xf numFmtId="3" fontId="0" fillId="0" borderId="48" xfId="0" applyNumberFormat="1" applyFont="1" applyBorder="1"/>
    <xf numFmtId="3" fontId="0" fillId="0" borderId="62" xfId="0" applyNumberFormat="1" applyFont="1" applyBorder="1"/>
    <xf numFmtId="3" fontId="0" fillId="0" borderId="35" xfId="0" applyNumberFormat="1" applyFont="1" applyBorder="1" applyAlignment="1"/>
    <xf numFmtId="0" fontId="0" fillId="0" borderId="0" xfId="0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3" fontId="19" fillId="0" borderId="23" xfId="0" applyNumberFormat="1" applyFont="1" applyBorder="1"/>
    <xf numFmtId="3" fontId="19" fillId="0" borderId="21" xfId="0" applyNumberFormat="1" applyFont="1" applyBorder="1"/>
    <xf numFmtId="0" fontId="19" fillId="0" borderId="43" xfId="0" applyFont="1" applyBorder="1" applyAlignment="1">
      <alignment horizontal="center" wrapText="1"/>
    </xf>
    <xf numFmtId="3" fontId="0" fillId="0" borderId="15" xfId="0" applyNumberFormat="1" applyFont="1" applyBorder="1"/>
    <xf numFmtId="3" fontId="0" fillId="0" borderId="30" xfId="0" applyNumberFormat="1" applyFont="1" applyBorder="1"/>
    <xf numFmtId="0" fontId="0" fillId="0" borderId="38" xfId="0" applyFont="1" applyBorder="1"/>
    <xf numFmtId="0" fontId="0" fillId="0" borderId="62" xfId="0" applyFont="1" applyBorder="1"/>
    <xf numFmtId="3" fontId="0" fillId="0" borderId="22" xfId="0" applyNumberFormat="1" applyFont="1" applyBorder="1"/>
    <xf numFmtId="3" fontId="19" fillId="0" borderId="10" xfId="0" applyNumberFormat="1" applyFont="1" applyBorder="1"/>
    <xf numFmtId="3" fontId="0" fillId="0" borderId="17" xfId="0" applyNumberFormat="1" applyFont="1" applyBorder="1"/>
    <xf numFmtId="3" fontId="0" fillId="0" borderId="36" xfId="0" applyNumberFormat="1" applyFont="1" applyBorder="1"/>
    <xf numFmtId="3" fontId="0" fillId="0" borderId="46" xfId="0" applyNumberFormat="1" applyFont="1" applyBorder="1"/>
    <xf numFmtId="3" fontId="0" fillId="0" borderId="63" xfId="0" applyNumberFormat="1" applyFont="1" applyBorder="1"/>
    <xf numFmtId="3" fontId="19" fillId="0" borderId="40" xfId="0" applyNumberFormat="1" applyFont="1" applyBorder="1"/>
    <xf numFmtId="3" fontId="0" fillId="0" borderId="61" xfId="0" applyNumberFormat="1" applyFont="1" applyBorder="1"/>
    <xf numFmtId="3" fontId="0" fillId="0" borderId="31" xfId="0" applyNumberFormat="1" applyFont="1" applyBorder="1"/>
    <xf numFmtId="3" fontId="0" fillId="0" borderId="32" xfId="0" applyNumberFormat="1" applyFont="1" applyBorder="1"/>
    <xf numFmtId="0" fontId="0" fillId="0" borderId="50" xfId="0" applyBorder="1"/>
    <xf numFmtId="0" fontId="0" fillId="0" borderId="51" xfId="0" applyBorder="1"/>
    <xf numFmtId="0" fontId="0" fillId="0" borderId="39" xfId="0" applyBorder="1"/>
    <xf numFmtId="3" fontId="19" fillId="0" borderId="42" xfId="0" applyNumberFormat="1" applyFont="1" applyBorder="1"/>
    <xf numFmtId="3" fontId="19" fillId="0" borderId="22" xfId="0" applyNumberFormat="1" applyFont="1" applyBorder="1"/>
    <xf numFmtId="3" fontId="19" fillId="0" borderId="17" xfId="0" applyNumberFormat="1" applyFont="1" applyBorder="1"/>
    <xf numFmtId="3" fontId="0" fillId="0" borderId="45" xfId="0" applyNumberFormat="1" applyFont="1" applyFill="1" applyBorder="1" applyAlignment="1">
      <alignment horizontal="right"/>
    </xf>
    <xf numFmtId="3" fontId="0" fillId="0" borderId="46" xfId="0" applyNumberFormat="1" applyFont="1" applyFill="1" applyBorder="1" applyAlignment="1">
      <alignment horizontal="right"/>
    </xf>
    <xf numFmtId="3" fontId="19" fillId="0" borderId="46" xfId="0" applyNumberFormat="1" applyFont="1" applyFill="1" applyBorder="1" applyAlignment="1">
      <alignment horizontal="right"/>
    </xf>
    <xf numFmtId="3" fontId="0" fillId="0" borderId="46" xfId="0" applyNumberFormat="1" applyFont="1" applyFill="1" applyBorder="1" applyAlignment="1">
      <alignment horizontal="right" vertical="center"/>
    </xf>
    <xf numFmtId="3" fontId="0" fillId="0" borderId="46" xfId="0" applyNumberFormat="1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3" fontId="0" fillId="0" borderId="64" xfId="0" applyNumberFormat="1" applyFont="1" applyFill="1" applyBorder="1" applyAlignment="1">
      <alignment horizontal="right"/>
    </xf>
    <xf numFmtId="0" fontId="0" fillId="0" borderId="51" xfId="0" applyFill="1" applyBorder="1"/>
    <xf numFmtId="0" fontId="0" fillId="0" borderId="39" xfId="0" applyFill="1" applyBorder="1"/>
    <xf numFmtId="3" fontId="0" fillId="0" borderId="57" xfId="0" applyNumberFormat="1" applyFont="1" applyFill="1" applyBorder="1" applyAlignment="1">
      <alignment horizontal="right"/>
    </xf>
    <xf numFmtId="3" fontId="0" fillId="0" borderId="61" xfId="0" applyNumberFormat="1" applyFont="1" applyFill="1" applyBorder="1" applyAlignment="1">
      <alignment horizontal="right"/>
    </xf>
    <xf numFmtId="3" fontId="0" fillId="0" borderId="31" xfId="0" applyNumberFormat="1" applyFont="1" applyFill="1" applyBorder="1" applyAlignment="1">
      <alignment horizontal="right"/>
    </xf>
    <xf numFmtId="3" fontId="0" fillId="0" borderId="65" xfId="0" applyNumberFormat="1" applyFont="1" applyFill="1" applyBorder="1"/>
    <xf numFmtId="3" fontId="19" fillId="0" borderId="40" xfId="0" applyNumberFormat="1" applyFont="1" applyFill="1" applyBorder="1"/>
    <xf numFmtId="3" fontId="0" fillId="0" borderId="16" xfId="0" applyNumberFormat="1" applyFont="1" applyFill="1" applyBorder="1"/>
    <xf numFmtId="3" fontId="0" fillId="0" borderId="19" xfId="0" applyNumberFormat="1" applyFont="1" applyBorder="1"/>
    <xf numFmtId="3" fontId="0" fillId="0" borderId="62" xfId="0" applyNumberFormat="1" applyFont="1" applyFill="1" applyBorder="1"/>
    <xf numFmtId="3" fontId="0" fillId="0" borderId="66" xfId="0" applyNumberFormat="1" applyFont="1" applyBorder="1" applyAlignment="1"/>
    <xf numFmtId="3" fontId="0" fillId="0" borderId="30" xfId="0" applyNumberFormat="1" applyFont="1" applyFill="1" applyBorder="1" applyAlignment="1">
      <alignment horizontal="right"/>
    </xf>
    <xf numFmtId="3" fontId="0" fillId="0" borderId="66" xfId="0" applyNumberFormat="1" applyFont="1" applyFill="1" applyBorder="1" applyAlignment="1">
      <alignment horizontal="right"/>
    </xf>
    <xf numFmtId="3" fontId="0" fillId="0" borderId="63" xfId="0" applyNumberFormat="1" applyFont="1" applyFill="1" applyBorder="1" applyAlignment="1">
      <alignment horizontal="right"/>
    </xf>
    <xf numFmtId="3" fontId="0" fillId="0" borderId="67" xfId="0" applyNumberFormat="1" applyFont="1" applyBorder="1" applyAlignment="1"/>
    <xf numFmtId="173" fontId="1" fillId="0" borderId="50" xfId="37" applyNumberFormat="1" applyBorder="1"/>
    <xf numFmtId="173" fontId="1" fillId="0" borderId="68" xfId="37" applyNumberFormat="1" applyBorder="1"/>
    <xf numFmtId="173" fontId="1" fillId="0" borderId="51" xfId="37" applyNumberFormat="1" applyBorder="1"/>
    <xf numFmtId="173" fontId="1" fillId="0" borderId="39" xfId="37" applyNumberFormat="1" applyBorder="1"/>
    <xf numFmtId="173" fontId="1" fillId="0" borderId="33" xfId="37" applyNumberFormat="1" applyBorder="1"/>
    <xf numFmtId="173" fontId="1" fillId="0" borderId="34" xfId="37" applyNumberFormat="1" applyBorder="1"/>
    <xf numFmtId="173" fontId="1" fillId="0" borderId="34" xfId="37" applyNumberFormat="1" applyFill="1" applyBorder="1"/>
    <xf numFmtId="173" fontId="1" fillId="0" borderId="35" xfId="37" applyNumberFormat="1" applyBorder="1"/>
    <xf numFmtId="173" fontId="19" fillId="0" borderId="43" xfId="37" applyNumberFormat="1" applyFont="1" applyBorder="1"/>
    <xf numFmtId="173" fontId="19" fillId="0" borderId="34" xfId="37" applyNumberFormat="1" applyFont="1" applyBorder="1"/>
    <xf numFmtId="173" fontId="1" fillId="0" borderId="38" xfId="37" applyNumberFormat="1" applyBorder="1"/>
    <xf numFmtId="173" fontId="1" fillId="0" borderId="42" xfId="37" applyNumberFormat="1" applyBorder="1"/>
    <xf numFmtId="0" fontId="19" fillId="0" borderId="33" xfId="0" applyFont="1" applyBorder="1" applyAlignment="1">
      <alignment wrapText="1"/>
    </xf>
    <xf numFmtId="173" fontId="19" fillId="0" borderId="35" xfId="37" applyNumberFormat="1" applyFont="1" applyFill="1" applyBorder="1"/>
    <xf numFmtId="173" fontId="19" fillId="0" borderId="35" xfId="37" applyNumberFormat="1" applyFont="1" applyBorder="1"/>
    <xf numFmtId="3" fontId="0" fillId="0" borderId="45" xfId="0" applyNumberFormat="1" applyFont="1" applyFill="1" applyBorder="1"/>
    <xf numFmtId="3" fontId="0" fillId="0" borderId="46" xfId="0" applyNumberFormat="1" applyFont="1" applyFill="1" applyBorder="1"/>
    <xf numFmtId="3" fontId="19" fillId="0" borderId="46" xfId="0" applyNumberFormat="1" applyFont="1" applyFill="1" applyBorder="1"/>
    <xf numFmtId="3" fontId="0" fillId="0" borderId="64" xfId="0" applyNumberFormat="1" applyFont="1" applyFill="1" applyBorder="1"/>
    <xf numFmtId="173" fontId="1" fillId="0" borderId="50" xfId="37" applyNumberFormat="1" applyFill="1" applyBorder="1"/>
    <xf numFmtId="173" fontId="1" fillId="0" borderId="51" xfId="37" applyNumberFormat="1" applyFill="1" applyBorder="1"/>
    <xf numFmtId="173" fontId="19" fillId="0" borderId="39" xfId="37" applyNumberFormat="1" applyFont="1" applyBorder="1"/>
    <xf numFmtId="0" fontId="0" fillId="0" borderId="51" xfId="0" applyBorder="1" applyAlignment="1"/>
    <xf numFmtId="173" fontId="19" fillId="0" borderId="34" xfId="0" applyNumberFormat="1" applyFont="1" applyBorder="1"/>
    <xf numFmtId="0" fontId="0" fillId="0" borderId="54" xfId="0" applyFont="1" applyFill="1" applyBorder="1" applyAlignment="1">
      <alignment horizontal="left" vertical="center" wrapText="1"/>
    </xf>
    <xf numFmtId="3" fontId="0" fillId="0" borderId="48" xfId="0" applyNumberFormat="1" applyFont="1" applyFill="1" applyBorder="1" applyAlignment="1">
      <alignment horizontal="right"/>
    </xf>
    <xf numFmtId="3" fontId="0" fillId="0" borderId="69" xfId="0" applyNumberFormat="1" applyBorder="1" applyAlignment="1"/>
    <xf numFmtId="0" fontId="0" fillId="0" borderId="70" xfId="0" applyBorder="1" applyAlignment="1"/>
    <xf numFmtId="0" fontId="0" fillId="0" borderId="71" xfId="0" applyBorder="1" applyAlignment="1"/>
    <xf numFmtId="0" fontId="0" fillId="0" borderId="72" xfId="0" applyBorder="1" applyAlignment="1"/>
    <xf numFmtId="0" fontId="0" fillId="0" borderId="73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3" fontId="0" fillId="0" borderId="51" xfId="0" applyNumberFormat="1" applyFont="1" applyFill="1" applyBorder="1" applyAlignment="1">
      <alignment vertical="center"/>
    </xf>
    <xf numFmtId="3" fontId="0" fillId="0" borderId="74" xfId="0" applyNumberFormat="1" applyBorder="1" applyAlignment="1">
      <alignment horizontal="left"/>
    </xf>
    <xf numFmtId="0" fontId="0" fillId="0" borderId="75" xfId="0" applyFill="1" applyBorder="1" applyAlignment="1"/>
    <xf numFmtId="0" fontId="0" fillId="0" borderId="76" xfId="0" applyBorder="1"/>
    <xf numFmtId="173" fontId="1" fillId="0" borderId="26" xfId="37" applyNumberFormat="1" applyBorder="1"/>
    <xf numFmtId="0" fontId="0" fillId="0" borderId="26" xfId="0" applyBorder="1" applyAlignment="1">
      <alignment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24" fillId="0" borderId="77" xfId="0" applyFont="1" applyFill="1" applyBorder="1" applyAlignment="1">
      <alignment horizontal="center" vertical="top" wrapText="1"/>
    </xf>
    <xf numFmtId="0" fontId="25" fillId="0" borderId="77" xfId="0" applyFont="1" applyBorder="1" applyAlignment="1">
      <alignment horizontal="center" vertical="top" wrapText="1"/>
    </xf>
    <xf numFmtId="0" fontId="25" fillId="0" borderId="77" xfId="0" applyFont="1" applyBorder="1" applyAlignment="1">
      <alignment horizontal="left" vertical="top" wrapText="1"/>
    </xf>
    <xf numFmtId="3" fontId="25" fillId="0" borderId="77" xfId="0" applyNumberFormat="1" applyFont="1" applyBorder="1" applyAlignment="1">
      <alignment horizontal="right" vertical="top" wrapText="1"/>
    </xf>
    <xf numFmtId="0" fontId="26" fillId="0" borderId="77" xfId="0" applyFont="1" applyBorder="1" applyAlignment="1">
      <alignment horizontal="center" vertical="top" wrapText="1"/>
    </xf>
    <xf numFmtId="0" fontId="26" fillId="0" borderId="77" xfId="0" applyFont="1" applyBorder="1" applyAlignment="1">
      <alignment horizontal="left" vertical="top" wrapText="1"/>
    </xf>
    <xf numFmtId="3" fontId="26" fillId="0" borderId="77" xfId="0" applyNumberFormat="1" applyFont="1" applyBorder="1" applyAlignment="1">
      <alignment horizontal="right" vertical="top" wrapText="1"/>
    </xf>
    <xf numFmtId="0" fontId="27" fillId="0" borderId="77" xfId="0" applyFont="1" applyFill="1" applyBorder="1" applyAlignment="1">
      <alignment horizontal="center" vertical="top" wrapText="1"/>
    </xf>
    <xf numFmtId="0" fontId="19" fillId="0" borderId="77" xfId="0" applyFont="1" applyBorder="1" applyAlignment="1">
      <alignment horizontal="center" vertical="top" wrapText="1"/>
    </xf>
    <xf numFmtId="0" fontId="0" fillId="0" borderId="2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wrapText="1"/>
    </xf>
    <xf numFmtId="0" fontId="19" fillId="0" borderId="41" xfId="0" applyFont="1" applyBorder="1" applyAlignment="1">
      <alignment horizontal="center" wrapText="1"/>
    </xf>
    <xf numFmtId="0" fontId="0" fillId="0" borderId="11" xfId="0" applyBorder="1" applyAlignment="1">
      <alignment vertic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/>
    <xf numFmtId="3" fontId="19" fillId="0" borderId="53" xfId="0" applyNumberFormat="1" applyFont="1" applyFill="1" applyBorder="1"/>
    <xf numFmtId="0" fontId="19" fillId="0" borderId="14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20" xfId="0" applyNumberFormat="1" applyFont="1" applyBorder="1"/>
    <xf numFmtId="0" fontId="19" fillId="0" borderId="0" xfId="0" applyFont="1" applyAlignment="1">
      <alignment horizontal="left"/>
    </xf>
    <xf numFmtId="0" fontId="0" fillId="0" borderId="78" xfId="0" applyFont="1" applyBorder="1"/>
    <xf numFmtId="0" fontId="0" fillId="0" borderId="79" xfId="0" applyFont="1" applyBorder="1" applyAlignment="1">
      <alignment horizontal="center"/>
    </xf>
    <xf numFmtId="0" fontId="0" fillId="0" borderId="80" xfId="0" applyFont="1" applyBorder="1" applyAlignment="1">
      <alignment horizontal="center"/>
    </xf>
    <xf numFmtId="0" fontId="0" fillId="0" borderId="79" xfId="0" applyBorder="1"/>
    <xf numFmtId="3" fontId="0" fillId="0" borderId="80" xfId="0" applyNumberFormat="1" applyBorder="1"/>
    <xf numFmtId="0" fontId="0" fillId="0" borderId="81" xfId="0" applyBorder="1"/>
    <xf numFmtId="0" fontId="0" fillId="0" borderId="82" xfId="0" applyBorder="1"/>
    <xf numFmtId="3" fontId="0" fillId="0" borderId="83" xfId="0" applyNumberFormat="1" applyBorder="1"/>
    <xf numFmtId="0" fontId="0" fillId="0" borderId="82" xfId="0" applyBorder="1" applyAlignment="1">
      <alignment wrapText="1"/>
    </xf>
    <xf numFmtId="0" fontId="0" fillId="0" borderId="84" xfId="0" applyFill="1" applyBorder="1"/>
    <xf numFmtId="0" fontId="0" fillId="0" borderId="85" xfId="0" applyFont="1" applyFill="1" applyBorder="1"/>
    <xf numFmtId="3" fontId="0" fillId="0" borderId="86" xfId="0" applyNumberFormat="1" applyFill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87" xfId="0" applyFont="1" applyBorder="1" applyAlignment="1">
      <alignment vertical="top" wrapText="1"/>
    </xf>
    <xf numFmtId="0" fontId="30" fillId="0" borderId="88" xfId="0" applyFont="1" applyBorder="1" applyAlignment="1">
      <alignment horizontal="center" vertical="top" wrapText="1"/>
    </xf>
    <xf numFmtId="0" fontId="30" fillId="0" borderId="88" xfId="0" applyFont="1" applyBorder="1" applyAlignment="1">
      <alignment horizontal="left" vertical="top" wrapText="1" indent="2"/>
    </xf>
    <xf numFmtId="0" fontId="30" fillId="0" borderId="88" xfId="0" applyFont="1" applyBorder="1" applyAlignment="1">
      <alignment horizontal="left" vertical="top" wrapText="1" indent="1"/>
    </xf>
    <xf numFmtId="0" fontId="30" fillId="0" borderId="89" xfId="0" applyFont="1" applyBorder="1" applyAlignment="1">
      <alignment horizontal="left" vertical="top" wrapText="1" indent="1"/>
    </xf>
    <xf numFmtId="0" fontId="31" fillId="0" borderId="90" xfId="0" applyFont="1" applyBorder="1" applyAlignment="1">
      <alignment vertical="top" wrapText="1"/>
    </xf>
    <xf numFmtId="168" fontId="1" fillId="0" borderId="21" xfId="26" applyNumberFormat="1" applyBorder="1" applyAlignment="1">
      <alignment horizontal="left" vertical="top" wrapText="1"/>
    </xf>
    <xf numFmtId="168" fontId="19" fillId="0" borderId="91" xfId="26" applyNumberFormat="1" applyFont="1" applyFill="1" applyBorder="1" applyAlignment="1">
      <alignment horizontal="left" vertical="top" wrapText="1"/>
    </xf>
    <xf numFmtId="0" fontId="31" fillId="0" borderId="90" xfId="0" applyFont="1" applyBorder="1" applyAlignment="1">
      <alignment horizontal="left" vertical="top" wrapText="1" indent="1"/>
    </xf>
    <xf numFmtId="0" fontId="30" fillId="0" borderId="92" xfId="0" applyFont="1" applyBorder="1" applyAlignment="1">
      <alignment vertical="top" wrapText="1"/>
    </xf>
    <xf numFmtId="168" fontId="19" fillId="0" borderId="93" xfId="26" applyNumberFormat="1" applyFont="1" applyBorder="1" applyAlignment="1">
      <alignment horizontal="left" vertical="top" wrapText="1"/>
    </xf>
    <xf numFmtId="0" fontId="32" fillId="0" borderId="0" xfId="0" applyFont="1"/>
    <xf numFmtId="168" fontId="19" fillId="0" borderId="91" xfId="26" applyNumberFormat="1" applyFont="1" applyBorder="1" applyAlignment="1">
      <alignment horizontal="left" vertical="top" wrapText="1"/>
    </xf>
    <xf numFmtId="0" fontId="31" fillId="0" borderId="92" xfId="0" applyFont="1" applyBorder="1" applyAlignment="1">
      <alignment vertical="top" wrapText="1"/>
    </xf>
    <xf numFmtId="168" fontId="1" fillId="0" borderId="93" xfId="26" applyNumberFormat="1" applyBorder="1" applyAlignment="1">
      <alignment horizontal="left" vertical="top" wrapText="1"/>
    </xf>
    <xf numFmtId="0" fontId="0" fillId="0" borderId="0" xfId="0" applyAlignment="1">
      <alignment shrinkToFit="1"/>
    </xf>
    <xf numFmtId="0" fontId="33" fillId="0" borderId="0" xfId="0" applyFont="1"/>
    <xf numFmtId="0" fontId="0" fillId="0" borderId="11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/>
    </xf>
    <xf numFmtId="0" fontId="0" fillId="0" borderId="94" xfId="0" applyFont="1" applyBorder="1" applyAlignment="1">
      <alignment horizontal="center"/>
    </xf>
    <xf numFmtId="0" fontId="0" fillId="0" borderId="95" xfId="0" applyFont="1" applyBorder="1"/>
    <xf numFmtId="0" fontId="0" fillId="0" borderId="96" xfId="0" applyFont="1" applyBorder="1"/>
    <xf numFmtId="0" fontId="0" fillId="0" borderId="16" xfId="0" applyFont="1" applyBorder="1"/>
    <xf numFmtId="0" fontId="0" fillId="0" borderId="97" xfId="0" applyFont="1" applyBorder="1"/>
    <xf numFmtId="2" fontId="0" fillId="0" borderId="11" xfId="0" applyNumberFormat="1" applyFont="1" applyBorder="1"/>
    <xf numFmtId="2" fontId="0" fillId="0" borderId="0" xfId="0" applyNumberFormat="1" applyFont="1" applyBorder="1"/>
    <xf numFmtId="2" fontId="0" fillId="0" borderId="20" xfId="0" applyNumberFormat="1" applyFont="1" applyBorder="1"/>
    <xf numFmtId="2" fontId="0" fillId="0" borderId="26" xfId="0" applyNumberFormat="1" applyFont="1" applyBorder="1"/>
    <xf numFmtId="0" fontId="19" fillId="0" borderId="27" xfId="0" applyFont="1" applyFill="1" applyBorder="1"/>
    <xf numFmtId="0" fontId="0" fillId="0" borderId="97" xfId="0" applyFont="1" applyFill="1" applyBorder="1"/>
    <xf numFmtId="2" fontId="0" fillId="0" borderId="11" xfId="0" applyNumberFormat="1" applyFont="1" applyFill="1" applyBorder="1"/>
    <xf numFmtId="2" fontId="0" fillId="0" borderId="0" xfId="0" applyNumberFormat="1" applyFont="1" applyFill="1" applyBorder="1"/>
    <xf numFmtId="2" fontId="0" fillId="0" borderId="20" xfId="0" applyNumberFormat="1" applyFont="1" applyFill="1" applyBorder="1"/>
    <xf numFmtId="0" fontId="0" fillId="0" borderId="27" xfId="0" applyFont="1" applyFill="1" applyBorder="1" applyAlignment="1">
      <alignment vertical="center" wrapText="1"/>
    </xf>
    <xf numFmtId="0" fontId="0" fillId="0" borderId="97" xfId="0" applyFont="1" applyFill="1" applyBorder="1" applyAlignment="1">
      <alignment vertical="center" wrapText="1"/>
    </xf>
    <xf numFmtId="2" fontId="34" fillId="0" borderId="0" xfId="0" applyNumberFormat="1" applyFont="1" applyFill="1" applyBorder="1"/>
    <xf numFmtId="0" fontId="0" fillId="0" borderId="98" xfId="0" applyFont="1" applyBorder="1"/>
    <xf numFmtId="0" fontId="0" fillId="0" borderId="99" xfId="0" applyFont="1" applyBorder="1"/>
    <xf numFmtId="2" fontId="19" fillId="0" borderId="24" xfId="0" applyNumberFormat="1" applyFont="1" applyBorder="1"/>
    <xf numFmtId="2" fontId="19" fillId="0" borderId="94" xfId="0" applyNumberFormat="1" applyFont="1" applyBorder="1"/>
    <xf numFmtId="2" fontId="19" fillId="0" borderId="40" xfId="0" applyNumberFormat="1" applyFont="1" applyBorder="1"/>
    <xf numFmtId="2" fontId="19" fillId="0" borderId="100" xfId="0" applyNumberFormat="1" applyFont="1" applyBorder="1"/>
    <xf numFmtId="2" fontId="19" fillId="0" borderId="101" xfId="0" applyNumberFormat="1" applyFont="1" applyBorder="1"/>
    <xf numFmtId="2" fontId="19" fillId="0" borderId="102" xfId="0" applyNumberFormat="1" applyFont="1" applyBorder="1"/>
    <xf numFmtId="2" fontId="19" fillId="0" borderId="43" xfId="0" applyNumberFormat="1" applyFont="1" applyBorder="1"/>
    <xf numFmtId="0" fontId="19" fillId="0" borderId="0" xfId="0" applyFont="1" applyAlignment="1">
      <alignment wrapText="1"/>
    </xf>
    <xf numFmtId="0" fontId="19" fillId="0" borderId="35" xfId="0" applyFont="1" applyBorder="1" applyAlignment="1">
      <alignment horizontal="center"/>
    </xf>
    <xf numFmtId="0" fontId="19" fillId="0" borderId="103" xfId="0" applyFont="1" applyBorder="1"/>
    <xf numFmtId="0" fontId="19" fillId="0" borderId="104" xfId="0" applyFont="1" applyBorder="1"/>
    <xf numFmtId="0" fontId="0" fillId="0" borderId="105" xfId="0" applyBorder="1"/>
    <xf numFmtId="0" fontId="0" fillId="0" borderId="106" xfId="0" applyBorder="1"/>
    <xf numFmtId="49" fontId="0" fillId="0" borderId="107" xfId="0" applyNumberFormat="1" applyBorder="1"/>
    <xf numFmtId="0" fontId="0" fillId="0" borderId="103" xfId="0" applyBorder="1"/>
    <xf numFmtId="0" fontId="0" fillId="0" borderId="104" xfId="0" applyFont="1" applyBorder="1" applyAlignment="1">
      <alignment horizontal="left"/>
    </xf>
    <xf numFmtId="49" fontId="0" fillId="0" borderId="77" xfId="0" applyNumberFormat="1" applyFill="1" applyBorder="1"/>
    <xf numFmtId="0" fontId="0" fillId="0" borderId="52" xfId="0" applyBorder="1"/>
    <xf numFmtId="49" fontId="0" fillId="0" borderId="77" xfId="0" applyNumberFormat="1" applyBorder="1"/>
    <xf numFmtId="0" fontId="0" fillId="0" borderId="104" xfId="0" applyFont="1" applyBorder="1"/>
    <xf numFmtId="0" fontId="19" fillId="0" borderId="108" xfId="0" applyFont="1" applyBorder="1"/>
    <xf numFmtId="0" fontId="19" fillId="0" borderId="109" xfId="0" applyFont="1" applyBorder="1" applyAlignment="1">
      <alignment horizontal="left"/>
    </xf>
    <xf numFmtId="0" fontId="19" fillId="0" borderId="110" xfId="0" applyFont="1" applyBorder="1"/>
    <xf numFmtId="0" fontId="23" fillId="0" borderId="103" xfId="0" applyFont="1" applyBorder="1" applyAlignment="1">
      <alignment horizontal="left"/>
    </xf>
    <xf numFmtId="0" fontId="19" fillId="0" borderId="106" xfId="0" applyFont="1" applyBorder="1"/>
    <xf numFmtId="0" fontId="0" fillId="0" borderId="111" xfId="0" applyBorder="1"/>
    <xf numFmtId="0" fontId="19" fillId="0" borderId="111" xfId="0" applyFont="1" applyBorder="1"/>
    <xf numFmtId="0" fontId="23" fillId="0" borderId="104" xfId="0" applyFont="1" applyBorder="1"/>
    <xf numFmtId="0" fontId="19" fillId="0" borderId="109" xfId="0" applyFont="1" applyBorder="1"/>
    <xf numFmtId="0" fontId="19" fillId="0" borderId="112" xfId="0" applyFont="1" applyBorder="1"/>
    <xf numFmtId="0" fontId="0" fillId="0" borderId="112" xfId="0" applyFont="1" applyBorder="1"/>
    <xf numFmtId="0" fontId="19" fillId="0" borderId="113" xfId="0" applyFont="1" applyBorder="1"/>
    <xf numFmtId="0" fontId="19" fillId="0" borderId="114" xfId="0" applyFont="1" applyBorder="1"/>
    <xf numFmtId="0" fontId="0" fillId="0" borderId="114" xfId="0" applyBorder="1"/>
    <xf numFmtId="49" fontId="0" fillId="0" borderId="113" xfId="0" applyNumberFormat="1" applyBorder="1"/>
    <xf numFmtId="0" fontId="0" fillId="0" borderId="108" xfId="0" applyBorder="1"/>
    <xf numFmtId="0" fontId="0" fillId="0" borderId="107" xfId="0" applyBorder="1"/>
    <xf numFmtId="0" fontId="0" fillId="0" borderId="115" xfId="0" applyFont="1" applyBorder="1" applyAlignment="1">
      <alignment wrapText="1"/>
    </xf>
    <xf numFmtId="0" fontId="19" fillId="0" borderId="77" xfId="0" applyFont="1" applyFill="1" applyBorder="1" applyAlignment="1">
      <alignment horizontal="center"/>
    </xf>
    <xf numFmtId="0" fontId="0" fillId="0" borderId="77" xfId="0" applyBorder="1" applyAlignment="1">
      <alignment horizontal="center"/>
    </xf>
    <xf numFmtId="0" fontId="23" fillId="0" borderId="77" xfId="0" applyFont="1" applyBorder="1"/>
    <xf numFmtId="0" fontId="0" fillId="0" borderId="77" xfId="0" applyBorder="1"/>
    <xf numFmtId="1" fontId="0" fillId="0" borderId="77" xfId="0" applyNumberFormat="1" applyBorder="1"/>
    <xf numFmtId="0" fontId="23" fillId="0" borderId="77" xfId="0" applyFont="1" applyBorder="1" applyAlignment="1">
      <alignment wrapText="1"/>
    </xf>
    <xf numFmtId="0" fontId="19" fillId="0" borderId="77" xfId="0" applyFont="1" applyBorder="1" applyAlignment="1">
      <alignment horizontal="center"/>
    </xf>
    <xf numFmtId="0" fontId="19" fillId="0" borderId="77" xfId="0" applyFont="1" applyBorder="1"/>
    <xf numFmtId="0" fontId="19" fillId="0" borderId="77" xfId="0" applyFont="1" applyBorder="1" applyAlignment="1">
      <alignment wrapText="1"/>
    </xf>
    <xf numFmtId="0" fontId="25" fillId="0" borderId="77" xfId="0" applyFont="1" applyFill="1" applyBorder="1" applyAlignment="1">
      <alignment horizontal="center" vertical="top" wrapText="1"/>
    </xf>
    <xf numFmtId="0" fontId="25" fillId="0" borderId="77" xfId="0" applyFont="1" applyFill="1" applyBorder="1" applyAlignment="1">
      <alignment horizontal="left" vertical="top" wrapText="1"/>
    </xf>
    <xf numFmtId="3" fontId="25" fillId="0" borderId="77" xfId="0" applyNumberFormat="1" applyFont="1" applyFill="1" applyBorder="1" applyAlignment="1">
      <alignment horizontal="right" vertical="top" wrapText="1"/>
    </xf>
    <xf numFmtId="0" fontId="26" fillId="0" borderId="77" xfId="0" applyFont="1" applyFill="1" applyBorder="1" applyAlignment="1">
      <alignment horizontal="center" vertical="top" wrapText="1"/>
    </xf>
    <xf numFmtId="0" fontId="26" fillId="0" borderId="77" xfId="0" applyFont="1" applyFill="1" applyBorder="1" applyAlignment="1">
      <alignment horizontal="left" vertical="top" wrapText="1"/>
    </xf>
    <xf numFmtId="3" fontId="26" fillId="0" borderId="77" xfId="0" applyNumberFormat="1" applyFont="1" applyFill="1" applyBorder="1" applyAlignment="1">
      <alignment horizontal="right" vertical="top" wrapText="1"/>
    </xf>
    <xf numFmtId="10" fontId="1" fillId="0" borderId="33" xfId="37" applyNumberFormat="1" applyBorder="1"/>
    <xf numFmtId="0" fontId="0" fillId="0" borderId="34" xfId="0" applyFont="1" applyBorder="1" applyAlignment="1">
      <alignment wrapText="1"/>
    </xf>
    <xf numFmtId="3" fontId="0" fillId="0" borderId="10" xfId="0" applyNumberFormat="1" applyFont="1" applyFill="1" applyBorder="1"/>
    <xf numFmtId="3" fontId="0" fillId="0" borderId="65" xfId="0" applyNumberFormat="1" applyFont="1" applyFill="1" applyBorder="1" applyAlignment="1">
      <alignment horizontal="right"/>
    </xf>
    <xf numFmtId="3" fontId="0" fillId="0" borderId="30" xfId="0" applyNumberFormat="1" applyFont="1" applyFill="1" applyBorder="1" applyAlignment="1">
      <alignment horizontal="right" vertical="top"/>
    </xf>
    <xf numFmtId="0" fontId="0" fillId="0" borderId="55" xfId="0" applyBorder="1"/>
    <xf numFmtId="0" fontId="19" fillId="0" borderId="116" xfId="0" applyFont="1" applyFill="1" applyBorder="1" applyAlignment="1"/>
    <xf numFmtId="0" fontId="0" fillId="0" borderId="116" xfId="0" applyFont="1" applyFill="1" applyBorder="1"/>
    <xf numFmtId="3" fontId="0" fillId="0" borderId="117" xfId="0" applyNumberFormat="1" applyBorder="1" applyAlignment="1">
      <alignment horizontal="left"/>
    </xf>
    <xf numFmtId="0" fontId="0" fillId="0" borderId="15" xfId="0" applyFill="1" applyBorder="1" applyAlignment="1"/>
    <xf numFmtId="0" fontId="0" fillId="0" borderId="118" xfId="0" applyNumberFormat="1" applyFont="1" applyFill="1" applyBorder="1" applyAlignment="1">
      <alignment horizontal="center" vertical="center" wrapText="1"/>
    </xf>
    <xf numFmtId="0" fontId="0" fillId="0" borderId="47" xfId="0" applyFont="1" applyBorder="1"/>
    <xf numFmtId="0" fontId="0" fillId="0" borderId="48" xfId="0" applyFont="1" applyBorder="1"/>
    <xf numFmtId="0" fontId="19" fillId="0" borderId="43" xfId="0" applyFont="1" applyFill="1" applyBorder="1"/>
    <xf numFmtId="10" fontId="1" fillId="0" borderId="50" xfId="37" applyNumberFormat="1" applyBorder="1" applyAlignment="1"/>
    <xf numFmtId="3" fontId="0" fillId="0" borderId="45" xfId="0" applyNumberFormat="1" applyFont="1" applyBorder="1" applyAlignment="1"/>
    <xf numFmtId="3" fontId="0" fillId="0" borderId="46" xfId="0" applyNumberFormat="1" applyFont="1" applyBorder="1" applyAlignment="1"/>
    <xf numFmtId="10" fontId="1" fillId="0" borderId="43" xfId="37" applyNumberFormat="1" applyBorder="1" applyAlignment="1"/>
    <xf numFmtId="10" fontId="1" fillId="0" borderId="51" xfId="37" applyNumberFormat="1" applyBorder="1" applyAlignment="1"/>
    <xf numFmtId="10" fontId="1" fillId="0" borderId="39" xfId="37" applyNumberFormat="1" applyBorder="1" applyAlignment="1"/>
    <xf numFmtId="0" fontId="0" fillId="0" borderId="0" xfId="0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center" wrapText="1"/>
    </xf>
    <xf numFmtId="0" fontId="19" fillId="0" borderId="33" xfId="0" applyFont="1" applyBorder="1" applyAlignment="1">
      <alignment horizontal="center" wrapText="1"/>
    </xf>
    <xf numFmtId="0" fontId="19" fillId="0" borderId="34" xfId="0" applyFont="1" applyBorder="1" applyAlignment="1">
      <alignment horizontal="center" wrapText="1"/>
    </xf>
    <xf numFmtId="0" fontId="19" fillId="0" borderId="35" xfId="0" applyFont="1" applyBorder="1" applyAlignment="1">
      <alignment horizontal="center" wrapText="1"/>
    </xf>
    <xf numFmtId="3" fontId="0" fillId="0" borderId="34" xfId="0" applyNumberFormat="1" applyFont="1" applyBorder="1" applyAlignment="1">
      <alignment horizontal="right" vertical="center"/>
    </xf>
    <xf numFmtId="3" fontId="0" fillId="0" borderId="34" xfId="0" applyNumberFormat="1" applyFont="1" applyBorder="1" applyAlignment="1">
      <alignment horizontal="right"/>
    </xf>
    <xf numFmtId="173" fontId="1" fillId="0" borderId="34" xfId="37" applyNumberForma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26" xfId="0" applyFont="1" applyFill="1" applyBorder="1" applyAlignment="1">
      <alignment horizontal="left"/>
    </xf>
    <xf numFmtId="0" fontId="0" fillId="0" borderId="0" xfId="0" applyFill="1" applyBorder="1" applyAlignment="1"/>
    <xf numFmtId="0" fontId="0" fillId="0" borderId="26" xfId="0" applyBorder="1" applyAlignment="1"/>
    <xf numFmtId="0" fontId="19" fillId="0" borderId="0" xfId="0" applyFont="1" applyBorder="1" applyAlignment="1">
      <alignment horizontal="center"/>
    </xf>
    <xf numFmtId="3" fontId="0" fillId="0" borderId="19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19" fillId="0" borderId="25" xfId="0" applyFont="1" applyBorder="1" applyAlignment="1">
      <alignment horizontal="center" vertical="center" wrapText="1"/>
    </xf>
    <xf numFmtId="0" fontId="19" fillId="0" borderId="119" xfId="0" applyFont="1" applyBorder="1" applyAlignment="1">
      <alignment horizontal="center" vertical="center"/>
    </xf>
    <xf numFmtId="0" fontId="19" fillId="0" borderId="120" xfId="0" applyFont="1" applyBorder="1" applyAlignment="1">
      <alignment horizontal="center" vertical="center"/>
    </xf>
    <xf numFmtId="0" fontId="19" fillId="0" borderId="121" xfId="0" applyFont="1" applyBorder="1" applyAlignment="1">
      <alignment horizontal="center" vertical="center"/>
    </xf>
    <xf numFmtId="0" fontId="19" fillId="0" borderId="12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94" xfId="0" applyFont="1" applyBorder="1" applyAlignment="1">
      <alignment horizontal="center" vertical="center"/>
    </xf>
    <xf numFmtId="0" fontId="19" fillId="0" borderId="123" xfId="0" applyFont="1" applyBorder="1" applyAlignment="1">
      <alignment horizontal="center" vertical="center"/>
    </xf>
    <xf numFmtId="0" fontId="19" fillId="0" borderId="124" xfId="0" applyFont="1" applyBorder="1" applyAlignment="1">
      <alignment horizontal="center" vertical="center"/>
    </xf>
    <xf numFmtId="0" fontId="19" fillId="0" borderId="125" xfId="0" applyFont="1" applyBorder="1" applyAlignment="1">
      <alignment horizontal="center" vertical="center"/>
    </xf>
    <xf numFmtId="0" fontId="19" fillId="0" borderId="126" xfId="0" applyFont="1" applyBorder="1" applyAlignment="1">
      <alignment horizontal="center" wrapText="1"/>
    </xf>
    <xf numFmtId="0" fontId="19" fillId="0" borderId="127" xfId="0" applyFont="1" applyBorder="1" applyAlignment="1">
      <alignment horizontal="center" wrapText="1"/>
    </xf>
    <xf numFmtId="0" fontId="19" fillId="0" borderId="128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29" xfId="0" applyFont="1" applyBorder="1" applyAlignment="1">
      <alignment horizontal="center" wrapText="1"/>
    </xf>
    <xf numFmtId="0" fontId="19" fillId="0" borderId="130" xfId="0" applyFont="1" applyBorder="1" applyAlignment="1">
      <alignment horizontal="center" wrapText="1"/>
    </xf>
    <xf numFmtId="0" fontId="19" fillId="0" borderId="131" xfId="0" applyFont="1" applyBorder="1" applyAlignment="1">
      <alignment horizontal="center" wrapText="1"/>
    </xf>
    <xf numFmtId="0" fontId="19" fillId="0" borderId="132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9" fillId="0" borderId="27" xfId="0" applyFont="1" applyBorder="1" applyAlignment="1"/>
    <xf numFmtId="0" fontId="0" fillId="0" borderId="0" xfId="0" applyAlignment="1"/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20" xfId="0" applyBorder="1" applyAlignment="1">
      <alignment wrapText="1"/>
    </xf>
    <xf numFmtId="0" fontId="0" fillId="0" borderId="0" xfId="0" applyFont="1" applyBorder="1" applyAlignment="1"/>
    <xf numFmtId="0" fontId="23" fillId="0" borderId="0" xfId="0" applyFont="1" applyFill="1" applyBorder="1" applyAlignment="1">
      <alignment horizontal="left" vertical="center" wrapText="1"/>
    </xf>
    <xf numFmtId="0" fontId="24" fillId="0" borderId="77" xfId="0" applyFont="1" applyFill="1" applyBorder="1" applyAlignment="1">
      <alignment horizontal="center" vertical="top" wrapText="1"/>
    </xf>
    <xf numFmtId="0" fontId="0" fillId="0" borderId="77" xfId="0" applyFill="1" applyBorder="1"/>
    <xf numFmtId="0" fontId="0" fillId="0" borderId="11" xfId="0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right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100" xfId="0" applyNumberFormat="1" applyFont="1" applyBorder="1" applyAlignment="1">
      <alignment horizontal="center" vertical="center" wrapText="1"/>
    </xf>
    <xf numFmtId="0" fontId="0" fillId="0" borderId="46" xfId="0" applyFill="1" applyBorder="1" applyAlignment="1">
      <alignment horizontal="left"/>
    </xf>
    <xf numFmtId="0" fontId="0" fillId="0" borderId="135" xfId="0" applyFont="1" applyFill="1" applyBorder="1" applyAlignment="1">
      <alignment horizontal="left"/>
    </xf>
    <xf numFmtId="0" fontId="19" fillId="0" borderId="40" xfId="0" applyFont="1" applyFill="1" applyBorder="1" applyAlignment="1"/>
    <xf numFmtId="0" fontId="0" fillId="0" borderId="86" xfId="0" applyBorder="1" applyAlignment="1"/>
    <xf numFmtId="0" fontId="0" fillId="0" borderId="71" xfId="0" applyFill="1" applyBorder="1" applyAlignment="1">
      <alignment horizontal="left"/>
    </xf>
    <xf numFmtId="0" fontId="0" fillId="0" borderId="72" xfId="0" applyFont="1" applyFill="1" applyBorder="1" applyAlignment="1">
      <alignment horizontal="left"/>
    </xf>
    <xf numFmtId="0" fontId="0" fillId="0" borderId="136" xfId="0" applyBorder="1" applyAlignment="1">
      <alignment horizontal="left"/>
    </xf>
    <xf numFmtId="0" fontId="0" fillId="0" borderId="137" xfId="0" applyFont="1" applyBorder="1" applyAlignment="1">
      <alignment horizontal="left"/>
    </xf>
    <xf numFmtId="0" fontId="0" fillId="0" borderId="71" xfId="0" applyBorder="1" applyAlignment="1">
      <alignment horizontal="left"/>
    </xf>
    <xf numFmtId="0" fontId="0" fillId="0" borderId="72" xfId="0" applyFont="1" applyBorder="1" applyAlignment="1">
      <alignment horizontal="left"/>
    </xf>
    <xf numFmtId="0" fontId="0" fillId="0" borderId="138" xfId="0" applyBorder="1" applyAlignment="1">
      <alignment horizontal="left"/>
    </xf>
    <xf numFmtId="0" fontId="0" fillId="0" borderId="139" xfId="0" applyFont="1" applyBorder="1" applyAlignment="1">
      <alignment horizontal="left"/>
    </xf>
    <xf numFmtId="0" fontId="19" fillId="0" borderId="133" xfId="0" applyFont="1" applyFill="1" applyBorder="1" applyAlignment="1">
      <alignment horizontal="center" vertical="center" wrapText="1"/>
    </xf>
    <xf numFmtId="0" fontId="19" fillId="0" borderId="13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wrapText="1"/>
    </xf>
    <xf numFmtId="0" fontId="0" fillId="0" borderId="46" xfId="0" applyBorder="1" applyAlignment="1">
      <alignment horizontal="left"/>
    </xf>
    <xf numFmtId="0" fontId="0" fillId="0" borderId="135" xfId="0" applyBorder="1" applyAlignment="1">
      <alignment horizontal="left"/>
    </xf>
    <xf numFmtId="0" fontId="0" fillId="0" borderId="15" xfId="0" applyFill="1" applyBorder="1" applyAlignment="1">
      <alignment vertical="top"/>
    </xf>
    <xf numFmtId="0" fontId="0" fillId="0" borderId="15" xfId="0" applyBorder="1" applyAlignment="1"/>
    <xf numFmtId="0" fontId="19" fillId="0" borderId="42" xfId="0" applyFont="1" applyFill="1" applyBorder="1" applyAlignment="1"/>
    <xf numFmtId="0" fontId="0" fillId="0" borderId="30" xfId="0" applyFill="1" applyBorder="1" applyAlignment="1"/>
    <xf numFmtId="0" fontId="0" fillId="0" borderId="30" xfId="0" applyBorder="1" applyAlignment="1"/>
    <xf numFmtId="0" fontId="0" fillId="0" borderId="140" xfId="0" applyNumberFormat="1" applyFont="1" applyFill="1" applyBorder="1" applyAlignment="1">
      <alignment horizontal="center" vertical="center" wrapText="1"/>
    </xf>
    <xf numFmtId="0" fontId="0" fillId="0" borderId="141" xfId="0" applyNumberFormat="1" applyFont="1" applyFill="1" applyBorder="1" applyAlignment="1">
      <alignment horizontal="center" vertical="center" wrapText="1"/>
    </xf>
    <xf numFmtId="0" fontId="19" fillId="0" borderId="142" xfId="0" applyFont="1" applyFill="1" applyBorder="1" applyAlignment="1">
      <alignment horizontal="center"/>
    </xf>
    <xf numFmtId="0" fontId="19" fillId="0" borderId="143" xfId="0" applyFont="1" applyFill="1" applyBorder="1" applyAlignment="1">
      <alignment horizontal="center"/>
    </xf>
    <xf numFmtId="0" fontId="0" fillId="0" borderId="30" xfId="0" applyFill="1" applyBorder="1" applyAlignment="1">
      <alignment horizontal="left" vertical="top"/>
    </xf>
    <xf numFmtId="0" fontId="0" fillId="0" borderId="144" xfId="0" applyFill="1" applyBorder="1" applyAlignment="1">
      <alignment horizontal="left" vertical="top"/>
    </xf>
    <xf numFmtId="0" fontId="0" fillId="0" borderId="57" xfId="0" applyBorder="1" applyAlignment="1">
      <alignment horizontal="left"/>
    </xf>
    <xf numFmtId="0" fontId="0" fillId="0" borderId="145" xfId="0" applyBorder="1" applyAlignment="1">
      <alignment horizontal="left"/>
    </xf>
    <xf numFmtId="0" fontId="0" fillId="0" borderId="73" xfId="0" applyBorder="1" applyAlignment="1">
      <alignment horizontal="right" vertical="center"/>
    </xf>
    <xf numFmtId="0" fontId="0" fillId="0" borderId="146" xfId="0" applyBorder="1" applyAlignment="1">
      <alignment horizontal="right" vertical="center"/>
    </xf>
    <xf numFmtId="0" fontId="0" fillId="0" borderId="55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19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20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1" xfId="0" applyFont="1" applyBorder="1" applyAlignment="1">
      <alignment horizontal="center" vertical="center" wrapText="1"/>
    </xf>
    <xf numFmtId="0" fontId="0" fillId="0" borderId="130" xfId="0" applyFont="1" applyBorder="1" applyAlignment="1">
      <alignment horizontal="center" vertical="center" wrapText="1"/>
    </xf>
    <xf numFmtId="0" fontId="0" fillId="0" borderId="94" xfId="0" applyFont="1" applyBorder="1" applyAlignment="1">
      <alignment horizontal="center" vertical="center" wrapText="1"/>
    </xf>
    <xf numFmtId="0" fontId="19" fillId="0" borderId="122" xfId="0" applyFont="1" applyBorder="1" applyAlignment="1"/>
    <xf numFmtId="0" fontId="19" fillId="0" borderId="24" xfId="0" applyFont="1" applyBorder="1" applyAlignment="1"/>
    <xf numFmtId="0" fontId="19" fillId="0" borderId="27" xfId="0" applyFont="1" applyBorder="1"/>
    <xf numFmtId="0" fontId="19" fillId="0" borderId="10" xfId="0" applyFont="1" applyBorder="1"/>
    <xf numFmtId="0" fontId="19" fillId="0" borderId="123" xfId="0" applyFont="1" applyBorder="1" applyAlignment="1"/>
    <xf numFmtId="0" fontId="19" fillId="0" borderId="102" xfId="0" applyFont="1" applyBorder="1" applyAlignment="1"/>
    <xf numFmtId="0" fontId="19" fillId="0" borderId="0" xfId="0" applyFont="1" applyAlignment="1">
      <alignment horizontal="right"/>
    </xf>
    <xf numFmtId="0" fontId="0" fillId="0" borderId="119" xfId="0" applyFont="1" applyBorder="1" applyAlignment="1">
      <alignment horizontal="center" vertical="center" wrapText="1"/>
    </xf>
    <xf numFmtId="0" fontId="0" fillId="0" borderId="122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9" fillId="0" borderId="0" xfId="0" applyFont="1" applyAlignment="1"/>
    <xf numFmtId="0" fontId="31" fillId="0" borderId="148" xfId="0" applyFont="1" applyBorder="1" applyAlignment="1">
      <alignment vertical="top" wrapText="1"/>
    </xf>
    <xf numFmtId="0" fontId="0" fillId="0" borderId="92" xfId="0" applyBorder="1" applyAlignment="1">
      <alignment vertical="top" wrapText="1"/>
    </xf>
    <xf numFmtId="168" fontId="1" fillId="0" borderId="12" xfId="26" applyNumberFormat="1" applyBorder="1" applyAlignment="1">
      <alignment horizontal="left" vertical="center" wrapText="1"/>
    </xf>
    <xf numFmtId="0" fontId="0" fillId="0" borderId="149" xfId="0" applyBorder="1" applyAlignment="1">
      <alignment horizontal="left" vertical="center" wrapText="1"/>
    </xf>
    <xf numFmtId="168" fontId="19" fillId="0" borderId="150" xfId="26" applyNumberFormat="1" applyFont="1" applyFill="1" applyBorder="1" applyAlignment="1">
      <alignment horizontal="left" vertical="center" wrapText="1"/>
    </xf>
    <xf numFmtId="0" fontId="19" fillId="0" borderId="151" xfId="0" applyFont="1" applyBorder="1" applyAlignment="1">
      <alignment horizontal="left" vertical="center" wrapText="1"/>
    </xf>
    <xf numFmtId="0" fontId="19" fillId="0" borderId="152" xfId="0" applyFont="1" applyBorder="1" applyAlignment="1">
      <alignment horizontal="center"/>
    </xf>
    <xf numFmtId="0" fontId="19" fillId="0" borderId="153" xfId="0" applyFont="1" applyBorder="1" applyAlignment="1">
      <alignment horizontal="center"/>
    </xf>
    <xf numFmtId="0" fontId="19" fillId="0" borderId="154" xfId="0" applyFont="1" applyBorder="1" applyAlignment="1">
      <alignment horizontal="center"/>
    </xf>
    <xf numFmtId="0" fontId="19" fillId="0" borderId="155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9" fillId="0" borderId="77" xfId="0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3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Összesen" xfId="33" builtinId="25" customBuiltin="1"/>
    <cellStyle name="Rossz" xfId="34" builtinId="27" customBuiltin="1"/>
    <cellStyle name="Semleges" xfId="35" builtinId="28" customBuiltin="1"/>
    <cellStyle name="Számítás" xfId="36" builtinId="22" customBuiltin="1"/>
    <cellStyle name="Százalék" xfId="37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7"/>
  <sheetViews>
    <sheetView zoomScaleNormal="100" workbookViewId="0">
      <selection sqref="A1:K1"/>
    </sheetView>
  </sheetViews>
  <sheetFormatPr defaultRowHeight="12.75"/>
  <cols>
    <col min="1" max="1" width="4" style="1" customWidth="1"/>
    <col min="2" max="2" width="3.140625" style="1" customWidth="1"/>
    <col min="3" max="3" width="33.42578125" style="1" customWidth="1"/>
    <col min="4" max="6" width="11.42578125" style="1" customWidth="1"/>
    <col min="7" max="7" width="10.28515625" style="1" customWidth="1"/>
    <col min="8" max="8" width="33.140625" style="1" customWidth="1"/>
    <col min="9" max="11" width="11.42578125" style="1" customWidth="1"/>
    <col min="12" max="12" width="10" customWidth="1"/>
  </cols>
  <sheetData>
    <row r="1" spans="1:13" s="23" customFormat="1">
      <c r="A1" s="431" t="s">
        <v>612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3" s="23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s="23" customFormat="1" ht="12.75" customHeight="1">
      <c r="A3" s="433" t="s">
        <v>132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</row>
    <row r="4" spans="1:13" s="23" customFormat="1" ht="13.5" thickBot="1">
      <c r="A4" s="1"/>
      <c r="B4" s="1"/>
      <c r="C4" s="1"/>
      <c r="D4" s="1"/>
      <c r="E4" s="1"/>
      <c r="F4" s="1"/>
      <c r="G4" s="1"/>
      <c r="H4" s="3"/>
      <c r="I4" s="3"/>
      <c r="J4" s="3" t="s">
        <v>27</v>
      </c>
      <c r="K4" s="1"/>
    </row>
    <row r="5" spans="1:13" s="23" customFormat="1" ht="45" customHeight="1" thickBot="1">
      <c r="A5" s="95" t="s">
        <v>28</v>
      </c>
      <c r="B5" s="96" t="s">
        <v>29</v>
      </c>
      <c r="C5" s="95" t="s">
        <v>0</v>
      </c>
      <c r="D5" s="181" t="s">
        <v>130</v>
      </c>
      <c r="E5" s="181" t="s">
        <v>131</v>
      </c>
      <c r="F5" s="95" t="s">
        <v>163</v>
      </c>
      <c r="G5" s="199" t="s">
        <v>129</v>
      </c>
      <c r="H5" s="97" t="s">
        <v>1</v>
      </c>
      <c r="I5" s="181" t="s">
        <v>130</v>
      </c>
      <c r="J5" s="181" t="s">
        <v>131</v>
      </c>
      <c r="K5" s="95" t="s">
        <v>163</v>
      </c>
      <c r="L5" s="188" t="s">
        <v>129</v>
      </c>
    </row>
    <row r="6" spans="1:13">
      <c r="A6" s="24"/>
      <c r="B6" s="25"/>
      <c r="C6" s="4" t="s">
        <v>2</v>
      </c>
      <c r="D6" s="111">
        <v>2572</v>
      </c>
      <c r="E6" s="111">
        <v>4080</v>
      </c>
      <c r="F6" s="48">
        <v>3458</v>
      </c>
      <c r="G6" s="411">
        <f t="shared" ref="G6:G20" si="0">F6/E6</f>
        <v>0.84754901960784312</v>
      </c>
      <c r="H6" s="7" t="s">
        <v>3</v>
      </c>
      <c r="I6" s="111">
        <v>21809</v>
      </c>
      <c r="J6" s="138">
        <v>45960</v>
      </c>
      <c r="K6" s="207">
        <v>42074</v>
      </c>
      <c r="L6" s="242">
        <f>K6/J6</f>
        <v>0.9154482158398608</v>
      </c>
    </row>
    <row r="7" spans="1:13" ht="25.5">
      <c r="A7" s="24"/>
      <c r="B7" s="25"/>
      <c r="C7" s="10" t="s">
        <v>4</v>
      </c>
      <c r="D7" s="117"/>
      <c r="E7" s="117"/>
      <c r="F7" s="200"/>
      <c r="G7" s="252"/>
      <c r="H7" s="13" t="s">
        <v>5</v>
      </c>
      <c r="I7" s="117">
        <v>5718</v>
      </c>
      <c r="J7" s="139">
        <v>9346</v>
      </c>
      <c r="K7" s="200">
        <v>5869</v>
      </c>
      <c r="L7" s="244">
        <f t="shared" ref="L7:L23" si="1">K7/J7</f>
        <v>0.62796918467793705</v>
      </c>
    </row>
    <row r="8" spans="1:13" ht="25.5">
      <c r="A8" s="24"/>
      <c r="B8" s="25"/>
      <c r="C8" s="10" t="s">
        <v>6</v>
      </c>
      <c r="D8" s="117">
        <v>12800</v>
      </c>
      <c r="E8" s="117">
        <v>16486</v>
      </c>
      <c r="F8" s="200">
        <v>16205</v>
      </c>
      <c r="G8" s="252">
        <f t="shared" si="0"/>
        <v>0.98295523474463176</v>
      </c>
      <c r="H8" s="156" t="s">
        <v>108</v>
      </c>
      <c r="I8" s="117">
        <v>32196</v>
      </c>
      <c r="J8" s="140">
        <v>49139</v>
      </c>
      <c r="K8" s="200">
        <v>36904</v>
      </c>
      <c r="L8" s="244">
        <f t="shared" si="1"/>
        <v>0.75101243411546836</v>
      </c>
    </row>
    <row r="9" spans="1:13">
      <c r="A9" s="24"/>
      <c r="B9" s="25"/>
      <c r="C9" s="10" t="s">
        <v>7</v>
      </c>
      <c r="D9" s="117">
        <v>1100</v>
      </c>
      <c r="E9" s="117">
        <v>901</v>
      </c>
      <c r="F9" s="200">
        <v>903</v>
      </c>
      <c r="G9" s="252">
        <f t="shared" si="0"/>
        <v>1.0022197558268591</v>
      </c>
      <c r="H9" s="13"/>
      <c r="I9" s="117"/>
      <c r="J9" s="140"/>
      <c r="K9" s="200"/>
      <c r="L9" s="244"/>
    </row>
    <row r="10" spans="1:13" ht="25.5">
      <c r="A10" s="24"/>
      <c r="B10" s="25"/>
      <c r="C10" s="10" t="s">
        <v>8</v>
      </c>
      <c r="D10" s="117">
        <v>100</v>
      </c>
      <c r="E10" s="117">
        <v>354</v>
      </c>
      <c r="F10" s="200">
        <v>205</v>
      </c>
      <c r="G10" s="252">
        <f t="shared" si="0"/>
        <v>0.57909604519774016</v>
      </c>
      <c r="H10" s="13" t="s">
        <v>9</v>
      </c>
      <c r="I10" s="117">
        <v>2887</v>
      </c>
      <c r="J10" s="140">
        <v>23255</v>
      </c>
      <c r="K10" s="200">
        <v>14104</v>
      </c>
      <c r="L10" s="244">
        <f t="shared" si="1"/>
        <v>0.60649322726295418</v>
      </c>
    </row>
    <row r="11" spans="1:13" ht="25.5">
      <c r="A11" s="24"/>
      <c r="B11" s="25"/>
      <c r="C11" s="10" t="s">
        <v>10</v>
      </c>
      <c r="D11" s="117">
        <v>32978</v>
      </c>
      <c r="E11" s="117">
        <v>42450</v>
      </c>
      <c r="F11" s="200">
        <v>42360</v>
      </c>
      <c r="G11" s="252">
        <f t="shared" si="0"/>
        <v>0.99787985865724382</v>
      </c>
      <c r="H11" s="13" t="s">
        <v>11</v>
      </c>
      <c r="I11" s="117">
        <v>108000</v>
      </c>
      <c r="J11" s="140">
        <v>144809</v>
      </c>
      <c r="K11" s="200">
        <v>117676</v>
      </c>
      <c r="L11" s="244">
        <f t="shared" si="1"/>
        <v>0.81262904929942203</v>
      </c>
    </row>
    <row r="12" spans="1:13" ht="25.5">
      <c r="A12" s="24"/>
      <c r="B12" s="25"/>
      <c r="C12" s="102" t="s">
        <v>122</v>
      </c>
      <c r="D12" s="117"/>
      <c r="E12" s="117"/>
      <c r="F12" s="200"/>
      <c r="G12" s="252"/>
      <c r="H12" s="156" t="s">
        <v>139</v>
      </c>
      <c r="I12" s="117"/>
      <c r="J12" s="140">
        <v>22183</v>
      </c>
      <c r="K12" s="200">
        <v>22178</v>
      </c>
      <c r="L12" s="244">
        <f t="shared" si="1"/>
        <v>0.99977460217283509</v>
      </c>
    </row>
    <row r="13" spans="1:13" ht="25.5">
      <c r="A13" s="24"/>
      <c r="B13" s="25"/>
      <c r="C13" s="10" t="s">
        <v>12</v>
      </c>
      <c r="D13" s="117"/>
      <c r="E13" s="117"/>
      <c r="F13" s="200"/>
      <c r="G13" s="252"/>
      <c r="H13" s="13" t="s">
        <v>13</v>
      </c>
      <c r="I13" s="140">
        <v>5439</v>
      </c>
      <c r="J13" s="140">
        <v>835</v>
      </c>
      <c r="K13" s="208">
        <v>344</v>
      </c>
      <c r="L13" s="244">
        <f t="shared" si="1"/>
        <v>0.41197604790419162</v>
      </c>
    </row>
    <row r="14" spans="1:13" ht="25.5">
      <c r="A14" s="24"/>
      <c r="B14" s="25"/>
      <c r="C14" s="10" t="s">
        <v>14</v>
      </c>
      <c r="D14" s="117">
        <v>2010</v>
      </c>
      <c r="E14" s="117">
        <v>3386</v>
      </c>
      <c r="F14" s="200">
        <v>2989</v>
      </c>
      <c r="G14" s="252">
        <f t="shared" si="0"/>
        <v>0.88275251033668045</v>
      </c>
      <c r="H14" s="13" t="s">
        <v>15</v>
      </c>
      <c r="I14" s="140">
        <v>500</v>
      </c>
      <c r="J14" s="140">
        <v>1110</v>
      </c>
      <c r="K14" s="208">
        <v>630</v>
      </c>
      <c r="L14" s="244">
        <f t="shared" si="1"/>
        <v>0.56756756756756754</v>
      </c>
    </row>
    <row r="15" spans="1:13" ht="25.5">
      <c r="A15" s="24"/>
      <c r="B15" s="25"/>
      <c r="C15" s="102" t="s">
        <v>124</v>
      </c>
      <c r="D15" s="117"/>
      <c r="E15" s="117"/>
      <c r="F15" s="200"/>
      <c r="G15" s="252"/>
      <c r="H15" s="13" t="s">
        <v>16</v>
      </c>
      <c r="I15" s="117">
        <v>6515</v>
      </c>
      <c r="J15" s="140">
        <v>8834</v>
      </c>
      <c r="K15" s="200">
        <v>7978</v>
      </c>
      <c r="L15" s="244">
        <f t="shared" si="1"/>
        <v>0.90310165270545617</v>
      </c>
      <c r="M15" s="42"/>
    </row>
    <row r="16" spans="1:13" ht="25.5">
      <c r="A16" s="24"/>
      <c r="B16" s="25"/>
      <c r="C16" s="10" t="s">
        <v>17</v>
      </c>
      <c r="D16" s="117"/>
      <c r="E16" s="117"/>
      <c r="F16" s="200"/>
      <c r="G16" s="252"/>
      <c r="H16" s="13" t="s">
        <v>30</v>
      </c>
      <c r="I16" s="117"/>
      <c r="J16" s="140"/>
      <c r="K16" s="200"/>
      <c r="L16" s="244"/>
    </row>
    <row r="17" spans="1:32" ht="25.5" customHeight="1">
      <c r="A17" s="24"/>
      <c r="B17" s="25"/>
      <c r="C17" s="10" t="s">
        <v>18</v>
      </c>
      <c r="D17" s="117"/>
      <c r="E17" s="117">
        <v>18095</v>
      </c>
      <c r="F17" s="200">
        <v>18095</v>
      </c>
      <c r="G17" s="252"/>
      <c r="H17" s="13" t="s">
        <v>31</v>
      </c>
      <c r="I17" s="117">
        <v>400</v>
      </c>
      <c r="J17" s="140">
        <v>400</v>
      </c>
      <c r="K17" s="200">
        <v>150</v>
      </c>
      <c r="L17" s="244">
        <f t="shared" si="1"/>
        <v>0.375</v>
      </c>
    </row>
    <row r="18" spans="1:32">
      <c r="A18" s="24"/>
      <c r="B18" s="25"/>
      <c r="C18" s="10" t="s">
        <v>19</v>
      </c>
      <c r="D18" s="117">
        <v>20000</v>
      </c>
      <c r="E18" s="117">
        <v>63229</v>
      </c>
      <c r="F18" s="200">
        <v>42442</v>
      </c>
      <c r="G18" s="252">
        <f t="shared" si="0"/>
        <v>0.67124262601021678</v>
      </c>
      <c r="H18" s="13" t="s">
        <v>20</v>
      </c>
      <c r="I18" s="117"/>
      <c r="J18" s="140"/>
      <c r="K18" s="200"/>
      <c r="L18" s="244"/>
    </row>
    <row r="19" spans="1:32" ht="25.5">
      <c r="A19" s="24"/>
      <c r="B19" s="25"/>
      <c r="C19" s="10" t="s">
        <v>21</v>
      </c>
      <c r="D19" s="117"/>
      <c r="E19" s="191"/>
      <c r="F19" s="200"/>
      <c r="G19" s="252"/>
      <c r="H19" s="13" t="s">
        <v>22</v>
      </c>
      <c r="I19" s="117">
        <v>500</v>
      </c>
      <c r="J19" s="140">
        <v>500</v>
      </c>
      <c r="K19" s="200"/>
      <c r="L19" s="244">
        <f t="shared" si="1"/>
        <v>0</v>
      </c>
    </row>
    <row r="20" spans="1:32" ht="25.5">
      <c r="A20" s="24"/>
      <c r="B20" s="25"/>
      <c r="C20" s="153" t="s">
        <v>103</v>
      </c>
      <c r="D20" s="117">
        <v>4404</v>
      </c>
      <c r="E20" s="140">
        <v>5462</v>
      </c>
      <c r="F20" s="200"/>
      <c r="G20" s="252">
        <f t="shared" si="0"/>
        <v>0</v>
      </c>
      <c r="H20" s="156" t="s">
        <v>120</v>
      </c>
      <c r="I20" s="117"/>
      <c r="J20" s="140">
        <v>1058</v>
      </c>
      <c r="K20" s="200">
        <v>1058</v>
      </c>
      <c r="L20" s="244">
        <f t="shared" si="1"/>
        <v>1</v>
      </c>
    </row>
    <row r="21" spans="1:32" ht="25.5">
      <c r="A21" s="24"/>
      <c r="B21" s="25"/>
      <c r="C21" s="102" t="s">
        <v>121</v>
      </c>
      <c r="D21" s="107"/>
      <c r="E21" s="107"/>
      <c r="F21" s="48">
        <v>1119</v>
      </c>
      <c r="G21" s="202"/>
      <c r="H21" s="13"/>
      <c r="I21" s="107"/>
      <c r="J21" s="140"/>
      <c r="K21" s="48"/>
      <c r="L21" s="244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</row>
    <row r="22" spans="1:32" ht="28.5" customHeight="1" thickBot="1">
      <c r="A22" s="24"/>
      <c r="B22" s="25"/>
      <c r="C22" s="266" t="s">
        <v>49</v>
      </c>
      <c r="D22" s="192">
        <v>108000</v>
      </c>
      <c r="E22" s="192">
        <v>152986</v>
      </c>
      <c r="F22" s="201">
        <v>152986</v>
      </c>
      <c r="G22" s="203"/>
      <c r="H22" s="99"/>
      <c r="I22" s="118"/>
      <c r="J22" s="157"/>
      <c r="K22" s="209"/>
      <c r="L22" s="245"/>
    </row>
    <row r="23" spans="1:32" s="27" customFormat="1" ht="13.5" thickBot="1">
      <c r="A23" s="119"/>
      <c r="B23" s="121"/>
      <c r="C23" s="143" t="s">
        <v>23</v>
      </c>
      <c r="D23" s="123">
        <f>SUM(D6:D22)</f>
        <v>183964</v>
      </c>
      <c r="E23" s="161">
        <f>SUM(E6:E22)</f>
        <v>307429</v>
      </c>
      <c r="F23" s="161">
        <f>SUM(F6:F22)</f>
        <v>280762</v>
      </c>
      <c r="G23" s="253">
        <f>F23/E23</f>
        <v>0.91325802055108662</v>
      </c>
      <c r="H23" s="162" t="s">
        <v>24</v>
      </c>
      <c r="I23" s="122">
        <f>SUM(I6:I21)</f>
        <v>183964</v>
      </c>
      <c r="J23" s="122">
        <f>SUM(J6:J22)</f>
        <v>307429</v>
      </c>
      <c r="K23" s="210">
        <f>SUM(K6:K22)</f>
        <v>248965</v>
      </c>
      <c r="L23" s="243">
        <f t="shared" si="1"/>
        <v>0.80982926139043487</v>
      </c>
    </row>
    <row r="24" spans="1:32">
      <c r="A24" s="24"/>
      <c r="B24" s="6"/>
      <c r="C24" s="189"/>
      <c r="D24" s="39"/>
      <c r="E24" s="158"/>
      <c r="F24" s="5"/>
      <c r="G24" s="159"/>
      <c r="H24" s="190"/>
      <c r="I24" s="160"/>
      <c r="J24" s="160"/>
      <c r="K24" s="211"/>
      <c r="L24" s="214"/>
    </row>
    <row r="25" spans="1:32">
      <c r="A25" s="24"/>
      <c r="B25" s="6"/>
      <c r="C25" s="150"/>
      <c r="D25" s="152"/>
      <c r="E25" s="11"/>
      <c r="F25" s="11"/>
      <c r="G25" s="12"/>
      <c r="H25" s="100"/>
      <c r="I25" s="117"/>
      <c r="J25" s="117"/>
      <c r="K25" s="212"/>
      <c r="L25" s="215"/>
    </row>
    <row r="26" spans="1:32">
      <c r="A26" s="24"/>
      <c r="B26" s="6"/>
      <c r="C26" s="150"/>
      <c r="D26" s="152"/>
      <c r="E26" s="11"/>
      <c r="F26" s="11"/>
      <c r="G26" s="12"/>
      <c r="H26" s="103"/>
      <c r="I26" s="117"/>
      <c r="J26" s="117"/>
      <c r="K26" s="212"/>
      <c r="L26" s="215"/>
    </row>
    <row r="27" spans="1:32" ht="13.5" thickBot="1">
      <c r="A27" s="24"/>
      <c r="B27" s="6"/>
      <c r="C27" s="155"/>
      <c r="D27" s="39"/>
      <c r="E27" s="5"/>
      <c r="F27" s="5"/>
      <c r="G27" s="6"/>
      <c r="H27" s="101"/>
      <c r="I27" s="109"/>
      <c r="J27" s="109"/>
      <c r="K27" s="213"/>
      <c r="L27" s="216"/>
    </row>
    <row r="28" spans="1:32" ht="12.75" customHeight="1">
      <c r="A28" s="28"/>
      <c r="B28" s="29"/>
      <c r="C28" s="7"/>
      <c r="D28" s="8"/>
      <c r="E28" s="8"/>
      <c r="F28" s="204"/>
      <c r="G28" s="110"/>
      <c r="H28" s="7"/>
      <c r="I28" s="5"/>
      <c r="J28" s="5"/>
      <c r="K28" s="14"/>
      <c r="L28" s="144"/>
    </row>
    <row r="29" spans="1:32" s="27" customFormat="1" ht="12.75" customHeight="1">
      <c r="A29" s="30"/>
      <c r="B29" s="31"/>
      <c r="C29" s="18" t="s">
        <v>25</v>
      </c>
      <c r="D29" s="16">
        <f>D23+D24</f>
        <v>183964</v>
      </c>
      <c r="E29" s="16">
        <f>E23+E24+E27</f>
        <v>307429</v>
      </c>
      <c r="F29" s="205">
        <f>F23+F24</f>
        <v>280762</v>
      </c>
      <c r="G29" s="251">
        <f>F29/E29</f>
        <v>0.91325802055108662</v>
      </c>
      <c r="H29" s="18" t="s">
        <v>26</v>
      </c>
      <c r="I29" s="16">
        <f>SUM(I23:I27)</f>
        <v>183964</v>
      </c>
      <c r="J29" s="16">
        <f>SUM(J23:J27)</f>
        <v>307429</v>
      </c>
      <c r="K29" s="205">
        <f>SUM(K23:K27)</f>
        <v>248965</v>
      </c>
      <c r="L29" s="265">
        <f>K29/J29</f>
        <v>0.80982926139043487</v>
      </c>
    </row>
    <row r="30" spans="1:32" ht="4.5" customHeight="1" thickBot="1">
      <c r="A30" s="19"/>
      <c r="B30" s="26"/>
      <c r="C30" s="21"/>
      <c r="D30" s="20"/>
      <c r="E30" s="20"/>
      <c r="F30" s="206"/>
      <c r="G30" s="149"/>
      <c r="H30" s="21"/>
      <c r="I30" s="20"/>
      <c r="J30" s="20"/>
      <c r="K30" s="206"/>
      <c r="L30" s="147"/>
    </row>
    <row r="31" spans="1:32" ht="12.75" customHeight="1">
      <c r="K31" s="22"/>
    </row>
    <row r="32" spans="1:32" ht="12.75" customHeight="1">
      <c r="C32"/>
      <c r="K32" s="22"/>
    </row>
    <row r="33" spans="3:11" ht="12.75" customHeight="1">
      <c r="D33"/>
      <c r="E33"/>
      <c r="F33"/>
      <c r="G33"/>
      <c r="H33"/>
      <c r="I33"/>
      <c r="J33"/>
      <c r="K33" s="22"/>
    </row>
    <row r="34" spans="3:11" ht="12.75" customHeight="1">
      <c r="C34"/>
      <c r="D34"/>
      <c r="E34"/>
      <c r="F34"/>
      <c r="G34"/>
      <c r="H34"/>
      <c r="I34"/>
      <c r="J34"/>
      <c r="K34" s="22"/>
    </row>
    <row r="35" spans="3:11" ht="12.75" customHeight="1">
      <c r="C35"/>
      <c r="I35"/>
      <c r="J35"/>
      <c r="K35" s="22"/>
    </row>
    <row r="36" spans="3:11" ht="12.75" customHeight="1">
      <c r="C36"/>
      <c r="D36"/>
      <c r="E36"/>
      <c r="F36"/>
      <c r="G36"/>
      <c r="H36"/>
      <c r="I36"/>
      <c r="J36"/>
      <c r="K36" s="22"/>
    </row>
    <row r="37" spans="3:11" ht="12.75" customHeight="1">
      <c r="J37" s="22"/>
    </row>
    <row r="38" spans="3:11" ht="12.75" customHeight="1"/>
    <row r="39" spans="3:11" ht="12.75" customHeight="1"/>
    <row r="40" spans="3:11" ht="12.75" customHeight="1"/>
    <row r="41" spans="3:11" ht="12.75" customHeight="1"/>
    <row r="42" spans="3:11" ht="12.75" customHeight="1"/>
    <row r="43" spans="3:11" ht="12.75" customHeight="1"/>
    <row r="44" spans="3:11" ht="12.75" customHeight="1"/>
    <row r="45" spans="3:11" ht="12.75" customHeight="1"/>
    <row r="46" spans="3:11" ht="12.75" customHeight="1"/>
    <row r="47" spans="3:11" ht="12.75" customHeight="1"/>
    <row r="48" spans="3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</sheetData>
  <sheetProtection selectLockedCells="1" selectUnlockedCells="1"/>
  <mergeCells count="2">
    <mergeCell ref="A1:K1"/>
    <mergeCell ref="A3:K3"/>
  </mergeCells>
  <phoneticPr fontId="22" type="noConversion"/>
  <pageMargins left="0.59027777777777779" right="0.78749999999999998" top="0.59027777777777779" bottom="0.59027777777777779" header="0.51180555555555551" footer="0.51180555555555551"/>
  <pageSetup paperSize="9" scale="7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4"/>
  <sheetViews>
    <sheetView view="pageBreakPreview" zoomScale="60" zoomScaleNormal="100" workbookViewId="0">
      <selection sqref="A1:I1"/>
    </sheetView>
  </sheetViews>
  <sheetFormatPr defaultRowHeight="12.75"/>
  <cols>
    <col min="1" max="1" width="3" bestFit="1" customWidth="1"/>
    <col min="2" max="2" width="30" customWidth="1"/>
    <col min="3" max="3" width="14.5703125" customWidth="1"/>
  </cols>
  <sheetData>
    <row r="1" spans="1:12" ht="12.75" customHeight="1">
      <c r="A1" s="466" t="s">
        <v>603</v>
      </c>
      <c r="B1" s="466"/>
      <c r="C1" s="466"/>
      <c r="D1" s="466"/>
      <c r="E1" s="466"/>
      <c r="F1" s="466"/>
      <c r="G1" s="466"/>
      <c r="H1" s="466"/>
      <c r="I1" s="466"/>
      <c r="J1" s="65"/>
      <c r="K1" s="65"/>
      <c r="L1" s="65"/>
    </row>
    <row r="3" spans="1:12">
      <c r="A3" s="475" t="s">
        <v>243</v>
      </c>
      <c r="B3" s="476"/>
      <c r="C3" s="476"/>
    </row>
    <row r="4" spans="1:12" ht="15">
      <c r="A4" s="282" t="s">
        <v>165</v>
      </c>
      <c r="B4" s="282" t="s">
        <v>52</v>
      </c>
      <c r="C4" s="282" t="s">
        <v>244</v>
      </c>
    </row>
    <row r="5" spans="1:12" ht="15">
      <c r="A5" s="282">
        <v>1</v>
      </c>
      <c r="B5" s="282">
        <v>2</v>
      </c>
      <c r="C5" s="282">
        <v>3</v>
      </c>
    </row>
    <row r="6" spans="1:12" ht="25.5">
      <c r="A6" s="283">
        <v>1</v>
      </c>
      <c r="B6" s="284" t="s">
        <v>245</v>
      </c>
      <c r="C6" s="285">
        <v>126656365</v>
      </c>
    </row>
    <row r="7" spans="1:12" ht="25.5">
      <c r="A7" s="283">
        <v>2</v>
      </c>
      <c r="B7" s="284" t="s">
        <v>246</v>
      </c>
      <c r="C7" s="285">
        <v>247906256</v>
      </c>
    </row>
    <row r="8" spans="1:12" ht="38.25">
      <c r="A8" s="286">
        <v>3</v>
      </c>
      <c r="B8" s="287" t="s">
        <v>247</v>
      </c>
      <c r="C8" s="288">
        <v>-121249891</v>
      </c>
    </row>
    <row r="9" spans="1:12" ht="25.5">
      <c r="A9" s="283">
        <v>4</v>
      </c>
      <c r="B9" s="284" t="s">
        <v>248</v>
      </c>
      <c r="C9" s="285">
        <v>154105186</v>
      </c>
    </row>
    <row r="10" spans="1:12" ht="25.5">
      <c r="A10" s="283">
        <v>5</v>
      </c>
      <c r="B10" s="284" t="s">
        <v>249</v>
      </c>
      <c r="C10" s="285">
        <v>1058350</v>
      </c>
    </row>
    <row r="11" spans="1:12" ht="38.25">
      <c r="A11" s="286">
        <v>6</v>
      </c>
      <c r="B11" s="287" t="s">
        <v>250</v>
      </c>
      <c r="C11" s="288">
        <v>153046836</v>
      </c>
    </row>
    <row r="12" spans="1:12" ht="25.5">
      <c r="A12" s="283">
        <v>7</v>
      </c>
      <c r="B12" s="287" t="s">
        <v>251</v>
      </c>
      <c r="C12" s="288">
        <v>31796945</v>
      </c>
    </row>
    <row r="13" spans="1:12" ht="25.5">
      <c r="A13" s="283">
        <v>8</v>
      </c>
      <c r="B13" s="287" t="s">
        <v>252</v>
      </c>
      <c r="C13" s="288">
        <v>31796945</v>
      </c>
    </row>
    <row r="14" spans="1:12" ht="25.5">
      <c r="A14" s="286">
        <v>9</v>
      </c>
      <c r="B14" s="287" t="s">
        <v>583</v>
      </c>
      <c r="C14" s="288">
        <v>31796945</v>
      </c>
    </row>
  </sheetData>
  <mergeCells count="2">
    <mergeCell ref="A3:C3"/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52"/>
  <sheetViews>
    <sheetView view="pageBreakPreview" zoomScale="60" zoomScaleNormal="100" workbookViewId="0">
      <selection sqref="A1:E1"/>
    </sheetView>
  </sheetViews>
  <sheetFormatPr defaultRowHeight="12.75"/>
  <cols>
    <col min="1" max="1" width="4" bestFit="1" customWidth="1"/>
    <col min="2" max="2" width="28.7109375" customWidth="1"/>
    <col min="3" max="3" width="12.28515625" customWidth="1"/>
    <col min="4" max="4" width="16.28515625" customWidth="1"/>
    <col min="5" max="5" width="15.42578125" customWidth="1"/>
  </cols>
  <sheetData>
    <row r="1" spans="1:9" ht="26.25" customHeight="1">
      <c r="A1" s="431" t="s">
        <v>602</v>
      </c>
      <c r="B1" s="431"/>
      <c r="C1" s="431"/>
      <c r="D1" s="431"/>
      <c r="E1" s="431"/>
      <c r="F1" s="65"/>
      <c r="G1" s="65"/>
      <c r="H1" s="65"/>
      <c r="I1" s="65"/>
    </row>
    <row r="3" spans="1:9">
      <c r="A3" s="475" t="s">
        <v>253</v>
      </c>
      <c r="B3" s="476"/>
      <c r="C3" s="476"/>
      <c r="D3" s="476"/>
      <c r="E3" s="476"/>
    </row>
    <row r="4" spans="1:9" ht="30">
      <c r="A4" s="282" t="s">
        <v>165</v>
      </c>
      <c r="B4" s="282" t="s">
        <v>52</v>
      </c>
      <c r="C4" s="282" t="s">
        <v>254</v>
      </c>
      <c r="D4" s="282" t="s">
        <v>255</v>
      </c>
      <c r="E4" s="282" t="s">
        <v>256</v>
      </c>
    </row>
    <row r="5" spans="1:9" ht="15">
      <c r="A5" s="282">
        <v>1</v>
      </c>
      <c r="B5" s="282">
        <v>2</v>
      </c>
      <c r="C5" s="282">
        <v>3</v>
      </c>
      <c r="D5" s="282">
        <v>4</v>
      </c>
      <c r="E5" s="282">
        <v>5</v>
      </c>
    </row>
    <row r="6" spans="1:9">
      <c r="A6" s="405">
        <v>1</v>
      </c>
      <c r="B6" s="406" t="s">
        <v>257</v>
      </c>
      <c r="C6" s="407">
        <v>787402</v>
      </c>
      <c r="D6" s="407">
        <v>0</v>
      </c>
      <c r="E6" s="407">
        <v>244932</v>
      </c>
    </row>
    <row r="7" spans="1:9">
      <c r="A7" s="405">
        <v>2</v>
      </c>
      <c r="B7" s="406" t="s">
        <v>258</v>
      </c>
      <c r="C7" s="407">
        <v>950000</v>
      </c>
      <c r="D7" s="407">
        <v>0</v>
      </c>
      <c r="E7" s="407">
        <v>950000</v>
      </c>
    </row>
    <row r="8" spans="1:9" ht="25.5">
      <c r="A8" s="408">
        <v>3</v>
      </c>
      <c r="B8" s="409" t="s">
        <v>259</v>
      </c>
      <c r="C8" s="410">
        <v>1737402</v>
      </c>
      <c r="D8" s="410">
        <v>0</v>
      </c>
      <c r="E8" s="410">
        <v>1194932</v>
      </c>
    </row>
    <row r="9" spans="1:9" ht="25.5">
      <c r="A9" s="405">
        <v>4</v>
      </c>
      <c r="B9" s="406" t="s">
        <v>260</v>
      </c>
      <c r="C9" s="407">
        <v>655931702</v>
      </c>
      <c r="D9" s="407">
        <v>0</v>
      </c>
      <c r="E9" s="407">
        <v>650036917</v>
      </c>
    </row>
    <row r="10" spans="1:9" ht="25.5">
      <c r="A10" s="405">
        <v>5</v>
      </c>
      <c r="B10" s="406" t="s">
        <v>261</v>
      </c>
      <c r="C10" s="407">
        <v>22555673</v>
      </c>
      <c r="D10" s="407">
        <v>0</v>
      </c>
      <c r="E10" s="407">
        <v>21359756</v>
      </c>
    </row>
    <row r="11" spans="1:9">
      <c r="A11" s="408">
        <v>6</v>
      </c>
      <c r="B11" s="406" t="s">
        <v>262</v>
      </c>
      <c r="C11" s="407">
        <v>35400442</v>
      </c>
      <c r="D11" s="407">
        <v>0</v>
      </c>
      <c r="E11" s="407">
        <v>139333787</v>
      </c>
    </row>
    <row r="12" spans="1:9" ht="25.5">
      <c r="A12" s="405">
        <v>7</v>
      </c>
      <c r="B12" s="409" t="s">
        <v>263</v>
      </c>
      <c r="C12" s="410">
        <v>713887817</v>
      </c>
      <c r="D12" s="410">
        <v>0</v>
      </c>
      <c r="E12" s="410">
        <v>810730460</v>
      </c>
    </row>
    <row r="13" spans="1:9" ht="25.5">
      <c r="A13" s="405">
        <v>8</v>
      </c>
      <c r="B13" s="406" t="s">
        <v>264</v>
      </c>
      <c r="C13" s="407">
        <v>390000</v>
      </c>
      <c r="D13" s="407">
        <v>0</v>
      </c>
      <c r="E13" s="407">
        <v>390000</v>
      </c>
    </row>
    <row r="14" spans="1:9" ht="38.25">
      <c r="A14" s="408">
        <v>9</v>
      </c>
      <c r="B14" s="406" t="s">
        <v>265</v>
      </c>
      <c r="C14" s="407">
        <v>390000</v>
      </c>
      <c r="D14" s="407">
        <v>0</v>
      </c>
      <c r="E14" s="407">
        <v>390000</v>
      </c>
    </row>
    <row r="15" spans="1:9" ht="38.25">
      <c r="A15" s="405">
        <v>10</v>
      </c>
      <c r="B15" s="409" t="s">
        <v>266</v>
      </c>
      <c r="C15" s="410">
        <v>390000</v>
      </c>
      <c r="D15" s="410">
        <v>0</v>
      </c>
      <c r="E15" s="410">
        <v>390000</v>
      </c>
    </row>
    <row r="16" spans="1:9" ht="51">
      <c r="A16" s="405">
        <v>11</v>
      </c>
      <c r="B16" s="409" t="s">
        <v>267</v>
      </c>
      <c r="C16" s="410">
        <v>716015219</v>
      </c>
      <c r="D16" s="410">
        <v>0</v>
      </c>
      <c r="E16" s="410">
        <v>812315392</v>
      </c>
    </row>
    <row r="17" spans="1:5">
      <c r="A17" s="408">
        <v>12</v>
      </c>
      <c r="B17" s="406" t="s">
        <v>268</v>
      </c>
      <c r="C17" s="407">
        <v>219215</v>
      </c>
      <c r="D17" s="407">
        <v>0</v>
      </c>
      <c r="E17" s="407">
        <v>75675</v>
      </c>
    </row>
    <row r="18" spans="1:5" ht="38.25">
      <c r="A18" s="405">
        <v>13</v>
      </c>
      <c r="B18" s="409" t="s">
        <v>269</v>
      </c>
      <c r="C18" s="410">
        <v>219215</v>
      </c>
      <c r="D18" s="410">
        <v>0</v>
      </c>
      <c r="E18" s="410">
        <v>75675</v>
      </c>
    </row>
    <row r="19" spans="1:5" ht="25.5">
      <c r="A19" s="405">
        <v>14</v>
      </c>
      <c r="B19" s="406" t="s">
        <v>270</v>
      </c>
      <c r="C19" s="407">
        <v>143415846</v>
      </c>
      <c r="D19" s="407">
        <v>0</v>
      </c>
      <c r="E19" s="407">
        <v>22370534</v>
      </c>
    </row>
    <row r="20" spans="1:5" ht="25.5">
      <c r="A20" s="408">
        <v>15</v>
      </c>
      <c r="B20" s="409" t="s">
        <v>271</v>
      </c>
      <c r="C20" s="410">
        <v>143415846</v>
      </c>
      <c r="D20" s="410">
        <v>0</v>
      </c>
      <c r="E20" s="410">
        <v>22370534</v>
      </c>
    </row>
    <row r="21" spans="1:5" ht="25.5">
      <c r="A21" s="405">
        <v>16</v>
      </c>
      <c r="B21" s="409" t="s">
        <v>272</v>
      </c>
      <c r="C21" s="410">
        <v>143635061</v>
      </c>
      <c r="D21" s="410">
        <v>0</v>
      </c>
      <c r="E21" s="410">
        <v>22446209</v>
      </c>
    </row>
    <row r="22" spans="1:5" ht="63.75">
      <c r="A22" s="405">
        <v>17</v>
      </c>
      <c r="B22" s="406" t="s">
        <v>273</v>
      </c>
      <c r="C22" s="407">
        <v>3514968</v>
      </c>
      <c r="D22" s="407">
        <v>0</v>
      </c>
      <c r="E22" s="407">
        <v>3514968</v>
      </c>
    </row>
    <row r="23" spans="1:5" ht="38.25">
      <c r="A23" s="408">
        <v>18</v>
      </c>
      <c r="B23" s="406" t="s">
        <v>274</v>
      </c>
      <c r="C23" s="407">
        <v>700678</v>
      </c>
      <c r="D23" s="407">
        <v>0</v>
      </c>
      <c r="E23" s="407">
        <v>700683</v>
      </c>
    </row>
    <row r="24" spans="1:5" ht="76.5">
      <c r="A24" s="405">
        <v>19</v>
      </c>
      <c r="B24" s="406" t="s">
        <v>275</v>
      </c>
      <c r="C24" s="407">
        <v>78643</v>
      </c>
      <c r="D24" s="407">
        <v>0</v>
      </c>
      <c r="E24" s="407">
        <v>78643</v>
      </c>
    </row>
    <row r="25" spans="1:5" ht="38.25">
      <c r="A25" s="405">
        <v>20</v>
      </c>
      <c r="B25" s="406" t="s">
        <v>276</v>
      </c>
      <c r="C25" s="407">
        <v>430290</v>
      </c>
      <c r="D25" s="407">
        <v>0</v>
      </c>
      <c r="E25" s="407">
        <v>430290</v>
      </c>
    </row>
    <row r="26" spans="1:5" ht="51">
      <c r="A26" s="408">
        <v>21</v>
      </c>
      <c r="B26" s="406" t="s">
        <v>277</v>
      </c>
      <c r="C26" s="407">
        <v>85995</v>
      </c>
      <c r="D26" s="407">
        <v>0</v>
      </c>
      <c r="E26" s="407">
        <v>85995</v>
      </c>
    </row>
    <row r="27" spans="1:5" ht="38.25">
      <c r="A27" s="405">
        <v>22</v>
      </c>
      <c r="B27" s="406" t="s">
        <v>278</v>
      </c>
      <c r="C27" s="407">
        <v>105750</v>
      </c>
      <c r="D27" s="407">
        <v>0</v>
      </c>
      <c r="E27" s="407">
        <v>105755</v>
      </c>
    </row>
    <row r="28" spans="1:5" ht="38.25">
      <c r="A28" s="405">
        <v>23</v>
      </c>
      <c r="B28" s="409" t="s">
        <v>279</v>
      </c>
      <c r="C28" s="410">
        <v>4215646</v>
      </c>
      <c r="D28" s="410">
        <v>0</v>
      </c>
      <c r="E28" s="410">
        <v>4215651</v>
      </c>
    </row>
    <row r="29" spans="1:5">
      <c r="A29" s="408">
        <v>24</v>
      </c>
      <c r="B29" s="406" t="s">
        <v>280</v>
      </c>
      <c r="C29" s="407">
        <v>60000</v>
      </c>
      <c r="D29" s="407">
        <v>0</v>
      </c>
      <c r="E29" s="407">
        <v>60000</v>
      </c>
    </row>
    <row r="30" spans="1:5" ht="38.25">
      <c r="A30" s="405">
        <v>25</v>
      </c>
      <c r="B30" s="409" t="s">
        <v>281</v>
      </c>
      <c r="C30" s="410">
        <v>60000</v>
      </c>
      <c r="D30" s="410">
        <v>0</v>
      </c>
      <c r="E30" s="410">
        <v>60000</v>
      </c>
    </row>
    <row r="31" spans="1:5" ht="25.5">
      <c r="A31" s="405">
        <v>26</v>
      </c>
      <c r="B31" s="409" t="s">
        <v>282</v>
      </c>
      <c r="C31" s="410">
        <v>4275646</v>
      </c>
      <c r="D31" s="410">
        <v>0</v>
      </c>
      <c r="E31" s="410">
        <v>4275651</v>
      </c>
    </row>
    <row r="32" spans="1:5" ht="38.25">
      <c r="A32" s="408">
        <v>27</v>
      </c>
      <c r="B32" s="406" t="s">
        <v>283</v>
      </c>
      <c r="C32" s="407">
        <v>15687540</v>
      </c>
      <c r="D32" s="407">
        <v>0</v>
      </c>
      <c r="E32" s="407">
        <v>49087275</v>
      </c>
    </row>
    <row r="33" spans="1:5" ht="38.25">
      <c r="A33" s="405">
        <v>28</v>
      </c>
      <c r="B33" s="409" t="s">
        <v>284</v>
      </c>
      <c r="C33" s="410">
        <v>15687540</v>
      </c>
      <c r="D33" s="410">
        <v>0</v>
      </c>
      <c r="E33" s="410">
        <v>49087275</v>
      </c>
    </row>
    <row r="34" spans="1:5" ht="25.5">
      <c r="A34" s="405">
        <v>29</v>
      </c>
      <c r="B34" s="406" t="s">
        <v>285</v>
      </c>
      <c r="C34" s="407">
        <v>-343980</v>
      </c>
      <c r="D34" s="407">
        <v>0</v>
      </c>
      <c r="E34" s="407">
        <v>-840165</v>
      </c>
    </row>
    <row r="35" spans="1:5" ht="38.25">
      <c r="A35" s="408">
        <v>30</v>
      </c>
      <c r="B35" s="409" t="s">
        <v>286</v>
      </c>
      <c r="C35" s="410">
        <v>-343980</v>
      </c>
      <c r="D35" s="410">
        <v>0</v>
      </c>
      <c r="E35" s="410">
        <v>-840165</v>
      </c>
    </row>
    <row r="36" spans="1:5" ht="38.25">
      <c r="A36" s="405">
        <v>31</v>
      </c>
      <c r="B36" s="409" t="s">
        <v>287</v>
      </c>
      <c r="C36" s="410">
        <v>15343560</v>
      </c>
      <c r="D36" s="410">
        <v>0</v>
      </c>
      <c r="E36" s="410">
        <v>48247110</v>
      </c>
    </row>
    <row r="37" spans="1:5" ht="25.5">
      <c r="A37" s="405">
        <v>32</v>
      </c>
      <c r="B37" s="409" t="s">
        <v>288</v>
      </c>
      <c r="C37" s="410">
        <v>879269486</v>
      </c>
      <c r="D37" s="410">
        <v>0</v>
      </c>
      <c r="E37" s="410">
        <v>887284362</v>
      </c>
    </row>
    <row r="38" spans="1:5" ht="25.5">
      <c r="A38" s="408">
        <v>33</v>
      </c>
      <c r="B38" s="406" t="s">
        <v>289</v>
      </c>
      <c r="C38" s="407">
        <v>739782299</v>
      </c>
      <c r="D38" s="407">
        <v>0</v>
      </c>
      <c r="E38" s="407">
        <v>739782299</v>
      </c>
    </row>
    <row r="39" spans="1:5">
      <c r="A39" s="405">
        <v>34</v>
      </c>
      <c r="B39" s="406" t="s">
        <v>290</v>
      </c>
      <c r="C39" s="407">
        <v>3118340</v>
      </c>
      <c r="D39" s="407">
        <v>0</v>
      </c>
      <c r="E39" s="407">
        <v>3118340</v>
      </c>
    </row>
    <row r="40" spans="1:5" ht="25.5">
      <c r="A40" s="405">
        <v>35</v>
      </c>
      <c r="B40" s="406" t="s">
        <v>291</v>
      </c>
      <c r="C40" s="407">
        <v>2380259</v>
      </c>
      <c r="D40" s="407">
        <v>0</v>
      </c>
      <c r="E40" s="407">
        <v>2380259</v>
      </c>
    </row>
    <row r="41" spans="1:5">
      <c r="A41" s="408">
        <v>36</v>
      </c>
      <c r="B41" s="406" t="s">
        <v>292</v>
      </c>
      <c r="C41" s="407">
        <v>-21814557</v>
      </c>
      <c r="D41" s="407">
        <v>0</v>
      </c>
      <c r="E41" s="407">
        <v>131658923</v>
      </c>
    </row>
    <row r="42" spans="1:5">
      <c r="A42" s="405">
        <v>37</v>
      </c>
      <c r="B42" s="406" t="s">
        <v>293</v>
      </c>
      <c r="C42" s="407">
        <v>153473480</v>
      </c>
      <c r="D42" s="407">
        <v>0</v>
      </c>
      <c r="E42" s="407">
        <v>8287974</v>
      </c>
    </row>
    <row r="43" spans="1:5" ht="25.5">
      <c r="A43" s="405">
        <v>38</v>
      </c>
      <c r="B43" s="409" t="s">
        <v>294</v>
      </c>
      <c r="C43" s="410">
        <v>876939821</v>
      </c>
      <c r="D43" s="410">
        <v>0</v>
      </c>
      <c r="E43" s="410">
        <v>885227795</v>
      </c>
    </row>
    <row r="44" spans="1:5" ht="38.25">
      <c r="A44" s="408">
        <v>39</v>
      </c>
      <c r="B44" s="406" t="s">
        <v>295</v>
      </c>
      <c r="C44" s="407">
        <v>731108</v>
      </c>
      <c r="D44" s="407">
        <v>0</v>
      </c>
      <c r="E44" s="407">
        <v>438730</v>
      </c>
    </row>
    <row r="45" spans="1:5" ht="51">
      <c r="A45" s="405">
        <v>40</v>
      </c>
      <c r="B45" s="406" t="s">
        <v>296</v>
      </c>
      <c r="C45" s="407">
        <v>540207</v>
      </c>
      <c r="D45" s="407">
        <v>0</v>
      </c>
      <c r="E45" s="407">
        <v>490207</v>
      </c>
    </row>
    <row r="46" spans="1:5" ht="38.25">
      <c r="A46" s="405">
        <v>41</v>
      </c>
      <c r="B46" s="409" t="s">
        <v>297</v>
      </c>
      <c r="C46" s="410">
        <v>1271315</v>
      </c>
      <c r="D46" s="410">
        <v>0</v>
      </c>
      <c r="E46" s="410">
        <v>928937</v>
      </c>
    </row>
    <row r="47" spans="1:5" ht="51">
      <c r="A47" s="408">
        <v>42</v>
      </c>
      <c r="B47" s="406" t="s">
        <v>298</v>
      </c>
      <c r="C47" s="407">
        <v>0</v>
      </c>
      <c r="D47" s="407">
        <v>0</v>
      </c>
      <c r="E47" s="407">
        <v>8241</v>
      </c>
    </row>
    <row r="48" spans="1:5" ht="51">
      <c r="A48" s="405">
        <v>43</v>
      </c>
      <c r="B48" s="406" t="s">
        <v>299</v>
      </c>
      <c r="C48" s="407">
        <v>1058350</v>
      </c>
      <c r="D48" s="407">
        <v>0</v>
      </c>
      <c r="E48" s="407">
        <v>1119389</v>
      </c>
    </row>
    <row r="49" spans="1:5" ht="76.5">
      <c r="A49" s="405">
        <v>44</v>
      </c>
      <c r="B49" s="406" t="s">
        <v>300</v>
      </c>
      <c r="C49" s="407">
        <v>1058350</v>
      </c>
      <c r="D49" s="407">
        <v>0</v>
      </c>
      <c r="E49" s="407">
        <v>1119389</v>
      </c>
    </row>
    <row r="50" spans="1:5" ht="51">
      <c r="A50" s="408">
        <v>45</v>
      </c>
      <c r="B50" s="409" t="s">
        <v>301</v>
      </c>
      <c r="C50" s="410">
        <v>1058350</v>
      </c>
      <c r="D50" s="410">
        <v>0</v>
      </c>
      <c r="E50" s="410">
        <v>1127630</v>
      </c>
    </row>
    <row r="51" spans="1:5" ht="25.5">
      <c r="A51" s="405">
        <v>46</v>
      </c>
      <c r="B51" s="409" t="s">
        <v>302</v>
      </c>
      <c r="C51" s="410">
        <v>2329665</v>
      </c>
      <c r="D51" s="410">
        <v>0</v>
      </c>
      <c r="E51" s="410">
        <v>2056567</v>
      </c>
    </row>
    <row r="52" spans="1:5" ht="25.5">
      <c r="A52" s="405">
        <v>47</v>
      </c>
      <c r="B52" s="409" t="s">
        <v>303</v>
      </c>
      <c r="C52" s="410">
        <v>879269486</v>
      </c>
      <c r="D52" s="410">
        <v>0</v>
      </c>
      <c r="E52" s="410">
        <v>887284362</v>
      </c>
    </row>
  </sheetData>
  <mergeCells count="2">
    <mergeCell ref="A3:E3"/>
    <mergeCell ref="A1:E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9"/>
  <sheetViews>
    <sheetView view="pageBreakPreview" zoomScale="60" zoomScaleNormal="100" workbookViewId="0">
      <selection sqref="A1:E1"/>
    </sheetView>
  </sheetViews>
  <sheetFormatPr defaultRowHeight="12.75"/>
  <cols>
    <col min="1" max="1" width="3" bestFit="1" customWidth="1"/>
    <col min="2" max="2" width="18.42578125" customWidth="1"/>
    <col min="3" max="3" width="12" customWidth="1"/>
    <col min="4" max="4" width="14.140625" customWidth="1"/>
    <col min="5" max="5" width="15.5703125" customWidth="1"/>
  </cols>
  <sheetData>
    <row r="1" spans="1:9" ht="25.5" customHeight="1">
      <c r="A1" s="431" t="s">
        <v>601</v>
      </c>
      <c r="B1" s="431"/>
      <c r="C1" s="431"/>
      <c r="D1" s="431"/>
      <c r="E1" s="431"/>
      <c r="F1" s="65"/>
      <c r="G1" s="65"/>
      <c r="H1" s="65"/>
      <c r="I1" s="65"/>
    </row>
    <row r="3" spans="1:9">
      <c r="A3" s="475" t="s">
        <v>304</v>
      </c>
      <c r="B3" s="476"/>
      <c r="C3" s="476"/>
      <c r="D3" s="476"/>
      <c r="E3" s="476"/>
    </row>
    <row r="4" spans="1:9" ht="30">
      <c r="A4" s="282" t="s">
        <v>165</v>
      </c>
      <c r="B4" s="282" t="s">
        <v>52</v>
      </c>
      <c r="C4" s="282" t="s">
        <v>254</v>
      </c>
      <c r="D4" s="282" t="s">
        <v>255</v>
      </c>
      <c r="E4" s="282" t="s">
        <v>256</v>
      </c>
    </row>
    <row r="5" spans="1:9" ht="15">
      <c r="A5" s="282">
        <v>1</v>
      </c>
      <c r="B5" s="282">
        <v>2</v>
      </c>
      <c r="C5" s="282">
        <v>3</v>
      </c>
      <c r="D5" s="282">
        <v>4</v>
      </c>
      <c r="E5" s="282">
        <v>5</v>
      </c>
    </row>
    <row r="6" spans="1:9" ht="38.25">
      <c r="A6" s="405">
        <v>1</v>
      </c>
      <c r="B6" s="406" t="s">
        <v>305</v>
      </c>
      <c r="C6" s="407">
        <v>19306729</v>
      </c>
      <c r="D6" s="407">
        <v>0</v>
      </c>
      <c r="E6" s="407">
        <v>17314128</v>
      </c>
    </row>
    <row r="7" spans="1:9" ht="63.75">
      <c r="A7" s="405">
        <v>2</v>
      </c>
      <c r="B7" s="406" t="s">
        <v>306</v>
      </c>
      <c r="C7" s="407">
        <v>1044648</v>
      </c>
      <c r="D7" s="407">
        <v>0</v>
      </c>
      <c r="E7" s="407">
        <v>75695</v>
      </c>
    </row>
    <row r="8" spans="1:9" ht="51">
      <c r="A8" s="405">
        <v>3</v>
      </c>
      <c r="B8" s="406" t="s">
        <v>307</v>
      </c>
      <c r="C8" s="407">
        <v>1245066</v>
      </c>
      <c r="D8" s="407">
        <v>0</v>
      </c>
      <c r="E8" s="407">
        <v>2967091</v>
      </c>
    </row>
    <row r="9" spans="1:9" ht="63.75">
      <c r="A9" s="405">
        <v>4</v>
      </c>
      <c r="B9" s="409" t="s">
        <v>308</v>
      </c>
      <c r="C9" s="410">
        <v>21596443</v>
      </c>
      <c r="D9" s="410">
        <v>0</v>
      </c>
      <c r="E9" s="410">
        <v>20356914</v>
      </c>
    </row>
    <row r="10" spans="1:9" ht="63.75">
      <c r="A10" s="405">
        <v>5</v>
      </c>
      <c r="B10" s="406" t="s">
        <v>309</v>
      </c>
      <c r="C10" s="407">
        <v>32787195</v>
      </c>
      <c r="D10" s="407">
        <v>0</v>
      </c>
      <c r="E10" s="407">
        <v>30767421</v>
      </c>
    </row>
    <row r="11" spans="1:9" ht="51">
      <c r="A11" s="405">
        <v>6</v>
      </c>
      <c r="B11" s="406" t="s">
        <v>310</v>
      </c>
      <c r="C11" s="407">
        <v>49405384</v>
      </c>
      <c r="D11" s="407">
        <v>0</v>
      </c>
      <c r="E11" s="407">
        <v>53440888</v>
      </c>
    </row>
    <row r="12" spans="1:9" ht="51">
      <c r="A12" s="405">
        <v>7</v>
      </c>
      <c r="B12" s="406" t="s">
        <v>311</v>
      </c>
      <c r="C12" s="407">
        <v>26596450</v>
      </c>
      <c r="D12" s="407">
        <v>0</v>
      </c>
      <c r="E12" s="407">
        <v>17352587</v>
      </c>
    </row>
    <row r="13" spans="1:9" ht="38.25">
      <c r="A13" s="405">
        <v>8</v>
      </c>
      <c r="B13" s="406" t="s">
        <v>312</v>
      </c>
      <c r="C13" s="407">
        <v>151401632</v>
      </c>
      <c r="D13" s="407">
        <v>0</v>
      </c>
      <c r="E13" s="407">
        <v>2720947</v>
      </c>
    </row>
    <row r="14" spans="1:9" ht="51">
      <c r="A14" s="405">
        <v>9</v>
      </c>
      <c r="B14" s="409" t="s">
        <v>313</v>
      </c>
      <c r="C14" s="410">
        <v>260190661</v>
      </c>
      <c r="D14" s="410">
        <v>0</v>
      </c>
      <c r="E14" s="410">
        <v>104281843</v>
      </c>
    </row>
    <row r="15" spans="1:9">
      <c r="A15" s="405">
        <v>10</v>
      </c>
      <c r="B15" s="406" t="s">
        <v>314</v>
      </c>
      <c r="C15" s="407">
        <v>4681249</v>
      </c>
      <c r="D15" s="407">
        <v>0</v>
      </c>
      <c r="E15" s="407">
        <v>2375065</v>
      </c>
    </row>
    <row r="16" spans="1:9" ht="38.25">
      <c r="A16" s="405">
        <v>11</v>
      </c>
      <c r="B16" s="406" t="s">
        <v>315</v>
      </c>
      <c r="C16" s="407">
        <v>21552400</v>
      </c>
      <c r="D16" s="407">
        <v>0</v>
      </c>
      <c r="E16" s="407">
        <v>24101704</v>
      </c>
    </row>
    <row r="17" spans="1:5" ht="51">
      <c r="A17" s="405">
        <v>12</v>
      </c>
      <c r="B17" s="406" t="s">
        <v>316</v>
      </c>
      <c r="C17" s="407">
        <v>172000</v>
      </c>
      <c r="D17" s="407">
        <v>0</v>
      </c>
      <c r="E17" s="407">
        <v>0</v>
      </c>
    </row>
    <row r="18" spans="1:5" ht="38.25">
      <c r="A18" s="405">
        <v>13</v>
      </c>
      <c r="B18" s="409" t="s">
        <v>317</v>
      </c>
      <c r="C18" s="410">
        <v>26405649</v>
      </c>
      <c r="D18" s="410">
        <v>0</v>
      </c>
      <c r="E18" s="410">
        <v>26476769</v>
      </c>
    </row>
    <row r="19" spans="1:5">
      <c r="A19" s="405">
        <v>14</v>
      </c>
      <c r="B19" s="406" t="s">
        <v>318</v>
      </c>
      <c r="C19" s="407">
        <v>31055817</v>
      </c>
      <c r="D19" s="407">
        <v>0</v>
      </c>
      <c r="E19" s="407">
        <v>27140374</v>
      </c>
    </row>
    <row r="20" spans="1:5" ht="25.5">
      <c r="A20" s="405">
        <v>15</v>
      </c>
      <c r="B20" s="406" t="s">
        <v>319</v>
      </c>
      <c r="C20" s="407">
        <v>14986379</v>
      </c>
      <c r="D20" s="407">
        <v>0</v>
      </c>
      <c r="E20" s="407">
        <v>14933029</v>
      </c>
    </row>
    <row r="21" spans="1:5">
      <c r="A21" s="405">
        <v>16</v>
      </c>
      <c r="B21" s="406" t="s">
        <v>320</v>
      </c>
      <c r="C21" s="407">
        <v>7260275</v>
      </c>
      <c r="D21" s="407">
        <v>0</v>
      </c>
      <c r="E21" s="407">
        <v>5869268</v>
      </c>
    </row>
    <row r="22" spans="1:5" ht="38.25">
      <c r="A22" s="405">
        <v>17</v>
      </c>
      <c r="B22" s="409" t="s">
        <v>321</v>
      </c>
      <c r="C22" s="410">
        <v>53302471</v>
      </c>
      <c r="D22" s="410">
        <v>0</v>
      </c>
      <c r="E22" s="410">
        <v>47942671</v>
      </c>
    </row>
    <row r="23" spans="1:5" ht="25.5">
      <c r="A23" s="405">
        <v>18</v>
      </c>
      <c r="B23" s="409" t="s">
        <v>322</v>
      </c>
      <c r="C23" s="410">
        <v>25150554</v>
      </c>
      <c r="D23" s="410">
        <v>0</v>
      </c>
      <c r="E23" s="410">
        <v>7633172</v>
      </c>
    </row>
    <row r="24" spans="1:5" ht="25.5">
      <c r="A24" s="405">
        <v>19</v>
      </c>
      <c r="B24" s="409" t="s">
        <v>323</v>
      </c>
      <c r="C24" s="410">
        <v>23516956</v>
      </c>
      <c r="D24" s="410">
        <v>0</v>
      </c>
      <c r="E24" s="410">
        <v>34338759</v>
      </c>
    </row>
    <row r="25" spans="1:5" ht="63.75">
      <c r="A25" s="405">
        <v>20</v>
      </c>
      <c r="B25" s="409" t="s">
        <v>324</v>
      </c>
      <c r="C25" s="410">
        <v>153411474</v>
      </c>
      <c r="D25" s="410">
        <v>0</v>
      </c>
      <c r="E25" s="410">
        <v>8247386</v>
      </c>
    </row>
    <row r="26" spans="1:5" ht="63.75">
      <c r="A26" s="405">
        <v>21</v>
      </c>
      <c r="B26" s="406" t="s">
        <v>325</v>
      </c>
      <c r="C26" s="407">
        <v>62006</v>
      </c>
      <c r="D26" s="407">
        <v>0</v>
      </c>
      <c r="E26" s="407">
        <v>40588</v>
      </c>
    </row>
    <row r="27" spans="1:5" ht="63.75">
      <c r="A27" s="405">
        <v>22</v>
      </c>
      <c r="B27" s="409" t="s">
        <v>326</v>
      </c>
      <c r="C27" s="410">
        <v>62006</v>
      </c>
      <c r="D27" s="410">
        <v>0</v>
      </c>
      <c r="E27" s="410">
        <v>40588</v>
      </c>
    </row>
    <row r="28" spans="1:5" ht="51">
      <c r="A28" s="405">
        <v>23</v>
      </c>
      <c r="B28" s="409" t="s">
        <v>327</v>
      </c>
      <c r="C28" s="410">
        <v>62006</v>
      </c>
      <c r="D28" s="410">
        <v>0</v>
      </c>
      <c r="E28" s="410">
        <v>40588</v>
      </c>
    </row>
    <row r="29" spans="1:5" ht="51">
      <c r="A29" s="405">
        <v>24</v>
      </c>
      <c r="B29" s="409" t="s">
        <v>328</v>
      </c>
      <c r="C29" s="410">
        <v>153473480</v>
      </c>
      <c r="D29" s="410">
        <v>0</v>
      </c>
      <c r="E29" s="410">
        <v>8287974</v>
      </c>
    </row>
  </sheetData>
  <mergeCells count="2">
    <mergeCell ref="A3:E3"/>
    <mergeCell ref="A1:E1"/>
  </mergeCells>
  <pageMargins left="0.7" right="0.7" top="0.75" bottom="0.75" header="0.3" footer="0.3"/>
  <pageSetup paperSize="9" orientation="portrait" r:id="rId1"/>
  <rowBreaks count="1" manualBreakCount="1">
    <brk id="1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I18"/>
  <sheetViews>
    <sheetView view="pageBreakPreview" zoomScale="60" zoomScaleNormal="100" workbookViewId="0">
      <selection sqref="A1:H1"/>
    </sheetView>
  </sheetViews>
  <sheetFormatPr defaultRowHeight="12.75"/>
  <cols>
    <col min="1" max="1" width="3" bestFit="1" customWidth="1"/>
    <col min="2" max="2" width="27.5703125" customWidth="1"/>
    <col min="3" max="3" width="14.7109375" customWidth="1"/>
    <col min="4" max="4" width="14.28515625" customWidth="1"/>
    <col min="5" max="5" width="17.42578125" customWidth="1"/>
    <col min="6" max="6" width="15.5703125" customWidth="1"/>
    <col min="7" max="7" width="15.42578125" customWidth="1"/>
    <col min="8" max="8" width="19.140625" customWidth="1"/>
    <col min="9" max="9" width="15.140625" customWidth="1"/>
  </cols>
  <sheetData>
    <row r="1" spans="1:9" ht="12.75" customHeight="1">
      <c r="A1" s="431" t="s">
        <v>600</v>
      </c>
      <c r="B1" s="431"/>
      <c r="C1" s="431"/>
      <c r="D1" s="431"/>
      <c r="E1" s="431"/>
      <c r="F1" s="431"/>
      <c r="G1" s="431"/>
      <c r="H1" s="431"/>
    </row>
    <row r="3" spans="1:9">
      <c r="A3" s="475" t="s">
        <v>329</v>
      </c>
      <c r="B3" s="476"/>
      <c r="C3" s="476"/>
      <c r="D3" s="476"/>
      <c r="E3" s="476"/>
      <c r="F3" s="476"/>
      <c r="G3" s="476"/>
      <c r="H3" s="476"/>
      <c r="I3" s="476"/>
    </row>
    <row r="4" spans="1:9" ht="75">
      <c r="A4" s="282" t="s">
        <v>165</v>
      </c>
      <c r="B4" s="282" t="s">
        <v>52</v>
      </c>
      <c r="C4" s="282" t="s">
        <v>330</v>
      </c>
      <c r="D4" s="282" t="s">
        <v>331</v>
      </c>
      <c r="E4" s="282" t="s">
        <v>332</v>
      </c>
      <c r="F4" s="282" t="s">
        <v>333</v>
      </c>
      <c r="G4" s="282" t="s">
        <v>334</v>
      </c>
      <c r="H4" s="282" t="s">
        <v>335</v>
      </c>
      <c r="I4" s="282" t="s">
        <v>336</v>
      </c>
    </row>
    <row r="5" spans="1:9" ht="15">
      <c r="A5" s="282">
        <v>1</v>
      </c>
      <c r="B5" s="282">
        <v>2</v>
      </c>
      <c r="C5" s="282">
        <v>3</v>
      </c>
      <c r="D5" s="282">
        <v>4</v>
      </c>
      <c r="E5" s="282">
        <v>5</v>
      </c>
      <c r="F5" s="282">
        <v>6</v>
      </c>
      <c r="G5" s="282">
        <v>7</v>
      </c>
      <c r="H5" s="282">
        <v>8</v>
      </c>
      <c r="I5" s="282">
        <v>9</v>
      </c>
    </row>
    <row r="6" spans="1:9" ht="25.5">
      <c r="A6" s="408">
        <v>1</v>
      </c>
      <c r="B6" s="409" t="s">
        <v>337</v>
      </c>
      <c r="C6" s="410">
        <v>1737402</v>
      </c>
      <c r="D6" s="410">
        <v>1043256756</v>
      </c>
      <c r="E6" s="410">
        <v>55906363</v>
      </c>
      <c r="F6" s="410">
        <v>0</v>
      </c>
      <c r="G6" s="410">
        <v>35400442</v>
      </c>
      <c r="H6" s="410">
        <v>0</v>
      </c>
      <c r="I6" s="410">
        <v>1136300963</v>
      </c>
    </row>
    <row r="7" spans="1:9" ht="25.5">
      <c r="A7" s="405">
        <v>2</v>
      </c>
      <c r="B7" s="406" t="s">
        <v>338</v>
      </c>
      <c r="C7" s="407">
        <v>0</v>
      </c>
      <c r="D7" s="407">
        <v>0</v>
      </c>
      <c r="E7" s="407">
        <v>0</v>
      </c>
      <c r="F7" s="407">
        <v>0</v>
      </c>
      <c r="G7" s="407">
        <v>11274840</v>
      </c>
      <c r="H7" s="407">
        <v>0</v>
      </c>
      <c r="I7" s="407">
        <v>11274840</v>
      </c>
    </row>
    <row r="8" spans="1:9">
      <c r="A8" s="405">
        <v>3</v>
      </c>
      <c r="B8" s="406" t="s">
        <v>339</v>
      </c>
      <c r="C8" s="407">
        <v>0</v>
      </c>
      <c r="D8" s="407">
        <v>0</v>
      </c>
      <c r="E8" s="407">
        <v>0</v>
      </c>
      <c r="F8" s="407">
        <v>0</v>
      </c>
      <c r="G8" s="407">
        <v>92658505</v>
      </c>
      <c r="H8" s="407">
        <v>0</v>
      </c>
      <c r="I8" s="407">
        <v>92658505</v>
      </c>
    </row>
    <row r="9" spans="1:9" ht="25.5">
      <c r="A9" s="408">
        <v>4</v>
      </c>
      <c r="B9" s="409" t="s">
        <v>340</v>
      </c>
      <c r="C9" s="410">
        <v>0</v>
      </c>
      <c r="D9" s="410">
        <v>0</v>
      </c>
      <c r="E9" s="410">
        <v>0</v>
      </c>
      <c r="F9" s="410">
        <v>0</v>
      </c>
      <c r="G9" s="410">
        <v>103933345</v>
      </c>
      <c r="H9" s="410">
        <v>0</v>
      </c>
      <c r="I9" s="410">
        <v>103933345</v>
      </c>
    </row>
    <row r="10" spans="1:9" ht="25.5">
      <c r="A10" s="405">
        <v>5</v>
      </c>
      <c r="B10" s="409" t="s">
        <v>341</v>
      </c>
      <c r="C10" s="410">
        <v>1737402</v>
      </c>
      <c r="D10" s="410">
        <v>1043256756</v>
      </c>
      <c r="E10" s="410">
        <v>55906363</v>
      </c>
      <c r="F10" s="410">
        <v>0</v>
      </c>
      <c r="G10" s="410">
        <v>139333787</v>
      </c>
      <c r="H10" s="410">
        <v>0</v>
      </c>
      <c r="I10" s="410">
        <v>1240234308</v>
      </c>
    </row>
    <row r="11" spans="1:9" ht="25.5">
      <c r="A11" s="405">
        <v>6</v>
      </c>
      <c r="B11" s="409" t="s">
        <v>342</v>
      </c>
      <c r="C11" s="410">
        <v>0</v>
      </c>
      <c r="D11" s="410">
        <v>387325054</v>
      </c>
      <c r="E11" s="410">
        <v>13672452</v>
      </c>
      <c r="F11" s="410">
        <v>0</v>
      </c>
      <c r="G11" s="410">
        <v>0</v>
      </c>
      <c r="H11" s="410">
        <v>0</v>
      </c>
      <c r="I11" s="410">
        <v>400997506</v>
      </c>
    </row>
    <row r="12" spans="1:9" ht="25.5">
      <c r="A12" s="408">
        <v>7</v>
      </c>
      <c r="B12" s="406" t="s">
        <v>343</v>
      </c>
      <c r="C12" s="407">
        <v>542470</v>
      </c>
      <c r="D12" s="407">
        <v>5894785</v>
      </c>
      <c r="E12" s="407">
        <v>1195917</v>
      </c>
      <c r="F12" s="407">
        <v>0</v>
      </c>
      <c r="G12" s="407">
        <v>0</v>
      </c>
      <c r="H12" s="407">
        <v>0</v>
      </c>
      <c r="I12" s="407">
        <v>7633172</v>
      </c>
    </row>
    <row r="13" spans="1:9" ht="25.5">
      <c r="A13" s="405">
        <v>8</v>
      </c>
      <c r="B13" s="409" t="s">
        <v>344</v>
      </c>
      <c r="C13" s="410">
        <v>542470</v>
      </c>
      <c r="D13" s="410">
        <v>393219839</v>
      </c>
      <c r="E13" s="410">
        <v>14868369</v>
      </c>
      <c r="F13" s="410">
        <v>0</v>
      </c>
      <c r="G13" s="410">
        <v>0</v>
      </c>
      <c r="H13" s="410">
        <v>0</v>
      </c>
      <c r="I13" s="410">
        <v>408630678</v>
      </c>
    </row>
    <row r="14" spans="1:9" ht="25.5">
      <c r="A14" s="405">
        <v>9</v>
      </c>
      <c r="B14" s="409" t="s">
        <v>345</v>
      </c>
      <c r="C14" s="410">
        <v>0</v>
      </c>
      <c r="D14" s="410">
        <v>0</v>
      </c>
      <c r="E14" s="410">
        <v>19678238</v>
      </c>
      <c r="F14" s="410">
        <v>0</v>
      </c>
      <c r="G14" s="410">
        <v>0</v>
      </c>
      <c r="H14" s="410">
        <v>0</v>
      </c>
      <c r="I14" s="410">
        <v>19678238</v>
      </c>
    </row>
    <row r="15" spans="1:9" ht="25.5">
      <c r="A15" s="408">
        <v>10</v>
      </c>
      <c r="B15" s="409" t="s">
        <v>346</v>
      </c>
      <c r="C15" s="410">
        <v>0</v>
      </c>
      <c r="D15" s="410">
        <v>0</v>
      </c>
      <c r="E15" s="410">
        <v>19678238</v>
      </c>
      <c r="F15" s="410">
        <v>0</v>
      </c>
      <c r="G15" s="410">
        <v>0</v>
      </c>
      <c r="H15" s="410">
        <v>0</v>
      </c>
      <c r="I15" s="410">
        <v>19678238</v>
      </c>
    </row>
    <row r="16" spans="1:9" ht="25.5">
      <c r="A16" s="405">
        <v>11</v>
      </c>
      <c r="B16" s="409" t="s">
        <v>347</v>
      </c>
      <c r="C16" s="410">
        <v>542470</v>
      </c>
      <c r="D16" s="410">
        <v>393219839</v>
      </c>
      <c r="E16" s="410">
        <v>34546607</v>
      </c>
      <c r="F16" s="410">
        <v>0</v>
      </c>
      <c r="G16" s="410">
        <v>0</v>
      </c>
      <c r="H16" s="410">
        <v>0</v>
      </c>
      <c r="I16" s="410">
        <v>428308916</v>
      </c>
    </row>
    <row r="17" spans="1:9" ht="25.5">
      <c r="A17" s="405">
        <v>12</v>
      </c>
      <c r="B17" s="409" t="s">
        <v>348</v>
      </c>
      <c r="C17" s="410">
        <v>1194932</v>
      </c>
      <c r="D17" s="410">
        <v>650036917</v>
      </c>
      <c r="E17" s="410">
        <v>21359756</v>
      </c>
      <c r="F17" s="410">
        <v>0</v>
      </c>
      <c r="G17" s="410">
        <v>139333787</v>
      </c>
      <c r="H17" s="410">
        <v>0</v>
      </c>
      <c r="I17" s="410">
        <v>811925392</v>
      </c>
    </row>
    <row r="18" spans="1:9" ht="25.5">
      <c r="A18" s="408">
        <v>13</v>
      </c>
      <c r="B18" s="406" t="s">
        <v>349</v>
      </c>
      <c r="C18" s="407">
        <v>950000</v>
      </c>
      <c r="D18" s="407">
        <v>1559170</v>
      </c>
      <c r="E18" s="407">
        <v>7030635</v>
      </c>
      <c r="F18" s="407">
        <v>0</v>
      </c>
      <c r="G18" s="407">
        <v>0</v>
      </c>
      <c r="H18" s="407">
        <v>0</v>
      </c>
      <c r="I18" s="407">
        <v>9539805</v>
      </c>
    </row>
  </sheetData>
  <mergeCells count="2">
    <mergeCell ref="A3:I3"/>
    <mergeCell ref="A1:H1"/>
  </mergeCells>
  <pageMargins left="0.7" right="0.7" top="0.75" bottom="0.75" header="0.3" footer="0.3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="60" zoomScaleNormal="100" workbookViewId="0">
      <selection sqref="A1:H1"/>
    </sheetView>
  </sheetViews>
  <sheetFormatPr defaultRowHeight="12.75"/>
  <cols>
    <col min="1" max="1" width="3" bestFit="1" customWidth="1"/>
    <col min="2" max="2" width="19.85546875" customWidth="1"/>
    <col min="3" max="3" width="15.140625" customWidth="1"/>
    <col min="4" max="4" width="15.28515625" customWidth="1"/>
    <col min="5" max="5" width="19" customWidth="1"/>
    <col min="6" max="6" width="18" customWidth="1"/>
    <col min="7" max="7" width="14.7109375" customWidth="1"/>
    <col min="8" max="8" width="13.42578125" customWidth="1"/>
  </cols>
  <sheetData>
    <row r="1" spans="1:8">
      <c r="A1" s="431" t="s">
        <v>599</v>
      </c>
      <c r="B1" s="431"/>
      <c r="C1" s="431"/>
      <c r="D1" s="431"/>
      <c r="E1" s="431"/>
      <c r="F1" s="431"/>
      <c r="G1" s="431"/>
      <c r="H1" s="431"/>
    </row>
    <row r="3" spans="1:8">
      <c r="A3" s="475" t="s">
        <v>350</v>
      </c>
      <c r="B3" s="476"/>
      <c r="C3" s="476"/>
      <c r="D3" s="476"/>
      <c r="E3" s="476"/>
      <c r="F3" s="476"/>
      <c r="G3" s="476"/>
      <c r="H3" s="476"/>
    </row>
    <row r="4" spans="1:8" ht="60">
      <c r="A4" s="282" t="s">
        <v>165</v>
      </c>
      <c r="B4" s="282" t="s">
        <v>52</v>
      </c>
      <c r="C4" s="282" t="s">
        <v>351</v>
      </c>
      <c r="D4" s="282" t="s">
        <v>352</v>
      </c>
      <c r="E4" s="282" t="s">
        <v>353</v>
      </c>
      <c r="F4" s="282" t="s">
        <v>354</v>
      </c>
      <c r="G4" s="282" t="s">
        <v>355</v>
      </c>
      <c r="H4" s="282" t="s">
        <v>356</v>
      </c>
    </row>
    <row r="5" spans="1:8" ht="15">
      <c r="A5" s="282">
        <v>1</v>
      </c>
      <c r="B5" s="282">
        <v>2</v>
      </c>
      <c r="C5" s="282">
        <v>3</v>
      </c>
      <c r="D5" s="282">
        <v>4</v>
      </c>
      <c r="E5" s="282">
        <v>5</v>
      </c>
      <c r="F5" s="282">
        <v>6</v>
      </c>
      <c r="G5" s="282">
        <v>7</v>
      </c>
      <c r="H5" s="282">
        <v>8</v>
      </c>
    </row>
    <row r="6" spans="1:8">
      <c r="A6" s="405">
        <v>1</v>
      </c>
      <c r="B6" s="406" t="s">
        <v>357</v>
      </c>
      <c r="C6" s="407">
        <v>390000</v>
      </c>
      <c r="D6" s="407">
        <v>0</v>
      </c>
      <c r="E6" s="407">
        <v>0</v>
      </c>
      <c r="F6" s="407">
        <v>0</v>
      </c>
      <c r="G6" s="407">
        <v>390000</v>
      </c>
      <c r="H6" s="407">
        <v>0</v>
      </c>
    </row>
    <row r="7" spans="1:8" ht="25.5">
      <c r="A7" s="405">
        <v>2</v>
      </c>
      <c r="B7" s="406" t="s">
        <v>358</v>
      </c>
      <c r="C7" s="407">
        <v>143415846</v>
      </c>
      <c r="D7" s="407">
        <v>0</v>
      </c>
      <c r="E7" s="407">
        <v>0</v>
      </c>
      <c r="F7" s="407">
        <v>0</v>
      </c>
      <c r="G7" s="407">
        <v>22370534</v>
      </c>
      <c r="H7" s="407">
        <v>0</v>
      </c>
    </row>
    <row r="8" spans="1:8" ht="51">
      <c r="A8" s="405">
        <v>3</v>
      </c>
      <c r="B8" s="406" t="s">
        <v>359</v>
      </c>
      <c r="C8" s="407">
        <v>4215646</v>
      </c>
      <c r="D8" s="407">
        <v>0</v>
      </c>
      <c r="E8" s="407">
        <v>0</v>
      </c>
      <c r="F8" s="407">
        <v>0</v>
      </c>
      <c r="G8" s="407">
        <v>4215651</v>
      </c>
      <c r="H8" s="407">
        <v>0</v>
      </c>
    </row>
    <row r="9" spans="1:8" ht="25.5">
      <c r="A9" s="408">
        <v>4</v>
      </c>
      <c r="B9" s="409" t="s">
        <v>360</v>
      </c>
      <c r="C9" s="410">
        <v>148021492</v>
      </c>
      <c r="D9" s="410">
        <v>0</v>
      </c>
      <c r="E9" s="410">
        <v>0</v>
      </c>
      <c r="F9" s="410">
        <v>0</v>
      </c>
      <c r="G9" s="410">
        <v>26976185</v>
      </c>
      <c r="H9" s="410">
        <v>0</v>
      </c>
    </row>
  </sheetData>
  <mergeCells count="2">
    <mergeCell ref="A3:H3"/>
    <mergeCell ref="A1:H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7"/>
  <sheetViews>
    <sheetView view="pageBreakPreview" zoomScale="60" zoomScaleNormal="100" workbookViewId="0">
      <selection sqref="A1:E1"/>
    </sheetView>
  </sheetViews>
  <sheetFormatPr defaultRowHeight="12.75"/>
  <cols>
    <col min="2" max="2" width="19.85546875" bestFit="1" customWidth="1"/>
    <col min="3" max="3" width="11.7109375" customWidth="1"/>
    <col min="4" max="4" width="14.140625" customWidth="1"/>
    <col min="5" max="5" width="12.140625" customWidth="1"/>
  </cols>
  <sheetData>
    <row r="1" spans="1:5" ht="30.75" customHeight="1">
      <c r="A1" s="431" t="s">
        <v>598</v>
      </c>
      <c r="B1" s="432"/>
      <c r="C1" s="432"/>
      <c r="D1" s="432"/>
      <c r="E1" s="432"/>
    </row>
    <row r="2" spans="1:5">
      <c r="A2" s="6"/>
      <c r="B2" s="480"/>
      <c r="C2" s="480"/>
      <c r="D2" s="480"/>
      <c r="E2" s="480"/>
    </row>
    <row r="3" spans="1:5">
      <c r="A3" s="6"/>
      <c r="B3" s="6"/>
      <c r="C3" s="6"/>
      <c r="D3" s="6"/>
      <c r="E3" s="6"/>
    </row>
    <row r="4" spans="1:5">
      <c r="A4" s="433" t="s">
        <v>365</v>
      </c>
      <c r="B4" s="433"/>
      <c r="C4" s="433"/>
      <c r="D4" s="433"/>
      <c r="E4" s="433"/>
    </row>
    <row r="5" spans="1:5">
      <c r="A5" s="6"/>
      <c r="B5" s="6"/>
      <c r="C5" s="6"/>
      <c r="D5" s="6"/>
      <c r="E5" s="6"/>
    </row>
    <row r="6" spans="1:5">
      <c r="A6" s="6"/>
      <c r="B6" s="6"/>
      <c r="C6" s="6"/>
      <c r="D6" s="6"/>
      <c r="E6" s="6"/>
    </row>
    <row r="7" spans="1:5" ht="13.5" thickBot="1">
      <c r="A7" s="6"/>
      <c r="B7" s="519" t="s">
        <v>27</v>
      </c>
      <c r="C7" s="480"/>
      <c r="D7" s="480"/>
      <c r="E7" s="480"/>
    </row>
    <row r="8" spans="1:5" ht="39" thickBot="1">
      <c r="A8" s="291" t="s">
        <v>61</v>
      </c>
      <c r="B8" s="292" t="s">
        <v>52</v>
      </c>
      <c r="C8" s="293" t="s">
        <v>130</v>
      </c>
      <c r="D8" s="294" t="s">
        <v>131</v>
      </c>
      <c r="E8" s="199" t="s">
        <v>163</v>
      </c>
    </row>
    <row r="9" spans="1:5">
      <c r="A9" s="75">
        <v>1</v>
      </c>
      <c r="B9" s="295" t="s">
        <v>361</v>
      </c>
      <c r="C9" s="40"/>
      <c r="D9" s="40"/>
      <c r="E9" s="40"/>
    </row>
    <row r="10" spans="1:5">
      <c r="A10" s="75"/>
      <c r="B10" s="77"/>
      <c r="C10" s="40"/>
      <c r="D10" s="40"/>
      <c r="E10" s="40"/>
    </row>
    <row r="11" spans="1:5">
      <c r="A11" s="296"/>
      <c r="B11" s="297" t="s">
        <v>362</v>
      </c>
      <c r="C11" s="298">
        <f>SUM(C9:C10)</f>
        <v>0</v>
      </c>
      <c r="D11" s="298">
        <f>SUM(D9:D10)</f>
        <v>0</v>
      </c>
      <c r="E11" s="298">
        <f>SUM(E9:E10)</f>
        <v>0</v>
      </c>
    </row>
    <row r="12" spans="1:5">
      <c r="A12" s="75"/>
      <c r="B12" s="77"/>
      <c r="C12" s="39"/>
      <c r="D12" s="39"/>
      <c r="E12" s="39"/>
    </row>
    <row r="13" spans="1:5">
      <c r="A13" s="296">
        <v>2</v>
      </c>
      <c r="B13" s="299" t="s">
        <v>363</v>
      </c>
      <c r="C13" s="298">
        <v>500</v>
      </c>
      <c r="D13" s="298">
        <v>500</v>
      </c>
      <c r="E13" s="298"/>
    </row>
    <row r="14" spans="1:5" ht="13.5" thickBot="1">
      <c r="A14" s="86"/>
      <c r="B14" s="300"/>
      <c r="C14" s="84"/>
      <c r="D14" s="84"/>
      <c r="E14" s="298"/>
    </row>
    <row r="15" spans="1:5">
      <c r="A15" s="87"/>
      <c r="B15" s="76"/>
      <c r="C15" s="82"/>
      <c r="D15" s="82"/>
      <c r="E15" s="82"/>
    </row>
    <row r="16" spans="1:5">
      <c r="A16" s="86"/>
      <c r="B16" s="83" t="s">
        <v>364</v>
      </c>
      <c r="C16" s="301">
        <f>SUM(C11+C13+C14)</f>
        <v>500</v>
      </c>
      <c r="D16" s="301">
        <f>SUM(D11+D13+D14)</f>
        <v>500</v>
      </c>
      <c r="E16" s="301">
        <f>SUM(E11+E13+E14)</f>
        <v>0</v>
      </c>
    </row>
    <row r="17" spans="1:5" ht="13.5" thickBot="1">
      <c r="A17" s="19"/>
      <c r="B17" s="85"/>
      <c r="C17" s="43"/>
      <c r="D17" s="43"/>
      <c r="E17" s="43"/>
    </row>
  </sheetData>
  <mergeCells count="4">
    <mergeCell ref="A1:E1"/>
    <mergeCell ref="B2:E2"/>
    <mergeCell ref="A4:E4"/>
    <mergeCell ref="B7:E7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31"/>
  <sheetViews>
    <sheetView zoomScaleNormal="100" workbookViewId="0">
      <selection sqref="A1:J1"/>
    </sheetView>
  </sheetViews>
  <sheetFormatPr defaultRowHeight="12.75"/>
  <cols>
    <col min="2" max="2" width="12.28515625" customWidth="1"/>
    <col min="3" max="3" width="13.85546875" customWidth="1"/>
    <col min="4" max="4" width="10.85546875" customWidth="1"/>
    <col min="5" max="5" width="11.28515625" customWidth="1"/>
    <col min="6" max="6" width="11.42578125" customWidth="1"/>
    <col min="7" max="7" width="11.28515625" customWidth="1"/>
    <col min="10" max="10" width="11" customWidth="1"/>
  </cols>
  <sheetData>
    <row r="1" spans="1:10">
      <c r="A1" s="431" t="s">
        <v>597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536" t="s">
        <v>457</v>
      </c>
      <c r="B3" s="536"/>
      <c r="C3" s="536"/>
      <c r="D3" s="536"/>
      <c r="E3" s="536"/>
      <c r="F3" s="536"/>
      <c r="G3" s="536"/>
      <c r="H3" s="536"/>
      <c r="I3" s="536"/>
      <c r="J3" s="536"/>
    </row>
    <row r="4" spans="1:10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0" ht="13.5" thickBo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3.5" thickBot="1">
      <c r="A6" s="537" t="s">
        <v>458</v>
      </c>
      <c r="B6" s="520"/>
      <c r="C6" s="525" t="s">
        <v>459</v>
      </c>
      <c r="D6" s="520" t="s">
        <v>460</v>
      </c>
      <c r="E6" s="520"/>
      <c r="F6" s="520" t="s">
        <v>461</v>
      </c>
      <c r="G6" s="520"/>
      <c r="H6" s="522" t="s">
        <v>462</v>
      </c>
      <c r="I6" s="525" t="s">
        <v>463</v>
      </c>
      <c r="J6" s="527" t="s">
        <v>464</v>
      </c>
    </row>
    <row r="7" spans="1:10" ht="13.5" thickBot="1">
      <c r="A7" s="538"/>
      <c r="B7" s="521"/>
      <c r="C7" s="526"/>
      <c r="D7" s="521"/>
      <c r="E7" s="521"/>
      <c r="F7" s="521"/>
      <c r="G7" s="521"/>
      <c r="H7" s="523"/>
      <c r="I7" s="526"/>
      <c r="J7" s="528"/>
    </row>
    <row r="8" spans="1:10" ht="26.25" thickBot="1">
      <c r="A8" s="538"/>
      <c r="B8" s="521"/>
      <c r="C8" s="526"/>
      <c r="D8" s="336" t="s">
        <v>465</v>
      </c>
      <c r="E8" s="337" t="s">
        <v>466</v>
      </c>
      <c r="F8" s="336" t="s">
        <v>465</v>
      </c>
      <c r="G8" s="337" t="s">
        <v>466</v>
      </c>
      <c r="H8" s="524"/>
      <c r="I8" s="526"/>
      <c r="J8" s="529"/>
    </row>
    <row r="9" spans="1:10" ht="13.5" thickBot="1">
      <c r="A9" s="538"/>
      <c r="B9" s="521"/>
      <c r="C9" s="87" t="s">
        <v>467</v>
      </c>
      <c r="D9" s="70" t="s">
        <v>467</v>
      </c>
      <c r="E9" s="338" t="s">
        <v>467</v>
      </c>
      <c r="F9" s="70" t="s">
        <v>467</v>
      </c>
      <c r="G9" s="338" t="s">
        <v>467</v>
      </c>
      <c r="H9" s="338"/>
      <c r="I9" s="70" t="s">
        <v>467</v>
      </c>
      <c r="J9" s="339" t="s">
        <v>467</v>
      </c>
    </row>
    <row r="10" spans="1:10">
      <c r="A10" s="340"/>
      <c r="B10" s="341"/>
      <c r="C10" s="76"/>
      <c r="D10" s="76"/>
      <c r="E10" s="342"/>
      <c r="F10" s="76"/>
      <c r="G10" s="29"/>
      <c r="H10" s="29"/>
      <c r="I10" s="29"/>
      <c r="J10" s="90"/>
    </row>
    <row r="11" spans="1:10">
      <c r="A11" s="91"/>
      <c r="B11" s="343"/>
      <c r="C11" s="344"/>
      <c r="D11" s="344"/>
      <c r="E11" s="345"/>
      <c r="F11" s="344"/>
      <c r="G11" s="346"/>
      <c r="H11" s="346"/>
      <c r="I11" s="346">
        <f>SUM(C11:G11)</f>
        <v>0</v>
      </c>
      <c r="J11" s="346"/>
    </row>
    <row r="12" spans="1:10">
      <c r="A12" s="92"/>
      <c r="B12" s="343"/>
      <c r="C12" s="344"/>
      <c r="D12" s="344"/>
      <c r="E12" s="345"/>
      <c r="F12" s="344"/>
      <c r="G12" s="346"/>
      <c r="H12" s="346"/>
      <c r="I12" s="346"/>
      <c r="J12" s="347"/>
    </row>
    <row r="13" spans="1:10">
      <c r="A13" s="91" t="s">
        <v>468</v>
      </c>
      <c r="B13" s="343"/>
      <c r="C13" s="344">
        <v>1</v>
      </c>
      <c r="D13" s="344"/>
      <c r="E13" s="345"/>
      <c r="F13" s="344"/>
      <c r="G13" s="346"/>
      <c r="H13" s="346"/>
      <c r="I13" s="346">
        <f>SUM(C13:G13)</f>
        <v>1</v>
      </c>
      <c r="J13" s="347">
        <v>1</v>
      </c>
    </row>
    <row r="14" spans="1:10">
      <c r="A14" s="92"/>
      <c r="B14" s="343"/>
      <c r="C14" s="344"/>
      <c r="D14" s="344"/>
      <c r="E14" s="345"/>
      <c r="F14" s="344"/>
      <c r="G14" s="346"/>
      <c r="H14" s="346"/>
      <c r="I14" s="346"/>
      <c r="J14" s="347"/>
    </row>
    <row r="15" spans="1:10">
      <c r="A15" s="348" t="s">
        <v>469</v>
      </c>
      <c r="B15" s="349"/>
      <c r="C15" s="350"/>
      <c r="D15" s="350">
        <v>1</v>
      </c>
      <c r="E15" s="351"/>
      <c r="F15" s="350"/>
      <c r="G15" s="352"/>
      <c r="H15" s="352">
        <v>1</v>
      </c>
      <c r="I15" s="346">
        <f>SUM(C15:G15)</f>
        <v>1</v>
      </c>
      <c r="J15" s="347">
        <v>1</v>
      </c>
    </row>
    <row r="16" spans="1:10">
      <c r="A16" s="353"/>
      <c r="B16" s="354"/>
      <c r="C16" s="89"/>
      <c r="D16" s="89"/>
      <c r="E16" s="54"/>
      <c r="F16" s="350"/>
      <c r="G16" s="352"/>
      <c r="H16" s="352"/>
      <c r="I16" s="346"/>
      <c r="J16" s="347"/>
    </row>
    <row r="17" spans="1:10">
      <c r="A17" s="348" t="s">
        <v>470</v>
      </c>
      <c r="B17" s="349"/>
      <c r="C17" s="350"/>
      <c r="D17" s="350">
        <v>1</v>
      </c>
      <c r="E17" s="351"/>
      <c r="F17" s="350"/>
      <c r="G17" s="352"/>
      <c r="H17" s="352"/>
      <c r="I17" s="346">
        <f>SUM(C17:G17)</f>
        <v>1</v>
      </c>
      <c r="J17" s="347">
        <v>1</v>
      </c>
    </row>
    <row r="18" spans="1:10">
      <c r="A18" s="93"/>
      <c r="B18" s="349"/>
      <c r="C18" s="350"/>
      <c r="D18" s="350"/>
      <c r="E18" s="355"/>
      <c r="F18" s="350"/>
      <c r="G18" s="352"/>
      <c r="H18" s="352"/>
      <c r="I18" s="346"/>
      <c r="J18" s="347"/>
    </row>
    <row r="19" spans="1:10">
      <c r="A19" s="348" t="s">
        <v>471</v>
      </c>
      <c r="B19" s="349"/>
      <c r="C19" s="350"/>
      <c r="D19" s="350"/>
      <c r="E19" s="355"/>
      <c r="F19" s="350"/>
      <c r="G19" s="352"/>
      <c r="H19" s="352">
        <v>1</v>
      </c>
      <c r="I19" s="346">
        <f>SUM(C19:G19)</f>
        <v>0</v>
      </c>
      <c r="J19" s="347">
        <v>0</v>
      </c>
    </row>
    <row r="20" spans="1:10">
      <c r="A20" s="93"/>
      <c r="B20" s="349"/>
      <c r="C20" s="350"/>
      <c r="D20" s="350"/>
      <c r="E20" s="355"/>
      <c r="F20" s="350"/>
      <c r="G20" s="352"/>
      <c r="H20" s="352"/>
      <c r="I20" s="346"/>
      <c r="J20" s="347"/>
    </row>
    <row r="21" spans="1:10">
      <c r="A21" s="91" t="s">
        <v>472</v>
      </c>
      <c r="B21" s="343"/>
      <c r="C21" s="344"/>
      <c r="D21" s="344"/>
      <c r="E21" s="345"/>
      <c r="F21" s="344"/>
      <c r="G21" s="346"/>
      <c r="H21" s="346"/>
      <c r="I21" s="346">
        <f>SUM(C21:G21)</f>
        <v>0</v>
      </c>
      <c r="J21" s="347"/>
    </row>
    <row r="22" spans="1:10">
      <c r="A22" s="94"/>
      <c r="B22" s="343"/>
      <c r="C22" s="344"/>
      <c r="D22" s="344"/>
      <c r="E22" s="345"/>
      <c r="F22" s="344"/>
      <c r="G22" s="346"/>
      <c r="H22" s="346"/>
      <c r="I22" s="346"/>
      <c r="J22" s="347"/>
    </row>
    <row r="23" spans="1:10">
      <c r="A23" s="91"/>
      <c r="B23" s="343"/>
      <c r="C23" s="344"/>
      <c r="D23" s="344"/>
      <c r="E23" s="345"/>
      <c r="F23" s="344"/>
      <c r="G23" s="346"/>
      <c r="H23" s="346"/>
      <c r="I23" s="346"/>
      <c r="J23" s="347"/>
    </row>
    <row r="24" spans="1:10" ht="13.5" thickBot="1">
      <c r="A24" s="356"/>
      <c r="B24" s="357"/>
      <c r="C24" s="344"/>
      <c r="D24" s="344"/>
      <c r="E24" s="345"/>
      <c r="F24" s="344"/>
      <c r="G24" s="346"/>
      <c r="H24" s="346"/>
      <c r="I24" s="346"/>
      <c r="J24" s="347"/>
    </row>
    <row r="25" spans="1:10" ht="13.5" thickBot="1">
      <c r="A25" s="530" t="s">
        <v>473</v>
      </c>
      <c r="B25" s="531"/>
      <c r="C25" s="358">
        <f t="shared" ref="C25:J25" si="0">SUM(C11:C24)</f>
        <v>1</v>
      </c>
      <c r="D25" s="358">
        <f t="shared" si="0"/>
        <v>2</v>
      </c>
      <c r="E25" s="358">
        <f t="shared" si="0"/>
        <v>0</v>
      </c>
      <c r="F25" s="358">
        <f t="shared" si="0"/>
        <v>0</v>
      </c>
      <c r="G25" s="358">
        <f>SUM(G11:G24)</f>
        <v>0</v>
      </c>
      <c r="H25" s="358">
        <f>SUM(H11:H24)</f>
        <v>2</v>
      </c>
      <c r="I25" s="358">
        <f>SUM(I11:I24)</f>
        <v>3</v>
      </c>
      <c r="J25" s="359">
        <f t="shared" si="0"/>
        <v>3</v>
      </c>
    </row>
    <row r="26" spans="1:10">
      <c r="A26" s="94"/>
      <c r="B26" s="6"/>
      <c r="C26" s="344"/>
      <c r="D26" s="344"/>
      <c r="E26" s="345"/>
      <c r="F26" s="344"/>
      <c r="G26" s="346"/>
      <c r="H26" s="346"/>
      <c r="I26" s="346">
        <f>SUM(C26:G26)</f>
        <v>0</v>
      </c>
      <c r="J26" s="347"/>
    </row>
    <row r="27" spans="1:10">
      <c r="A27" s="94"/>
      <c r="B27" s="6"/>
      <c r="C27" s="344"/>
      <c r="D27" s="344"/>
      <c r="E27" s="345"/>
      <c r="F27" s="344"/>
      <c r="G27" s="346"/>
      <c r="H27" s="346"/>
      <c r="I27" s="346">
        <f>SUM(C27:G27)</f>
        <v>0</v>
      </c>
      <c r="J27" s="347"/>
    </row>
    <row r="28" spans="1:10">
      <c r="A28" s="94"/>
      <c r="B28" s="6"/>
      <c r="C28" s="344"/>
      <c r="D28" s="344"/>
      <c r="E28" s="345"/>
      <c r="F28" s="344"/>
      <c r="G28" s="346"/>
      <c r="H28" s="346"/>
      <c r="I28" s="346">
        <f>SUM(C28:G28)</f>
        <v>0</v>
      </c>
      <c r="J28" s="347"/>
    </row>
    <row r="29" spans="1:10">
      <c r="A29" s="94"/>
      <c r="B29" s="6"/>
      <c r="C29" s="344"/>
      <c r="D29" s="344"/>
      <c r="E29" s="345"/>
      <c r="F29" s="344"/>
      <c r="G29" s="346"/>
      <c r="H29" s="346"/>
      <c r="I29" s="346">
        <f>SUM(C29:G29)</f>
        <v>0</v>
      </c>
      <c r="J29" s="347"/>
    </row>
    <row r="30" spans="1:10" ht="13.5" thickBot="1">
      <c r="A30" s="532" t="s">
        <v>474</v>
      </c>
      <c r="B30" s="533"/>
      <c r="C30" s="344"/>
      <c r="D30" s="344"/>
      <c r="E30" s="345"/>
      <c r="F30" s="344">
        <v>17</v>
      </c>
      <c r="G30" s="346"/>
      <c r="H30" s="346"/>
      <c r="I30" s="346">
        <f>SUM(C30:G30)</f>
        <v>17</v>
      </c>
      <c r="J30" s="347">
        <v>17</v>
      </c>
    </row>
    <row r="31" spans="1:10" ht="13.5" thickBot="1">
      <c r="A31" s="534" t="s">
        <v>475</v>
      </c>
      <c r="B31" s="535"/>
      <c r="C31" s="360">
        <f t="shared" ref="C31:J31" si="1">SUM(C25:C30)</f>
        <v>1</v>
      </c>
      <c r="D31" s="361">
        <f t="shared" si="1"/>
        <v>2</v>
      </c>
      <c r="E31" s="362">
        <f t="shared" si="1"/>
        <v>0</v>
      </c>
      <c r="F31" s="363">
        <f t="shared" si="1"/>
        <v>17</v>
      </c>
      <c r="G31" s="363">
        <f t="shared" si="1"/>
        <v>0</v>
      </c>
      <c r="H31" s="363">
        <f t="shared" si="1"/>
        <v>2</v>
      </c>
      <c r="I31" s="364">
        <f t="shared" si="1"/>
        <v>20</v>
      </c>
      <c r="J31" s="364">
        <f t="shared" si="1"/>
        <v>20</v>
      </c>
    </row>
  </sheetData>
  <mergeCells count="12">
    <mergeCell ref="A31:B31"/>
    <mergeCell ref="A1:J1"/>
    <mergeCell ref="A3:J3"/>
    <mergeCell ref="A6:B9"/>
    <mergeCell ref="C6:C8"/>
    <mergeCell ref="D6:E7"/>
    <mergeCell ref="F6:G7"/>
    <mergeCell ref="H6:H8"/>
    <mergeCell ref="I6:I8"/>
    <mergeCell ref="J6:J8"/>
    <mergeCell ref="A25:B25"/>
    <mergeCell ref="A30:B30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12"/>
  <sheetViews>
    <sheetView view="pageBreakPreview" zoomScale="60" zoomScaleNormal="100" workbookViewId="0">
      <selection sqref="A1:D1"/>
    </sheetView>
  </sheetViews>
  <sheetFormatPr defaultRowHeight="12.75"/>
  <cols>
    <col min="2" max="2" width="57" customWidth="1"/>
    <col min="3" max="3" width="12.85546875" customWidth="1"/>
  </cols>
  <sheetData>
    <row r="1" spans="1:4">
      <c r="A1" s="539" t="s">
        <v>596</v>
      </c>
      <c r="B1" s="539"/>
      <c r="C1" s="539"/>
      <c r="D1" s="539"/>
    </row>
    <row r="2" spans="1:4">
      <c r="D2" s="55"/>
    </row>
    <row r="3" spans="1:4">
      <c r="B3" s="302" t="s">
        <v>422</v>
      </c>
      <c r="D3" s="55"/>
    </row>
    <row r="4" spans="1:4">
      <c r="D4" s="55"/>
    </row>
    <row r="5" spans="1:4" ht="13.5" thickBot="1">
      <c r="C5" t="s">
        <v>423</v>
      </c>
      <c r="D5" s="55"/>
    </row>
    <row r="6" spans="1:4" ht="14.25" thickTop="1" thickBot="1">
      <c r="A6" s="303" t="s">
        <v>61</v>
      </c>
      <c r="B6" s="304" t="s">
        <v>424</v>
      </c>
      <c r="C6" s="305">
        <v>2018</v>
      </c>
      <c r="D6" s="55"/>
    </row>
    <row r="7" spans="1:4" ht="13.5" thickTop="1">
      <c r="A7" s="303">
        <v>1</v>
      </c>
      <c r="B7" s="306"/>
      <c r="C7" s="307"/>
      <c r="D7" s="55"/>
    </row>
    <row r="8" spans="1:4">
      <c r="A8" s="308">
        <v>2</v>
      </c>
      <c r="B8" s="309"/>
      <c r="C8" s="310"/>
      <c r="D8" s="55"/>
    </row>
    <row r="9" spans="1:4">
      <c r="A9" s="308">
        <v>3</v>
      </c>
      <c r="B9" s="311"/>
      <c r="C9" s="310"/>
      <c r="D9" s="55"/>
    </row>
    <row r="10" spans="1:4">
      <c r="A10" s="308">
        <v>4</v>
      </c>
      <c r="B10" s="309"/>
      <c r="C10" s="310"/>
      <c r="D10" s="55"/>
    </row>
    <row r="11" spans="1:4" ht="13.5" thickBot="1">
      <c r="A11" s="308">
        <v>5</v>
      </c>
      <c r="B11" s="309"/>
      <c r="C11" s="310"/>
      <c r="D11" s="55"/>
    </row>
    <row r="12" spans="1:4" ht="13.5" thickBot="1">
      <c r="A12" s="312"/>
      <c r="B12" s="313" t="s">
        <v>425</v>
      </c>
      <c r="C12" s="314">
        <f>SUM(C7:C11)</f>
        <v>0</v>
      </c>
      <c r="D12" s="5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25"/>
  <sheetViews>
    <sheetView view="pageBreakPreview" zoomScale="60" zoomScaleNormal="100" workbookViewId="0">
      <selection sqref="A1:L1"/>
    </sheetView>
  </sheetViews>
  <sheetFormatPr defaultRowHeight="12.75"/>
  <cols>
    <col min="1" max="1" width="14.5703125" customWidth="1"/>
    <col min="5" max="5" width="12.28515625" customWidth="1"/>
  </cols>
  <sheetData>
    <row r="1" spans="1:12">
      <c r="A1" s="431" t="s">
        <v>595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</row>
    <row r="2" spans="1:12" ht="15">
      <c r="A2" s="315"/>
    </row>
    <row r="3" spans="1:12" ht="29.25" customHeight="1">
      <c r="A3" s="433" t="s">
        <v>426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</row>
    <row r="4" spans="1:12">
      <c r="A4" s="316"/>
    </row>
    <row r="5" spans="1:12">
      <c r="A5" s="317" t="s">
        <v>427</v>
      </c>
      <c r="C5" s="540"/>
      <c r="D5" s="540"/>
      <c r="E5" s="540"/>
    </row>
    <row r="6" spans="1:12">
      <c r="A6" s="317"/>
      <c r="C6" s="536"/>
      <c r="D6" s="536"/>
      <c r="E6" s="536"/>
    </row>
    <row r="7" spans="1:12">
      <c r="A7" s="316"/>
    </row>
    <row r="8" spans="1:12" ht="13.5" thickBot="1">
      <c r="E8" s="318" t="s">
        <v>428</v>
      </c>
    </row>
    <row r="9" spans="1:12" ht="25.5" thickTop="1" thickBot="1">
      <c r="A9" s="319" t="s">
        <v>429</v>
      </c>
      <c r="B9" s="320">
        <v>2018</v>
      </c>
      <c r="C9" s="321">
        <v>2019</v>
      </c>
      <c r="D9" s="322" t="s">
        <v>581</v>
      </c>
      <c r="E9" s="323" t="s">
        <v>58</v>
      </c>
    </row>
    <row r="10" spans="1:12" ht="14.25" thickTop="1" thickBot="1">
      <c r="A10" s="324" t="s">
        <v>430</v>
      </c>
      <c r="B10" s="325"/>
      <c r="C10" s="325"/>
      <c r="D10" s="325"/>
      <c r="E10" s="326">
        <f t="shared" ref="E10:E15" si="0">SUM(B10:D10)</f>
        <v>0</v>
      </c>
    </row>
    <row r="11" spans="1:12" ht="48.75" thickBot="1">
      <c r="A11" s="327" t="s">
        <v>431</v>
      </c>
      <c r="B11" s="325"/>
      <c r="C11" s="325"/>
      <c r="D11" s="325"/>
      <c r="E11" s="326">
        <f t="shared" si="0"/>
        <v>0</v>
      </c>
    </row>
    <row r="12" spans="1:12" ht="13.5" thickBot="1">
      <c r="A12" s="324" t="s">
        <v>432</v>
      </c>
      <c r="B12" s="325"/>
      <c r="C12" s="325"/>
      <c r="D12" s="325"/>
      <c r="E12" s="326">
        <f t="shared" si="0"/>
        <v>0</v>
      </c>
    </row>
    <row r="13" spans="1:12" ht="13.5" thickBot="1">
      <c r="A13" s="324" t="s">
        <v>433</v>
      </c>
      <c r="B13" s="325"/>
      <c r="C13" s="325"/>
      <c r="D13" s="325"/>
      <c r="E13" s="326">
        <f t="shared" si="0"/>
        <v>0</v>
      </c>
    </row>
    <row r="14" spans="1:12" ht="13.5" thickBot="1">
      <c r="A14" s="324" t="s">
        <v>434</v>
      </c>
      <c r="B14" s="325"/>
      <c r="C14" s="325"/>
      <c r="D14" s="325"/>
      <c r="E14" s="326">
        <f t="shared" si="0"/>
        <v>0</v>
      </c>
    </row>
    <row r="15" spans="1:12">
      <c r="A15" s="541" t="s">
        <v>435</v>
      </c>
      <c r="B15" s="543"/>
      <c r="C15" s="543"/>
      <c r="D15" s="543"/>
      <c r="E15" s="545">
        <f t="shared" si="0"/>
        <v>0</v>
      </c>
    </row>
    <row r="16" spans="1:12" ht="13.5" thickBot="1">
      <c r="A16" s="542"/>
      <c r="B16" s="544"/>
      <c r="C16" s="544"/>
      <c r="D16" s="544"/>
      <c r="E16" s="546"/>
    </row>
    <row r="17" spans="1:5" ht="25.5" thickTop="1" thickBot="1">
      <c r="A17" s="328" t="s">
        <v>436</v>
      </c>
      <c r="B17" s="329">
        <f>SUM(B12:B16)+B10</f>
        <v>0</v>
      </c>
      <c r="C17" s="329">
        <f>SUM(C12:C16)+C10</f>
        <v>0</v>
      </c>
      <c r="D17" s="329">
        <f>SUM(D12:D16)+D10</f>
        <v>0</v>
      </c>
      <c r="E17" s="329">
        <f>SUM(E12:E16)+E10</f>
        <v>0</v>
      </c>
    </row>
    <row r="18" spans="1:5" ht="14.25" thickTop="1" thickBot="1">
      <c r="A18" s="330"/>
    </row>
    <row r="19" spans="1:5" ht="25.5" thickTop="1" thickBot="1">
      <c r="A19" s="319" t="s">
        <v>437</v>
      </c>
      <c r="B19" s="320">
        <v>2018</v>
      </c>
      <c r="C19" s="321">
        <v>2019</v>
      </c>
      <c r="D19" s="322" t="s">
        <v>581</v>
      </c>
      <c r="E19" s="323" t="s">
        <v>58</v>
      </c>
    </row>
    <row r="20" spans="1:5" ht="25.5" thickTop="1" thickBot="1">
      <c r="A20" s="324" t="s">
        <v>438</v>
      </c>
      <c r="B20" s="325"/>
      <c r="C20" s="325"/>
      <c r="D20" s="325"/>
      <c r="E20" s="331">
        <f>SUM(B20:D20)</f>
        <v>0</v>
      </c>
    </row>
    <row r="21" spans="1:5" ht="24.75" thickBot="1">
      <c r="A21" s="324" t="s">
        <v>439</v>
      </c>
      <c r="B21" s="325"/>
      <c r="C21" s="325"/>
      <c r="D21" s="325"/>
      <c r="E21" s="331">
        <f>SUM(B21:D21)</f>
        <v>0</v>
      </c>
    </row>
    <row r="22" spans="1:5" ht="24.75" thickBot="1">
      <c r="A22" s="324" t="s">
        <v>440</v>
      </c>
      <c r="B22" s="325"/>
      <c r="C22" s="325"/>
      <c r="D22" s="325"/>
      <c r="E22" s="331">
        <f>SUM(B22:D22)</f>
        <v>0</v>
      </c>
    </row>
    <row r="23" spans="1:5" ht="24.75" thickBot="1">
      <c r="A23" s="332" t="s">
        <v>441</v>
      </c>
      <c r="B23" s="333"/>
      <c r="C23" s="333"/>
      <c r="D23" s="333"/>
      <c r="E23" s="331">
        <f>SUM(B23:D23)</f>
        <v>0</v>
      </c>
    </row>
    <row r="24" spans="1:5" ht="14.25" thickTop="1" thickBot="1">
      <c r="A24" s="328" t="s">
        <v>72</v>
      </c>
      <c r="B24" s="329">
        <f>SUM(B21:B23)</f>
        <v>0</v>
      </c>
      <c r="C24" s="329">
        <f>SUM(C20:C23)</f>
        <v>0</v>
      </c>
      <c r="D24" s="329">
        <f>SUM(D20:D23)</f>
        <v>0</v>
      </c>
      <c r="E24" s="329">
        <f>SUM(E20:E23)</f>
        <v>0</v>
      </c>
    </row>
    <row r="25" spans="1:5" ht="13.5" thickTop="1"/>
  </sheetData>
  <mergeCells count="9">
    <mergeCell ref="A1:L1"/>
    <mergeCell ref="A3:L3"/>
    <mergeCell ref="C5:E5"/>
    <mergeCell ref="C6:E6"/>
    <mergeCell ref="A15:A16"/>
    <mergeCell ref="B15:B16"/>
    <mergeCell ref="C15:C16"/>
    <mergeCell ref="D15:D16"/>
    <mergeCell ref="E15:E16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46"/>
  <sheetViews>
    <sheetView view="pageBreakPreview" zoomScale="60" zoomScaleNormal="100" workbookViewId="0">
      <selection sqref="A1:D1"/>
    </sheetView>
  </sheetViews>
  <sheetFormatPr defaultRowHeight="12.75"/>
  <cols>
    <col min="1" max="1" width="4.5703125" bestFit="1" customWidth="1"/>
    <col min="2" max="2" width="31.42578125" customWidth="1"/>
    <col min="3" max="3" width="7.5703125" bestFit="1" customWidth="1"/>
    <col min="4" max="4" width="66.7109375" customWidth="1"/>
  </cols>
  <sheetData>
    <row r="1" spans="1:5">
      <c r="A1" s="519" t="s">
        <v>594</v>
      </c>
      <c r="B1" s="480"/>
      <c r="C1" s="480"/>
      <c r="D1" s="480"/>
      <c r="E1" s="365"/>
    </row>
    <row r="2" spans="1:5">
      <c r="E2" s="365"/>
    </row>
    <row r="3" spans="1:5">
      <c r="A3" s="433" t="s">
        <v>476</v>
      </c>
      <c r="B3" s="433"/>
      <c r="C3" s="433"/>
      <c r="D3" s="433"/>
      <c r="E3" s="18"/>
    </row>
    <row r="4" spans="1:5" ht="13.5" thickBot="1"/>
    <row r="5" spans="1:5" ht="13.5" thickBot="1">
      <c r="A5" s="547" t="s">
        <v>28</v>
      </c>
      <c r="B5" s="549" t="s">
        <v>477</v>
      </c>
      <c r="C5" s="551"/>
      <c r="D5" s="552"/>
      <c r="E5" s="486"/>
    </row>
    <row r="6" spans="1:5" ht="13.5" thickBot="1">
      <c r="A6" s="548"/>
      <c r="B6" s="550"/>
      <c r="C6" s="366" t="s">
        <v>478</v>
      </c>
      <c r="D6" s="366" t="s">
        <v>479</v>
      </c>
      <c r="E6" s="143"/>
    </row>
    <row r="7" spans="1:5">
      <c r="A7" s="367" t="s">
        <v>480</v>
      </c>
      <c r="B7" s="368" t="s">
        <v>481</v>
      </c>
      <c r="C7" s="369"/>
      <c r="D7" s="370"/>
      <c r="E7" s="371"/>
    </row>
    <row r="8" spans="1:5">
      <c r="A8" s="372"/>
      <c r="B8" s="373" t="s">
        <v>482</v>
      </c>
      <c r="C8" s="374" t="s">
        <v>483</v>
      </c>
      <c r="D8" s="375" t="s">
        <v>484</v>
      </c>
      <c r="E8" s="376"/>
    </row>
    <row r="9" spans="1:5">
      <c r="A9" s="372"/>
      <c r="B9" s="373"/>
      <c r="C9" s="374" t="s">
        <v>485</v>
      </c>
      <c r="D9" s="375" t="s">
        <v>486</v>
      </c>
      <c r="E9" s="376"/>
    </row>
    <row r="10" spans="1:5" ht="25.5">
      <c r="A10" s="372"/>
      <c r="B10" s="373"/>
      <c r="C10" s="374" t="s">
        <v>487</v>
      </c>
      <c r="D10" s="142" t="s">
        <v>488</v>
      </c>
      <c r="E10" s="376"/>
    </row>
    <row r="11" spans="1:5">
      <c r="A11" s="372"/>
      <c r="B11" s="373"/>
      <c r="C11" s="374" t="s">
        <v>489</v>
      </c>
      <c r="D11" s="375" t="s">
        <v>490</v>
      </c>
      <c r="E11" s="376"/>
    </row>
    <row r="12" spans="1:5">
      <c r="A12" s="372"/>
      <c r="B12" s="373"/>
      <c r="C12" s="374" t="s">
        <v>491</v>
      </c>
      <c r="D12" s="375" t="s">
        <v>492</v>
      </c>
      <c r="E12" s="376"/>
    </row>
    <row r="13" spans="1:5">
      <c r="A13" s="372"/>
      <c r="B13" s="373"/>
      <c r="C13" s="374" t="s">
        <v>493</v>
      </c>
      <c r="D13" s="375" t="s">
        <v>494</v>
      </c>
      <c r="E13" s="376"/>
    </row>
    <row r="14" spans="1:5">
      <c r="A14" s="372"/>
      <c r="B14" s="373"/>
      <c r="C14" s="374" t="s">
        <v>495</v>
      </c>
      <c r="D14" s="375" t="s">
        <v>496</v>
      </c>
      <c r="E14" s="376"/>
    </row>
    <row r="15" spans="1:5">
      <c r="A15" s="372"/>
      <c r="B15" s="373" t="s">
        <v>497</v>
      </c>
      <c r="C15" s="374" t="s">
        <v>498</v>
      </c>
      <c r="D15" s="375" t="s">
        <v>499</v>
      </c>
      <c r="E15" s="376"/>
    </row>
    <row r="16" spans="1:5">
      <c r="A16" s="372"/>
      <c r="B16" s="373"/>
      <c r="C16" s="374" t="s">
        <v>500</v>
      </c>
      <c r="D16" s="375" t="s">
        <v>501</v>
      </c>
      <c r="E16" s="376"/>
    </row>
    <row r="17" spans="1:5">
      <c r="A17" s="372"/>
      <c r="B17" s="373" t="s">
        <v>502</v>
      </c>
      <c r="C17" s="376" t="s">
        <v>503</v>
      </c>
      <c r="D17" s="375" t="s">
        <v>504</v>
      </c>
      <c r="E17" s="376"/>
    </row>
    <row r="18" spans="1:5">
      <c r="A18" s="372"/>
      <c r="B18" s="373" t="s">
        <v>505</v>
      </c>
      <c r="C18" s="376" t="s">
        <v>506</v>
      </c>
      <c r="D18" s="375" t="s">
        <v>59</v>
      </c>
      <c r="E18" s="376"/>
    </row>
    <row r="19" spans="1:5">
      <c r="A19" s="372"/>
      <c r="B19" s="373" t="s">
        <v>507</v>
      </c>
      <c r="C19" s="376" t="s">
        <v>508</v>
      </c>
      <c r="D19" s="375" t="s">
        <v>509</v>
      </c>
      <c r="E19" s="376"/>
    </row>
    <row r="20" spans="1:5">
      <c r="A20" s="372"/>
      <c r="B20" s="373"/>
      <c r="C20" s="376" t="s">
        <v>510</v>
      </c>
      <c r="D20" s="375" t="s">
        <v>511</v>
      </c>
      <c r="E20" s="376"/>
    </row>
    <row r="21" spans="1:5">
      <c r="A21" s="372"/>
      <c r="B21" s="373"/>
      <c r="C21" s="376" t="s">
        <v>512</v>
      </c>
      <c r="D21" s="375" t="s">
        <v>513</v>
      </c>
      <c r="E21" s="376"/>
    </row>
    <row r="22" spans="1:5">
      <c r="A22" s="372"/>
      <c r="B22" s="373"/>
      <c r="C22" s="376" t="s">
        <v>514</v>
      </c>
      <c r="D22" s="375" t="s">
        <v>515</v>
      </c>
      <c r="E22" s="376"/>
    </row>
    <row r="23" spans="1:5">
      <c r="A23" s="372"/>
      <c r="B23" s="373"/>
      <c r="C23" s="376" t="s">
        <v>516</v>
      </c>
      <c r="D23" s="375" t="s">
        <v>125</v>
      </c>
      <c r="E23" s="376"/>
    </row>
    <row r="24" spans="1:5">
      <c r="A24" s="372"/>
      <c r="B24" s="377" t="s">
        <v>517</v>
      </c>
      <c r="C24" s="376" t="s">
        <v>518</v>
      </c>
      <c r="D24" s="375" t="s">
        <v>519</v>
      </c>
      <c r="E24" s="376"/>
    </row>
    <row r="25" spans="1:5">
      <c r="A25" s="372"/>
      <c r="B25" s="377" t="s">
        <v>520</v>
      </c>
      <c r="C25" s="376" t="s">
        <v>521</v>
      </c>
      <c r="D25" s="375" t="s">
        <v>522</v>
      </c>
      <c r="E25" s="376"/>
    </row>
    <row r="26" spans="1:5">
      <c r="A26" s="372"/>
      <c r="B26" s="377"/>
      <c r="C26" s="376" t="s">
        <v>523</v>
      </c>
      <c r="D26" s="375" t="s">
        <v>524</v>
      </c>
      <c r="E26" s="376"/>
    </row>
    <row r="27" spans="1:5">
      <c r="A27" s="372"/>
      <c r="B27" s="377"/>
      <c r="C27" s="376" t="s">
        <v>525</v>
      </c>
      <c r="D27" s="375" t="s">
        <v>526</v>
      </c>
      <c r="E27" s="376"/>
    </row>
    <row r="28" spans="1:5">
      <c r="A28" s="372"/>
      <c r="B28" s="377"/>
      <c r="C28" s="376" t="s">
        <v>527</v>
      </c>
      <c r="D28" s="375" t="s">
        <v>528</v>
      </c>
      <c r="E28" s="376"/>
    </row>
    <row r="29" spans="1:5">
      <c r="A29" s="372"/>
      <c r="B29" s="377"/>
      <c r="C29" s="376" t="s">
        <v>529</v>
      </c>
      <c r="D29" s="375" t="s">
        <v>530</v>
      </c>
      <c r="E29" s="376"/>
    </row>
    <row r="30" spans="1:5">
      <c r="A30" s="378" t="s">
        <v>531</v>
      </c>
      <c r="B30" s="379" t="s">
        <v>532</v>
      </c>
      <c r="C30" s="376"/>
      <c r="D30" s="375"/>
      <c r="E30" s="376"/>
    </row>
    <row r="31" spans="1:5">
      <c r="A31" s="380"/>
      <c r="B31" s="381" t="s">
        <v>533</v>
      </c>
      <c r="C31" s="376" t="s">
        <v>534</v>
      </c>
      <c r="D31" s="375" t="s">
        <v>535</v>
      </c>
      <c r="E31" s="376"/>
    </row>
    <row r="32" spans="1:5">
      <c r="A32" s="382"/>
      <c r="B32" s="383" t="s">
        <v>536</v>
      </c>
      <c r="C32" s="376" t="s">
        <v>537</v>
      </c>
      <c r="D32" s="154" t="s">
        <v>538</v>
      </c>
      <c r="E32" s="376"/>
    </row>
    <row r="33" spans="1:5">
      <c r="A33" s="367" t="s">
        <v>539</v>
      </c>
      <c r="B33" s="384" t="s">
        <v>540</v>
      </c>
      <c r="C33" s="376"/>
      <c r="D33" s="154"/>
      <c r="E33" s="376"/>
    </row>
    <row r="34" spans="1:5">
      <c r="A34" s="367"/>
      <c r="B34" s="385" t="s">
        <v>541</v>
      </c>
      <c r="C34" s="376" t="s">
        <v>542</v>
      </c>
      <c r="D34" s="154" t="s">
        <v>543</v>
      </c>
      <c r="E34" s="376"/>
    </row>
    <row r="35" spans="1:5">
      <c r="A35" s="386" t="s">
        <v>544</v>
      </c>
      <c r="B35" s="387" t="s">
        <v>545</v>
      </c>
      <c r="C35" s="376"/>
      <c r="D35" s="154"/>
      <c r="E35" s="376"/>
    </row>
    <row r="36" spans="1:5">
      <c r="A36" s="367"/>
      <c r="B36" s="388" t="s">
        <v>546</v>
      </c>
      <c r="C36" s="376" t="s">
        <v>547</v>
      </c>
      <c r="D36" s="375" t="s">
        <v>548</v>
      </c>
      <c r="E36" s="376"/>
    </row>
    <row r="37" spans="1:5">
      <c r="A37" s="367"/>
      <c r="B37" s="377"/>
      <c r="C37" s="376" t="s">
        <v>549</v>
      </c>
      <c r="D37" s="375" t="s">
        <v>550</v>
      </c>
      <c r="E37" s="376"/>
    </row>
    <row r="38" spans="1:5">
      <c r="A38" s="367"/>
      <c r="B38" s="377"/>
      <c r="C38" s="376" t="s">
        <v>551</v>
      </c>
      <c r="D38" s="375" t="s">
        <v>552</v>
      </c>
      <c r="E38" s="376"/>
    </row>
    <row r="39" spans="1:5">
      <c r="A39" s="367"/>
      <c r="B39" s="377" t="s">
        <v>553</v>
      </c>
      <c r="C39" s="376"/>
      <c r="D39" s="375"/>
      <c r="E39" s="376"/>
    </row>
    <row r="40" spans="1:5">
      <c r="A40" s="389" t="s">
        <v>554</v>
      </c>
      <c r="B40" s="389" t="s">
        <v>555</v>
      </c>
      <c r="C40" s="376"/>
      <c r="D40" s="375"/>
      <c r="E40" s="376"/>
    </row>
    <row r="41" spans="1:5">
      <c r="A41" s="390"/>
      <c r="B41" s="391"/>
      <c r="C41" s="376" t="s">
        <v>556</v>
      </c>
      <c r="D41" s="375" t="s">
        <v>557</v>
      </c>
      <c r="E41" s="376"/>
    </row>
    <row r="42" spans="1:5">
      <c r="A42" s="390"/>
      <c r="B42" s="391"/>
      <c r="C42" s="376" t="s">
        <v>558</v>
      </c>
      <c r="D42" s="375" t="s">
        <v>559</v>
      </c>
      <c r="E42" s="376"/>
    </row>
    <row r="43" spans="1:5">
      <c r="A43" s="390"/>
      <c r="B43" s="391"/>
      <c r="C43" s="392" t="s">
        <v>560</v>
      </c>
      <c r="D43" s="393" t="s">
        <v>561</v>
      </c>
      <c r="E43" s="376"/>
    </row>
    <row r="44" spans="1:5">
      <c r="A44" s="390"/>
      <c r="B44" s="391"/>
      <c r="C44" s="376"/>
      <c r="D44" s="375"/>
      <c r="E44" s="376"/>
    </row>
    <row r="45" spans="1:5">
      <c r="A45" s="390"/>
      <c r="B45" s="391"/>
      <c r="C45" s="392"/>
      <c r="D45" s="393"/>
      <c r="E45" s="392"/>
    </row>
    <row r="46" spans="1:5">
      <c r="A46" s="394"/>
      <c r="B46" s="394"/>
      <c r="C46" s="376"/>
      <c r="D46" s="395"/>
      <c r="E46" s="376"/>
    </row>
  </sheetData>
  <mergeCells count="5">
    <mergeCell ref="A1:D1"/>
    <mergeCell ref="A3:D3"/>
    <mergeCell ref="A5:A6"/>
    <mergeCell ref="B5:B6"/>
    <mergeCell ref="C5:E5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77"/>
  <sheetViews>
    <sheetView view="pageBreakPreview" zoomScale="60" zoomScaleNormal="100" workbookViewId="0">
      <selection sqref="A1:I1"/>
    </sheetView>
  </sheetViews>
  <sheetFormatPr defaultRowHeight="12.75"/>
  <cols>
    <col min="1" max="1" width="4.140625" style="1" customWidth="1"/>
    <col min="2" max="2" width="3.85546875" style="1" customWidth="1"/>
    <col min="3" max="3" width="3.7109375" style="1" customWidth="1"/>
    <col min="4" max="4" width="9.140625" style="1"/>
    <col min="5" max="5" width="37.42578125" style="1" customWidth="1"/>
    <col min="6" max="6" width="15.28515625" style="1" customWidth="1"/>
    <col min="7" max="7" width="13.28515625" style="1" customWidth="1"/>
    <col min="8" max="8" width="11.7109375" style="1" customWidth="1"/>
    <col min="9" max="9" width="10.42578125" customWidth="1"/>
  </cols>
  <sheetData>
    <row r="1" spans="1:9" s="33" customFormat="1">
      <c r="A1" s="466" t="s">
        <v>611</v>
      </c>
      <c r="B1" s="466"/>
      <c r="C1" s="466"/>
      <c r="D1" s="466"/>
      <c r="E1" s="466"/>
      <c r="F1" s="466"/>
      <c r="G1" s="466"/>
      <c r="H1" s="466"/>
      <c r="I1" s="466"/>
    </row>
    <row r="2" spans="1:9" s="33" customFormat="1">
      <c r="A2" s="34"/>
      <c r="B2" s="3"/>
      <c r="C2" s="3"/>
      <c r="D2" s="3"/>
      <c r="E2" s="3"/>
      <c r="F2" s="3"/>
      <c r="G2" s="3"/>
      <c r="H2" s="35"/>
    </row>
    <row r="3" spans="1:9" hidden="1">
      <c r="A3" s="34"/>
      <c r="B3" s="3"/>
      <c r="C3" s="3"/>
      <c r="D3" s="3"/>
      <c r="E3" s="3"/>
      <c r="F3" s="3"/>
      <c r="G3" s="3"/>
      <c r="H3" s="35"/>
    </row>
    <row r="4" spans="1:9">
      <c r="A4" s="444" t="s">
        <v>133</v>
      </c>
      <c r="B4" s="444"/>
      <c r="C4" s="444"/>
      <c r="D4" s="444"/>
      <c r="E4" s="444"/>
      <c r="F4" s="444"/>
      <c r="G4" s="444"/>
      <c r="H4" s="444"/>
    </row>
    <row r="5" spans="1:9">
      <c r="A5" s="37"/>
      <c r="B5" s="37"/>
      <c r="C5" s="37"/>
      <c r="D5" s="37"/>
      <c r="E5" s="37"/>
      <c r="F5" s="37"/>
      <c r="G5" s="37"/>
      <c r="H5" s="37"/>
      <c r="I5" s="37"/>
    </row>
    <row r="6" spans="1:9" ht="13.5" customHeight="1" thickBot="1">
      <c r="A6" s="445" t="s">
        <v>27</v>
      </c>
      <c r="B6" s="446"/>
      <c r="C6" s="446"/>
      <c r="D6" s="446"/>
      <c r="E6" s="446"/>
      <c r="F6" s="446"/>
      <c r="G6" s="446"/>
      <c r="H6" s="446"/>
    </row>
    <row r="7" spans="1:9" ht="12.75" customHeight="1" thickBot="1">
      <c r="A7" s="447" t="s">
        <v>32</v>
      </c>
      <c r="B7" s="448" t="s">
        <v>33</v>
      </c>
      <c r="C7" s="449"/>
      <c r="D7" s="449"/>
      <c r="E7" s="450"/>
      <c r="F7" s="457" t="s">
        <v>130</v>
      </c>
      <c r="G7" s="460" t="s">
        <v>131</v>
      </c>
      <c r="H7" s="463" t="s">
        <v>163</v>
      </c>
      <c r="I7" s="434" t="s">
        <v>129</v>
      </c>
    </row>
    <row r="8" spans="1:9" ht="13.5" thickBot="1">
      <c r="A8" s="447"/>
      <c r="B8" s="451"/>
      <c r="C8" s="452"/>
      <c r="D8" s="452"/>
      <c r="E8" s="453"/>
      <c r="F8" s="458"/>
      <c r="G8" s="461"/>
      <c r="H8" s="464"/>
      <c r="I8" s="435"/>
    </row>
    <row r="9" spans="1:9" ht="13.5" thickBot="1">
      <c r="A9" s="447"/>
      <c r="B9" s="454"/>
      <c r="C9" s="455"/>
      <c r="D9" s="455"/>
      <c r="E9" s="456"/>
      <c r="F9" s="459"/>
      <c r="G9" s="462"/>
      <c r="H9" s="465"/>
      <c r="I9" s="436"/>
    </row>
    <row r="10" spans="1:9" hidden="1">
      <c r="A10" s="24"/>
      <c r="B10" s="114"/>
      <c r="C10" s="112"/>
      <c r="D10" s="112"/>
      <c r="E10" s="112"/>
      <c r="F10" s="105"/>
      <c r="G10" s="112"/>
      <c r="H10" s="110"/>
    </row>
    <row r="11" spans="1:9">
      <c r="A11" s="30">
        <v>1</v>
      </c>
      <c r="B11" s="91"/>
      <c r="C11" s="17" t="s">
        <v>34</v>
      </c>
      <c r="D11" s="17"/>
      <c r="E11" s="17"/>
      <c r="F11" s="106">
        <f>SUM(F12:F20)</f>
        <v>2572</v>
      </c>
      <c r="G11" s="168">
        <f>SUM(G12:G20)</f>
        <v>4080</v>
      </c>
      <c r="H11" s="180">
        <f>SUM(H12:H20)</f>
        <v>3458</v>
      </c>
      <c r="I11" s="246">
        <f>H11/G11</f>
        <v>0.84754901960784312</v>
      </c>
    </row>
    <row r="12" spans="1:9">
      <c r="A12" s="24"/>
      <c r="B12" s="94"/>
      <c r="C12" s="6"/>
      <c r="D12" s="51" t="s">
        <v>91</v>
      </c>
      <c r="E12" s="6"/>
      <c r="F12" s="107">
        <v>100</v>
      </c>
      <c r="G12" s="48">
        <v>142</v>
      </c>
      <c r="H12" s="107">
        <v>22</v>
      </c>
      <c r="I12" s="247">
        <f>H12/G12</f>
        <v>0.15492957746478872</v>
      </c>
    </row>
    <row r="13" spans="1:9">
      <c r="A13" s="24"/>
      <c r="B13" s="94"/>
      <c r="C13" s="6"/>
      <c r="D13" s="51" t="s">
        <v>92</v>
      </c>
      <c r="E13" s="6"/>
      <c r="F13" s="107"/>
      <c r="G13" s="48"/>
      <c r="H13" s="107"/>
      <c r="I13" s="148"/>
    </row>
    <row r="14" spans="1:9">
      <c r="A14" s="24"/>
      <c r="B14" s="94"/>
      <c r="C14" s="6"/>
      <c r="D14" s="104" t="s">
        <v>93</v>
      </c>
      <c r="E14" s="6"/>
      <c r="F14" s="107">
        <v>800</v>
      </c>
      <c r="G14" s="48">
        <v>101</v>
      </c>
      <c r="H14" s="107">
        <v>76</v>
      </c>
      <c r="I14" s="247">
        <f t="shared" ref="I14:I73" si="0">H14/G14</f>
        <v>0.75247524752475248</v>
      </c>
    </row>
    <row r="15" spans="1:9">
      <c r="A15" s="24"/>
      <c r="B15" s="94"/>
      <c r="C15" s="6"/>
      <c r="D15" s="51" t="s">
        <v>101</v>
      </c>
      <c r="E15" s="6"/>
      <c r="F15" s="107">
        <v>400</v>
      </c>
      <c r="G15" s="48">
        <v>888</v>
      </c>
      <c r="H15" s="107">
        <v>888</v>
      </c>
      <c r="I15" s="247">
        <f t="shared" si="0"/>
        <v>1</v>
      </c>
    </row>
    <row r="16" spans="1:9">
      <c r="A16" s="24"/>
      <c r="B16" s="94"/>
      <c r="C16" s="6"/>
      <c r="D16" s="104" t="s">
        <v>107</v>
      </c>
      <c r="E16" s="6"/>
      <c r="F16" s="107">
        <v>100</v>
      </c>
      <c r="G16" s="48">
        <v>90</v>
      </c>
      <c r="H16" s="107">
        <v>41</v>
      </c>
      <c r="I16" s="247">
        <f t="shared" si="0"/>
        <v>0.45555555555555555</v>
      </c>
    </row>
    <row r="17" spans="1:15" hidden="1">
      <c r="A17" s="24"/>
      <c r="B17" s="94"/>
      <c r="C17" s="6"/>
      <c r="D17" s="6"/>
      <c r="E17" s="6"/>
      <c r="F17" s="107"/>
      <c r="G17" s="48"/>
      <c r="H17" s="107"/>
      <c r="I17" s="247" t="e">
        <f t="shared" si="0"/>
        <v>#DIV/0!</v>
      </c>
    </row>
    <row r="18" spans="1:15" hidden="1">
      <c r="A18" s="24"/>
      <c r="B18" s="94"/>
      <c r="C18" s="6"/>
      <c r="D18" s="6"/>
      <c r="E18" s="6"/>
      <c r="F18" s="107"/>
      <c r="G18" s="48"/>
      <c r="H18" s="107"/>
      <c r="I18" s="247" t="e">
        <f t="shared" si="0"/>
        <v>#DIV/0!</v>
      </c>
    </row>
    <row r="19" spans="1:15">
      <c r="A19" s="24"/>
      <c r="B19" s="94"/>
      <c r="C19" s="6"/>
      <c r="D19" s="104" t="s">
        <v>126</v>
      </c>
      <c r="E19" s="6"/>
      <c r="F19" s="107">
        <v>172</v>
      </c>
      <c r="G19" s="48">
        <v>583</v>
      </c>
      <c r="H19" s="107">
        <v>496</v>
      </c>
      <c r="I19" s="247">
        <f t="shared" si="0"/>
        <v>0.85077186963979412</v>
      </c>
    </row>
    <row r="20" spans="1:15">
      <c r="A20" s="24"/>
      <c r="B20" s="94"/>
      <c r="C20" s="6"/>
      <c r="D20" s="104" t="s">
        <v>114</v>
      </c>
      <c r="E20" s="6"/>
      <c r="F20" s="107">
        <v>1000</v>
      </c>
      <c r="G20" s="48">
        <v>2276</v>
      </c>
      <c r="H20" s="107">
        <v>1935</v>
      </c>
      <c r="I20" s="247">
        <f t="shared" si="0"/>
        <v>0.85017574692442888</v>
      </c>
    </row>
    <row r="21" spans="1:15">
      <c r="A21" s="24"/>
      <c r="B21" s="94"/>
      <c r="C21" s="6"/>
      <c r="D21" s="6"/>
      <c r="E21" s="6"/>
      <c r="F21" s="107"/>
      <c r="G21" s="48"/>
      <c r="H21" s="107"/>
      <c r="I21" s="247"/>
    </row>
    <row r="22" spans="1:15">
      <c r="A22" s="24">
        <v>2</v>
      </c>
      <c r="B22" s="94"/>
      <c r="C22" s="17" t="s">
        <v>35</v>
      </c>
      <c r="D22" s="17"/>
      <c r="E22" s="17"/>
      <c r="F22" s="106">
        <f>F23+F28+F35</f>
        <v>14000</v>
      </c>
      <c r="G22" s="168">
        <f>G23+G28+G35</f>
        <v>17741</v>
      </c>
      <c r="H22" s="106">
        <f>H23+H28+H35</f>
        <v>17313</v>
      </c>
      <c r="I22" s="247">
        <f t="shared" si="0"/>
        <v>0.97587509159573871</v>
      </c>
      <c r="J22" s="17"/>
      <c r="K22" s="17"/>
      <c r="L22" s="17"/>
      <c r="M22" s="47"/>
      <c r="N22" s="47"/>
      <c r="O22" s="47"/>
    </row>
    <row r="23" spans="1:15">
      <c r="A23" s="24"/>
      <c r="B23" s="94"/>
      <c r="C23" s="6" t="s">
        <v>36</v>
      </c>
      <c r="D23" s="6"/>
      <c r="E23" s="6"/>
      <c r="F23" s="107">
        <f>SUM(F24:F26)</f>
        <v>12800</v>
      </c>
      <c r="G23" s="169">
        <f>SUM(G24:G26)</f>
        <v>16486</v>
      </c>
      <c r="H23" s="107">
        <f>SUM(H24:H26)</f>
        <v>16205</v>
      </c>
      <c r="I23" s="247">
        <f t="shared" si="0"/>
        <v>0.98295523474463176</v>
      </c>
      <c r="J23" s="6"/>
      <c r="K23" s="6"/>
      <c r="L23" s="6"/>
      <c r="M23" s="48"/>
      <c r="N23" s="48"/>
      <c r="O23" s="48"/>
    </row>
    <row r="24" spans="1:15">
      <c r="A24" s="24"/>
      <c r="B24" s="94"/>
      <c r="C24" s="6"/>
      <c r="D24" s="6" t="s">
        <v>37</v>
      </c>
      <c r="E24" s="6"/>
      <c r="F24" s="107">
        <v>2000</v>
      </c>
      <c r="G24" s="48">
        <v>2450</v>
      </c>
      <c r="H24" s="107">
        <v>2420</v>
      </c>
      <c r="I24" s="247">
        <f t="shared" si="0"/>
        <v>0.98775510204081629</v>
      </c>
      <c r="J24" s="6"/>
      <c r="K24" s="6"/>
      <c r="L24" s="6"/>
      <c r="M24" s="48"/>
      <c r="N24" s="48"/>
      <c r="O24" s="48"/>
    </row>
    <row r="25" spans="1:15">
      <c r="A25" s="24"/>
      <c r="B25" s="94"/>
      <c r="C25" s="6"/>
      <c r="D25" s="6" t="s">
        <v>38</v>
      </c>
      <c r="E25" s="6"/>
      <c r="F25" s="107">
        <v>7000</v>
      </c>
      <c r="G25" s="48">
        <v>9965</v>
      </c>
      <c r="H25" s="107">
        <v>9882</v>
      </c>
      <c r="I25" s="247">
        <f t="shared" si="0"/>
        <v>0.99167084796788763</v>
      </c>
      <c r="J25" s="6"/>
      <c r="K25" s="6"/>
      <c r="L25" s="6"/>
      <c r="M25" s="48"/>
      <c r="N25" s="48"/>
      <c r="O25" s="48"/>
    </row>
    <row r="26" spans="1:15">
      <c r="A26" s="24"/>
      <c r="B26" s="94"/>
      <c r="C26" s="6"/>
      <c r="D26" s="51" t="s">
        <v>104</v>
      </c>
      <c r="E26" s="6"/>
      <c r="F26" s="107">
        <v>3800</v>
      </c>
      <c r="G26" s="48">
        <v>4071</v>
      </c>
      <c r="H26" s="107">
        <v>3903</v>
      </c>
      <c r="I26" s="247">
        <f t="shared" si="0"/>
        <v>0.95873249815770079</v>
      </c>
      <c r="J26" s="6"/>
      <c r="K26" s="51"/>
      <c r="L26" s="6"/>
      <c r="M26" s="48"/>
      <c r="N26" s="48"/>
      <c r="O26" s="48"/>
    </row>
    <row r="27" spans="1:15">
      <c r="A27" s="24"/>
      <c r="B27" s="94"/>
      <c r="C27" s="6"/>
      <c r="D27" s="6"/>
      <c r="E27" s="6"/>
      <c r="F27" s="108"/>
      <c r="G27" s="167"/>
      <c r="H27" s="108"/>
      <c r="I27" s="247"/>
      <c r="J27" s="6"/>
      <c r="K27" s="6"/>
      <c r="L27" s="6"/>
      <c r="M27" s="42"/>
      <c r="N27" s="42"/>
      <c r="O27" s="42"/>
    </row>
    <row r="28" spans="1:15">
      <c r="A28" s="24"/>
      <c r="B28" s="94"/>
      <c r="C28" s="6" t="s">
        <v>39</v>
      </c>
      <c r="D28" s="6"/>
      <c r="E28" s="6"/>
      <c r="F28" s="107">
        <f>F29+F30+F32+F33+F34</f>
        <v>1100</v>
      </c>
      <c r="G28" s="42">
        <f>SUM(G29:G31)</f>
        <v>901</v>
      </c>
      <c r="H28" s="108">
        <f>SUM(H29:H31)</f>
        <v>903</v>
      </c>
      <c r="I28" s="247">
        <f t="shared" si="0"/>
        <v>1.0022197558268591</v>
      </c>
      <c r="J28" s="6"/>
      <c r="K28" s="6"/>
      <c r="L28" s="6"/>
      <c r="M28" s="42"/>
      <c r="N28" s="42"/>
      <c r="O28" s="48"/>
    </row>
    <row r="29" spans="1:15">
      <c r="A29" s="24"/>
      <c r="B29" s="94"/>
      <c r="C29" s="6"/>
      <c r="D29" s="41" t="s">
        <v>110</v>
      </c>
      <c r="E29" s="6"/>
      <c r="F29" s="107"/>
      <c r="G29" s="42"/>
      <c r="H29" s="108"/>
      <c r="I29" s="247"/>
      <c r="J29" s="6"/>
      <c r="K29" s="6"/>
      <c r="L29" s="6"/>
      <c r="M29" s="42"/>
      <c r="N29" s="42"/>
      <c r="O29" s="42"/>
    </row>
    <row r="30" spans="1:15">
      <c r="A30" s="24"/>
      <c r="B30" s="94"/>
      <c r="C30" s="6"/>
      <c r="D30" s="6" t="s">
        <v>40</v>
      </c>
      <c r="E30" s="6"/>
      <c r="F30" s="107">
        <v>1100</v>
      </c>
      <c r="G30" s="42">
        <v>901</v>
      </c>
      <c r="H30" s="107">
        <v>903</v>
      </c>
      <c r="I30" s="247">
        <f t="shared" si="0"/>
        <v>1.0022197558268591</v>
      </c>
      <c r="J30" s="6"/>
      <c r="K30" s="6"/>
      <c r="L30" s="6"/>
      <c r="M30" s="42"/>
      <c r="N30" s="42"/>
      <c r="O30" s="48"/>
    </row>
    <row r="31" spans="1:15">
      <c r="A31" s="24"/>
      <c r="B31" s="94"/>
      <c r="C31" s="6"/>
      <c r="D31" s="41"/>
      <c r="E31" s="6"/>
      <c r="F31" s="107"/>
      <c r="G31" s="42"/>
      <c r="H31" s="107"/>
      <c r="I31" s="247"/>
      <c r="J31" s="6"/>
      <c r="K31" s="6"/>
      <c r="L31" s="6"/>
      <c r="M31" s="42"/>
      <c r="N31" s="42"/>
      <c r="O31" s="48"/>
    </row>
    <row r="32" spans="1:15">
      <c r="A32" s="24"/>
      <c r="B32" s="94"/>
      <c r="C32" s="6"/>
      <c r="D32" s="41"/>
      <c r="E32" s="6"/>
      <c r="F32" s="108"/>
      <c r="G32" s="42"/>
      <c r="H32" s="107"/>
      <c r="I32" s="247"/>
      <c r="J32" s="6"/>
      <c r="K32" s="41"/>
      <c r="L32" s="6"/>
      <c r="M32" s="42"/>
      <c r="N32" s="42"/>
      <c r="O32" s="48"/>
    </row>
    <row r="33" spans="1:15" hidden="1">
      <c r="A33" s="24"/>
      <c r="B33" s="94"/>
      <c r="C33" s="6"/>
      <c r="D33" s="41"/>
      <c r="E33" s="6"/>
      <c r="F33" s="108"/>
      <c r="G33" s="42"/>
      <c r="H33" s="107"/>
      <c r="I33" s="247" t="e">
        <f t="shared" si="0"/>
        <v>#DIV/0!</v>
      </c>
      <c r="J33" s="6"/>
      <c r="K33" s="41"/>
      <c r="L33" s="6"/>
      <c r="M33" s="42"/>
      <c r="N33" s="42"/>
      <c r="O33" s="48"/>
    </row>
    <row r="34" spans="1:15" hidden="1">
      <c r="A34" s="24"/>
      <c r="B34" s="94"/>
      <c r="C34" s="6"/>
      <c r="D34" s="41"/>
      <c r="E34" s="6"/>
      <c r="F34" s="108"/>
      <c r="G34" s="42"/>
      <c r="H34" s="107"/>
      <c r="I34" s="247" t="e">
        <f t="shared" si="0"/>
        <v>#DIV/0!</v>
      </c>
      <c r="J34" s="6"/>
      <c r="K34" s="41"/>
      <c r="L34" s="6"/>
      <c r="M34" s="42"/>
      <c r="N34" s="42"/>
      <c r="O34" s="48"/>
    </row>
    <row r="35" spans="1:15">
      <c r="A35" s="24"/>
      <c r="B35" s="94"/>
      <c r="C35" s="6" t="s">
        <v>42</v>
      </c>
      <c r="D35" s="6"/>
      <c r="E35" s="6"/>
      <c r="F35" s="108">
        <f>F36+F37+F38</f>
        <v>100</v>
      </c>
      <c r="G35" s="167">
        <f>G36+G37+G38</f>
        <v>354</v>
      </c>
      <c r="H35" s="108">
        <f>H36+H37+H38</f>
        <v>205</v>
      </c>
      <c r="I35" s="247">
        <f t="shared" si="0"/>
        <v>0.57909604519774016</v>
      </c>
      <c r="J35" s="6"/>
      <c r="K35" s="6"/>
      <c r="L35" s="6"/>
      <c r="M35" s="42"/>
      <c r="N35" s="42"/>
      <c r="O35" s="48"/>
    </row>
    <row r="36" spans="1:15">
      <c r="A36" s="30"/>
      <c r="B36" s="91"/>
      <c r="C36" s="6"/>
      <c r="D36" s="470" t="s">
        <v>43</v>
      </c>
      <c r="E36" s="469"/>
      <c r="F36" s="108"/>
      <c r="G36" s="42">
        <v>54</v>
      </c>
      <c r="H36" s="108">
        <v>53</v>
      </c>
      <c r="I36" s="247"/>
      <c r="J36" s="42"/>
      <c r="K36" s="6"/>
      <c r="L36" s="6"/>
      <c r="M36" s="42"/>
      <c r="N36" s="42"/>
      <c r="O36" s="42"/>
    </row>
    <row r="37" spans="1:15" ht="12.75" customHeight="1">
      <c r="A37" s="24"/>
      <c r="B37" s="94"/>
      <c r="C37" s="6"/>
      <c r="D37" s="6" t="s">
        <v>44</v>
      </c>
      <c r="E37" s="7"/>
      <c r="F37" s="108">
        <v>100</v>
      </c>
      <c r="G37" s="42">
        <v>300</v>
      </c>
      <c r="H37" s="108">
        <v>152</v>
      </c>
      <c r="I37" s="247">
        <f t="shared" si="0"/>
        <v>0.50666666666666671</v>
      </c>
      <c r="J37" s="42"/>
      <c r="K37" s="470"/>
      <c r="L37" s="470"/>
      <c r="M37" s="42"/>
      <c r="N37" s="42"/>
      <c r="O37" s="42"/>
    </row>
    <row r="38" spans="1:15">
      <c r="A38" s="24"/>
      <c r="B38" s="94"/>
      <c r="C38" s="6"/>
      <c r="D38" s="51"/>
      <c r="E38" s="6"/>
      <c r="F38" s="107"/>
      <c r="G38" s="48"/>
      <c r="H38" s="107"/>
      <c r="I38" s="247"/>
      <c r="J38" s="41"/>
      <c r="K38" s="6"/>
      <c r="L38" s="7"/>
      <c r="M38" s="42"/>
      <c r="N38" s="42"/>
      <c r="O38" s="42"/>
    </row>
    <row r="39" spans="1:15" hidden="1">
      <c r="A39" s="24"/>
      <c r="B39" s="94"/>
      <c r="C39" s="6"/>
      <c r="D39" s="6"/>
      <c r="E39" s="6"/>
      <c r="F39" s="107"/>
      <c r="G39" s="48"/>
      <c r="H39" s="107"/>
      <c r="I39" s="247" t="e">
        <f t="shared" si="0"/>
        <v>#DIV/0!</v>
      </c>
      <c r="J39" s="51"/>
    </row>
    <row r="40" spans="1:15" hidden="1">
      <c r="A40" s="24"/>
      <c r="B40" s="94"/>
      <c r="C40" s="6"/>
      <c r="D40" s="51"/>
      <c r="E40" s="6"/>
      <c r="F40" s="107"/>
      <c r="G40" s="48"/>
      <c r="H40" s="107"/>
      <c r="I40" s="247" t="e">
        <f t="shared" si="0"/>
        <v>#DIV/0!</v>
      </c>
      <c r="J40" s="51"/>
    </row>
    <row r="41" spans="1:15">
      <c r="A41" s="24">
        <v>3</v>
      </c>
      <c r="B41" s="94"/>
      <c r="C41" s="17" t="s">
        <v>45</v>
      </c>
      <c r="D41" s="17"/>
      <c r="E41" s="17"/>
      <c r="F41" s="106">
        <f>SUM(F42:F49)</f>
        <v>26463</v>
      </c>
      <c r="G41" s="168">
        <f>SUM(G42:G49)</f>
        <v>42450</v>
      </c>
      <c r="H41" s="106">
        <f>SUM(H42:H49)</f>
        <v>42360</v>
      </c>
      <c r="I41" s="247">
        <f t="shared" si="0"/>
        <v>0.99787985865724382</v>
      </c>
      <c r="J41" s="51"/>
    </row>
    <row r="42" spans="1:15">
      <c r="A42" s="24"/>
      <c r="B42" s="94"/>
      <c r="C42" s="6"/>
      <c r="D42" s="104" t="s">
        <v>153</v>
      </c>
      <c r="E42" s="6"/>
      <c r="F42" s="107"/>
      <c r="G42" s="48">
        <v>5334</v>
      </c>
      <c r="H42" s="107">
        <v>5334</v>
      </c>
      <c r="I42" s="247"/>
      <c r="J42" s="51"/>
    </row>
    <row r="43" spans="1:15">
      <c r="A43" s="24"/>
      <c r="B43" s="94"/>
      <c r="C43" s="6"/>
      <c r="D43" s="51" t="s">
        <v>106</v>
      </c>
      <c r="E43" s="6"/>
      <c r="F43" s="107">
        <v>1800</v>
      </c>
      <c r="G43" s="48">
        <v>1800</v>
      </c>
      <c r="H43" s="107">
        <v>1800</v>
      </c>
      <c r="I43" s="247">
        <f t="shared" si="0"/>
        <v>1</v>
      </c>
      <c r="J43" s="51"/>
    </row>
    <row r="44" spans="1:15">
      <c r="A44" s="24"/>
      <c r="B44" s="94"/>
      <c r="C44" s="6"/>
      <c r="D44" s="51" t="s">
        <v>100</v>
      </c>
      <c r="E44" s="6"/>
      <c r="F44" s="107"/>
      <c r="G44" s="48">
        <v>11683</v>
      </c>
      <c r="H44" s="107">
        <v>11592</v>
      </c>
      <c r="I44" s="247">
        <f t="shared" si="0"/>
        <v>0.99221090473337326</v>
      </c>
      <c r="J44" s="42"/>
    </row>
    <row r="45" spans="1:15">
      <c r="A45" s="24"/>
      <c r="B45" s="94"/>
      <c r="C45" s="6"/>
      <c r="D45" s="51" t="s">
        <v>152</v>
      </c>
      <c r="E45" s="6"/>
      <c r="F45" s="107"/>
      <c r="G45" s="48">
        <v>115</v>
      </c>
      <c r="H45" s="107">
        <v>116</v>
      </c>
      <c r="I45" s="247"/>
      <c r="J45" s="51"/>
    </row>
    <row r="46" spans="1:15">
      <c r="A46" s="24"/>
      <c r="B46" s="94"/>
      <c r="C46" s="6"/>
      <c r="D46" s="51" t="s">
        <v>105</v>
      </c>
      <c r="E46" s="6"/>
      <c r="F46" s="107"/>
      <c r="G46" s="48"/>
      <c r="H46" s="107"/>
      <c r="I46" s="247"/>
      <c r="J46" s="51"/>
    </row>
    <row r="47" spans="1:15">
      <c r="A47" s="24"/>
      <c r="B47" s="94"/>
      <c r="C47" s="6"/>
      <c r="D47" s="104" t="s">
        <v>118</v>
      </c>
      <c r="E47" s="6"/>
      <c r="F47" s="107">
        <v>13582</v>
      </c>
      <c r="G47" s="48">
        <v>13596</v>
      </c>
      <c r="H47" s="107">
        <v>13596</v>
      </c>
      <c r="I47" s="248">
        <f t="shared" si="0"/>
        <v>1</v>
      </c>
    </row>
    <row r="48" spans="1:15">
      <c r="A48" s="24"/>
      <c r="B48" s="94"/>
      <c r="C48" s="6"/>
      <c r="D48" s="442" t="s">
        <v>109</v>
      </c>
      <c r="E48" s="443"/>
      <c r="F48" s="437">
        <v>11081</v>
      </c>
      <c r="G48" s="438">
        <v>9922</v>
      </c>
      <c r="H48" s="438">
        <v>9922</v>
      </c>
      <c r="I48" s="439">
        <f t="shared" si="0"/>
        <v>1</v>
      </c>
    </row>
    <row r="49" spans="1:10">
      <c r="A49" s="24"/>
      <c r="B49" s="94"/>
      <c r="C49" s="6"/>
      <c r="D49" s="104" t="s">
        <v>112</v>
      </c>
      <c r="E49" s="6"/>
      <c r="F49" s="437"/>
      <c r="G49" s="438"/>
      <c r="H49" s="438"/>
      <c r="I49" s="439" t="e">
        <f t="shared" si="0"/>
        <v>#DIV/0!</v>
      </c>
    </row>
    <row r="50" spans="1:10">
      <c r="A50" s="24"/>
      <c r="B50" s="94"/>
      <c r="C50" s="17"/>
      <c r="D50" s="44"/>
      <c r="E50" s="17"/>
      <c r="F50" s="106"/>
      <c r="G50" s="47"/>
      <c r="H50" s="106"/>
      <c r="I50" s="247"/>
    </row>
    <row r="51" spans="1:10">
      <c r="A51" s="24">
        <v>4</v>
      </c>
      <c r="B51" s="94"/>
      <c r="C51" s="17" t="s">
        <v>127</v>
      </c>
      <c r="D51" s="6"/>
      <c r="E51" s="6"/>
      <c r="F51" s="106">
        <f>F52+F53</f>
        <v>0</v>
      </c>
      <c r="G51" s="47">
        <f>G52+G53</f>
        <v>18095</v>
      </c>
      <c r="H51" s="106">
        <f>H52+H53</f>
        <v>18095</v>
      </c>
      <c r="I51" s="247"/>
    </row>
    <row r="52" spans="1:10" ht="13.5" customHeight="1">
      <c r="A52" s="24"/>
      <c r="B52" s="94"/>
      <c r="C52" s="6"/>
      <c r="D52" s="472"/>
      <c r="E52" s="470"/>
      <c r="F52" s="108"/>
      <c r="G52" s="42">
        <v>18095</v>
      </c>
      <c r="H52" s="108">
        <v>18095</v>
      </c>
      <c r="I52" s="247"/>
    </row>
    <row r="53" spans="1:10">
      <c r="A53" s="24"/>
      <c r="B53" s="94"/>
      <c r="C53" s="6"/>
      <c r="D53" s="6"/>
      <c r="E53" s="7"/>
      <c r="F53" s="108"/>
      <c r="G53" s="42"/>
      <c r="H53" s="108"/>
      <c r="I53" s="247"/>
    </row>
    <row r="54" spans="1:10" ht="12.75" customHeight="1">
      <c r="A54" s="24">
        <v>5</v>
      </c>
      <c r="B54" s="94"/>
      <c r="C54" s="17" t="s">
        <v>46</v>
      </c>
      <c r="D54" s="17"/>
      <c r="E54" s="17"/>
      <c r="F54" s="106">
        <f>SUM(F55:F59)</f>
        <v>2010</v>
      </c>
      <c r="G54" s="168">
        <f>SUM(G55:G59)</f>
        <v>3386</v>
      </c>
      <c r="H54" s="106">
        <f>SUM(H55:H59)</f>
        <v>2989</v>
      </c>
      <c r="I54" s="247">
        <f t="shared" si="0"/>
        <v>0.88275251033668045</v>
      </c>
    </row>
    <row r="55" spans="1:10">
      <c r="A55" s="24"/>
      <c r="B55" s="94"/>
      <c r="C55" s="6"/>
      <c r="D55" s="104"/>
      <c r="E55" s="6"/>
      <c r="F55" s="107"/>
      <c r="G55" s="48"/>
      <c r="H55" s="107"/>
      <c r="I55" s="247"/>
    </row>
    <row r="56" spans="1:10">
      <c r="A56" s="24"/>
      <c r="B56" s="94"/>
      <c r="C56" s="6"/>
      <c r="D56" s="41" t="s">
        <v>41</v>
      </c>
      <c r="E56" s="6"/>
      <c r="F56" s="107">
        <v>10</v>
      </c>
      <c r="G56" s="42">
        <v>23</v>
      </c>
      <c r="H56" s="107">
        <v>22</v>
      </c>
      <c r="I56" s="247">
        <f t="shared" si="0"/>
        <v>0.95652173913043481</v>
      </c>
    </row>
    <row r="57" spans="1:10">
      <c r="A57" s="24"/>
      <c r="B57" s="94"/>
      <c r="C57" s="6"/>
      <c r="D57" s="104" t="s">
        <v>96</v>
      </c>
      <c r="E57" s="6"/>
      <c r="F57" s="107">
        <v>2000</v>
      </c>
      <c r="G57" s="42">
        <v>3363</v>
      </c>
      <c r="H57" s="107">
        <v>2967</v>
      </c>
      <c r="I57" s="247">
        <f t="shared" si="0"/>
        <v>0.88224799286351474</v>
      </c>
    </row>
    <row r="58" spans="1:10">
      <c r="A58" s="24"/>
      <c r="B58" s="94"/>
      <c r="C58" s="6"/>
      <c r="D58" s="104"/>
      <c r="E58" s="6"/>
      <c r="F58" s="107"/>
      <c r="G58" s="42"/>
      <c r="H58" s="107"/>
      <c r="I58" s="247"/>
    </row>
    <row r="59" spans="1:10" ht="12.75" customHeight="1">
      <c r="A59" s="24"/>
      <c r="B59" s="94"/>
      <c r="C59" s="6"/>
      <c r="D59" s="7"/>
      <c r="E59" s="7"/>
      <c r="F59" s="108"/>
      <c r="G59" s="42"/>
      <c r="H59" s="107"/>
      <c r="I59" s="247"/>
    </row>
    <row r="60" spans="1:10">
      <c r="A60" s="24">
        <v>6</v>
      </c>
      <c r="B60" s="94"/>
      <c r="C60" s="17" t="s">
        <v>48</v>
      </c>
      <c r="D60" s="17"/>
      <c r="E60" s="17"/>
      <c r="F60" s="106">
        <f>SUM(F61:F63)</f>
        <v>26515</v>
      </c>
      <c r="G60" s="47">
        <f>SUM(G61:G63)</f>
        <v>63229</v>
      </c>
      <c r="H60" s="106">
        <f>SUM(H61:H63)</f>
        <v>42442</v>
      </c>
      <c r="I60" s="247">
        <f t="shared" si="0"/>
        <v>0.67124262601021678</v>
      </c>
    </row>
    <row r="61" spans="1:10" ht="12.75" customHeight="1">
      <c r="A61" s="30"/>
      <c r="B61" s="91"/>
      <c r="C61" s="6"/>
      <c r="D61" s="469" t="s">
        <v>151</v>
      </c>
      <c r="E61" s="470"/>
      <c r="F61" s="107"/>
      <c r="G61" s="48"/>
      <c r="H61" s="107"/>
      <c r="I61" s="247"/>
    </row>
    <row r="62" spans="1:10">
      <c r="A62" s="24"/>
      <c r="B62" s="94"/>
      <c r="C62" s="6"/>
      <c r="D62" s="51" t="s">
        <v>94</v>
      </c>
      <c r="E62" s="6"/>
      <c r="F62" s="107">
        <v>16000</v>
      </c>
      <c r="G62" s="48">
        <v>16762</v>
      </c>
      <c r="H62" s="107">
        <v>16751</v>
      </c>
      <c r="I62" s="247">
        <f t="shared" si="0"/>
        <v>0.99934375372867201</v>
      </c>
      <c r="J62" s="42"/>
    </row>
    <row r="63" spans="1:10">
      <c r="A63" s="24"/>
      <c r="B63" s="94"/>
      <c r="C63" s="6"/>
      <c r="D63" s="104" t="s">
        <v>111</v>
      </c>
      <c r="E63" s="6"/>
      <c r="F63" s="107">
        <v>10515</v>
      </c>
      <c r="G63" s="48">
        <v>46467</v>
      </c>
      <c r="H63" s="107">
        <v>25691</v>
      </c>
      <c r="I63" s="247">
        <f t="shared" si="0"/>
        <v>0.55288699507177141</v>
      </c>
      <c r="J63" s="42"/>
    </row>
    <row r="64" spans="1:10">
      <c r="A64" s="24"/>
      <c r="B64" s="94"/>
      <c r="C64" s="6"/>
      <c r="D64" s="51"/>
      <c r="E64" s="6"/>
      <c r="F64" s="107"/>
      <c r="G64" s="48"/>
      <c r="H64" s="107"/>
      <c r="I64" s="247"/>
      <c r="J64" s="42"/>
    </row>
    <row r="65" spans="1:10" ht="12.75" customHeight="1">
      <c r="A65" s="24">
        <v>7</v>
      </c>
      <c r="B65" s="94"/>
      <c r="C65" s="17" t="s">
        <v>123</v>
      </c>
      <c r="D65" s="104"/>
      <c r="E65" s="41"/>
      <c r="F65" s="108"/>
      <c r="G65" s="47"/>
      <c r="H65" s="106"/>
      <c r="I65" s="248"/>
    </row>
    <row r="66" spans="1:10">
      <c r="A66" s="24"/>
      <c r="B66" s="94"/>
      <c r="C66" s="6"/>
      <c r="D66" s="51"/>
      <c r="E66" s="6"/>
      <c r="F66" s="107"/>
      <c r="G66" s="48"/>
      <c r="H66" s="107"/>
      <c r="I66" s="247"/>
      <c r="J66" s="9"/>
    </row>
    <row r="67" spans="1:10">
      <c r="A67" s="41">
        <v>8</v>
      </c>
      <c r="B67" s="93"/>
      <c r="C67" s="440" t="s">
        <v>128</v>
      </c>
      <c r="D67" s="440"/>
      <c r="E67" s="441"/>
      <c r="F67" s="108"/>
      <c r="G67" s="57"/>
      <c r="H67" s="141"/>
      <c r="I67" s="247"/>
    </row>
    <row r="68" spans="1:10" hidden="1">
      <c r="A68" s="41"/>
      <c r="B68" s="93"/>
      <c r="C68" s="41"/>
      <c r="D68" s="41"/>
      <c r="E68" s="41"/>
      <c r="F68" s="108"/>
      <c r="G68" s="42"/>
      <c r="H68" s="108"/>
      <c r="I68" s="247"/>
    </row>
    <row r="69" spans="1:10">
      <c r="A69" s="24">
        <v>9</v>
      </c>
      <c r="B69" s="94"/>
      <c r="C69" s="17" t="s">
        <v>47</v>
      </c>
      <c r="D69" s="6"/>
      <c r="E69" s="6"/>
      <c r="F69" s="106">
        <f>F70+F71</f>
        <v>0</v>
      </c>
      <c r="G69" s="47">
        <f>G70+G71</f>
        <v>0</v>
      </c>
      <c r="H69" s="106">
        <f>H70+H71</f>
        <v>0</v>
      </c>
      <c r="I69" s="247"/>
    </row>
    <row r="70" spans="1:10">
      <c r="A70" s="30"/>
      <c r="B70" s="91"/>
      <c r="C70" s="17"/>
      <c r="D70" s="104" t="s">
        <v>95</v>
      </c>
      <c r="E70" s="17"/>
      <c r="F70" s="116"/>
      <c r="G70" s="115"/>
      <c r="H70" s="116"/>
      <c r="I70" s="247"/>
    </row>
    <row r="71" spans="1:10">
      <c r="A71" s="24"/>
      <c r="B71" s="94"/>
      <c r="C71" s="6"/>
      <c r="D71" s="6"/>
      <c r="E71" s="6"/>
      <c r="F71" s="107"/>
      <c r="G71" s="48"/>
      <c r="H71" s="107"/>
      <c r="I71" s="247"/>
    </row>
    <row r="72" spans="1:10">
      <c r="A72" s="24">
        <v>10</v>
      </c>
      <c r="B72" s="94"/>
      <c r="C72" s="17" t="s">
        <v>49</v>
      </c>
      <c r="D72" s="6"/>
      <c r="E72" s="6"/>
      <c r="F72" s="106">
        <v>108000</v>
      </c>
      <c r="G72" s="47">
        <v>152986</v>
      </c>
      <c r="H72" s="106">
        <v>152986</v>
      </c>
      <c r="I72" s="247">
        <f t="shared" si="0"/>
        <v>1</v>
      </c>
    </row>
    <row r="73" spans="1:10" ht="32.25" customHeight="1" thickBot="1">
      <c r="A73" s="24">
        <v>11</v>
      </c>
      <c r="B73" s="91"/>
      <c r="C73" s="474" t="s">
        <v>103</v>
      </c>
      <c r="D73" s="471"/>
      <c r="E73" s="471"/>
      <c r="F73" s="109">
        <v>4404</v>
      </c>
      <c r="G73" s="48">
        <v>5462</v>
      </c>
      <c r="H73" s="109"/>
      <c r="I73" s="249">
        <f t="shared" si="0"/>
        <v>0</v>
      </c>
    </row>
    <row r="74" spans="1:10" ht="13.5" hidden="1" thickBot="1">
      <c r="A74" s="30"/>
      <c r="B74" s="91"/>
      <c r="C74" s="17"/>
      <c r="D74" s="17"/>
      <c r="E74" s="17"/>
      <c r="F74" s="106"/>
      <c r="G74" s="47"/>
      <c r="H74" s="106"/>
    </row>
    <row r="75" spans="1:10" ht="13.5" thickBot="1">
      <c r="A75" s="119"/>
      <c r="B75" s="120" t="s">
        <v>50</v>
      </c>
      <c r="C75" s="121"/>
      <c r="D75" s="121"/>
      <c r="E75" s="121"/>
      <c r="F75" s="122">
        <f>F11+F22+F41+F51+F60+F69+F72+F54+F73+F67+F65</f>
        <v>183964</v>
      </c>
      <c r="G75" s="122">
        <f>G11+G22+G41+G51+G60+G69+G72+G54+G73+G65+G67</f>
        <v>307429</v>
      </c>
      <c r="H75" s="122">
        <f>H11+H22+H41+H51+H60+H69+H72+H54+H73+H65+H67</f>
        <v>279643</v>
      </c>
      <c r="I75" s="250">
        <f>H75/G75</f>
        <v>0.90961815573677174</v>
      </c>
    </row>
    <row r="76" spans="1:10">
      <c r="A76" s="24"/>
      <c r="B76" s="91"/>
      <c r="C76" s="6"/>
      <c r="D76" s="6"/>
      <c r="E76" s="6"/>
      <c r="F76" s="107"/>
      <c r="G76" s="48"/>
      <c r="H76" s="107"/>
      <c r="I76" s="144"/>
    </row>
    <row r="77" spans="1:10">
      <c r="A77" s="24">
        <v>12</v>
      </c>
      <c r="B77" s="91"/>
      <c r="C77" s="470"/>
      <c r="D77" s="473"/>
      <c r="E77" s="473"/>
      <c r="F77" s="106"/>
      <c r="G77" s="48"/>
      <c r="H77" s="107"/>
      <c r="I77" s="148"/>
    </row>
    <row r="78" spans="1:10" ht="13.5" customHeight="1">
      <c r="A78" s="30"/>
      <c r="B78" s="91"/>
      <c r="C78" s="470"/>
      <c r="D78" s="471"/>
      <c r="E78" s="471"/>
      <c r="F78" s="107"/>
      <c r="G78" s="48"/>
      <c r="H78" s="107"/>
      <c r="I78" s="148"/>
    </row>
    <row r="79" spans="1:10">
      <c r="A79" s="24">
        <v>13</v>
      </c>
      <c r="B79" s="91"/>
      <c r="C79" s="469" t="s">
        <v>121</v>
      </c>
      <c r="D79" s="471"/>
      <c r="E79" s="471"/>
      <c r="F79" s="107"/>
      <c r="G79" s="48"/>
      <c r="H79" s="107">
        <v>1119</v>
      </c>
      <c r="I79" s="148"/>
    </row>
    <row r="80" spans="1:10" ht="13.5" thickBot="1">
      <c r="A80" s="30"/>
      <c r="B80" s="467"/>
      <c r="C80" s="468"/>
      <c r="D80" s="468"/>
      <c r="E80" s="443"/>
      <c r="F80" s="106"/>
      <c r="G80" s="47"/>
      <c r="H80" s="106"/>
      <c r="I80" s="147"/>
    </row>
    <row r="81" spans="1:9" ht="12.75" hidden="1" customHeight="1">
      <c r="A81" s="24"/>
      <c r="B81" s="94"/>
      <c r="C81" s="6"/>
      <c r="D81" s="6"/>
      <c r="E81" s="6"/>
      <c r="F81" s="107"/>
      <c r="G81" s="48"/>
      <c r="H81" s="107"/>
    </row>
    <row r="82" spans="1:9" ht="13.5" hidden="1" customHeight="1">
      <c r="A82" s="24"/>
      <c r="B82" s="94"/>
      <c r="C82" s="6"/>
      <c r="D82" s="6"/>
      <c r="E82" s="6"/>
      <c r="F82" s="107"/>
      <c r="G82" s="48"/>
      <c r="H82" s="107"/>
    </row>
    <row r="83" spans="1:9" hidden="1">
      <c r="A83" s="24"/>
      <c r="B83" s="94"/>
      <c r="C83" s="6"/>
      <c r="D83" s="6"/>
      <c r="E83" s="6"/>
      <c r="F83" s="107"/>
      <c r="G83" s="48"/>
      <c r="H83" s="107"/>
    </row>
    <row r="84" spans="1:9" ht="13.5" hidden="1" thickBot="1">
      <c r="A84" s="30"/>
      <c r="B84" s="91"/>
      <c r="C84" s="17"/>
      <c r="D84" s="17"/>
      <c r="E84" s="17"/>
      <c r="F84" s="106"/>
      <c r="G84" s="47"/>
      <c r="H84" s="106"/>
    </row>
    <row r="85" spans="1:9" ht="12.75" customHeight="1" thickBot="1">
      <c r="A85" s="119"/>
      <c r="B85" s="120" t="s">
        <v>51</v>
      </c>
      <c r="C85" s="121"/>
      <c r="D85" s="121"/>
      <c r="E85" s="124"/>
      <c r="F85" s="123">
        <f>F75+F77</f>
        <v>183964</v>
      </c>
      <c r="G85" s="123">
        <f>SUM(G75:G80)</f>
        <v>307429</v>
      </c>
      <c r="H85" s="217">
        <f>SUM(H75:H80)</f>
        <v>280762</v>
      </c>
      <c r="I85" s="250">
        <f>H85/G85</f>
        <v>0.91325802055108662</v>
      </c>
    </row>
    <row r="86" spans="1:9" hidden="1">
      <c r="A86" s="6"/>
      <c r="B86" s="6"/>
      <c r="C86" s="6"/>
      <c r="D86" s="41"/>
      <c r="E86" s="6"/>
      <c r="F86" s="48"/>
      <c r="G86" s="48"/>
      <c r="H86" s="48"/>
    </row>
    <row r="87" spans="1:9">
      <c r="A87" s="17"/>
      <c r="B87"/>
      <c r="C87"/>
      <c r="D87"/>
      <c r="E87"/>
      <c r="F87"/>
      <c r="G87"/>
      <c r="H87" s="47"/>
    </row>
    <row r="88" spans="1:9" ht="12.75" customHeight="1">
      <c r="A88" s="6"/>
      <c r="B88"/>
      <c r="C88"/>
      <c r="D88"/>
      <c r="E88"/>
      <c r="F88"/>
      <c r="G88"/>
      <c r="H88" s="48"/>
    </row>
    <row r="89" spans="1:9">
      <c r="A89" s="6"/>
      <c r="B89"/>
      <c r="C89"/>
      <c r="D89"/>
      <c r="F89"/>
      <c r="G89" s="51"/>
      <c r="H89" s="48"/>
    </row>
    <row r="90" spans="1:9">
      <c r="A90" s="17"/>
      <c r="B90" s="17"/>
      <c r="C90" s="17"/>
      <c r="D90" s="17"/>
      <c r="E90" s="17"/>
      <c r="F90" s="47"/>
      <c r="G90" s="47"/>
      <c r="H90" s="47"/>
    </row>
    <row r="91" spans="1:9" ht="12.75" customHeight="1">
      <c r="A91" s="6"/>
      <c r="B91" s="6"/>
      <c r="C91" s="17"/>
      <c r="D91" s="17"/>
      <c r="E91" s="17"/>
      <c r="F91" s="48"/>
      <c r="G91" s="48"/>
      <c r="H91" s="48"/>
    </row>
    <row r="92" spans="1:9">
      <c r="A92" s="6"/>
      <c r="B92" s="6"/>
      <c r="C92" s="6"/>
      <c r="D92" s="41"/>
      <c r="E92" s="17"/>
      <c r="F92" s="48"/>
      <c r="G92" s="48"/>
      <c r="H92" s="48"/>
    </row>
    <row r="93" spans="1:9">
      <c r="A93" s="17"/>
      <c r="B93" s="17"/>
      <c r="C93" s="6"/>
      <c r="D93" s="41"/>
      <c r="E93" s="17"/>
      <c r="F93" s="47"/>
      <c r="G93" s="47"/>
      <c r="H93" s="47"/>
    </row>
    <row r="94" spans="1:9">
      <c r="A94" s="6"/>
      <c r="B94" s="17"/>
      <c r="C94" s="17"/>
      <c r="D94" s="17"/>
      <c r="E94" s="17"/>
      <c r="F94" s="48"/>
      <c r="G94" s="48"/>
      <c r="H94" s="48"/>
    </row>
    <row r="95" spans="1:9">
      <c r="A95" s="6"/>
      <c r="B95" s="17"/>
      <c r="C95" s="6"/>
      <c r="D95" s="41"/>
      <c r="E95" s="17"/>
      <c r="F95" s="48"/>
      <c r="G95" s="48"/>
      <c r="H95" s="48"/>
    </row>
    <row r="96" spans="1:9">
      <c r="A96" s="6"/>
      <c r="B96" s="17"/>
      <c r="C96" s="6"/>
      <c r="D96" s="41"/>
      <c r="E96" s="17"/>
      <c r="F96" s="48"/>
      <c r="G96" s="48"/>
      <c r="H96" s="48"/>
    </row>
    <row r="97" spans="1:8">
      <c r="A97" s="17"/>
      <c r="B97" s="17"/>
      <c r="C97" s="17"/>
      <c r="D97" s="17"/>
      <c r="E97" s="17"/>
      <c r="F97" s="47"/>
      <c r="G97" s="47"/>
      <c r="H97" s="47"/>
    </row>
    <row r="98" spans="1:8">
      <c r="A98" s="6"/>
      <c r="B98" s="17"/>
      <c r="C98" s="6"/>
      <c r="D98" s="41"/>
      <c r="E98" s="17"/>
      <c r="F98" s="48"/>
      <c r="G98" s="48"/>
      <c r="H98" s="48"/>
    </row>
    <row r="99" spans="1:8">
      <c r="A99" s="6"/>
      <c r="B99" s="17"/>
      <c r="C99" s="6"/>
      <c r="D99" s="41"/>
      <c r="E99" s="17"/>
      <c r="F99" s="48"/>
      <c r="G99" s="48"/>
      <c r="H99" s="48"/>
    </row>
    <row r="100" spans="1:8">
      <c r="A100" s="17"/>
      <c r="B100" s="17"/>
      <c r="C100" s="17"/>
      <c r="D100" s="17"/>
      <c r="E100" s="17"/>
      <c r="F100" s="47"/>
      <c r="G100" s="47"/>
      <c r="H100" s="47"/>
    </row>
    <row r="101" spans="1:8">
      <c r="A101" s="6"/>
      <c r="B101" s="17"/>
      <c r="C101" s="6"/>
      <c r="D101" s="41"/>
      <c r="E101" s="17"/>
      <c r="F101" s="48"/>
      <c r="G101" s="48"/>
      <c r="H101" s="48"/>
    </row>
    <row r="102" spans="1:8">
      <c r="A102" s="6"/>
      <c r="B102" s="17"/>
      <c r="C102" s="6"/>
      <c r="D102" s="41"/>
      <c r="E102" s="17"/>
      <c r="F102" s="48"/>
      <c r="G102" s="48"/>
      <c r="H102" s="48"/>
    </row>
    <row r="103" spans="1:8">
      <c r="A103" s="6"/>
      <c r="B103" s="17"/>
      <c r="C103" s="6"/>
      <c r="D103" s="6"/>
      <c r="E103" s="6"/>
      <c r="F103" s="48"/>
      <c r="G103" s="48"/>
      <c r="H103" s="48"/>
    </row>
    <row r="115" spans="1:8">
      <c r="A115" s="17"/>
      <c r="B115" s="17"/>
      <c r="C115" s="17"/>
      <c r="D115" s="17"/>
      <c r="E115" s="17"/>
      <c r="F115" s="17"/>
      <c r="G115" s="17"/>
      <c r="H115" s="47"/>
    </row>
    <row r="116" spans="1:8">
      <c r="A116" s="17"/>
      <c r="B116" s="17"/>
      <c r="C116" s="17"/>
      <c r="D116" s="17"/>
      <c r="E116" s="17"/>
      <c r="F116" s="17"/>
      <c r="G116" s="17"/>
      <c r="H116" s="47"/>
    </row>
    <row r="117" spans="1:8">
      <c r="B117" s="6"/>
      <c r="C117"/>
      <c r="D117"/>
      <c r="E117"/>
      <c r="F117"/>
      <c r="G117"/>
      <c r="H117"/>
    </row>
    <row r="118" spans="1:8">
      <c r="B118" s="6"/>
      <c r="C118"/>
      <c r="D118"/>
      <c r="E118"/>
      <c r="F118"/>
      <c r="G118"/>
      <c r="H118"/>
    </row>
    <row r="119" spans="1:8">
      <c r="B119" s="6"/>
      <c r="C119"/>
      <c r="D119"/>
      <c r="E119"/>
      <c r="F119"/>
      <c r="G119"/>
      <c r="H119"/>
    </row>
    <row r="120" spans="1:8">
      <c r="B120" s="6"/>
      <c r="C120"/>
      <c r="D120"/>
      <c r="E120"/>
      <c r="F120"/>
      <c r="G120"/>
      <c r="H120"/>
    </row>
    <row r="121" spans="1:8">
      <c r="B121" s="6"/>
      <c r="C121" s="6"/>
      <c r="D121" s="6"/>
      <c r="E121" s="6"/>
      <c r="F121" s="6"/>
      <c r="G121" s="6"/>
      <c r="H121" s="48"/>
    </row>
    <row r="122" spans="1:8">
      <c r="B122" s="6"/>
      <c r="C122" s="6"/>
      <c r="D122" s="6"/>
      <c r="E122" s="6"/>
      <c r="F122" s="6"/>
      <c r="G122" s="6"/>
      <c r="H122" s="48"/>
    </row>
    <row r="123" spans="1:8">
      <c r="B123" s="6"/>
      <c r="C123" s="6"/>
      <c r="D123" s="6"/>
      <c r="E123" s="6"/>
      <c r="F123" s="6"/>
      <c r="G123" s="6"/>
      <c r="H123" s="48"/>
    </row>
    <row r="124" spans="1:8">
      <c r="B124" s="6"/>
      <c r="C124" s="6"/>
      <c r="D124" s="6"/>
      <c r="E124" s="6"/>
      <c r="F124" s="6"/>
      <c r="G124" s="6"/>
      <c r="H124" s="48"/>
    </row>
    <row r="125" spans="1:8">
      <c r="B125" s="6"/>
      <c r="C125" s="6"/>
      <c r="D125" s="6"/>
      <c r="E125" s="6"/>
      <c r="F125" s="6"/>
      <c r="G125" s="6"/>
      <c r="H125" s="48"/>
    </row>
    <row r="126" spans="1:8">
      <c r="B126" s="6"/>
      <c r="C126" s="6"/>
      <c r="D126" s="6"/>
      <c r="E126" s="6"/>
      <c r="F126" s="6"/>
      <c r="G126" s="6"/>
      <c r="H126" s="48"/>
    </row>
    <row r="127" spans="1:8">
      <c r="B127" s="6"/>
      <c r="C127" s="6"/>
      <c r="D127" s="6"/>
      <c r="E127" s="6"/>
      <c r="F127" s="6"/>
      <c r="G127" s="6"/>
      <c r="H127" s="48"/>
    </row>
    <row r="128" spans="1:8">
      <c r="B128" s="6"/>
      <c r="C128" s="6"/>
      <c r="D128" s="6"/>
      <c r="E128" s="49"/>
      <c r="F128" s="49"/>
      <c r="G128" s="49"/>
      <c r="H128" s="48"/>
    </row>
    <row r="129" spans="2:8">
      <c r="B129" s="6"/>
      <c r="C129" s="6"/>
      <c r="D129" s="6"/>
      <c r="E129" s="6"/>
      <c r="F129" s="6"/>
      <c r="G129" s="6"/>
      <c r="H129" s="48"/>
    </row>
    <row r="130" spans="2:8">
      <c r="B130" s="6"/>
      <c r="C130" s="6"/>
      <c r="D130" s="6"/>
      <c r="E130" s="6"/>
      <c r="F130" s="6"/>
      <c r="G130" s="6"/>
      <c r="H130" s="48"/>
    </row>
    <row r="131" spans="2:8">
      <c r="B131" s="6"/>
      <c r="C131" s="6"/>
      <c r="D131" s="6"/>
      <c r="E131" s="6"/>
      <c r="F131" s="6"/>
      <c r="G131" s="6"/>
      <c r="H131" s="48"/>
    </row>
    <row r="132" spans="2:8">
      <c r="B132" s="6"/>
      <c r="C132" s="6"/>
      <c r="D132" s="6"/>
      <c r="E132" s="6"/>
      <c r="F132" s="6"/>
      <c r="G132" s="6"/>
      <c r="H132" s="48"/>
    </row>
    <row r="133" spans="2:8">
      <c r="B133" s="6"/>
      <c r="C133" s="6"/>
      <c r="D133" s="6"/>
      <c r="E133" s="6"/>
      <c r="F133" s="6"/>
      <c r="G133" s="6"/>
      <c r="H133" s="48"/>
    </row>
    <row r="134" spans="2:8">
      <c r="B134" s="6"/>
      <c r="C134" s="6"/>
      <c r="D134" s="6"/>
      <c r="E134" s="6"/>
      <c r="F134" s="6"/>
      <c r="G134" s="6"/>
      <c r="H134" s="48"/>
    </row>
    <row r="135" spans="2:8">
      <c r="B135" s="6"/>
      <c r="C135" s="6"/>
      <c r="D135" s="6"/>
      <c r="E135" s="6"/>
      <c r="F135" s="6"/>
      <c r="G135" s="6"/>
      <c r="H135" s="48"/>
    </row>
    <row r="136" spans="2:8">
      <c r="B136" s="6"/>
      <c r="C136" s="6"/>
      <c r="D136" s="6"/>
      <c r="E136" s="6"/>
      <c r="F136" s="6"/>
      <c r="G136" s="6"/>
      <c r="H136" s="48"/>
    </row>
    <row r="137" spans="2:8">
      <c r="B137" s="6"/>
      <c r="C137" s="6"/>
      <c r="D137" s="6"/>
      <c r="E137" s="6"/>
      <c r="F137" s="6"/>
      <c r="G137" s="6"/>
      <c r="H137" s="48"/>
    </row>
    <row r="138" spans="2:8">
      <c r="B138" s="6"/>
      <c r="C138" s="6"/>
      <c r="D138" s="6"/>
      <c r="E138" s="6"/>
      <c r="F138" s="6"/>
      <c r="G138" s="6"/>
      <c r="H138" s="48"/>
    </row>
    <row r="139" spans="2:8">
      <c r="H139" s="22"/>
    </row>
    <row r="140" spans="2:8">
      <c r="H140" s="22"/>
    </row>
    <row r="141" spans="2:8">
      <c r="H141" s="22"/>
    </row>
    <row r="142" spans="2:8">
      <c r="H142" s="22"/>
    </row>
    <row r="143" spans="2:8">
      <c r="H143" s="22"/>
    </row>
    <row r="144" spans="2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</sheetData>
  <sheetProtection selectLockedCells="1" selectUnlockedCells="1"/>
  <mergeCells count="24">
    <mergeCell ref="A1:I1"/>
    <mergeCell ref="B80:E80"/>
    <mergeCell ref="D61:E61"/>
    <mergeCell ref="C78:E78"/>
    <mergeCell ref="C79:E79"/>
    <mergeCell ref="K37:L37"/>
    <mergeCell ref="D36:E36"/>
    <mergeCell ref="D52:E52"/>
    <mergeCell ref="C77:E77"/>
    <mergeCell ref="C73:E73"/>
    <mergeCell ref="A4:H4"/>
    <mergeCell ref="A6:H6"/>
    <mergeCell ref="A7:A9"/>
    <mergeCell ref="B7:E9"/>
    <mergeCell ref="F7:F9"/>
    <mergeCell ref="G7:G9"/>
    <mergeCell ref="H7:H9"/>
    <mergeCell ref="I7:I9"/>
    <mergeCell ref="F48:F49"/>
    <mergeCell ref="G48:G49"/>
    <mergeCell ref="H48:H49"/>
    <mergeCell ref="I48:I49"/>
    <mergeCell ref="C67:E67"/>
    <mergeCell ref="D48:E48"/>
  </mergeCells>
  <phoneticPr fontId="22" type="noConversion"/>
  <pageMargins left="0.4201388888888889" right="0.22013888888888888" top="0.67986111111111114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7"/>
  <sheetViews>
    <sheetView view="pageBreakPreview" zoomScale="60" zoomScaleNormal="100" workbookViewId="0">
      <selection sqref="A1:K1"/>
    </sheetView>
  </sheetViews>
  <sheetFormatPr defaultRowHeight="12.75"/>
  <sheetData>
    <row r="1" spans="1:11">
      <c r="A1" s="431" t="s">
        <v>593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1">
      <c r="A2" s="334"/>
    </row>
    <row r="3" spans="1:11">
      <c r="A3" s="553" t="s">
        <v>582</v>
      </c>
      <c r="B3" s="553"/>
      <c r="C3" s="553"/>
      <c r="D3" s="553"/>
      <c r="E3" s="553"/>
      <c r="F3" s="553"/>
      <c r="G3" s="553"/>
      <c r="H3" s="553"/>
      <c r="I3" s="553"/>
      <c r="J3" s="553"/>
    </row>
    <row r="6" spans="1:11">
      <c r="A6" s="335" t="s">
        <v>442</v>
      </c>
    </row>
    <row r="9" spans="1:11">
      <c r="A9" t="s">
        <v>443</v>
      </c>
    </row>
    <row r="10" spans="1:11">
      <c r="A10" t="s">
        <v>444</v>
      </c>
    </row>
    <row r="13" spans="1:11">
      <c r="A13" t="s">
        <v>445</v>
      </c>
    </row>
    <row r="14" spans="1:11">
      <c r="A14" t="s">
        <v>446</v>
      </c>
    </row>
    <row r="16" spans="1:11">
      <c r="A16" t="s">
        <v>447</v>
      </c>
    </row>
    <row r="17" spans="1:1">
      <c r="A17" t="s">
        <v>446</v>
      </c>
    </row>
  </sheetData>
  <mergeCells count="2">
    <mergeCell ref="A1:K1"/>
    <mergeCell ref="A3:J3"/>
  </mergeCells>
  <pageMargins left="0.7" right="0.7" top="0.75" bottom="0.75" header="0.3" footer="0.3"/>
  <pageSetup paperSize="9" scale="8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sqref="A1:F1"/>
    </sheetView>
  </sheetViews>
  <sheetFormatPr defaultRowHeight="12.75"/>
  <cols>
    <col min="2" max="2" width="40.42578125" customWidth="1"/>
  </cols>
  <sheetData>
    <row r="1" spans="1:6" ht="27.75" customHeight="1">
      <c r="A1" s="539" t="s">
        <v>592</v>
      </c>
      <c r="B1" s="539"/>
      <c r="C1" s="539"/>
      <c r="D1" s="539"/>
      <c r="E1" s="539"/>
      <c r="F1" s="539"/>
    </row>
    <row r="3" spans="1:6">
      <c r="A3" s="554" t="s">
        <v>562</v>
      </c>
      <c r="B3" s="554"/>
      <c r="C3" s="554"/>
      <c r="D3" s="554"/>
      <c r="E3" s="554"/>
      <c r="F3" s="554"/>
    </row>
    <row r="6" spans="1:6">
      <c r="A6" s="555" t="s">
        <v>32</v>
      </c>
      <c r="B6" s="555" t="s">
        <v>52</v>
      </c>
      <c r="C6" s="555"/>
      <c r="D6" s="555"/>
      <c r="E6" s="555"/>
      <c r="F6" s="555" t="s">
        <v>58</v>
      </c>
    </row>
    <row r="7" spans="1:6">
      <c r="A7" s="555"/>
      <c r="B7" s="555"/>
      <c r="C7" s="396">
        <v>2018</v>
      </c>
      <c r="D7" s="396">
        <v>2019</v>
      </c>
      <c r="E7" s="396">
        <v>2020</v>
      </c>
      <c r="F7" s="555"/>
    </row>
    <row r="8" spans="1:6">
      <c r="A8" s="397">
        <v>1</v>
      </c>
      <c r="B8" s="398" t="s">
        <v>563</v>
      </c>
      <c r="C8" s="399">
        <v>17313</v>
      </c>
      <c r="D8" s="399">
        <v>18000</v>
      </c>
      <c r="E8" s="400">
        <v>18500</v>
      </c>
      <c r="F8" s="399">
        <f t="shared" ref="F8:F13" si="0">SUM(C8:E8)</f>
        <v>53813</v>
      </c>
    </row>
    <row r="9" spans="1:6" ht="38.25">
      <c r="A9" s="397">
        <v>2</v>
      </c>
      <c r="B9" s="401" t="s">
        <v>564</v>
      </c>
      <c r="C9" s="399"/>
      <c r="D9" s="399"/>
      <c r="E9" s="400"/>
      <c r="F9" s="400">
        <f t="shared" si="0"/>
        <v>0</v>
      </c>
    </row>
    <row r="10" spans="1:6">
      <c r="A10" s="397">
        <v>3</v>
      </c>
      <c r="B10" s="398" t="s">
        <v>565</v>
      </c>
      <c r="C10" s="399"/>
      <c r="D10" s="399"/>
      <c r="E10" s="400"/>
      <c r="F10" s="400">
        <f t="shared" si="0"/>
        <v>0</v>
      </c>
    </row>
    <row r="11" spans="1:6" ht="38.25">
      <c r="A11" s="397">
        <v>4</v>
      </c>
      <c r="B11" s="401" t="s">
        <v>566</v>
      </c>
      <c r="C11" s="399"/>
      <c r="D11" s="399"/>
      <c r="E11" s="400"/>
      <c r="F11" s="400">
        <f t="shared" si="0"/>
        <v>0</v>
      </c>
    </row>
    <row r="12" spans="1:6">
      <c r="A12" s="397">
        <v>5</v>
      </c>
      <c r="B12" s="398" t="s">
        <v>567</v>
      </c>
      <c r="C12" s="399"/>
      <c r="D12" s="399"/>
      <c r="E12" s="400"/>
      <c r="F12" s="400">
        <f t="shared" si="0"/>
        <v>0</v>
      </c>
    </row>
    <row r="13" spans="1:6">
      <c r="A13" s="397">
        <v>6</v>
      </c>
      <c r="B13" s="398" t="s">
        <v>568</v>
      </c>
      <c r="C13" s="399"/>
      <c r="D13" s="399"/>
      <c r="E13" s="400"/>
      <c r="F13" s="399">
        <f t="shared" si="0"/>
        <v>0</v>
      </c>
    </row>
    <row r="14" spans="1:6">
      <c r="A14" s="402">
        <v>7</v>
      </c>
      <c r="B14" s="403" t="s">
        <v>569</v>
      </c>
      <c r="C14" s="403">
        <f>SUM(C8:C13)</f>
        <v>17313</v>
      </c>
      <c r="D14" s="403">
        <f>SUM(D8:D13)</f>
        <v>18000</v>
      </c>
      <c r="E14" s="403">
        <f>SUM(E8:E13)</f>
        <v>18500</v>
      </c>
      <c r="F14" s="403">
        <f>SUM(F8:F13)</f>
        <v>53813</v>
      </c>
    </row>
    <row r="15" spans="1:6">
      <c r="A15" s="402">
        <v>8</v>
      </c>
      <c r="B15" s="403" t="s">
        <v>570</v>
      </c>
      <c r="C15" s="403">
        <f>C14/2</f>
        <v>8656.5</v>
      </c>
      <c r="D15" s="403">
        <f>D14/2</f>
        <v>9000</v>
      </c>
      <c r="E15" s="403">
        <f>E14/2</f>
        <v>9250</v>
      </c>
      <c r="F15" s="403">
        <f>F14/2</f>
        <v>26906.5</v>
      </c>
    </row>
    <row r="16" spans="1:6">
      <c r="A16" s="397">
        <v>9</v>
      </c>
      <c r="B16" s="399" t="s">
        <v>571</v>
      </c>
      <c r="C16" s="399"/>
      <c r="D16" s="399"/>
      <c r="E16" s="399"/>
      <c r="F16" s="399">
        <f>SUM(C16:E16)</f>
        <v>0</v>
      </c>
    </row>
    <row r="17" spans="1:6">
      <c r="A17" s="397">
        <v>10</v>
      </c>
      <c r="B17" s="399" t="s">
        <v>572</v>
      </c>
      <c r="C17" s="399"/>
      <c r="D17" s="399"/>
      <c r="E17" s="399"/>
      <c r="F17" s="399">
        <f t="shared" ref="F17:F22" si="1">SUM(C17:E17)</f>
        <v>0</v>
      </c>
    </row>
    <row r="18" spans="1:6">
      <c r="A18" s="397">
        <v>11</v>
      </c>
      <c r="B18" s="399" t="s">
        <v>573</v>
      </c>
      <c r="C18" s="399"/>
      <c r="D18" s="399"/>
      <c r="E18" s="399"/>
      <c r="F18" s="399">
        <f t="shared" si="1"/>
        <v>0</v>
      </c>
    </row>
    <row r="19" spans="1:6">
      <c r="A19" s="397">
        <v>12</v>
      </c>
      <c r="B19" s="399" t="s">
        <v>574</v>
      </c>
      <c r="C19" s="399"/>
      <c r="D19" s="399"/>
      <c r="E19" s="399"/>
      <c r="F19" s="399">
        <f t="shared" si="1"/>
        <v>0</v>
      </c>
    </row>
    <row r="20" spans="1:6">
      <c r="A20" s="397">
        <v>13</v>
      </c>
      <c r="B20" s="399" t="s">
        <v>575</v>
      </c>
      <c r="C20" s="399"/>
      <c r="D20" s="399"/>
      <c r="E20" s="399"/>
      <c r="F20" s="399">
        <f t="shared" si="1"/>
        <v>0</v>
      </c>
    </row>
    <row r="21" spans="1:6">
      <c r="A21" s="397">
        <v>14</v>
      </c>
      <c r="B21" s="399" t="s">
        <v>576</v>
      </c>
      <c r="C21" s="399"/>
      <c r="D21" s="399"/>
      <c r="E21" s="399"/>
      <c r="F21" s="399">
        <f t="shared" si="1"/>
        <v>0</v>
      </c>
    </row>
    <row r="22" spans="1:6">
      <c r="A22" s="397">
        <v>15</v>
      </c>
      <c r="B22" s="399" t="s">
        <v>577</v>
      </c>
      <c r="C22" s="399"/>
      <c r="D22" s="399"/>
      <c r="E22" s="399"/>
      <c r="F22" s="399">
        <f t="shared" si="1"/>
        <v>0</v>
      </c>
    </row>
    <row r="23" spans="1:6">
      <c r="A23" s="402">
        <v>16</v>
      </c>
      <c r="B23" s="403" t="s">
        <v>578</v>
      </c>
      <c r="C23" s="403">
        <f>SUM(C16:C22)</f>
        <v>0</v>
      </c>
      <c r="D23" s="403">
        <f>SUM(D16:D22)</f>
        <v>0</v>
      </c>
      <c r="E23" s="403">
        <f>SUM(E16:E22)</f>
        <v>0</v>
      </c>
      <c r="F23" s="403">
        <f>SUM(F16:F22)</f>
        <v>0</v>
      </c>
    </row>
    <row r="24" spans="1:6" ht="25.5">
      <c r="A24" s="402">
        <v>17</v>
      </c>
      <c r="B24" s="404" t="s">
        <v>579</v>
      </c>
      <c r="C24" s="403">
        <f>C15-C23</f>
        <v>8656.5</v>
      </c>
      <c r="D24" s="403">
        <f>D15-D23</f>
        <v>9000</v>
      </c>
      <c r="E24" s="403">
        <f>E15-E23</f>
        <v>9250</v>
      </c>
      <c r="F24" s="403">
        <f>F15-F23</f>
        <v>26906.5</v>
      </c>
    </row>
  </sheetData>
  <mergeCells count="6">
    <mergeCell ref="A1:F1"/>
    <mergeCell ref="A3:F3"/>
    <mergeCell ref="A6:A7"/>
    <mergeCell ref="B6:B7"/>
    <mergeCell ref="C6:E6"/>
    <mergeCell ref="F6:F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25"/>
  <sheetViews>
    <sheetView view="pageBreakPreview" zoomScale="60" zoomScaleNormal="100" workbookViewId="0">
      <selection sqref="A1:F1"/>
    </sheetView>
  </sheetViews>
  <sheetFormatPr defaultRowHeight="12.75"/>
  <cols>
    <col min="1" max="1" width="3" bestFit="1" customWidth="1"/>
    <col min="2" max="2" width="24.85546875" customWidth="1"/>
    <col min="3" max="3" width="14.85546875" customWidth="1"/>
    <col min="5" max="5" width="18.28515625" customWidth="1"/>
  </cols>
  <sheetData>
    <row r="1" spans="1:6" ht="24.75" customHeight="1">
      <c r="A1" s="539" t="s">
        <v>591</v>
      </c>
      <c r="B1" s="539"/>
      <c r="C1" s="539"/>
      <c r="D1" s="539"/>
      <c r="E1" s="539"/>
      <c r="F1" s="539"/>
    </row>
    <row r="3" spans="1:6">
      <c r="A3" s="475" t="s">
        <v>448</v>
      </c>
      <c r="B3" s="476"/>
      <c r="C3" s="476"/>
      <c r="D3" s="476"/>
      <c r="E3" s="476"/>
    </row>
    <row r="4" spans="1:6" ht="45">
      <c r="A4" s="282" t="s">
        <v>165</v>
      </c>
      <c r="B4" s="282" t="s">
        <v>52</v>
      </c>
      <c r="C4" s="282" t="s">
        <v>449</v>
      </c>
      <c r="D4" s="282" t="s">
        <v>450</v>
      </c>
      <c r="E4" s="282" t="s">
        <v>451</v>
      </c>
    </row>
    <row r="5" spans="1:6" ht="15">
      <c r="A5" s="282">
        <v>1</v>
      </c>
      <c r="B5" s="282">
        <v>2</v>
      </c>
      <c r="C5" s="282">
        <v>3</v>
      </c>
      <c r="D5" s="282">
        <v>4</v>
      </c>
      <c r="E5" s="282">
        <v>5</v>
      </c>
    </row>
    <row r="6" spans="1:6" ht="25.5">
      <c r="A6" s="405">
        <v>1</v>
      </c>
      <c r="B6" s="406" t="s">
        <v>259</v>
      </c>
      <c r="C6" s="407">
        <v>1194932</v>
      </c>
      <c r="D6" s="407">
        <v>0</v>
      </c>
      <c r="E6" s="407">
        <v>1194932</v>
      </c>
    </row>
    <row r="7" spans="1:6" ht="25.5">
      <c r="A7" s="405">
        <v>2</v>
      </c>
      <c r="B7" s="406" t="s">
        <v>263</v>
      </c>
      <c r="C7" s="407">
        <v>810730460</v>
      </c>
      <c r="D7" s="407">
        <v>0</v>
      </c>
      <c r="E7" s="407">
        <v>810730460</v>
      </c>
    </row>
    <row r="8" spans="1:6" ht="38.25">
      <c r="A8" s="405">
        <v>3</v>
      </c>
      <c r="B8" s="406" t="s">
        <v>266</v>
      </c>
      <c r="C8" s="407">
        <v>390000</v>
      </c>
      <c r="D8" s="407">
        <v>0</v>
      </c>
      <c r="E8" s="407">
        <v>390000</v>
      </c>
    </row>
    <row r="9" spans="1:6" ht="51">
      <c r="A9" s="408">
        <v>4</v>
      </c>
      <c r="B9" s="409" t="s">
        <v>267</v>
      </c>
      <c r="C9" s="410">
        <v>812315392</v>
      </c>
      <c r="D9" s="410">
        <v>0</v>
      </c>
      <c r="E9" s="410">
        <v>812315392</v>
      </c>
    </row>
    <row r="10" spans="1:6" ht="38.25">
      <c r="A10" s="405">
        <v>5</v>
      </c>
      <c r="B10" s="406" t="s">
        <v>269</v>
      </c>
      <c r="C10" s="407">
        <v>75675</v>
      </c>
      <c r="D10" s="407">
        <v>0</v>
      </c>
      <c r="E10" s="407">
        <v>75675</v>
      </c>
    </row>
    <row r="11" spans="1:6" ht="51">
      <c r="A11" s="405">
        <v>6</v>
      </c>
      <c r="B11" s="406" t="s">
        <v>452</v>
      </c>
      <c r="C11" s="407">
        <v>22370534</v>
      </c>
      <c r="D11" s="407">
        <v>0</v>
      </c>
      <c r="E11" s="407">
        <v>22370534</v>
      </c>
    </row>
    <row r="12" spans="1:6" ht="25.5">
      <c r="A12" s="405">
        <v>7</v>
      </c>
      <c r="B12" s="409" t="s">
        <v>272</v>
      </c>
      <c r="C12" s="410">
        <v>22446209</v>
      </c>
      <c r="D12" s="410">
        <v>0</v>
      </c>
      <c r="E12" s="410">
        <v>22446209</v>
      </c>
    </row>
    <row r="13" spans="1:6" ht="38.25">
      <c r="A13" s="408">
        <v>8</v>
      </c>
      <c r="B13" s="406" t="s">
        <v>279</v>
      </c>
      <c r="C13" s="407">
        <v>4215651</v>
      </c>
      <c r="D13" s="407">
        <v>0</v>
      </c>
      <c r="E13" s="407">
        <v>4215651</v>
      </c>
    </row>
    <row r="14" spans="1:6" ht="38.25">
      <c r="A14" s="405">
        <v>9</v>
      </c>
      <c r="B14" s="406" t="s">
        <v>281</v>
      </c>
      <c r="C14" s="407">
        <v>60000</v>
      </c>
      <c r="D14" s="407">
        <v>0</v>
      </c>
      <c r="E14" s="407">
        <v>60000</v>
      </c>
    </row>
    <row r="15" spans="1:6" ht="25.5">
      <c r="A15" s="405">
        <v>10</v>
      </c>
      <c r="B15" s="409" t="s">
        <v>282</v>
      </c>
      <c r="C15" s="410">
        <v>4275651</v>
      </c>
      <c r="D15" s="410">
        <v>0</v>
      </c>
      <c r="E15" s="410">
        <v>4275651</v>
      </c>
    </row>
    <row r="16" spans="1:6" ht="38.25">
      <c r="A16" s="405">
        <v>11</v>
      </c>
      <c r="B16" s="409" t="s">
        <v>453</v>
      </c>
      <c r="C16" s="410">
        <v>48247110</v>
      </c>
      <c r="D16" s="410">
        <v>0</v>
      </c>
      <c r="E16" s="410">
        <v>48247110</v>
      </c>
    </row>
    <row r="17" spans="1:5" ht="25.5">
      <c r="A17" s="408">
        <v>12</v>
      </c>
      <c r="B17" s="409" t="s">
        <v>288</v>
      </c>
      <c r="C17" s="410">
        <v>887284362</v>
      </c>
      <c r="D17" s="410">
        <v>0</v>
      </c>
      <c r="E17" s="410">
        <v>887284362</v>
      </c>
    </row>
    <row r="18" spans="1:5" ht="38.25">
      <c r="A18" s="405">
        <v>13</v>
      </c>
      <c r="B18" s="406" t="s">
        <v>454</v>
      </c>
      <c r="C18" s="407">
        <v>745280898</v>
      </c>
      <c r="D18" s="407">
        <v>0</v>
      </c>
      <c r="E18" s="407">
        <v>745280898</v>
      </c>
    </row>
    <row r="19" spans="1:5" ht="25.5">
      <c r="A19" s="405">
        <v>14</v>
      </c>
      <c r="B19" s="406" t="s">
        <v>292</v>
      </c>
      <c r="C19" s="407">
        <v>131658923</v>
      </c>
      <c r="D19" s="407">
        <v>0</v>
      </c>
      <c r="E19" s="407">
        <v>131658923</v>
      </c>
    </row>
    <row r="20" spans="1:5" ht="25.5">
      <c r="A20" s="405">
        <v>15</v>
      </c>
      <c r="B20" s="406" t="s">
        <v>293</v>
      </c>
      <c r="C20" s="407">
        <v>8287974</v>
      </c>
      <c r="D20" s="407">
        <v>0</v>
      </c>
      <c r="E20" s="407">
        <v>8287974</v>
      </c>
    </row>
    <row r="21" spans="1:5" ht="25.5">
      <c r="A21" s="408">
        <v>16</v>
      </c>
      <c r="B21" s="409" t="s">
        <v>294</v>
      </c>
      <c r="C21" s="410">
        <v>885227795</v>
      </c>
      <c r="D21" s="410">
        <v>0</v>
      </c>
      <c r="E21" s="410">
        <v>885227795</v>
      </c>
    </row>
    <row r="22" spans="1:5" ht="38.25">
      <c r="A22" s="405">
        <v>17</v>
      </c>
      <c r="B22" s="406" t="s">
        <v>297</v>
      </c>
      <c r="C22" s="407">
        <v>928937</v>
      </c>
      <c r="D22" s="407">
        <v>0</v>
      </c>
      <c r="E22" s="407">
        <v>928937</v>
      </c>
    </row>
    <row r="23" spans="1:5" ht="51">
      <c r="A23" s="405">
        <v>18</v>
      </c>
      <c r="B23" s="406" t="s">
        <v>301</v>
      </c>
      <c r="C23" s="407">
        <v>1127630</v>
      </c>
      <c r="D23" s="407">
        <v>0</v>
      </c>
      <c r="E23" s="407">
        <v>1127630</v>
      </c>
    </row>
    <row r="24" spans="1:5" ht="25.5">
      <c r="A24" s="405">
        <v>19</v>
      </c>
      <c r="B24" s="409" t="s">
        <v>302</v>
      </c>
      <c r="C24" s="410">
        <v>2056567</v>
      </c>
      <c r="D24" s="410">
        <v>0</v>
      </c>
      <c r="E24" s="410">
        <v>2056567</v>
      </c>
    </row>
    <row r="25" spans="1:5" ht="25.5">
      <c r="A25" s="408">
        <v>20</v>
      </c>
      <c r="B25" s="409" t="s">
        <v>303</v>
      </c>
      <c r="C25" s="410">
        <v>887284362</v>
      </c>
      <c r="D25" s="410">
        <v>0</v>
      </c>
      <c r="E25" s="410">
        <v>887284362</v>
      </c>
    </row>
  </sheetData>
  <mergeCells count="2">
    <mergeCell ref="A3:E3"/>
    <mergeCell ref="A1:F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28"/>
  <sheetViews>
    <sheetView view="pageBreakPreview" zoomScale="60" zoomScaleNormal="100" workbookViewId="0">
      <selection sqref="A1:F1"/>
    </sheetView>
  </sheetViews>
  <sheetFormatPr defaultRowHeight="12.75"/>
  <cols>
    <col min="1" max="1" width="3" bestFit="1" customWidth="1"/>
    <col min="2" max="2" width="34" customWidth="1"/>
    <col min="3" max="3" width="19.140625" customWidth="1"/>
    <col min="4" max="4" width="15" customWidth="1"/>
    <col min="5" max="5" width="13.42578125" bestFit="1" customWidth="1"/>
  </cols>
  <sheetData>
    <row r="1" spans="1:6">
      <c r="A1" s="556" t="s">
        <v>590</v>
      </c>
      <c r="B1" s="556"/>
      <c r="C1" s="556"/>
      <c r="D1" s="556"/>
      <c r="E1" s="556"/>
      <c r="F1" s="556"/>
    </row>
    <row r="3" spans="1:6">
      <c r="A3" s="475" t="s">
        <v>455</v>
      </c>
      <c r="B3" s="476"/>
      <c r="C3" s="476"/>
      <c r="D3" s="476"/>
      <c r="E3" s="476"/>
    </row>
    <row r="4" spans="1:6" ht="30">
      <c r="A4" s="282" t="s">
        <v>165</v>
      </c>
      <c r="B4" s="282" t="s">
        <v>52</v>
      </c>
      <c r="C4" s="282" t="s">
        <v>449</v>
      </c>
      <c r="D4" s="282" t="s">
        <v>450</v>
      </c>
      <c r="E4" s="282" t="s">
        <v>451</v>
      </c>
    </row>
    <row r="5" spans="1:6" ht="15">
      <c r="A5" s="282">
        <v>1</v>
      </c>
      <c r="B5" s="282">
        <v>2</v>
      </c>
      <c r="C5" s="282">
        <v>3</v>
      </c>
      <c r="D5" s="282">
        <v>4</v>
      </c>
      <c r="E5" s="282">
        <v>5</v>
      </c>
    </row>
    <row r="6" spans="1:6" ht="25.5">
      <c r="A6" s="405">
        <v>1</v>
      </c>
      <c r="B6" s="406" t="s">
        <v>305</v>
      </c>
      <c r="C6" s="407">
        <v>17314128</v>
      </c>
      <c r="D6" s="407">
        <v>0</v>
      </c>
      <c r="E6" s="407">
        <v>17314128</v>
      </c>
    </row>
    <row r="7" spans="1:6" ht="38.25">
      <c r="A7" s="405">
        <v>2</v>
      </c>
      <c r="B7" s="406" t="s">
        <v>306</v>
      </c>
      <c r="C7" s="407">
        <v>75695</v>
      </c>
      <c r="D7" s="407">
        <v>0</v>
      </c>
      <c r="E7" s="407">
        <v>75695</v>
      </c>
    </row>
    <row r="8" spans="1:6" ht="25.5">
      <c r="A8" s="405">
        <v>3</v>
      </c>
      <c r="B8" s="406" t="s">
        <v>307</v>
      </c>
      <c r="C8" s="407">
        <v>2967091</v>
      </c>
      <c r="D8" s="407">
        <v>0</v>
      </c>
      <c r="E8" s="407">
        <v>2967091</v>
      </c>
    </row>
    <row r="9" spans="1:6" ht="38.25">
      <c r="A9" s="405">
        <v>4</v>
      </c>
      <c r="B9" s="409" t="s">
        <v>308</v>
      </c>
      <c r="C9" s="410">
        <v>20356914</v>
      </c>
      <c r="D9" s="410">
        <v>0</v>
      </c>
      <c r="E9" s="410">
        <v>20356914</v>
      </c>
    </row>
    <row r="10" spans="1:6" ht="38.25">
      <c r="A10" s="405">
        <v>5</v>
      </c>
      <c r="B10" s="406" t="s">
        <v>309</v>
      </c>
      <c r="C10" s="407">
        <v>30767421</v>
      </c>
      <c r="D10" s="407">
        <v>0</v>
      </c>
      <c r="E10" s="407">
        <v>30767421</v>
      </c>
    </row>
    <row r="11" spans="1:6" ht="25.5">
      <c r="A11" s="405">
        <v>6</v>
      </c>
      <c r="B11" s="406" t="s">
        <v>310</v>
      </c>
      <c r="C11" s="407">
        <v>53440888</v>
      </c>
      <c r="D11" s="407">
        <v>0</v>
      </c>
      <c r="E11" s="407">
        <v>53440888</v>
      </c>
    </row>
    <row r="12" spans="1:6" ht="25.5">
      <c r="A12" s="405">
        <v>7</v>
      </c>
      <c r="B12" s="406" t="s">
        <v>311</v>
      </c>
      <c r="C12" s="407">
        <v>17352587</v>
      </c>
      <c r="D12" s="407">
        <v>0</v>
      </c>
      <c r="E12" s="407">
        <v>17352587</v>
      </c>
    </row>
    <row r="13" spans="1:6" ht="25.5">
      <c r="A13" s="405">
        <v>8</v>
      </c>
      <c r="B13" s="406" t="s">
        <v>312</v>
      </c>
      <c r="C13" s="407">
        <v>2720947</v>
      </c>
      <c r="D13" s="407">
        <v>0</v>
      </c>
      <c r="E13" s="407">
        <v>2720947</v>
      </c>
    </row>
    <row r="14" spans="1:6" ht="25.5">
      <c r="A14" s="405">
        <v>9</v>
      </c>
      <c r="B14" s="409" t="s">
        <v>313</v>
      </c>
      <c r="C14" s="410">
        <v>104281843</v>
      </c>
      <c r="D14" s="410">
        <v>0</v>
      </c>
      <c r="E14" s="410">
        <v>104281843</v>
      </c>
    </row>
    <row r="15" spans="1:6">
      <c r="A15" s="405">
        <v>10</v>
      </c>
      <c r="B15" s="406" t="s">
        <v>314</v>
      </c>
      <c r="C15" s="407">
        <v>2375065</v>
      </c>
      <c r="D15" s="407">
        <v>0</v>
      </c>
      <c r="E15" s="407">
        <v>2375065</v>
      </c>
    </row>
    <row r="16" spans="1:6">
      <c r="A16" s="405">
        <v>11</v>
      </c>
      <c r="B16" s="406" t="s">
        <v>315</v>
      </c>
      <c r="C16" s="407">
        <v>24101704</v>
      </c>
      <c r="D16" s="407">
        <v>0</v>
      </c>
      <c r="E16" s="407">
        <v>24101704</v>
      </c>
    </row>
    <row r="17" spans="1:5" ht="25.5">
      <c r="A17" s="405">
        <v>12</v>
      </c>
      <c r="B17" s="409" t="s">
        <v>317</v>
      </c>
      <c r="C17" s="410">
        <v>26476769</v>
      </c>
      <c r="D17" s="410">
        <v>0</v>
      </c>
      <c r="E17" s="410">
        <v>26476769</v>
      </c>
    </row>
    <row r="18" spans="1:5">
      <c r="A18" s="405">
        <v>13</v>
      </c>
      <c r="B18" s="406" t="s">
        <v>318</v>
      </c>
      <c r="C18" s="407">
        <v>27140374</v>
      </c>
      <c r="D18" s="407">
        <v>0</v>
      </c>
      <c r="E18" s="407">
        <v>27140374</v>
      </c>
    </row>
    <row r="19" spans="1:5">
      <c r="A19" s="405">
        <v>14</v>
      </c>
      <c r="B19" s="406" t="s">
        <v>319</v>
      </c>
      <c r="C19" s="407">
        <v>14933029</v>
      </c>
      <c r="D19" s="407">
        <v>0</v>
      </c>
      <c r="E19" s="407">
        <v>14933029</v>
      </c>
    </row>
    <row r="20" spans="1:5">
      <c r="A20" s="405">
        <v>15</v>
      </c>
      <c r="B20" s="406" t="s">
        <v>320</v>
      </c>
      <c r="C20" s="407">
        <v>5869268</v>
      </c>
      <c r="D20" s="407">
        <v>0</v>
      </c>
      <c r="E20" s="407">
        <v>5869268</v>
      </c>
    </row>
    <row r="21" spans="1:5" ht="25.5">
      <c r="A21" s="405">
        <v>16</v>
      </c>
      <c r="B21" s="409" t="s">
        <v>321</v>
      </c>
      <c r="C21" s="410">
        <v>47942671</v>
      </c>
      <c r="D21" s="410">
        <v>0</v>
      </c>
      <c r="E21" s="410">
        <v>47942671</v>
      </c>
    </row>
    <row r="22" spans="1:5">
      <c r="A22" s="405">
        <v>17</v>
      </c>
      <c r="B22" s="409" t="s">
        <v>322</v>
      </c>
      <c r="C22" s="410">
        <v>7633172</v>
      </c>
      <c r="D22" s="410">
        <v>0</v>
      </c>
      <c r="E22" s="410">
        <v>7633172</v>
      </c>
    </row>
    <row r="23" spans="1:5">
      <c r="A23" s="405">
        <v>18</v>
      </c>
      <c r="B23" s="409" t="s">
        <v>323</v>
      </c>
      <c r="C23" s="410">
        <v>34338759</v>
      </c>
      <c r="D23" s="410">
        <v>0</v>
      </c>
      <c r="E23" s="410">
        <v>34338759</v>
      </c>
    </row>
    <row r="24" spans="1:5" ht="25.5">
      <c r="A24" s="405">
        <v>19</v>
      </c>
      <c r="B24" s="409" t="s">
        <v>324</v>
      </c>
      <c r="C24" s="410">
        <v>8247386</v>
      </c>
      <c r="D24" s="410">
        <v>0</v>
      </c>
      <c r="E24" s="410">
        <v>8247386</v>
      </c>
    </row>
    <row r="25" spans="1:5" ht="38.25">
      <c r="A25" s="405">
        <v>20</v>
      </c>
      <c r="B25" s="406" t="s">
        <v>325</v>
      </c>
      <c r="C25" s="407">
        <v>40588</v>
      </c>
      <c r="D25" s="407">
        <v>0</v>
      </c>
      <c r="E25" s="407">
        <v>40588</v>
      </c>
    </row>
    <row r="26" spans="1:5" ht="38.25">
      <c r="A26" s="405">
        <v>21</v>
      </c>
      <c r="B26" s="409" t="s">
        <v>326</v>
      </c>
      <c r="C26" s="410">
        <v>40588</v>
      </c>
      <c r="D26" s="410">
        <v>0</v>
      </c>
      <c r="E26" s="410">
        <v>40588</v>
      </c>
    </row>
    <row r="27" spans="1:5" ht="25.5">
      <c r="A27" s="405">
        <v>22</v>
      </c>
      <c r="B27" s="409" t="s">
        <v>327</v>
      </c>
      <c r="C27" s="410">
        <v>40588</v>
      </c>
      <c r="D27" s="410">
        <v>0</v>
      </c>
      <c r="E27" s="410">
        <v>40588</v>
      </c>
    </row>
    <row r="28" spans="1:5" ht="25.5">
      <c r="A28" s="405">
        <v>23</v>
      </c>
      <c r="B28" s="409" t="s">
        <v>456</v>
      </c>
      <c r="C28" s="410">
        <v>8287974</v>
      </c>
      <c r="D28" s="410">
        <v>0</v>
      </c>
      <c r="E28" s="410">
        <v>8287974</v>
      </c>
    </row>
  </sheetData>
  <mergeCells count="2">
    <mergeCell ref="A3:E3"/>
    <mergeCell ref="A1:F1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7"/>
  <sheetViews>
    <sheetView view="pageBreakPreview" topLeftCell="A55" zoomScale="60" zoomScaleNormal="100" workbookViewId="0">
      <selection sqref="A1:H1"/>
    </sheetView>
  </sheetViews>
  <sheetFormatPr defaultRowHeight="12.75"/>
  <cols>
    <col min="1" max="1" width="4" bestFit="1" customWidth="1"/>
    <col min="2" max="2" width="21.7109375" customWidth="1"/>
    <col min="3" max="3" width="13.42578125" customWidth="1"/>
    <col min="4" max="4" width="17" customWidth="1"/>
    <col min="5" max="5" width="17.140625" customWidth="1"/>
    <col min="6" max="6" width="13.5703125" customWidth="1"/>
    <col min="7" max="7" width="14.5703125" customWidth="1"/>
    <col min="8" max="8" width="20.28515625" customWidth="1"/>
    <col min="9" max="10" width="17" customWidth="1"/>
    <col min="11" max="11" width="13.42578125" customWidth="1"/>
    <col min="12" max="12" width="15" customWidth="1"/>
    <col min="13" max="13" width="13.42578125" customWidth="1"/>
    <col min="14" max="14" width="15.140625" customWidth="1"/>
    <col min="15" max="15" width="15.42578125" customWidth="1"/>
  </cols>
  <sheetData>
    <row r="1" spans="1:15">
      <c r="A1" s="431" t="s">
        <v>610</v>
      </c>
      <c r="B1" s="432"/>
      <c r="C1" s="432"/>
      <c r="D1" s="432"/>
      <c r="E1" s="432"/>
      <c r="F1" s="432"/>
      <c r="G1" s="432"/>
      <c r="H1" s="432"/>
      <c r="I1" s="33"/>
    </row>
    <row r="3" spans="1:15">
      <c r="A3" s="475" t="s">
        <v>580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</row>
    <row r="4" spans="1:15" ht="120">
      <c r="A4" s="282" t="s">
        <v>165</v>
      </c>
      <c r="B4" s="282" t="s">
        <v>52</v>
      </c>
      <c r="C4" s="282" t="s">
        <v>58</v>
      </c>
      <c r="D4" s="282" t="s">
        <v>166</v>
      </c>
      <c r="E4" s="282" t="s">
        <v>366</v>
      </c>
      <c r="F4" s="282" t="s">
        <v>167</v>
      </c>
      <c r="G4" s="282" t="s">
        <v>367</v>
      </c>
      <c r="H4" s="282" t="s">
        <v>168</v>
      </c>
      <c r="I4" s="282" t="s">
        <v>171</v>
      </c>
      <c r="J4" s="282" t="s">
        <v>175</v>
      </c>
      <c r="K4" s="282" t="s">
        <v>176</v>
      </c>
      <c r="L4" s="282" t="s">
        <v>177</v>
      </c>
      <c r="M4" s="282" t="s">
        <v>178</v>
      </c>
      <c r="N4" s="282" t="s">
        <v>179</v>
      </c>
      <c r="O4" s="282" t="s">
        <v>368</v>
      </c>
    </row>
    <row r="5" spans="1:15" ht="38.25">
      <c r="A5" s="283">
        <v>1</v>
      </c>
      <c r="B5" s="284" t="s">
        <v>369</v>
      </c>
      <c r="C5" s="285">
        <v>13596157</v>
      </c>
      <c r="D5" s="285">
        <v>0</v>
      </c>
      <c r="E5" s="285">
        <v>0</v>
      </c>
      <c r="F5" s="285">
        <v>13596157</v>
      </c>
      <c r="G5" s="285">
        <v>0</v>
      </c>
      <c r="H5" s="285">
        <v>0</v>
      </c>
      <c r="I5" s="285">
        <v>0</v>
      </c>
      <c r="J5" s="285">
        <v>0</v>
      </c>
      <c r="K5" s="285">
        <v>0</v>
      </c>
      <c r="L5" s="285">
        <v>0</v>
      </c>
      <c r="M5" s="285">
        <v>0</v>
      </c>
      <c r="N5" s="285">
        <v>0</v>
      </c>
      <c r="O5" s="285">
        <v>0</v>
      </c>
    </row>
    <row r="6" spans="1:15" ht="76.5">
      <c r="A6" s="283">
        <v>2</v>
      </c>
      <c r="B6" s="284" t="s">
        <v>370</v>
      </c>
      <c r="C6" s="285">
        <v>9922262</v>
      </c>
      <c r="D6" s="285">
        <v>0</v>
      </c>
      <c r="E6" s="285">
        <v>0</v>
      </c>
      <c r="F6" s="285">
        <v>9922262</v>
      </c>
      <c r="G6" s="285">
        <v>0</v>
      </c>
      <c r="H6" s="285">
        <v>0</v>
      </c>
      <c r="I6" s="285">
        <v>0</v>
      </c>
      <c r="J6" s="285">
        <v>0</v>
      </c>
      <c r="K6" s="285">
        <v>0</v>
      </c>
      <c r="L6" s="285">
        <v>0</v>
      </c>
      <c r="M6" s="285">
        <v>0</v>
      </c>
      <c r="N6" s="285">
        <v>0</v>
      </c>
      <c r="O6" s="285">
        <v>0</v>
      </c>
    </row>
    <row r="7" spans="1:15" ht="51">
      <c r="A7" s="283">
        <v>3</v>
      </c>
      <c r="B7" s="284" t="s">
        <v>371</v>
      </c>
      <c r="C7" s="285">
        <v>1800000</v>
      </c>
      <c r="D7" s="285">
        <v>0</v>
      </c>
      <c r="E7" s="285">
        <v>0</v>
      </c>
      <c r="F7" s="285">
        <v>1800000</v>
      </c>
      <c r="G7" s="285">
        <v>0</v>
      </c>
      <c r="H7" s="285">
        <v>0</v>
      </c>
      <c r="I7" s="285">
        <v>0</v>
      </c>
      <c r="J7" s="285">
        <v>0</v>
      </c>
      <c r="K7" s="285">
        <v>0</v>
      </c>
      <c r="L7" s="285">
        <v>0</v>
      </c>
      <c r="M7" s="285">
        <v>0</v>
      </c>
      <c r="N7" s="285">
        <v>0</v>
      </c>
      <c r="O7" s="285">
        <v>0</v>
      </c>
    </row>
    <row r="8" spans="1:15" ht="63.75">
      <c r="A8" s="283">
        <v>4</v>
      </c>
      <c r="B8" s="284" t="s">
        <v>372</v>
      </c>
      <c r="C8" s="285">
        <v>5333552</v>
      </c>
      <c r="D8" s="285">
        <v>0</v>
      </c>
      <c r="E8" s="285">
        <v>0</v>
      </c>
      <c r="F8" s="285">
        <v>5333552</v>
      </c>
      <c r="G8" s="285">
        <v>0</v>
      </c>
      <c r="H8" s="285">
        <v>0</v>
      </c>
      <c r="I8" s="285">
        <v>0</v>
      </c>
      <c r="J8" s="285">
        <v>0</v>
      </c>
      <c r="K8" s="285">
        <v>0</v>
      </c>
      <c r="L8" s="285">
        <v>0</v>
      </c>
      <c r="M8" s="285">
        <v>0</v>
      </c>
      <c r="N8" s="285">
        <v>0</v>
      </c>
      <c r="O8" s="285">
        <v>0</v>
      </c>
    </row>
    <row r="9" spans="1:15" ht="38.25">
      <c r="A9" s="283">
        <v>5</v>
      </c>
      <c r="B9" s="284" t="s">
        <v>373</v>
      </c>
      <c r="C9" s="285">
        <v>115450</v>
      </c>
      <c r="D9" s="285">
        <v>0</v>
      </c>
      <c r="E9" s="285">
        <v>0</v>
      </c>
      <c r="F9" s="285">
        <v>115450</v>
      </c>
      <c r="G9" s="285">
        <v>0</v>
      </c>
      <c r="H9" s="285">
        <v>0</v>
      </c>
      <c r="I9" s="285">
        <v>0</v>
      </c>
      <c r="J9" s="285">
        <v>0</v>
      </c>
      <c r="K9" s="285">
        <v>0</v>
      </c>
      <c r="L9" s="285">
        <v>0</v>
      </c>
      <c r="M9" s="285">
        <v>0</v>
      </c>
      <c r="N9" s="285">
        <v>0</v>
      </c>
      <c r="O9" s="285">
        <v>0</v>
      </c>
    </row>
    <row r="10" spans="1:15" ht="38.25">
      <c r="A10" s="283">
        <v>6</v>
      </c>
      <c r="B10" s="284" t="s">
        <v>374</v>
      </c>
      <c r="C10" s="285">
        <v>30767421</v>
      </c>
      <c r="D10" s="285">
        <v>0</v>
      </c>
      <c r="E10" s="285">
        <v>0</v>
      </c>
      <c r="F10" s="285">
        <v>30767421</v>
      </c>
      <c r="G10" s="285">
        <v>0</v>
      </c>
      <c r="H10" s="285">
        <v>0</v>
      </c>
      <c r="I10" s="285">
        <v>0</v>
      </c>
      <c r="J10" s="285">
        <v>0</v>
      </c>
      <c r="K10" s="285">
        <v>0</v>
      </c>
      <c r="L10" s="285">
        <v>0</v>
      </c>
      <c r="M10" s="285">
        <v>0</v>
      </c>
      <c r="N10" s="285">
        <v>0</v>
      </c>
      <c r="O10" s="285">
        <v>0</v>
      </c>
    </row>
    <row r="11" spans="1:15" ht="63.75">
      <c r="A11" s="283">
        <v>7</v>
      </c>
      <c r="B11" s="284" t="s">
        <v>375</v>
      </c>
      <c r="C11" s="285">
        <v>54034388</v>
      </c>
      <c r="D11" s="285">
        <v>0</v>
      </c>
      <c r="E11" s="285">
        <v>0</v>
      </c>
      <c r="F11" s="285">
        <v>10992429</v>
      </c>
      <c r="G11" s="285">
        <v>0</v>
      </c>
      <c r="H11" s="285">
        <v>25690659</v>
      </c>
      <c r="I11" s="285">
        <v>0</v>
      </c>
      <c r="J11" s="285">
        <v>0</v>
      </c>
      <c r="K11" s="285">
        <v>14132100</v>
      </c>
      <c r="L11" s="285">
        <v>2619200</v>
      </c>
      <c r="M11" s="285">
        <v>600000</v>
      </c>
      <c r="N11" s="285">
        <v>0</v>
      </c>
      <c r="O11" s="285">
        <v>0</v>
      </c>
    </row>
    <row r="12" spans="1:15" ht="38.25">
      <c r="A12" s="283">
        <v>8</v>
      </c>
      <c r="B12" s="284" t="s">
        <v>376</v>
      </c>
      <c r="C12" s="285">
        <v>593500</v>
      </c>
      <c r="D12" s="285">
        <v>0</v>
      </c>
      <c r="E12" s="285">
        <v>0</v>
      </c>
      <c r="F12" s="285">
        <v>593500</v>
      </c>
      <c r="G12" s="285">
        <v>0</v>
      </c>
      <c r="H12" s="285">
        <v>0</v>
      </c>
      <c r="I12" s="285">
        <v>0</v>
      </c>
      <c r="J12" s="285">
        <v>0</v>
      </c>
      <c r="K12" s="285">
        <v>0</v>
      </c>
      <c r="L12" s="285">
        <v>0</v>
      </c>
      <c r="M12" s="285">
        <v>0</v>
      </c>
      <c r="N12" s="285">
        <v>0</v>
      </c>
      <c r="O12" s="285">
        <v>0</v>
      </c>
    </row>
    <row r="13" spans="1:15" ht="63.75">
      <c r="A13" s="283">
        <v>9</v>
      </c>
      <c r="B13" s="284" t="s">
        <v>377</v>
      </c>
      <c r="C13" s="285">
        <v>10998929</v>
      </c>
      <c r="D13" s="285">
        <v>0</v>
      </c>
      <c r="E13" s="285">
        <v>0</v>
      </c>
      <c r="F13" s="285">
        <v>10398929</v>
      </c>
      <c r="G13" s="285">
        <v>0</v>
      </c>
      <c r="H13" s="285">
        <v>0</v>
      </c>
      <c r="I13" s="285">
        <v>0</v>
      </c>
      <c r="J13" s="285">
        <v>0</v>
      </c>
      <c r="K13" s="285">
        <v>0</v>
      </c>
      <c r="L13" s="285">
        <v>0</v>
      </c>
      <c r="M13" s="285">
        <v>600000</v>
      </c>
      <c r="N13" s="285">
        <v>0</v>
      </c>
      <c r="O13" s="285">
        <v>0</v>
      </c>
    </row>
    <row r="14" spans="1:15" ht="38.25">
      <c r="A14" s="283">
        <v>10</v>
      </c>
      <c r="B14" s="284" t="s">
        <v>378</v>
      </c>
      <c r="C14" s="285">
        <v>16751300</v>
      </c>
      <c r="D14" s="285">
        <v>0</v>
      </c>
      <c r="E14" s="285">
        <v>0</v>
      </c>
      <c r="F14" s="285">
        <v>0</v>
      </c>
      <c r="G14" s="285">
        <v>0</v>
      </c>
      <c r="H14" s="285">
        <v>0</v>
      </c>
      <c r="I14" s="285">
        <v>0</v>
      </c>
      <c r="J14" s="285">
        <v>0</v>
      </c>
      <c r="K14" s="285">
        <v>14132100</v>
      </c>
      <c r="L14" s="285">
        <v>2619200</v>
      </c>
      <c r="M14" s="285">
        <v>0</v>
      </c>
      <c r="N14" s="285">
        <v>0</v>
      </c>
      <c r="O14" s="285">
        <v>0</v>
      </c>
    </row>
    <row r="15" spans="1:15" ht="25.5">
      <c r="A15" s="283">
        <v>11</v>
      </c>
      <c r="B15" s="284" t="s">
        <v>379</v>
      </c>
      <c r="C15" s="285">
        <v>25690659</v>
      </c>
      <c r="D15" s="285">
        <v>0</v>
      </c>
      <c r="E15" s="285">
        <v>0</v>
      </c>
      <c r="F15" s="285">
        <v>0</v>
      </c>
      <c r="G15" s="285">
        <v>0</v>
      </c>
      <c r="H15" s="285">
        <v>25690659</v>
      </c>
      <c r="I15" s="285">
        <v>0</v>
      </c>
      <c r="J15" s="285">
        <v>0</v>
      </c>
      <c r="K15" s="285">
        <v>0</v>
      </c>
      <c r="L15" s="285">
        <v>0</v>
      </c>
      <c r="M15" s="285">
        <v>0</v>
      </c>
      <c r="N15" s="285">
        <v>0</v>
      </c>
      <c r="O15" s="285">
        <v>0</v>
      </c>
    </row>
    <row r="16" spans="1:15" ht="76.5">
      <c r="A16" s="283">
        <v>12</v>
      </c>
      <c r="B16" s="287" t="s">
        <v>380</v>
      </c>
      <c r="C16" s="288">
        <v>84801809</v>
      </c>
      <c r="D16" s="288">
        <v>0</v>
      </c>
      <c r="E16" s="288">
        <v>0</v>
      </c>
      <c r="F16" s="288">
        <v>41759850</v>
      </c>
      <c r="G16" s="288">
        <v>0</v>
      </c>
      <c r="H16" s="288">
        <v>25690659</v>
      </c>
      <c r="I16" s="288">
        <v>0</v>
      </c>
      <c r="J16" s="288">
        <v>0</v>
      </c>
      <c r="K16" s="288">
        <v>14132100</v>
      </c>
      <c r="L16" s="288">
        <v>2619200</v>
      </c>
      <c r="M16" s="288">
        <v>600000</v>
      </c>
      <c r="N16" s="288">
        <v>0</v>
      </c>
      <c r="O16" s="288">
        <v>0</v>
      </c>
    </row>
    <row r="17" spans="1:15" ht="38.25">
      <c r="A17" s="283">
        <v>13</v>
      </c>
      <c r="B17" s="284" t="s">
        <v>381</v>
      </c>
      <c r="C17" s="285">
        <v>15064167</v>
      </c>
      <c r="D17" s="285">
        <v>0</v>
      </c>
      <c r="E17" s="285">
        <v>0</v>
      </c>
      <c r="F17" s="285">
        <v>15064167</v>
      </c>
      <c r="G17" s="285">
        <v>0</v>
      </c>
      <c r="H17" s="285">
        <v>0</v>
      </c>
      <c r="I17" s="285">
        <v>0</v>
      </c>
      <c r="J17" s="285">
        <v>0</v>
      </c>
      <c r="K17" s="285">
        <v>0</v>
      </c>
      <c r="L17" s="285">
        <v>0</v>
      </c>
      <c r="M17" s="285">
        <v>0</v>
      </c>
      <c r="N17" s="285">
        <v>0</v>
      </c>
      <c r="O17" s="285">
        <v>0</v>
      </c>
    </row>
    <row r="18" spans="1:15" ht="63.75">
      <c r="A18" s="283">
        <v>14</v>
      </c>
      <c r="B18" s="284" t="s">
        <v>382</v>
      </c>
      <c r="C18" s="285">
        <v>3030907</v>
      </c>
      <c r="D18" s="285">
        <v>0</v>
      </c>
      <c r="E18" s="285">
        <v>0</v>
      </c>
      <c r="F18" s="285">
        <v>0</v>
      </c>
      <c r="G18" s="285">
        <v>0</v>
      </c>
      <c r="H18" s="285">
        <v>3030907</v>
      </c>
      <c r="I18" s="285">
        <v>0</v>
      </c>
      <c r="J18" s="285">
        <v>0</v>
      </c>
      <c r="K18" s="285">
        <v>0</v>
      </c>
      <c r="L18" s="285">
        <v>0</v>
      </c>
      <c r="M18" s="285">
        <v>0</v>
      </c>
      <c r="N18" s="285">
        <v>0</v>
      </c>
      <c r="O18" s="285">
        <v>0</v>
      </c>
    </row>
    <row r="19" spans="1:15" ht="25.5">
      <c r="A19" s="283">
        <v>15</v>
      </c>
      <c r="B19" s="284" t="s">
        <v>383</v>
      </c>
      <c r="C19" s="285">
        <v>3030907</v>
      </c>
      <c r="D19" s="285">
        <v>0</v>
      </c>
      <c r="E19" s="285">
        <v>0</v>
      </c>
      <c r="F19" s="285">
        <v>0</v>
      </c>
      <c r="G19" s="285">
        <v>0</v>
      </c>
      <c r="H19" s="285">
        <v>3030907</v>
      </c>
      <c r="I19" s="285">
        <v>0</v>
      </c>
      <c r="J19" s="285">
        <v>0</v>
      </c>
      <c r="K19" s="285">
        <v>0</v>
      </c>
      <c r="L19" s="285">
        <v>0</v>
      </c>
      <c r="M19" s="285">
        <v>0</v>
      </c>
      <c r="N19" s="285">
        <v>0</v>
      </c>
      <c r="O19" s="285">
        <v>0</v>
      </c>
    </row>
    <row r="20" spans="1:15" ht="76.5">
      <c r="A20" s="283">
        <v>16</v>
      </c>
      <c r="B20" s="287" t="s">
        <v>384</v>
      </c>
      <c r="C20" s="288">
        <v>18095074</v>
      </c>
      <c r="D20" s="288">
        <v>0</v>
      </c>
      <c r="E20" s="288">
        <v>0</v>
      </c>
      <c r="F20" s="288">
        <v>15064167</v>
      </c>
      <c r="G20" s="288">
        <v>0</v>
      </c>
      <c r="H20" s="288">
        <v>3030907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</row>
    <row r="21" spans="1:15" ht="38.25">
      <c r="A21" s="283">
        <v>17</v>
      </c>
      <c r="B21" s="284" t="s">
        <v>385</v>
      </c>
      <c r="C21" s="285">
        <v>22048</v>
      </c>
      <c r="D21" s="285">
        <v>0</v>
      </c>
      <c r="E21" s="285">
        <v>0</v>
      </c>
      <c r="F21" s="285">
        <v>0</v>
      </c>
      <c r="G21" s="285">
        <v>0</v>
      </c>
      <c r="H21" s="285">
        <v>0</v>
      </c>
      <c r="I21" s="285">
        <v>0</v>
      </c>
      <c r="J21" s="285">
        <v>0</v>
      </c>
      <c r="K21" s="285">
        <v>0</v>
      </c>
      <c r="L21" s="285">
        <v>0</v>
      </c>
      <c r="M21" s="285">
        <v>0</v>
      </c>
      <c r="N21" s="285">
        <v>0</v>
      </c>
      <c r="O21" s="285">
        <v>22048</v>
      </c>
    </row>
    <row r="22" spans="1:15" ht="63.75">
      <c r="A22" s="283">
        <v>18</v>
      </c>
      <c r="B22" s="284" t="s">
        <v>386</v>
      </c>
      <c r="C22" s="285">
        <v>22048</v>
      </c>
      <c r="D22" s="285">
        <v>0</v>
      </c>
      <c r="E22" s="285">
        <v>0</v>
      </c>
      <c r="F22" s="285">
        <v>0</v>
      </c>
      <c r="G22" s="285">
        <v>0</v>
      </c>
      <c r="H22" s="285">
        <v>0</v>
      </c>
      <c r="I22" s="285">
        <v>0</v>
      </c>
      <c r="J22" s="285">
        <v>0</v>
      </c>
      <c r="K22" s="285">
        <v>0</v>
      </c>
      <c r="L22" s="285">
        <v>0</v>
      </c>
      <c r="M22" s="285">
        <v>0</v>
      </c>
      <c r="N22" s="285">
        <v>0</v>
      </c>
      <c r="O22" s="285">
        <v>22048</v>
      </c>
    </row>
    <row r="23" spans="1:15" ht="25.5">
      <c r="A23" s="283">
        <v>19</v>
      </c>
      <c r="B23" s="284" t="s">
        <v>387</v>
      </c>
      <c r="C23" s="285">
        <v>22048</v>
      </c>
      <c r="D23" s="285">
        <v>0</v>
      </c>
      <c r="E23" s="285">
        <v>0</v>
      </c>
      <c r="F23" s="285">
        <v>0</v>
      </c>
      <c r="G23" s="285">
        <v>0</v>
      </c>
      <c r="H23" s="285">
        <v>0</v>
      </c>
      <c r="I23" s="285">
        <v>0</v>
      </c>
      <c r="J23" s="285">
        <v>0</v>
      </c>
      <c r="K23" s="285">
        <v>0</v>
      </c>
      <c r="L23" s="285">
        <v>0</v>
      </c>
      <c r="M23" s="285">
        <v>0</v>
      </c>
      <c r="N23" s="285">
        <v>0</v>
      </c>
      <c r="O23" s="285">
        <v>22048</v>
      </c>
    </row>
    <row r="24" spans="1:15" ht="25.5">
      <c r="A24" s="283">
        <v>20</v>
      </c>
      <c r="B24" s="284" t="s">
        <v>388</v>
      </c>
      <c r="C24" s="285">
        <v>6322719</v>
      </c>
      <c r="D24" s="285">
        <v>0</v>
      </c>
      <c r="E24" s="285">
        <v>0</v>
      </c>
      <c r="F24" s="285">
        <v>0</v>
      </c>
      <c r="G24" s="285">
        <v>0</v>
      </c>
      <c r="H24" s="285">
        <v>0</v>
      </c>
      <c r="I24" s="285">
        <v>0</v>
      </c>
      <c r="J24" s="285">
        <v>0</v>
      </c>
      <c r="K24" s="285">
        <v>0</v>
      </c>
      <c r="L24" s="285">
        <v>0</v>
      </c>
      <c r="M24" s="285">
        <v>0</v>
      </c>
      <c r="N24" s="285">
        <v>0</v>
      </c>
      <c r="O24" s="285">
        <v>6322719</v>
      </c>
    </row>
    <row r="25" spans="1:15" ht="25.5">
      <c r="A25" s="283">
        <v>21</v>
      </c>
      <c r="B25" s="284" t="s">
        <v>389</v>
      </c>
      <c r="C25" s="285">
        <v>2419943</v>
      </c>
      <c r="D25" s="285">
        <v>0</v>
      </c>
      <c r="E25" s="285">
        <v>0</v>
      </c>
      <c r="F25" s="285">
        <v>0</v>
      </c>
      <c r="G25" s="285">
        <v>0</v>
      </c>
      <c r="H25" s="285">
        <v>0</v>
      </c>
      <c r="I25" s="285">
        <v>0</v>
      </c>
      <c r="J25" s="285">
        <v>0</v>
      </c>
      <c r="K25" s="285">
        <v>0</v>
      </c>
      <c r="L25" s="285">
        <v>0</v>
      </c>
      <c r="M25" s="285">
        <v>0</v>
      </c>
      <c r="N25" s="285">
        <v>0</v>
      </c>
      <c r="O25" s="285">
        <v>2419943</v>
      </c>
    </row>
    <row r="26" spans="1:15">
      <c r="A26" s="283">
        <v>22</v>
      </c>
      <c r="B26" s="284" t="s">
        <v>390</v>
      </c>
      <c r="C26" s="285">
        <v>3902776</v>
      </c>
      <c r="D26" s="285">
        <v>0</v>
      </c>
      <c r="E26" s="285">
        <v>0</v>
      </c>
      <c r="F26" s="285">
        <v>0</v>
      </c>
      <c r="G26" s="285">
        <v>0</v>
      </c>
      <c r="H26" s="285">
        <v>0</v>
      </c>
      <c r="I26" s="285">
        <v>0</v>
      </c>
      <c r="J26" s="285">
        <v>0</v>
      </c>
      <c r="K26" s="285">
        <v>0</v>
      </c>
      <c r="L26" s="285">
        <v>0</v>
      </c>
      <c r="M26" s="285">
        <v>0</v>
      </c>
      <c r="N26" s="285">
        <v>0</v>
      </c>
      <c r="O26" s="285">
        <v>3902776</v>
      </c>
    </row>
    <row r="27" spans="1:15" ht="38.25">
      <c r="A27" s="283">
        <v>23</v>
      </c>
      <c r="B27" s="284" t="s">
        <v>391</v>
      </c>
      <c r="C27" s="285">
        <v>9881598</v>
      </c>
      <c r="D27" s="285">
        <v>0</v>
      </c>
      <c r="E27" s="285">
        <v>0</v>
      </c>
      <c r="F27" s="285">
        <v>0</v>
      </c>
      <c r="G27" s="285">
        <v>0</v>
      </c>
      <c r="H27" s="285">
        <v>0</v>
      </c>
      <c r="I27" s="285">
        <v>0</v>
      </c>
      <c r="J27" s="285">
        <v>0</v>
      </c>
      <c r="K27" s="285">
        <v>0</v>
      </c>
      <c r="L27" s="285">
        <v>0</v>
      </c>
      <c r="M27" s="285">
        <v>0</v>
      </c>
      <c r="N27" s="285">
        <v>0</v>
      </c>
      <c r="O27" s="285">
        <v>9881598</v>
      </c>
    </row>
    <row r="28" spans="1:15" ht="63.75">
      <c r="A28" s="283">
        <v>24</v>
      </c>
      <c r="B28" s="284" t="s">
        <v>392</v>
      </c>
      <c r="C28" s="285">
        <v>9881598</v>
      </c>
      <c r="D28" s="285">
        <v>0</v>
      </c>
      <c r="E28" s="285">
        <v>0</v>
      </c>
      <c r="F28" s="285">
        <v>0</v>
      </c>
      <c r="G28" s="285">
        <v>0</v>
      </c>
      <c r="H28" s="285">
        <v>0</v>
      </c>
      <c r="I28" s="285">
        <v>0</v>
      </c>
      <c r="J28" s="285">
        <v>0</v>
      </c>
      <c r="K28" s="285">
        <v>0</v>
      </c>
      <c r="L28" s="285">
        <v>0</v>
      </c>
      <c r="M28" s="285">
        <v>0</v>
      </c>
      <c r="N28" s="285">
        <v>0</v>
      </c>
      <c r="O28" s="285">
        <v>9881598</v>
      </c>
    </row>
    <row r="29" spans="1:15" ht="25.5">
      <c r="A29" s="283">
        <v>25</v>
      </c>
      <c r="B29" s="284" t="s">
        <v>393</v>
      </c>
      <c r="C29" s="285">
        <v>903171</v>
      </c>
      <c r="D29" s="285">
        <v>0</v>
      </c>
      <c r="E29" s="285">
        <v>0</v>
      </c>
      <c r="F29" s="285">
        <v>0</v>
      </c>
      <c r="G29" s="285">
        <v>0</v>
      </c>
      <c r="H29" s="285">
        <v>0</v>
      </c>
      <c r="I29" s="285">
        <v>0</v>
      </c>
      <c r="J29" s="285">
        <v>0</v>
      </c>
      <c r="K29" s="285">
        <v>0</v>
      </c>
      <c r="L29" s="285">
        <v>0</v>
      </c>
      <c r="M29" s="285">
        <v>0</v>
      </c>
      <c r="N29" s="285">
        <v>0</v>
      </c>
      <c r="O29" s="285">
        <v>903171</v>
      </c>
    </row>
    <row r="30" spans="1:15" ht="51">
      <c r="A30" s="283">
        <v>26</v>
      </c>
      <c r="B30" s="284" t="s">
        <v>394</v>
      </c>
      <c r="C30" s="285">
        <v>903171</v>
      </c>
      <c r="D30" s="285">
        <v>0</v>
      </c>
      <c r="E30" s="285">
        <v>0</v>
      </c>
      <c r="F30" s="285">
        <v>0</v>
      </c>
      <c r="G30" s="285">
        <v>0</v>
      </c>
      <c r="H30" s="285">
        <v>0</v>
      </c>
      <c r="I30" s="285">
        <v>0</v>
      </c>
      <c r="J30" s="285">
        <v>0</v>
      </c>
      <c r="K30" s="285">
        <v>0</v>
      </c>
      <c r="L30" s="285">
        <v>0</v>
      </c>
      <c r="M30" s="285">
        <v>0</v>
      </c>
      <c r="N30" s="285">
        <v>0</v>
      </c>
      <c r="O30" s="285">
        <v>903171</v>
      </c>
    </row>
    <row r="31" spans="1:15" ht="51">
      <c r="A31" s="283">
        <v>27</v>
      </c>
      <c r="B31" s="284" t="s">
        <v>395</v>
      </c>
      <c r="C31" s="285">
        <v>10784769</v>
      </c>
      <c r="D31" s="285">
        <v>0</v>
      </c>
      <c r="E31" s="285">
        <v>0</v>
      </c>
      <c r="F31" s="285">
        <v>0</v>
      </c>
      <c r="G31" s="285">
        <v>0</v>
      </c>
      <c r="H31" s="285">
        <v>0</v>
      </c>
      <c r="I31" s="285">
        <v>0</v>
      </c>
      <c r="J31" s="285">
        <v>0</v>
      </c>
      <c r="K31" s="285">
        <v>0</v>
      </c>
      <c r="L31" s="285">
        <v>0</v>
      </c>
      <c r="M31" s="285">
        <v>0</v>
      </c>
      <c r="N31" s="285">
        <v>0</v>
      </c>
      <c r="O31" s="285">
        <v>10784769</v>
      </c>
    </row>
    <row r="32" spans="1:15" ht="38.25">
      <c r="A32" s="283">
        <v>28</v>
      </c>
      <c r="B32" s="284" t="s">
        <v>396</v>
      </c>
      <c r="C32" s="285">
        <v>184592</v>
      </c>
      <c r="D32" s="285">
        <v>0</v>
      </c>
      <c r="E32" s="285">
        <v>0</v>
      </c>
      <c r="F32" s="285">
        <v>0</v>
      </c>
      <c r="G32" s="285">
        <v>0</v>
      </c>
      <c r="H32" s="285">
        <v>0</v>
      </c>
      <c r="I32" s="285">
        <v>0</v>
      </c>
      <c r="J32" s="285">
        <v>21900</v>
      </c>
      <c r="K32" s="285">
        <v>0</v>
      </c>
      <c r="L32" s="285">
        <v>0</v>
      </c>
      <c r="M32" s="285">
        <v>0</v>
      </c>
      <c r="N32" s="285">
        <v>0</v>
      </c>
      <c r="O32" s="285">
        <v>162692</v>
      </c>
    </row>
    <row r="33" spans="1:15" ht="25.5">
      <c r="A33" s="283">
        <v>29</v>
      </c>
      <c r="B33" s="284" t="s">
        <v>397</v>
      </c>
      <c r="C33" s="285">
        <v>21900</v>
      </c>
      <c r="D33" s="285">
        <v>0</v>
      </c>
      <c r="E33" s="285">
        <v>0</v>
      </c>
      <c r="F33" s="285">
        <v>0</v>
      </c>
      <c r="G33" s="285">
        <v>0</v>
      </c>
      <c r="H33" s="285">
        <v>0</v>
      </c>
      <c r="I33" s="285">
        <v>0</v>
      </c>
      <c r="J33" s="285">
        <v>21900</v>
      </c>
      <c r="K33" s="285">
        <v>0</v>
      </c>
      <c r="L33" s="285">
        <v>0</v>
      </c>
      <c r="M33" s="285">
        <v>0</v>
      </c>
      <c r="N33" s="285">
        <v>0</v>
      </c>
      <c r="O33" s="285">
        <v>0</v>
      </c>
    </row>
    <row r="34" spans="1:15" ht="102">
      <c r="A34" s="283">
        <v>30</v>
      </c>
      <c r="B34" s="284" t="s">
        <v>398</v>
      </c>
      <c r="C34" s="285">
        <v>20558</v>
      </c>
      <c r="D34" s="285">
        <v>0</v>
      </c>
      <c r="E34" s="285">
        <v>0</v>
      </c>
      <c r="F34" s="285">
        <v>0</v>
      </c>
      <c r="G34" s="285">
        <v>0</v>
      </c>
      <c r="H34" s="285">
        <v>0</v>
      </c>
      <c r="I34" s="285">
        <v>0</v>
      </c>
      <c r="J34" s="285">
        <v>0</v>
      </c>
      <c r="K34" s="285">
        <v>0</v>
      </c>
      <c r="L34" s="285">
        <v>0</v>
      </c>
      <c r="M34" s="285">
        <v>0</v>
      </c>
      <c r="N34" s="285">
        <v>0</v>
      </c>
      <c r="O34" s="285">
        <v>20558</v>
      </c>
    </row>
    <row r="35" spans="1:15" ht="25.5">
      <c r="A35" s="283">
        <v>31</v>
      </c>
      <c r="B35" s="284" t="s">
        <v>399</v>
      </c>
      <c r="C35" s="285">
        <v>10000</v>
      </c>
      <c r="D35" s="285">
        <v>0</v>
      </c>
      <c r="E35" s="285">
        <v>0</v>
      </c>
      <c r="F35" s="285">
        <v>0</v>
      </c>
      <c r="G35" s="285">
        <v>0</v>
      </c>
      <c r="H35" s="285">
        <v>0</v>
      </c>
      <c r="I35" s="285">
        <v>0</v>
      </c>
      <c r="J35" s="285">
        <v>0</v>
      </c>
      <c r="K35" s="285">
        <v>0</v>
      </c>
      <c r="L35" s="285">
        <v>0</v>
      </c>
      <c r="M35" s="285">
        <v>0</v>
      </c>
      <c r="N35" s="285">
        <v>0</v>
      </c>
      <c r="O35" s="285">
        <v>10000</v>
      </c>
    </row>
    <row r="36" spans="1:15" ht="25.5">
      <c r="A36" s="283">
        <v>32</v>
      </c>
      <c r="B36" s="284" t="s">
        <v>400</v>
      </c>
      <c r="C36" s="285">
        <v>120273</v>
      </c>
      <c r="D36" s="285">
        <v>0</v>
      </c>
      <c r="E36" s="285">
        <v>0</v>
      </c>
      <c r="F36" s="285">
        <v>0</v>
      </c>
      <c r="G36" s="285">
        <v>0</v>
      </c>
      <c r="H36" s="285">
        <v>0</v>
      </c>
      <c r="I36" s="285">
        <v>0</v>
      </c>
      <c r="J36" s="285">
        <v>0</v>
      </c>
      <c r="K36" s="285">
        <v>0</v>
      </c>
      <c r="L36" s="285">
        <v>0</v>
      </c>
      <c r="M36" s="285">
        <v>0</v>
      </c>
      <c r="N36" s="285">
        <v>0</v>
      </c>
      <c r="O36" s="285">
        <v>120273</v>
      </c>
    </row>
    <row r="37" spans="1:15" ht="38.25">
      <c r="A37" s="283">
        <v>33</v>
      </c>
      <c r="B37" s="287" t="s">
        <v>401</v>
      </c>
      <c r="C37" s="288">
        <v>17314128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21900</v>
      </c>
      <c r="K37" s="288">
        <v>0</v>
      </c>
      <c r="L37" s="288">
        <v>0</v>
      </c>
      <c r="M37" s="288">
        <v>0</v>
      </c>
      <c r="N37" s="288">
        <v>0</v>
      </c>
      <c r="O37" s="288">
        <v>17292228</v>
      </c>
    </row>
    <row r="38" spans="1:15" ht="51">
      <c r="A38" s="283">
        <v>34</v>
      </c>
      <c r="B38" s="284" t="s">
        <v>402</v>
      </c>
      <c r="C38" s="285">
        <v>75695</v>
      </c>
      <c r="D38" s="285">
        <v>0</v>
      </c>
      <c r="E38" s="285">
        <v>0</v>
      </c>
      <c r="F38" s="285">
        <v>0</v>
      </c>
      <c r="G38" s="285">
        <v>0</v>
      </c>
      <c r="H38" s="285">
        <v>0</v>
      </c>
      <c r="I38" s="285">
        <v>0</v>
      </c>
      <c r="J38" s="285">
        <v>75695</v>
      </c>
      <c r="K38" s="285">
        <v>0</v>
      </c>
      <c r="L38" s="285">
        <v>0</v>
      </c>
      <c r="M38" s="285">
        <v>0</v>
      </c>
      <c r="N38" s="285">
        <v>0</v>
      </c>
      <c r="O38" s="285">
        <v>0</v>
      </c>
    </row>
    <row r="39" spans="1:15" ht="25.5">
      <c r="A39" s="283">
        <v>35</v>
      </c>
      <c r="B39" s="284" t="s">
        <v>403</v>
      </c>
      <c r="C39" s="285">
        <v>2967091</v>
      </c>
      <c r="D39" s="285">
        <v>0</v>
      </c>
      <c r="E39" s="285">
        <v>2610091</v>
      </c>
      <c r="F39" s="285">
        <v>0</v>
      </c>
      <c r="G39" s="285">
        <v>0</v>
      </c>
      <c r="H39" s="285">
        <v>0</v>
      </c>
      <c r="I39" s="285">
        <v>0</v>
      </c>
      <c r="J39" s="285">
        <v>318500</v>
      </c>
      <c r="K39" s="285">
        <v>0</v>
      </c>
      <c r="L39" s="285">
        <v>0</v>
      </c>
      <c r="M39" s="285">
        <v>38500</v>
      </c>
      <c r="N39" s="285">
        <v>0</v>
      </c>
      <c r="O39" s="285">
        <v>0</v>
      </c>
    </row>
    <row r="40" spans="1:15" ht="76.5">
      <c r="A40" s="283">
        <v>36</v>
      </c>
      <c r="B40" s="284" t="s">
        <v>404</v>
      </c>
      <c r="C40" s="285">
        <v>2967091</v>
      </c>
      <c r="D40" s="285">
        <v>0</v>
      </c>
      <c r="E40" s="285">
        <v>2610091</v>
      </c>
      <c r="F40" s="285">
        <v>0</v>
      </c>
      <c r="G40" s="285">
        <v>0</v>
      </c>
      <c r="H40" s="285">
        <v>0</v>
      </c>
      <c r="I40" s="285">
        <v>0</v>
      </c>
      <c r="J40" s="285">
        <v>318500</v>
      </c>
      <c r="K40" s="285">
        <v>0</v>
      </c>
      <c r="L40" s="285">
        <v>0</v>
      </c>
      <c r="M40" s="285">
        <v>38500</v>
      </c>
      <c r="N40" s="285">
        <v>0</v>
      </c>
      <c r="O40" s="285">
        <v>0</v>
      </c>
    </row>
    <row r="41" spans="1:15">
      <c r="A41" s="283">
        <v>37</v>
      </c>
      <c r="B41" s="284" t="s">
        <v>405</v>
      </c>
      <c r="C41" s="285">
        <v>887340</v>
      </c>
      <c r="D41" s="285">
        <v>0</v>
      </c>
      <c r="E41" s="285">
        <v>0</v>
      </c>
      <c r="F41" s="285">
        <v>0</v>
      </c>
      <c r="G41" s="285">
        <v>0</v>
      </c>
      <c r="H41" s="285">
        <v>0</v>
      </c>
      <c r="I41" s="285">
        <v>0</v>
      </c>
      <c r="J41" s="285">
        <v>0</v>
      </c>
      <c r="K41" s="285">
        <v>0</v>
      </c>
      <c r="L41" s="285">
        <v>0</v>
      </c>
      <c r="M41" s="285">
        <v>0</v>
      </c>
      <c r="N41" s="285">
        <v>887340</v>
      </c>
      <c r="O41" s="285">
        <v>0</v>
      </c>
    </row>
    <row r="42" spans="1:15" ht="25.5">
      <c r="A42" s="283">
        <v>38</v>
      </c>
      <c r="B42" s="284" t="s">
        <v>406</v>
      </c>
      <c r="C42" s="285">
        <v>496185</v>
      </c>
      <c r="D42" s="285">
        <v>0</v>
      </c>
      <c r="E42" s="285">
        <v>85995</v>
      </c>
      <c r="F42" s="285">
        <v>0</v>
      </c>
      <c r="G42" s="285">
        <v>0</v>
      </c>
      <c r="H42" s="285">
        <v>0</v>
      </c>
      <c r="I42" s="285">
        <v>0</v>
      </c>
      <c r="J42" s="285">
        <v>171990</v>
      </c>
      <c r="K42" s="285">
        <v>0</v>
      </c>
      <c r="L42" s="285">
        <v>238200</v>
      </c>
      <c r="M42" s="285">
        <v>0</v>
      </c>
      <c r="N42" s="285">
        <v>0</v>
      </c>
      <c r="O42" s="285">
        <v>0</v>
      </c>
    </row>
    <row r="43" spans="1:15" ht="51">
      <c r="A43" s="283">
        <v>39</v>
      </c>
      <c r="B43" s="284" t="s">
        <v>407</v>
      </c>
      <c r="C43" s="285">
        <v>40588</v>
      </c>
      <c r="D43" s="285">
        <v>0</v>
      </c>
      <c r="E43" s="285">
        <v>0</v>
      </c>
      <c r="F43" s="285">
        <v>0</v>
      </c>
      <c r="G43" s="285">
        <v>0</v>
      </c>
      <c r="H43" s="285">
        <v>0</v>
      </c>
      <c r="I43" s="285">
        <v>0</v>
      </c>
      <c r="J43" s="285">
        <v>40588</v>
      </c>
      <c r="K43" s="285">
        <v>0</v>
      </c>
      <c r="L43" s="285">
        <v>0</v>
      </c>
      <c r="M43" s="285">
        <v>0</v>
      </c>
      <c r="N43" s="285">
        <v>0</v>
      </c>
      <c r="O43" s="285">
        <v>0</v>
      </c>
    </row>
    <row r="44" spans="1:15" ht="51">
      <c r="A44" s="283">
        <v>40</v>
      </c>
      <c r="B44" s="284" t="s">
        <v>408</v>
      </c>
      <c r="C44" s="285">
        <v>40588</v>
      </c>
      <c r="D44" s="285">
        <v>0</v>
      </c>
      <c r="E44" s="285">
        <v>0</v>
      </c>
      <c r="F44" s="285">
        <v>0</v>
      </c>
      <c r="G44" s="285">
        <v>0</v>
      </c>
      <c r="H44" s="285">
        <v>0</v>
      </c>
      <c r="I44" s="285">
        <v>0</v>
      </c>
      <c r="J44" s="285">
        <v>40588</v>
      </c>
      <c r="K44" s="285">
        <v>0</v>
      </c>
      <c r="L44" s="285">
        <v>0</v>
      </c>
      <c r="M44" s="285">
        <v>0</v>
      </c>
      <c r="N44" s="285">
        <v>0</v>
      </c>
      <c r="O44" s="285">
        <v>0</v>
      </c>
    </row>
    <row r="45" spans="1:15" ht="38.25">
      <c r="A45" s="283">
        <v>41</v>
      </c>
      <c r="B45" s="284" t="s">
        <v>409</v>
      </c>
      <c r="C45" s="285">
        <v>1925135</v>
      </c>
      <c r="D45" s="285">
        <v>264000</v>
      </c>
      <c r="E45" s="285">
        <v>0</v>
      </c>
      <c r="F45" s="285">
        <v>0</v>
      </c>
      <c r="G45" s="285">
        <v>0</v>
      </c>
      <c r="H45" s="285">
        <v>0</v>
      </c>
      <c r="I45" s="285">
        <v>7000</v>
      </c>
      <c r="J45" s="285">
        <v>1512930</v>
      </c>
      <c r="K45" s="285">
        <v>1660</v>
      </c>
      <c r="L45" s="285">
        <v>8300</v>
      </c>
      <c r="M45" s="285">
        <v>131245</v>
      </c>
      <c r="N45" s="285">
        <v>0</v>
      </c>
      <c r="O45" s="285">
        <v>0</v>
      </c>
    </row>
    <row r="46" spans="1:15" ht="25.5">
      <c r="A46" s="283">
        <v>42</v>
      </c>
      <c r="B46" s="284" t="s">
        <v>410</v>
      </c>
      <c r="C46" s="285">
        <v>197213</v>
      </c>
      <c r="D46" s="285">
        <v>0</v>
      </c>
      <c r="E46" s="285">
        <v>0</v>
      </c>
      <c r="F46" s="285">
        <v>0</v>
      </c>
      <c r="G46" s="285">
        <v>0</v>
      </c>
      <c r="H46" s="285">
        <v>0</v>
      </c>
      <c r="I46" s="285">
        <v>0</v>
      </c>
      <c r="J46" s="285">
        <v>197213</v>
      </c>
      <c r="K46" s="285">
        <v>0</v>
      </c>
      <c r="L46" s="285">
        <v>0</v>
      </c>
      <c r="M46" s="285">
        <v>0</v>
      </c>
      <c r="N46" s="285">
        <v>0</v>
      </c>
      <c r="O46" s="285">
        <v>0</v>
      </c>
    </row>
    <row r="47" spans="1:15" ht="51">
      <c r="A47" s="283">
        <v>43</v>
      </c>
      <c r="B47" s="287" t="s">
        <v>411</v>
      </c>
      <c r="C47" s="288">
        <v>6392034</v>
      </c>
      <c r="D47" s="288">
        <v>264000</v>
      </c>
      <c r="E47" s="288">
        <v>2696086</v>
      </c>
      <c r="F47" s="288">
        <v>0</v>
      </c>
      <c r="G47" s="288">
        <v>0</v>
      </c>
      <c r="H47" s="288">
        <v>0</v>
      </c>
      <c r="I47" s="288">
        <v>7000</v>
      </c>
      <c r="J47" s="288">
        <v>2119703</v>
      </c>
      <c r="K47" s="288">
        <v>1660</v>
      </c>
      <c r="L47" s="288">
        <v>246500</v>
      </c>
      <c r="M47" s="288">
        <v>169745</v>
      </c>
      <c r="N47" s="288">
        <v>887340</v>
      </c>
      <c r="O47" s="288">
        <v>0</v>
      </c>
    </row>
    <row r="48" spans="1:15" ht="76.5">
      <c r="A48" s="283">
        <v>44</v>
      </c>
      <c r="B48" s="284" t="s">
        <v>412</v>
      </c>
      <c r="C48" s="285">
        <v>53320</v>
      </c>
      <c r="D48" s="285">
        <v>0</v>
      </c>
      <c r="E48" s="285">
        <v>0</v>
      </c>
      <c r="F48" s="285">
        <v>0</v>
      </c>
      <c r="G48" s="285">
        <v>0</v>
      </c>
      <c r="H48" s="285">
        <v>0</v>
      </c>
      <c r="I48" s="285">
        <v>0</v>
      </c>
      <c r="J48" s="285">
        <v>53320</v>
      </c>
      <c r="K48" s="285">
        <v>0</v>
      </c>
      <c r="L48" s="285">
        <v>0</v>
      </c>
      <c r="M48" s="285">
        <v>0</v>
      </c>
      <c r="N48" s="285">
        <v>0</v>
      </c>
      <c r="O48" s="285">
        <v>0</v>
      </c>
    </row>
    <row r="49" spans="1:15">
      <c r="A49" s="283">
        <v>45</v>
      </c>
      <c r="B49" s="284" t="s">
        <v>413</v>
      </c>
      <c r="C49" s="285">
        <v>53320</v>
      </c>
      <c r="D49" s="285">
        <v>0</v>
      </c>
      <c r="E49" s="285">
        <v>0</v>
      </c>
      <c r="F49" s="285">
        <v>0</v>
      </c>
      <c r="G49" s="285">
        <v>0</v>
      </c>
      <c r="H49" s="285">
        <v>0</v>
      </c>
      <c r="I49" s="285">
        <v>0</v>
      </c>
      <c r="J49" s="285">
        <v>53320</v>
      </c>
      <c r="K49" s="285">
        <v>0</v>
      </c>
      <c r="L49" s="285">
        <v>0</v>
      </c>
      <c r="M49" s="285">
        <v>0</v>
      </c>
      <c r="N49" s="285">
        <v>0</v>
      </c>
      <c r="O49" s="285">
        <v>0</v>
      </c>
    </row>
    <row r="50" spans="1:15" ht="51">
      <c r="A50" s="283">
        <v>46</v>
      </c>
      <c r="B50" s="287" t="s">
        <v>414</v>
      </c>
      <c r="C50" s="288">
        <v>53320</v>
      </c>
      <c r="D50" s="288">
        <v>0</v>
      </c>
      <c r="E50" s="288">
        <v>0</v>
      </c>
      <c r="F50" s="288">
        <v>0</v>
      </c>
      <c r="G50" s="288">
        <v>0</v>
      </c>
      <c r="H50" s="288">
        <v>0</v>
      </c>
      <c r="I50" s="288">
        <v>0</v>
      </c>
      <c r="J50" s="288">
        <v>53320</v>
      </c>
      <c r="K50" s="288">
        <v>0</v>
      </c>
      <c r="L50" s="288">
        <v>0</v>
      </c>
      <c r="M50" s="288">
        <v>0</v>
      </c>
      <c r="N50" s="288">
        <v>0</v>
      </c>
      <c r="O50" s="288">
        <v>0</v>
      </c>
    </row>
    <row r="51" spans="1:15" ht="51">
      <c r="A51" s="283">
        <v>47</v>
      </c>
      <c r="B51" s="287" t="s">
        <v>415</v>
      </c>
      <c r="C51" s="288">
        <v>126656365</v>
      </c>
      <c r="D51" s="288">
        <v>264000</v>
      </c>
      <c r="E51" s="288">
        <v>2696086</v>
      </c>
      <c r="F51" s="288">
        <v>56824017</v>
      </c>
      <c r="G51" s="288">
        <v>0</v>
      </c>
      <c r="H51" s="288">
        <v>28721566</v>
      </c>
      <c r="I51" s="288">
        <v>7000</v>
      </c>
      <c r="J51" s="288">
        <v>2194923</v>
      </c>
      <c r="K51" s="288">
        <v>14133760</v>
      </c>
      <c r="L51" s="288">
        <v>2865700</v>
      </c>
      <c r="M51" s="288">
        <v>769745</v>
      </c>
      <c r="N51" s="288">
        <v>887340</v>
      </c>
      <c r="O51" s="288">
        <v>17292228</v>
      </c>
    </row>
    <row r="52" spans="1:15" ht="38.25">
      <c r="A52" s="283">
        <v>48</v>
      </c>
      <c r="B52" s="284" t="s">
        <v>416</v>
      </c>
      <c r="C52" s="285">
        <v>152985797</v>
      </c>
      <c r="D52" s="285">
        <v>0</v>
      </c>
      <c r="E52" s="285">
        <v>0</v>
      </c>
      <c r="F52" s="285">
        <v>0</v>
      </c>
      <c r="G52" s="285">
        <v>152985797</v>
      </c>
      <c r="H52" s="285">
        <v>0</v>
      </c>
      <c r="I52" s="285">
        <v>0</v>
      </c>
      <c r="J52" s="285">
        <v>0</v>
      </c>
      <c r="K52" s="285">
        <v>0</v>
      </c>
      <c r="L52" s="285">
        <v>0</v>
      </c>
      <c r="M52" s="285">
        <v>0</v>
      </c>
      <c r="N52" s="285">
        <v>0</v>
      </c>
      <c r="O52" s="285">
        <v>0</v>
      </c>
    </row>
    <row r="53" spans="1:15" ht="38.25">
      <c r="A53" s="283">
        <v>49</v>
      </c>
      <c r="B53" s="284" t="s">
        <v>417</v>
      </c>
      <c r="C53" s="285">
        <v>152985797</v>
      </c>
      <c r="D53" s="285">
        <v>0</v>
      </c>
      <c r="E53" s="285">
        <v>0</v>
      </c>
      <c r="F53" s="285">
        <v>0</v>
      </c>
      <c r="G53" s="285">
        <v>152985797</v>
      </c>
      <c r="H53" s="285">
        <v>0</v>
      </c>
      <c r="I53" s="285">
        <v>0</v>
      </c>
      <c r="J53" s="285">
        <v>0</v>
      </c>
      <c r="K53" s="285">
        <v>0</v>
      </c>
      <c r="L53" s="285">
        <v>0</v>
      </c>
      <c r="M53" s="285">
        <v>0</v>
      </c>
      <c r="N53" s="285">
        <v>0</v>
      </c>
      <c r="O53" s="285">
        <v>0</v>
      </c>
    </row>
    <row r="54" spans="1:15" ht="38.25">
      <c r="A54" s="283">
        <v>50</v>
      </c>
      <c r="B54" s="284" t="s">
        <v>418</v>
      </c>
      <c r="C54" s="285">
        <v>1119389</v>
      </c>
      <c r="D54" s="285">
        <v>0</v>
      </c>
      <c r="E54" s="285">
        <v>0</v>
      </c>
      <c r="F54" s="285">
        <v>1119389</v>
      </c>
      <c r="G54" s="285">
        <v>0</v>
      </c>
      <c r="H54" s="285">
        <v>0</v>
      </c>
      <c r="I54" s="285">
        <v>0</v>
      </c>
      <c r="J54" s="285">
        <v>0</v>
      </c>
      <c r="K54" s="285">
        <v>0</v>
      </c>
      <c r="L54" s="285">
        <v>0</v>
      </c>
      <c r="M54" s="285">
        <v>0</v>
      </c>
      <c r="N54" s="285">
        <v>0</v>
      </c>
      <c r="O54" s="285">
        <v>0</v>
      </c>
    </row>
    <row r="55" spans="1:15" ht="51">
      <c r="A55" s="283">
        <v>51</v>
      </c>
      <c r="B55" s="284" t="s">
        <v>419</v>
      </c>
      <c r="C55" s="285">
        <v>154105186</v>
      </c>
      <c r="D55" s="285">
        <v>0</v>
      </c>
      <c r="E55" s="285">
        <v>0</v>
      </c>
      <c r="F55" s="285">
        <v>1119389</v>
      </c>
      <c r="G55" s="285">
        <v>152985797</v>
      </c>
      <c r="H55" s="285">
        <v>0</v>
      </c>
      <c r="I55" s="285">
        <v>0</v>
      </c>
      <c r="J55" s="285">
        <v>0</v>
      </c>
      <c r="K55" s="285">
        <v>0</v>
      </c>
      <c r="L55" s="285">
        <v>0</v>
      </c>
      <c r="M55" s="285">
        <v>0</v>
      </c>
      <c r="N55" s="285">
        <v>0</v>
      </c>
      <c r="O55" s="285">
        <v>0</v>
      </c>
    </row>
    <row r="56" spans="1:15" ht="51">
      <c r="A56" s="283">
        <v>52</v>
      </c>
      <c r="B56" s="287" t="s">
        <v>420</v>
      </c>
      <c r="C56" s="288">
        <v>154105186</v>
      </c>
      <c r="D56" s="288">
        <v>0</v>
      </c>
      <c r="E56" s="288">
        <v>0</v>
      </c>
      <c r="F56" s="288">
        <v>1119389</v>
      </c>
      <c r="G56" s="288">
        <v>152985797</v>
      </c>
      <c r="H56" s="288">
        <v>0</v>
      </c>
      <c r="I56" s="288">
        <v>0</v>
      </c>
      <c r="J56" s="288">
        <v>0</v>
      </c>
      <c r="K56" s="288">
        <v>0</v>
      </c>
      <c r="L56" s="288">
        <v>0</v>
      </c>
      <c r="M56" s="288">
        <v>0</v>
      </c>
      <c r="N56" s="288">
        <v>0</v>
      </c>
      <c r="O56" s="288">
        <v>0</v>
      </c>
    </row>
    <row r="57" spans="1:15" ht="25.5">
      <c r="A57" s="283">
        <v>53</v>
      </c>
      <c r="B57" s="287" t="s">
        <v>421</v>
      </c>
      <c r="C57" s="288">
        <v>280761551</v>
      </c>
      <c r="D57" s="288">
        <v>264000</v>
      </c>
      <c r="E57" s="288">
        <v>2696086</v>
      </c>
      <c r="F57" s="288">
        <v>57943406</v>
      </c>
      <c r="G57" s="288">
        <v>152985797</v>
      </c>
      <c r="H57" s="288">
        <v>28721566</v>
      </c>
      <c r="I57" s="288">
        <v>7000</v>
      </c>
      <c r="J57" s="288">
        <v>2194923</v>
      </c>
      <c r="K57" s="288">
        <v>14133760</v>
      </c>
      <c r="L57" s="288">
        <v>2865700</v>
      </c>
      <c r="M57" s="288">
        <v>769745</v>
      </c>
      <c r="N57" s="288">
        <v>887340</v>
      </c>
      <c r="O57" s="288">
        <v>17292228</v>
      </c>
    </row>
  </sheetData>
  <mergeCells count="2">
    <mergeCell ref="A3:O3"/>
    <mergeCell ref="A1:H1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6"/>
  <sheetViews>
    <sheetView zoomScaleNormal="100" workbookViewId="0">
      <selection sqref="A1:F1"/>
    </sheetView>
  </sheetViews>
  <sheetFormatPr defaultRowHeight="12.75"/>
  <cols>
    <col min="1" max="1" width="24.5703125" customWidth="1"/>
    <col min="2" max="2" width="24.85546875" customWidth="1"/>
    <col min="3" max="3" width="13.140625" customWidth="1"/>
    <col min="4" max="4" width="12.140625" customWidth="1"/>
    <col min="5" max="5" width="10.85546875" customWidth="1"/>
    <col min="6" max="6" width="10.28515625" customWidth="1"/>
  </cols>
  <sheetData>
    <row r="1" spans="1:8" s="51" customFormat="1" ht="26.25" customHeight="1">
      <c r="A1" s="431" t="s">
        <v>609</v>
      </c>
      <c r="B1" s="431"/>
      <c r="C1" s="431"/>
      <c r="D1" s="431"/>
      <c r="E1" s="431"/>
      <c r="F1" s="431"/>
      <c r="G1" s="50"/>
      <c r="H1" s="50"/>
    </row>
    <row r="2" spans="1:8" s="51" customFormat="1">
      <c r="A2" s="6"/>
      <c r="B2" s="6"/>
      <c r="C2" s="6"/>
      <c r="D2" s="6"/>
      <c r="E2" s="6"/>
      <c r="F2"/>
      <c r="G2"/>
      <c r="H2"/>
    </row>
    <row r="3" spans="1:8" s="51" customFormat="1" ht="25.5" customHeight="1">
      <c r="A3" s="433" t="s">
        <v>134</v>
      </c>
      <c r="B3" s="433"/>
      <c r="C3" s="433"/>
      <c r="D3" s="433"/>
      <c r="E3" s="433"/>
      <c r="F3"/>
      <c r="G3"/>
      <c r="H3"/>
    </row>
    <row r="4" spans="1:8" s="51" customFormat="1">
      <c r="A4" s="2"/>
      <c r="B4" s="2"/>
      <c r="C4" s="2"/>
      <c r="D4" s="2"/>
      <c r="E4" s="2"/>
      <c r="F4"/>
      <c r="G4"/>
      <c r="H4"/>
    </row>
    <row r="5" spans="1:8" s="51" customFormat="1" hidden="1">
      <c r="A5" s="2"/>
      <c r="B5" s="2"/>
      <c r="C5" s="2"/>
      <c r="D5" s="2"/>
      <c r="E5" s="2"/>
      <c r="F5"/>
      <c r="G5"/>
      <c r="H5"/>
    </row>
    <row r="6" spans="1:8" s="51" customFormat="1" ht="13.5" thickBot="1">
      <c r="A6" s="6"/>
      <c r="B6" s="480" t="s">
        <v>27</v>
      </c>
      <c r="C6" s="480"/>
      <c r="D6" s="480"/>
      <c r="E6" s="480"/>
      <c r="F6"/>
      <c r="G6"/>
      <c r="H6"/>
    </row>
    <row r="7" spans="1:8" s="51" customFormat="1" ht="45.75" customHeight="1" thickBot="1">
      <c r="A7" s="481" t="s">
        <v>52</v>
      </c>
      <c r="B7" s="482"/>
      <c r="C7" s="199" t="s">
        <v>130</v>
      </c>
      <c r="D7" s="199" t="s">
        <v>131</v>
      </c>
      <c r="E7" s="280" t="s">
        <v>163</v>
      </c>
      <c r="F7" s="143" t="s">
        <v>129</v>
      </c>
      <c r="G7"/>
      <c r="H7"/>
    </row>
    <row r="8" spans="1:8" s="51" customFormat="1">
      <c r="A8" s="126" t="s">
        <v>60</v>
      </c>
      <c r="B8" s="6"/>
      <c r="C8" s="5"/>
      <c r="D8" s="14"/>
      <c r="E8" s="254"/>
      <c r="F8" s="277"/>
      <c r="G8"/>
      <c r="H8"/>
    </row>
    <row r="9" spans="1:8" s="51" customFormat="1">
      <c r="A9" s="24"/>
      <c r="B9" s="6" t="s">
        <v>3</v>
      </c>
      <c r="C9" s="5">
        <v>8786</v>
      </c>
      <c r="D9" s="413">
        <v>11354</v>
      </c>
      <c r="E9" s="412">
        <v>10676</v>
      </c>
      <c r="F9" s="278">
        <f>E9/D9</f>
        <v>0.940285361986965</v>
      </c>
      <c r="G9"/>
      <c r="H9"/>
    </row>
    <row r="10" spans="1:8" s="51" customFormat="1">
      <c r="A10" s="24"/>
      <c r="B10" s="6" t="s">
        <v>53</v>
      </c>
      <c r="C10" s="5">
        <v>1434</v>
      </c>
      <c r="D10" s="413">
        <v>5440</v>
      </c>
      <c r="E10" s="107">
        <v>1860</v>
      </c>
      <c r="F10" s="278">
        <f t="shared" ref="F10:F26" si="0">E10/D10</f>
        <v>0.34191176470588236</v>
      </c>
      <c r="G10"/>
      <c r="H10"/>
    </row>
    <row r="11" spans="1:8" s="51" customFormat="1">
      <c r="A11" s="24"/>
      <c r="B11" s="6"/>
      <c r="C11" s="5"/>
      <c r="D11" s="413"/>
      <c r="E11" s="107"/>
      <c r="F11" s="278"/>
      <c r="G11"/>
      <c r="H11"/>
    </row>
    <row r="12" spans="1:8" s="51" customFormat="1">
      <c r="A12" s="24" t="s">
        <v>54</v>
      </c>
      <c r="B12" s="6"/>
      <c r="C12" s="5"/>
      <c r="D12" s="14"/>
      <c r="E12" s="107"/>
      <c r="F12" s="278"/>
      <c r="G12"/>
      <c r="H12"/>
    </row>
    <row r="13" spans="1:8" s="51" customFormat="1">
      <c r="A13" s="24"/>
      <c r="B13" s="6" t="s">
        <v>3</v>
      </c>
      <c r="C13" s="5">
        <v>2166</v>
      </c>
      <c r="D13" s="14">
        <v>3366</v>
      </c>
      <c r="E13" s="107">
        <v>3366</v>
      </c>
      <c r="F13" s="278">
        <f t="shared" si="0"/>
        <v>1</v>
      </c>
      <c r="G13"/>
      <c r="H13"/>
    </row>
    <row r="14" spans="1:8" s="51" customFormat="1">
      <c r="A14" s="24"/>
      <c r="B14" s="6" t="s">
        <v>53</v>
      </c>
      <c r="C14" s="5">
        <v>423</v>
      </c>
      <c r="D14" s="14">
        <v>556</v>
      </c>
      <c r="E14" s="107">
        <v>556</v>
      </c>
      <c r="F14" s="278">
        <f t="shared" si="0"/>
        <v>1</v>
      </c>
      <c r="G14"/>
      <c r="H14"/>
    </row>
    <row r="15" spans="1:8" s="51" customFormat="1">
      <c r="A15" s="24"/>
      <c r="B15" s="6"/>
      <c r="C15" s="5"/>
      <c r="D15" s="14"/>
      <c r="E15" s="107"/>
      <c r="F15" s="278"/>
      <c r="G15"/>
      <c r="H15"/>
    </row>
    <row r="16" spans="1:8" s="51" customFormat="1">
      <c r="A16" s="24" t="s">
        <v>55</v>
      </c>
      <c r="B16" s="6"/>
      <c r="C16" s="5"/>
      <c r="D16" s="14"/>
      <c r="E16" s="107"/>
      <c r="F16" s="278"/>
      <c r="G16"/>
      <c r="H16"/>
    </row>
    <row r="17" spans="1:8" s="51" customFormat="1">
      <c r="A17" s="24"/>
      <c r="B17" s="6" t="s">
        <v>3</v>
      </c>
      <c r="C17" s="5">
        <v>2752</v>
      </c>
      <c r="D17" s="14">
        <v>3035</v>
      </c>
      <c r="E17" s="107">
        <v>3035</v>
      </c>
      <c r="F17" s="278">
        <f t="shared" si="0"/>
        <v>1</v>
      </c>
      <c r="G17"/>
      <c r="H17"/>
    </row>
    <row r="18" spans="1:8" s="51" customFormat="1">
      <c r="A18" s="24"/>
      <c r="B18" s="6" t="s">
        <v>53</v>
      </c>
      <c r="C18" s="5">
        <v>537</v>
      </c>
      <c r="D18" s="14">
        <v>566</v>
      </c>
      <c r="E18" s="107">
        <v>566</v>
      </c>
      <c r="F18" s="278">
        <f t="shared" si="0"/>
        <v>1</v>
      </c>
      <c r="G18"/>
      <c r="H18"/>
    </row>
    <row r="19" spans="1:8" s="51" customFormat="1">
      <c r="A19" s="24"/>
      <c r="B19" s="6"/>
      <c r="C19" s="5"/>
      <c r="D19" s="14"/>
      <c r="E19" s="107"/>
      <c r="F19" s="278"/>
      <c r="G19"/>
      <c r="H19"/>
    </row>
    <row r="20" spans="1:8" s="51" customFormat="1" ht="12.75" customHeight="1">
      <c r="A20" s="478" t="s">
        <v>56</v>
      </c>
      <c r="B20" s="478"/>
      <c r="C20" s="5"/>
      <c r="D20" s="14"/>
      <c r="E20" s="107"/>
      <c r="F20" s="278"/>
      <c r="G20"/>
      <c r="H20"/>
    </row>
    <row r="21" spans="1:8" s="51" customFormat="1">
      <c r="A21" s="24"/>
      <c r="B21" s="6" t="s">
        <v>3</v>
      </c>
      <c r="C21" s="5">
        <v>1440</v>
      </c>
      <c r="D21" s="14">
        <v>1440</v>
      </c>
      <c r="E21" s="107">
        <v>1440</v>
      </c>
      <c r="F21" s="278">
        <f t="shared" si="0"/>
        <v>1</v>
      </c>
      <c r="G21"/>
      <c r="H21"/>
    </row>
    <row r="22" spans="1:8" s="51" customFormat="1">
      <c r="A22" s="24"/>
      <c r="B22" s="6" t="s">
        <v>53</v>
      </c>
      <c r="C22" s="5">
        <v>253</v>
      </c>
      <c r="D22" s="14">
        <v>255</v>
      </c>
      <c r="E22" s="107">
        <v>255</v>
      </c>
      <c r="F22" s="278">
        <f t="shared" si="0"/>
        <v>1</v>
      </c>
      <c r="G22"/>
      <c r="H22"/>
    </row>
    <row r="23" spans="1:8" s="51" customFormat="1">
      <c r="A23" s="24"/>
      <c r="B23" s="6"/>
      <c r="C23" s="5"/>
      <c r="D23" s="14"/>
      <c r="E23" s="107"/>
      <c r="F23" s="278"/>
      <c r="G23"/>
      <c r="H23"/>
    </row>
    <row r="24" spans="1:8" s="51" customFormat="1">
      <c r="A24" s="24" t="s">
        <v>57</v>
      </c>
      <c r="B24" s="6"/>
      <c r="C24" s="5"/>
      <c r="D24" s="14"/>
      <c r="E24" s="107"/>
      <c r="F24" s="278"/>
      <c r="G24"/>
      <c r="H24"/>
    </row>
    <row r="25" spans="1:8" s="51" customFormat="1">
      <c r="A25" s="24"/>
      <c r="B25" s="6" t="s">
        <v>3</v>
      </c>
      <c r="C25" s="5">
        <v>1157</v>
      </c>
      <c r="D25" s="14">
        <v>1157</v>
      </c>
      <c r="E25" s="107">
        <v>1136</v>
      </c>
      <c r="F25" s="278">
        <f t="shared" si="0"/>
        <v>0.98184961106309421</v>
      </c>
      <c r="G25"/>
      <c r="H25"/>
    </row>
    <row r="26" spans="1:8" s="51" customFormat="1">
      <c r="A26" s="24"/>
      <c r="B26" s="6" t="s">
        <v>53</v>
      </c>
      <c r="C26" s="5">
        <v>204</v>
      </c>
      <c r="D26" s="14">
        <v>204</v>
      </c>
      <c r="E26" s="107">
        <v>201</v>
      </c>
      <c r="F26" s="278">
        <f t="shared" si="0"/>
        <v>0.98529411764705888</v>
      </c>
      <c r="G26"/>
      <c r="H26"/>
    </row>
    <row r="27" spans="1:8" s="51" customFormat="1">
      <c r="A27" s="24"/>
      <c r="B27" s="6"/>
      <c r="C27" s="5"/>
      <c r="D27" s="14"/>
      <c r="E27" s="107"/>
      <c r="F27" s="278"/>
      <c r="G27"/>
      <c r="H27"/>
    </row>
    <row r="28" spans="1:8" s="51" customFormat="1">
      <c r="A28" s="477" t="s">
        <v>144</v>
      </c>
      <c r="B28" s="478"/>
      <c r="C28" s="5"/>
      <c r="D28" s="14"/>
      <c r="E28" s="107"/>
      <c r="F28" s="278"/>
      <c r="G28"/>
      <c r="H28"/>
    </row>
    <row r="29" spans="1:8" s="51" customFormat="1">
      <c r="A29" s="24"/>
      <c r="B29" s="6" t="s">
        <v>3</v>
      </c>
      <c r="C29" s="5">
        <v>2078</v>
      </c>
      <c r="D29" s="14"/>
      <c r="E29" s="107"/>
      <c r="F29" s="278"/>
      <c r="G29"/>
      <c r="H29"/>
    </row>
    <row r="30" spans="1:8" s="51" customFormat="1">
      <c r="A30" s="24"/>
      <c r="B30" s="6" t="s">
        <v>53</v>
      </c>
      <c r="C30" s="5">
        <v>203</v>
      </c>
      <c r="D30" s="14"/>
      <c r="E30" s="107"/>
      <c r="F30" s="278"/>
      <c r="G30"/>
      <c r="H30"/>
    </row>
    <row r="31" spans="1:8" s="51" customFormat="1">
      <c r="A31" s="24"/>
      <c r="B31" s="6"/>
      <c r="C31" s="5"/>
      <c r="D31" s="14"/>
      <c r="E31" s="107"/>
      <c r="F31" s="278"/>
      <c r="G31"/>
      <c r="H31"/>
    </row>
    <row r="32" spans="1:8" s="51" customFormat="1">
      <c r="A32" s="126" t="s">
        <v>145</v>
      </c>
      <c r="B32" s="6"/>
      <c r="C32" s="5"/>
      <c r="D32" s="14"/>
      <c r="E32" s="107"/>
      <c r="F32" s="278"/>
      <c r="G32"/>
      <c r="H32"/>
    </row>
    <row r="33" spans="1:8" s="51" customFormat="1">
      <c r="A33" s="24"/>
      <c r="B33" s="6" t="s">
        <v>3</v>
      </c>
      <c r="C33" s="5">
        <v>832</v>
      </c>
      <c r="D33" s="14"/>
      <c r="E33" s="107"/>
      <c r="F33" s="278"/>
      <c r="G33"/>
      <c r="H33"/>
    </row>
    <row r="34" spans="1:8" s="51" customFormat="1">
      <c r="A34" s="24"/>
      <c r="B34" s="6" t="s">
        <v>53</v>
      </c>
      <c r="C34" s="5">
        <v>81</v>
      </c>
      <c r="D34" s="14"/>
      <c r="E34" s="107"/>
      <c r="F34" s="278"/>
      <c r="G34"/>
      <c r="H34"/>
    </row>
    <row r="35" spans="1:8" s="51" customFormat="1">
      <c r="A35" s="24"/>
      <c r="B35" s="6"/>
      <c r="C35" s="5"/>
      <c r="D35" s="14"/>
      <c r="E35" s="107"/>
      <c r="F35" s="145"/>
      <c r="G35"/>
      <c r="H35"/>
    </row>
    <row r="36" spans="1:8" s="51" customFormat="1">
      <c r="A36" s="126" t="s">
        <v>146</v>
      </c>
      <c r="B36" s="6"/>
      <c r="C36" s="5"/>
      <c r="D36" s="14"/>
      <c r="E36" s="107"/>
      <c r="F36" s="145"/>
      <c r="G36"/>
      <c r="H36"/>
    </row>
    <row r="37" spans="1:8" s="51" customFormat="1">
      <c r="A37" s="24"/>
      <c r="B37" s="6" t="s">
        <v>3</v>
      </c>
      <c r="C37" s="5"/>
      <c r="D37" s="14"/>
      <c r="E37" s="107"/>
      <c r="F37" s="145"/>
      <c r="G37"/>
      <c r="H37"/>
    </row>
    <row r="38" spans="1:8" s="51" customFormat="1">
      <c r="A38" s="24"/>
      <c r="B38" s="6" t="s">
        <v>53</v>
      </c>
      <c r="C38" s="5"/>
      <c r="D38" s="14"/>
      <c r="E38" s="107"/>
      <c r="F38" s="145"/>
      <c r="G38"/>
      <c r="H38"/>
    </row>
    <row r="39" spans="1:8" s="51" customFormat="1">
      <c r="A39" s="24"/>
      <c r="B39" s="6"/>
      <c r="C39" s="5"/>
      <c r="D39" s="14"/>
      <c r="E39" s="107"/>
      <c r="F39" s="145"/>
      <c r="G39"/>
      <c r="H39"/>
    </row>
    <row r="40" spans="1:8" s="51" customFormat="1">
      <c r="A40" s="126" t="s">
        <v>147</v>
      </c>
      <c r="B40" s="6"/>
      <c r="C40" s="5"/>
      <c r="D40" s="14"/>
      <c r="E40" s="107"/>
      <c r="F40" s="145"/>
      <c r="G40"/>
      <c r="H40"/>
    </row>
    <row r="41" spans="1:8" s="51" customFormat="1">
      <c r="A41" s="24"/>
      <c r="B41" s="6" t="s">
        <v>3</v>
      </c>
      <c r="C41" s="5">
        <v>995</v>
      </c>
      <c r="D41" s="14"/>
      <c r="E41" s="107"/>
      <c r="F41" s="279"/>
      <c r="G41"/>
      <c r="H41"/>
    </row>
    <row r="42" spans="1:8" s="51" customFormat="1">
      <c r="A42" s="24"/>
      <c r="B42" s="6" t="s">
        <v>53</v>
      </c>
      <c r="C42" s="5">
        <v>97</v>
      </c>
      <c r="D42" s="14"/>
      <c r="E42" s="107"/>
      <c r="F42" s="145"/>
      <c r="G42"/>
      <c r="H42"/>
    </row>
    <row r="43" spans="1:8" s="51" customFormat="1">
      <c r="A43" s="24"/>
      <c r="B43" s="6"/>
      <c r="C43" s="5"/>
      <c r="D43" s="14"/>
      <c r="E43" s="107"/>
      <c r="F43" s="145"/>
      <c r="G43"/>
      <c r="H43"/>
    </row>
    <row r="44" spans="1:8" s="51" customFormat="1" ht="12.75" customHeight="1">
      <c r="A44" s="126" t="s">
        <v>148</v>
      </c>
      <c r="B44" s="6"/>
      <c r="C44" s="5"/>
      <c r="D44" s="14"/>
      <c r="E44" s="107"/>
      <c r="F44" s="145"/>
      <c r="G44"/>
      <c r="H44"/>
    </row>
    <row r="45" spans="1:8" s="51" customFormat="1">
      <c r="A45" s="24"/>
      <c r="B45" s="6" t="s">
        <v>3</v>
      </c>
      <c r="C45" s="5">
        <v>163</v>
      </c>
      <c r="D45" s="14"/>
      <c r="E45" s="107"/>
      <c r="F45" s="145"/>
      <c r="G45"/>
      <c r="H45"/>
    </row>
    <row r="46" spans="1:8" s="51" customFormat="1">
      <c r="A46" s="24"/>
      <c r="B46" s="6" t="s">
        <v>53</v>
      </c>
      <c r="C46" s="5">
        <v>18</v>
      </c>
      <c r="D46" s="14"/>
      <c r="E46" s="107"/>
      <c r="F46" s="145"/>
      <c r="G46"/>
      <c r="H46"/>
    </row>
    <row r="47" spans="1:8" s="51" customFormat="1">
      <c r="A47" s="24"/>
      <c r="B47" s="6"/>
      <c r="C47" s="5"/>
      <c r="D47" s="14"/>
      <c r="E47" s="107"/>
      <c r="F47" s="145"/>
      <c r="G47"/>
      <c r="H47"/>
    </row>
    <row r="48" spans="1:8" s="51" customFormat="1">
      <c r="A48" s="126" t="s">
        <v>149</v>
      </c>
      <c r="B48" s="6"/>
      <c r="C48" s="5"/>
      <c r="D48" s="14"/>
      <c r="E48" s="107"/>
      <c r="F48" s="145"/>
      <c r="G48"/>
      <c r="H48"/>
    </row>
    <row r="49" spans="1:8" s="51" customFormat="1">
      <c r="A49" s="24"/>
      <c r="B49" s="6" t="s">
        <v>3</v>
      </c>
      <c r="C49" s="5"/>
      <c r="D49" s="14">
        <v>24168</v>
      </c>
      <c r="E49" s="107">
        <v>20898</v>
      </c>
      <c r="F49" s="278">
        <f t="shared" ref="F49:F54" si="1">E49/D49</f>
        <v>0.86469712015888778</v>
      </c>
      <c r="G49"/>
      <c r="H49"/>
    </row>
    <row r="50" spans="1:8" s="51" customFormat="1">
      <c r="A50" s="24"/>
      <c r="B50" s="6" t="s">
        <v>53</v>
      </c>
      <c r="C50" s="5"/>
      <c r="D50" s="14">
        <v>1973</v>
      </c>
      <c r="E50" s="107">
        <v>2175</v>
      </c>
      <c r="F50" s="278">
        <f t="shared" si="1"/>
        <v>1.1023821591485048</v>
      </c>
      <c r="G50"/>
      <c r="H50"/>
    </row>
    <row r="51" spans="1:8" s="51" customFormat="1">
      <c r="A51" s="24"/>
      <c r="B51" s="6"/>
      <c r="C51" s="5"/>
      <c r="D51" s="14"/>
      <c r="E51" s="107"/>
      <c r="F51" s="278"/>
      <c r="G51"/>
      <c r="H51"/>
    </row>
    <row r="52" spans="1:8" s="51" customFormat="1">
      <c r="A52" s="126" t="s">
        <v>125</v>
      </c>
      <c r="B52" s="6"/>
      <c r="C52" s="5"/>
      <c r="D52" s="14"/>
      <c r="E52" s="107"/>
      <c r="F52" s="278"/>
      <c r="G52"/>
      <c r="H52"/>
    </row>
    <row r="53" spans="1:8" s="51" customFormat="1">
      <c r="A53" s="24"/>
      <c r="B53" s="6" t="s">
        <v>3</v>
      </c>
      <c r="C53" s="5">
        <v>1440</v>
      </c>
      <c r="D53" s="14">
        <v>1440</v>
      </c>
      <c r="E53" s="107">
        <v>1522</v>
      </c>
      <c r="F53" s="278">
        <f t="shared" si="1"/>
        <v>1.0569444444444445</v>
      </c>
      <c r="G53"/>
      <c r="H53"/>
    </row>
    <row r="54" spans="1:8" s="51" customFormat="1" ht="13.5" thickBot="1">
      <c r="A54" s="24"/>
      <c r="B54" s="6" t="s">
        <v>53</v>
      </c>
      <c r="C54" s="5">
        <v>253</v>
      </c>
      <c r="D54" s="14">
        <v>353</v>
      </c>
      <c r="E54" s="109">
        <v>256</v>
      </c>
      <c r="F54" s="278">
        <f t="shared" si="1"/>
        <v>0.72521246458923516</v>
      </c>
      <c r="G54"/>
      <c r="H54"/>
    </row>
    <row r="55" spans="1:8" s="51" customFormat="1" hidden="1">
      <c r="A55" s="24"/>
      <c r="B55" s="6"/>
      <c r="C55" s="5"/>
      <c r="D55" s="5"/>
      <c r="E55" s="5"/>
      <c r="F55"/>
      <c r="G55"/>
      <c r="H55"/>
    </row>
    <row r="56" spans="1:8" s="51" customFormat="1" hidden="1">
      <c r="A56" s="24"/>
      <c r="B56" s="6"/>
      <c r="C56" s="5"/>
      <c r="D56" s="5"/>
      <c r="E56" s="5"/>
      <c r="F56"/>
      <c r="G56"/>
      <c r="H56"/>
    </row>
    <row r="57" spans="1:8" s="51" customFormat="1">
      <c r="A57" s="38" t="s">
        <v>58</v>
      </c>
      <c r="B57" s="125"/>
      <c r="C57" s="180"/>
      <c r="D57" s="197"/>
      <c r="E57" s="218"/>
      <c r="F57" s="144"/>
      <c r="G57"/>
      <c r="H57"/>
    </row>
    <row r="58" spans="1:8" s="51" customFormat="1">
      <c r="A58" s="30"/>
      <c r="B58" s="17" t="s">
        <v>3</v>
      </c>
      <c r="C58" s="106">
        <f>C9+C17+C21+C25+C29+C45+C49+C13+C33+C37+C53+C41</f>
        <v>21809</v>
      </c>
      <c r="D58" s="106">
        <f>D9+D17+D21+D25+D29+D45+D49+D13+D33+D37+D53+D41</f>
        <v>45960</v>
      </c>
      <c r="E58" s="205">
        <f>E9+E17+E21+E25+E29+E45+E49+E13+E33+E37+E41+E53</f>
        <v>42073</v>
      </c>
      <c r="F58" s="251">
        <f>E58/D58</f>
        <v>0.91542645778938203</v>
      </c>
      <c r="G58"/>
      <c r="H58"/>
    </row>
    <row r="59" spans="1:8" s="51" customFormat="1" ht="13.5" thickBot="1">
      <c r="A59" s="46"/>
      <c r="B59" s="113" t="s">
        <v>53</v>
      </c>
      <c r="C59" s="186">
        <f>C10+C17+C22+C26+C30+C46+C50+C14+C34+C38+C54+C42</f>
        <v>5718</v>
      </c>
      <c r="D59" s="198">
        <f>D10+D18+D22+D26+D30+D46+D50+D14+D34+D38+D42+D54</f>
        <v>9347</v>
      </c>
      <c r="E59" s="219">
        <f>E10+E18+E22+E26+E30+E46+E50+E14+E34+E38+E42+E54</f>
        <v>5869</v>
      </c>
      <c r="F59" s="256">
        <f>E59/D59</f>
        <v>0.62790200064191715</v>
      </c>
      <c r="G59"/>
      <c r="H59"/>
    </row>
    <row r="60" spans="1:8" s="51" customFormat="1" hidden="1">
      <c r="A60" s="24"/>
      <c r="B60" s="6"/>
      <c r="C60" s="16">
        <f>C11+C19+C23+C27+C31+C47+C51+C15+C35+C39+C55+C43</f>
        <v>0</v>
      </c>
      <c r="D60" s="48"/>
      <c r="E60" s="48"/>
      <c r="F60" s="247" t="e">
        <f>E60/D60</f>
        <v>#DIV/0!</v>
      </c>
      <c r="G60"/>
      <c r="H60"/>
    </row>
    <row r="61" spans="1:8" s="51" customFormat="1" hidden="1">
      <c r="A61" s="6"/>
      <c r="B61" s="6"/>
      <c r="C61" s="16">
        <f>C12+C20+C24+C28+C32+C48+C52+C16+C36+C40+C56+C44</f>
        <v>0</v>
      </c>
      <c r="D61" s="48"/>
      <c r="E61" s="48"/>
      <c r="F61" s="247" t="e">
        <f>E61/D61</f>
        <v>#DIV/0!</v>
      </c>
      <c r="G61"/>
      <c r="H61"/>
    </row>
    <row r="62" spans="1:8" s="51" customFormat="1">
      <c r="A62"/>
      <c r="B62"/>
      <c r="C62"/>
      <c r="D62"/>
      <c r="E62"/>
      <c r="F62"/>
      <c r="G62"/>
      <c r="H62"/>
    </row>
    <row r="63" spans="1:8" s="51" customFormat="1" ht="12.75" customHeight="1">
      <c r="A63"/>
      <c r="B63"/>
      <c r="C63"/>
      <c r="D63"/>
      <c r="E63"/>
      <c r="F63"/>
      <c r="G63"/>
      <c r="H63"/>
    </row>
    <row r="64" spans="1:8" s="51" customFormat="1">
      <c r="A64"/>
      <c r="B64"/>
      <c r="C64"/>
      <c r="D64" s="37"/>
      <c r="E64"/>
      <c r="G64"/>
      <c r="H64"/>
    </row>
    <row r="65" spans="1:8" s="51" customFormat="1">
      <c r="A65"/>
      <c r="B65"/>
      <c r="C65"/>
      <c r="D65"/>
      <c r="E65"/>
      <c r="F65"/>
      <c r="G65"/>
      <c r="H65"/>
    </row>
    <row r="66" spans="1:8" s="51" customFormat="1">
      <c r="A66" s="6"/>
      <c r="B66" s="6"/>
      <c r="C66" s="48"/>
      <c r="D66" s="48"/>
      <c r="E66" s="48"/>
      <c r="F66"/>
      <c r="G66"/>
      <c r="H66"/>
    </row>
    <row r="67" spans="1:8" s="51" customFormat="1">
      <c r="A67" s="470"/>
      <c r="B67" s="470"/>
      <c r="C67" s="48"/>
      <c r="D67" s="48"/>
      <c r="E67" s="48"/>
      <c r="F67"/>
      <c r="G67"/>
      <c r="H67"/>
    </row>
    <row r="68" spans="1:8" s="51" customFormat="1">
      <c r="A68" s="6"/>
      <c r="B68" s="6"/>
      <c r="C68" s="48"/>
      <c r="D68" s="48"/>
      <c r="E68" s="48"/>
      <c r="F68"/>
      <c r="G68"/>
      <c r="H68"/>
    </row>
    <row r="69" spans="1:8" s="51" customFormat="1">
      <c r="A69" s="6"/>
      <c r="B69" s="6"/>
      <c r="C69" s="48"/>
      <c r="D69" s="48"/>
      <c r="E69" s="48"/>
      <c r="F69"/>
      <c r="G69"/>
      <c r="H69"/>
    </row>
    <row r="70" spans="1:8" s="51" customFormat="1">
      <c r="A70" s="6"/>
      <c r="B70" s="6"/>
      <c r="C70" s="48"/>
      <c r="D70" s="48"/>
      <c r="E70" s="48"/>
      <c r="F70"/>
      <c r="G70"/>
      <c r="H70"/>
    </row>
    <row r="71" spans="1:8" s="51" customFormat="1">
      <c r="A71" s="53"/>
      <c r="B71" s="6"/>
      <c r="C71" s="48"/>
      <c r="D71" s="48"/>
      <c r="E71" s="48"/>
      <c r="F71"/>
      <c r="G71"/>
      <c r="H71"/>
    </row>
    <row r="72" spans="1:8" s="51" customFormat="1">
      <c r="A72" s="6"/>
      <c r="B72" s="6"/>
      <c r="C72" s="48"/>
      <c r="D72" s="48"/>
      <c r="E72" s="48"/>
      <c r="F72"/>
      <c r="G72"/>
      <c r="H72"/>
    </row>
    <row r="73" spans="1:8" s="51" customFormat="1">
      <c r="A73" s="6"/>
      <c r="B73" s="6"/>
      <c r="C73" s="48"/>
      <c r="D73" s="48"/>
      <c r="E73" s="48"/>
      <c r="F73"/>
      <c r="G73"/>
      <c r="H73"/>
    </row>
    <row r="74" spans="1:8" s="51" customFormat="1">
      <c r="A74" s="6"/>
      <c r="B74" s="6"/>
      <c r="C74" s="48"/>
      <c r="D74" s="48"/>
      <c r="E74" s="48"/>
      <c r="F74"/>
      <c r="G74"/>
      <c r="H74"/>
    </row>
    <row r="75" spans="1:8" s="51" customFormat="1">
      <c r="A75" s="6"/>
      <c r="B75" s="6"/>
      <c r="C75" s="48"/>
      <c r="D75" s="48"/>
      <c r="E75" s="48"/>
    </row>
    <row r="76" spans="1:8">
      <c r="A76" s="53"/>
      <c r="B76" s="6"/>
      <c r="C76" s="48"/>
      <c r="D76" s="48"/>
      <c r="E76" s="48"/>
    </row>
    <row r="77" spans="1:8">
      <c r="A77" s="6"/>
      <c r="B77" s="6"/>
      <c r="C77" s="48"/>
      <c r="D77" s="48"/>
      <c r="E77" s="48"/>
    </row>
    <row r="78" spans="1:8">
      <c r="A78" s="6"/>
      <c r="B78" s="6"/>
      <c r="C78" s="48"/>
      <c r="D78" s="48"/>
      <c r="E78" s="48"/>
    </row>
    <row r="79" spans="1:8">
      <c r="A79" s="6"/>
      <c r="B79" s="6"/>
      <c r="C79" s="48"/>
      <c r="D79" s="48"/>
      <c r="E79" s="48"/>
    </row>
    <row r="80" spans="1:8">
      <c r="A80" s="53"/>
      <c r="B80" s="6"/>
      <c r="C80" s="48"/>
      <c r="D80" s="48"/>
      <c r="E80" s="48"/>
    </row>
    <row r="81" spans="1:5">
      <c r="A81" s="6"/>
      <c r="B81" s="6"/>
      <c r="C81" s="48"/>
      <c r="D81" s="48"/>
      <c r="E81" s="48"/>
    </row>
    <row r="82" spans="1:5">
      <c r="A82" s="6"/>
      <c r="B82" s="6"/>
      <c r="C82" s="48"/>
      <c r="D82" s="48"/>
      <c r="E82" s="48"/>
    </row>
    <row r="83" spans="1:5">
      <c r="A83" s="6"/>
      <c r="B83" s="6"/>
      <c r="C83" s="48"/>
      <c r="D83" s="48"/>
      <c r="E83" s="48"/>
    </row>
    <row r="84" spans="1:5">
      <c r="A84" s="479"/>
      <c r="B84" s="479"/>
      <c r="C84" s="48"/>
      <c r="D84" s="48"/>
      <c r="E84" s="48"/>
    </row>
    <row r="85" spans="1:5">
      <c r="A85" s="6"/>
      <c r="B85" s="6"/>
      <c r="C85" s="48"/>
      <c r="D85" s="48"/>
      <c r="E85" s="48"/>
    </row>
    <row r="86" spans="1:5">
      <c r="A86" s="6"/>
      <c r="B86" s="6"/>
      <c r="C86" s="48"/>
      <c r="D86" s="48"/>
      <c r="E86" s="48"/>
    </row>
    <row r="87" spans="1:5">
      <c r="A87" s="6"/>
      <c r="B87" s="6"/>
      <c r="C87" s="48"/>
      <c r="D87" s="48"/>
      <c r="E87" s="48"/>
    </row>
    <row r="88" spans="1:5">
      <c r="A88" s="470"/>
      <c r="B88" s="470"/>
      <c r="C88" s="48"/>
      <c r="D88" s="48"/>
      <c r="E88" s="48"/>
    </row>
    <row r="89" spans="1:5">
      <c r="A89" s="6"/>
      <c r="B89" s="6"/>
      <c r="C89" s="48"/>
      <c r="D89" s="48"/>
      <c r="E89" s="48"/>
    </row>
    <row r="90" spans="1:5">
      <c r="A90" s="6"/>
      <c r="B90" s="6"/>
      <c r="C90" s="48"/>
      <c r="D90" s="48"/>
      <c r="E90" s="48"/>
    </row>
    <row r="91" spans="1:5">
      <c r="A91" s="6"/>
      <c r="B91" s="6"/>
      <c r="C91" s="48"/>
      <c r="D91" s="48"/>
      <c r="E91" s="48"/>
    </row>
    <row r="92" spans="1:5">
      <c r="A92" s="6"/>
      <c r="B92" s="6"/>
      <c r="C92" s="48"/>
      <c r="D92" s="48"/>
      <c r="E92" s="48"/>
    </row>
    <row r="93" spans="1:5">
      <c r="A93" s="6"/>
      <c r="B93" s="6"/>
      <c r="C93" s="48"/>
      <c r="D93" s="48"/>
      <c r="E93" s="48"/>
    </row>
    <row r="94" spans="1:5">
      <c r="A94" s="6"/>
      <c r="B94" s="6"/>
      <c r="C94" s="48"/>
      <c r="D94" s="48"/>
      <c r="E94" s="48"/>
    </row>
    <row r="95" spans="1:5">
      <c r="A95" s="6"/>
      <c r="B95" s="6"/>
      <c r="C95" s="48"/>
      <c r="D95" s="48"/>
      <c r="E95" s="48"/>
    </row>
    <row r="96" spans="1:5">
      <c r="A96" s="6"/>
      <c r="B96" s="6"/>
      <c r="C96" s="48"/>
      <c r="D96" s="48"/>
      <c r="E96" s="48"/>
    </row>
    <row r="97" spans="1:5">
      <c r="A97" s="6"/>
      <c r="B97" s="6"/>
      <c r="C97" s="48"/>
      <c r="D97" s="48"/>
      <c r="E97" s="48"/>
    </row>
    <row r="98" spans="1:5">
      <c r="A98" s="6"/>
      <c r="B98" s="6"/>
      <c r="C98" s="48"/>
      <c r="D98" s="48"/>
      <c r="E98" s="48"/>
    </row>
    <row r="99" spans="1:5">
      <c r="A99" s="6"/>
      <c r="B99" s="6"/>
      <c r="C99" s="48"/>
      <c r="D99" s="48"/>
      <c r="E99" s="48"/>
    </row>
    <row r="100" spans="1:5">
      <c r="A100" s="6"/>
      <c r="B100" s="6"/>
      <c r="C100" s="48"/>
      <c r="D100" s="48"/>
      <c r="E100" s="48"/>
    </row>
    <row r="101" spans="1:5">
      <c r="A101" s="51"/>
      <c r="B101" s="51"/>
      <c r="C101" s="51"/>
      <c r="D101" s="51"/>
      <c r="E101" s="51"/>
    </row>
    <row r="105" spans="1:5">
      <c r="A105" s="6"/>
      <c r="B105" s="6"/>
      <c r="C105" s="48"/>
      <c r="D105" s="48"/>
      <c r="E105" s="48"/>
    </row>
    <row r="106" spans="1:5">
      <c r="A106" s="6"/>
      <c r="B106" s="6"/>
      <c r="C106" s="6"/>
      <c r="D106" s="6"/>
      <c r="E106" s="6"/>
    </row>
  </sheetData>
  <sheetProtection selectLockedCells="1" selectUnlockedCells="1"/>
  <mergeCells count="9">
    <mergeCell ref="A1:F1"/>
    <mergeCell ref="A88:B88"/>
    <mergeCell ref="A28:B28"/>
    <mergeCell ref="A67:B67"/>
    <mergeCell ref="A84:B84"/>
    <mergeCell ref="A3:E3"/>
    <mergeCell ref="B6:E6"/>
    <mergeCell ref="A7:B7"/>
    <mergeCell ref="A20:B20"/>
  </mergeCells>
  <phoneticPr fontId="22" type="noConversion"/>
  <pageMargins left="0.7" right="0.7" top="0.75" bottom="0.75" header="0.51180555555555551" footer="0.51180555555555551"/>
  <pageSetup paperSize="9" scale="93" firstPageNumber="0" orientation="portrait" horizontalDpi="300" verticalDpi="300" r:id="rId1"/>
  <headerFooter alignWithMargins="0"/>
  <rowBreaks count="1" manualBreakCount="1"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63"/>
  <sheetViews>
    <sheetView tabSelected="1" view="pageBreakPreview" zoomScale="60" zoomScaleNormal="100" workbookViewId="0">
      <selection sqref="A1:L1"/>
    </sheetView>
  </sheetViews>
  <sheetFormatPr defaultRowHeight="12.75"/>
  <cols>
    <col min="1" max="1" width="4" bestFit="1" customWidth="1"/>
    <col min="2" max="2" width="15.85546875" customWidth="1"/>
    <col min="3" max="3" width="13.140625" customWidth="1"/>
    <col min="4" max="4" width="12.85546875" customWidth="1"/>
    <col min="5" max="5" width="13.85546875" customWidth="1"/>
    <col min="6" max="6" width="15" customWidth="1"/>
    <col min="7" max="7" width="11.42578125" customWidth="1"/>
    <col min="8" max="8" width="14.85546875" customWidth="1"/>
    <col min="9" max="9" width="12.140625" customWidth="1"/>
    <col min="10" max="10" width="14" customWidth="1"/>
    <col min="11" max="11" width="13.85546875" customWidth="1"/>
    <col min="12" max="12" width="14.28515625" customWidth="1"/>
    <col min="13" max="13" width="12" customWidth="1"/>
    <col min="14" max="14" width="12.28515625" customWidth="1"/>
    <col min="15" max="15" width="11.42578125" customWidth="1"/>
    <col min="16" max="16" width="11.140625" customWidth="1"/>
    <col min="17" max="17" width="14.5703125" customWidth="1"/>
    <col min="18" max="18" width="14.140625" customWidth="1"/>
    <col min="19" max="19" width="11.140625" customWidth="1"/>
    <col min="20" max="20" width="16.42578125" customWidth="1"/>
    <col min="21" max="21" width="14" customWidth="1"/>
  </cols>
  <sheetData>
    <row r="1" spans="1:21" ht="12.75" customHeight="1">
      <c r="A1" s="431" t="s">
        <v>608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3" spans="1:21">
      <c r="A3" s="475" t="s">
        <v>164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</row>
    <row r="4" spans="1:21" ht="157.5">
      <c r="A4" s="282"/>
      <c r="B4" s="289" t="s">
        <v>52</v>
      </c>
      <c r="C4" s="289" t="s">
        <v>58</v>
      </c>
      <c r="D4" s="289" t="s">
        <v>166</v>
      </c>
      <c r="E4" s="289" t="s">
        <v>167</v>
      </c>
      <c r="F4" s="289" t="s">
        <v>168</v>
      </c>
      <c r="G4" s="289" t="s">
        <v>169</v>
      </c>
      <c r="H4" s="289" t="s">
        <v>170</v>
      </c>
      <c r="I4" s="289" t="s">
        <v>171</v>
      </c>
      <c r="J4" s="289" t="s">
        <v>172</v>
      </c>
      <c r="K4" s="289" t="s">
        <v>173</v>
      </c>
      <c r="L4" s="289" t="s">
        <v>174</v>
      </c>
      <c r="M4" s="289" t="s">
        <v>175</v>
      </c>
      <c r="N4" s="289" t="s">
        <v>176</v>
      </c>
      <c r="O4" s="289" t="s">
        <v>177</v>
      </c>
      <c r="P4" s="289" t="s">
        <v>178</v>
      </c>
      <c r="Q4" s="289" t="s">
        <v>179</v>
      </c>
      <c r="R4" s="289" t="s">
        <v>180</v>
      </c>
      <c r="S4" s="289" t="s">
        <v>181</v>
      </c>
      <c r="T4" s="289" t="s">
        <v>182</v>
      </c>
      <c r="U4" s="289" t="s">
        <v>183</v>
      </c>
    </row>
    <row r="5" spans="1:21" ht="51">
      <c r="A5" s="290">
        <v>1</v>
      </c>
      <c r="B5" s="284" t="s">
        <v>184</v>
      </c>
      <c r="C5" s="285">
        <v>27140374</v>
      </c>
      <c r="D5" s="285">
        <v>0</v>
      </c>
      <c r="E5" s="285">
        <v>0</v>
      </c>
      <c r="F5" s="285">
        <v>20739258</v>
      </c>
      <c r="G5" s="285">
        <v>0</v>
      </c>
      <c r="H5" s="285">
        <v>0</v>
      </c>
      <c r="I5" s="285">
        <v>0</v>
      </c>
      <c r="J5" s="285">
        <v>0</v>
      </c>
      <c r="K5" s="285">
        <v>0</v>
      </c>
      <c r="L5" s="285">
        <v>0</v>
      </c>
      <c r="M5" s="285">
        <v>0</v>
      </c>
      <c r="N5" s="285">
        <v>3365789</v>
      </c>
      <c r="O5" s="285">
        <v>3035327</v>
      </c>
      <c r="P5" s="285">
        <v>0</v>
      </c>
      <c r="Q5" s="285">
        <v>0</v>
      </c>
      <c r="R5" s="285">
        <v>0</v>
      </c>
      <c r="S5" s="285">
        <v>0</v>
      </c>
      <c r="T5" s="285">
        <v>0</v>
      </c>
      <c r="U5" s="285">
        <v>0</v>
      </c>
    </row>
    <row r="6" spans="1:21" ht="63.75">
      <c r="A6" s="290">
        <v>2</v>
      </c>
      <c r="B6" s="284" t="s">
        <v>185</v>
      </c>
      <c r="C6" s="285">
        <v>27140374</v>
      </c>
      <c r="D6" s="285">
        <v>0</v>
      </c>
      <c r="E6" s="285">
        <v>0</v>
      </c>
      <c r="F6" s="285">
        <v>20739258</v>
      </c>
      <c r="G6" s="285">
        <v>0</v>
      </c>
      <c r="H6" s="285">
        <v>0</v>
      </c>
      <c r="I6" s="285">
        <v>0</v>
      </c>
      <c r="J6" s="285">
        <v>0</v>
      </c>
      <c r="K6" s="285">
        <v>0</v>
      </c>
      <c r="L6" s="285">
        <v>0</v>
      </c>
      <c r="M6" s="285">
        <v>0</v>
      </c>
      <c r="N6" s="285">
        <v>3365789</v>
      </c>
      <c r="O6" s="285">
        <v>3035327</v>
      </c>
      <c r="P6" s="285">
        <v>0</v>
      </c>
      <c r="Q6" s="285">
        <v>0</v>
      </c>
      <c r="R6" s="285">
        <v>0</v>
      </c>
      <c r="S6" s="285">
        <v>0</v>
      </c>
      <c r="T6" s="285">
        <v>0</v>
      </c>
      <c r="U6" s="285">
        <v>0</v>
      </c>
    </row>
    <row r="7" spans="1:21" ht="38.25">
      <c r="A7" s="290">
        <v>3</v>
      </c>
      <c r="B7" s="284" t="s">
        <v>186</v>
      </c>
      <c r="C7" s="285">
        <v>10055349</v>
      </c>
      <c r="D7" s="285">
        <v>0</v>
      </c>
      <c r="E7" s="285">
        <v>0</v>
      </c>
      <c r="F7" s="285">
        <v>0</v>
      </c>
      <c r="G7" s="285">
        <v>0</v>
      </c>
      <c r="H7" s="285">
        <v>0</v>
      </c>
      <c r="I7" s="285">
        <v>0</v>
      </c>
      <c r="J7" s="285">
        <v>0</v>
      </c>
      <c r="K7" s="285">
        <v>0</v>
      </c>
      <c r="L7" s="285">
        <v>0</v>
      </c>
      <c r="M7" s="285">
        <v>10055349</v>
      </c>
      <c r="N7" s="285">
        <v>0</v>
      </c>
      <c r="O7" s="285">
        <v>0</v>
      </c>
      <c r="P7" s="285">
        <v>0</v>
      </c>
      <c r="Q7" s="285">
        <v>0</v>
      </c>
      <c r="R7" s="285">
        <v>0</v>
      </c>
      <c r="S7" s="285">
        <v>0</v>
      </c>
      <c r="T7" s="285">
        <v>0</v>
      </c>
      <c r="U7" s="285">
        <v>0</v>
      </c>
    </row>
    <row r="8" spans="1:21" ht="89.25">
      <c r="A8" s="290">
        <v>4</v>
      </c>
      <c r="B8" s="284" t="s">
        <v>187</v>
      </c>
      <c r="C8" s="285">
        <v>4877680</v>
      </c>
      <c r="D8" s="285">
        <v>1135440</v>
      </c>
      <c r="E8" s="285">
        <v>0</v>
      </c>
      <c r="F8" s="285">
        <v>0</v>
      </c>
      <c r="G8" s="285">
        <v>0</v>
      </c>
      <c r="H8" s="285">
        <v>0</v>
      </c>
      <c r="I8" s="285">
        <v>0</v>
      </c>
      <c r="J8" s="285">
        <v>0</v>
      </c>
      <c r="K8" s="285">
        <v>0</v>
      </c>
      <c r="L8" s="285">
        <v>1521530</v>
      </c>
      <c r="M8" s="285">
        <v>620710</v>
      </c>
      <c r="N8" s="285">
        <v>0</v>
      </c>
      <c r="O8" s="285">
        <v>0</v>
      </c>
      <c r="P8" s="285">
        <v>1440000</v>
      </c>
      <c r="Q8" s="285">
        <v>0</v>
      </c>
      <c r="R8" s="285">
        <v>0</v>
      </c>
      <c r="S8" s="285">
        <v>0</v>
      </c>
      <c r="T8" s="285">
        <v>0</v>
      </c>
      <c r="U8" s="285">
        <v>160000</v>
      </c>
    </row>
    <row r="9" spans="1:21" ht="51">
      <c r="A9" s="290">
        <v>5</v>
      </c>
      <c r="B9" s="284" t="s">
        <v>188</v>
      </c>
      <c r="C9" s="285">
        <v>14933029</v>
      </c>
      <c r="D9" s="285">
        <v>1135440</v>
      </c>
      <c r="E9" s="285">
        <v>0</v>
      </c>
      <c r="F9" s="285">
        <v>0</v>
      </c>
      <c r="G9" s="285">
        <v>0</v>
      </c>
      <c r="H9" s="285">
        <v>0</v>
      </c>
      <c r="I9" s="285">
        <v>0</v>
      </c>
      <c r="J9" s="285">
        <v>0</v>
      </c>
      <c r="K9" s="285">
        <v>0</v>
      </c>
      <c r="L9" s="285">
        <v>1521530</v>
      </c>
      <c r="M9" s="285">
        <v>10676059</v>
      </c>
      <c r="N9" s="285">
        <v>0</v>
      </c>
      <c r="O9" s="285">
        <v>0</v>
      </c>
      <c r="P9" s="285">
        <v>1440000</v>
      </c>
      <c r="Q9" s="285">
        <v>0</v>
      </c>
      <c r="R9" s="285">
        <v>0</v>
      </c>
      <c r="S9" s="285">
        <v>0</v>
      </c>
      <c r="T9" s="285">
        <v>0</v>
      </c>
      <c r="U9" s="285">
        <v>160000</v>
      </c>
    </row>
    <row r="10" spans="1:21" ht="38.25">
      <c r="A10" s="290">
        <v>6</v>
      </c>
      <c r="B10" s="287" t="s">
        <v>189</v>
      </c>
      <c r="C10" s="288">
        <v>42073403</v>
      </c>
      <c r="D10" s="288">
        <v>1135440</v>
      </c>
      <c r="E10" s="288">
        <v>0</v>
      </c>
      <c r="F10" s="288">
        <v>20739258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1521530</v>
      </c>
      <c r="M10" s="288">
        <v>10676059</v>
      </c>
      <c r="N10" s="288">
        <v>3365789</v>
      </c>
      <c r="O10" s="288">
        <v>3035327</v>
      </c>
      <c r="P10" s="288">
        <v>1440000</v>
      </c>
      <c r="Q10" s="288">
        <v>0</v>
      </c>
      <c r="R10" s="288">
        <v>0</v>
      </c>
      <c r="S10" s="288">
        <v>0</v>
      </c>
      <c r="T10" s="288">
        <v>0</v>
      </c>
      <c r="U10" s="288">
        <v>160000</v>
      </c>
    </row>
    <row r="11" spans="1:21" ht="89.25">
      <c r="A11" s="290">
        <v>7</v>
      </c>
      <c r="B11" s="287" t="s">
        <v>190</v>
      </c>
      <c r="C11" s="288">
        <v>5869268</v>
      </c>
      <c r="D11" s="288">
        <v>201401</v>
      </c>
      <c r="E11" s="288">
        <v>0</v>
      </c>
      <c r="F11" s="288">
        <v>2147571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255420</v>
      </c>
      <c r="M11" s="288">
        <v>1859678</v>
      </c>
      <c r="N11" s="288">
        <v>555515</v>
      </c>
      <c r="O11" s="288">
        <v>565656</v>
      </c>
      <c r="P11" s="288">
        <v>255420</v>
      </c>
      <c r="Q11" s="288">
        <v>0</v>
      </c>
      <c r="R11" s="288">
        <v>0</v>
      </c>
      <c r="S11" s="288">
        <v>0</v>
      </c>
      <c r="T11" s="288">
        <v>0</v>
      </c>
      <c r="U11" s="288">
        <v>28607</v>
      </c>
    </row>
    <row r="12" spans="1:21" ht="38.25">
      <c r="A12" s="290">
        <v>8</v>
      </c>
      <c r="B12" s="284" t="s">
        <v>191</v>
      </c>
      <c r="C12" s="285">
        <v>5869268</v>
      </c>
      <c r="D12" s="285">
        <v>201401</v>
      </c>
      <c r="E12" s="285">
        <v>0</v>
      </c>
      <c r="F12" s="285">
        <v>2147571</v>
      </c>
      <c r="G12" s="285">
        <v>0</v>
      </c>
      <c r="H12" s="285">
        <v>0</v>
      </c>
      <c r="I12" s="285">
        <v>0</v>
      </c>
      <c r="J12" s="285">
        <v>0</v>
      </c>
      <c r="K12" s="285">
        <v>0</v>
      </c>
      <c r="L12" s="285">
        <v>255420</v>
      </c>
      <c r="M12" s="285">
        <v>1859678</v>
      </c>
      <c r="N12" s="285">
        <v>555515</v>
      </c>
      <c r="O12" s="285">
        <v>565656</v>
      </c>
      <c r="P12" s="285">
        <v>255420</v>
      </c>
      <c r="Q12" s="285">
        <v>0</v>
      </c>
      <c r="R12" s="285">
        <v>0</v>
      </c>
      <c r="S12" s="285">
        <v>0</v>
      </c>
      <c r="T12" s="285">
        <v>0</v>
      </c>
      <c r="U12" s="285">
        <v>28607</v>
      </c>
    </row>
    <row r="13" spans="1:21" ht="51">
      <c r="A13" s="290">
        <v>9</v>
      </c>
      <c r="B13" s="284" t="s">
        <v>192</v>
      </c>
      <c r="C13" s="285">
        <v>115104</v>
      </c>
      <c r="D13" s="285">
        <v>0</v>
      </c>
      <c r="E13" s="285">
        <v>0</v>
      </c>
      <c r="F13" s="285">
        <v>0</v>
      </c>
      <c r="G13" s="285">
        <v>0</v>
      </c>
      <c r="H13" s="285">
        <v>0</v>
      </c>
      <c r="I13" s="285">
        <v>0</v>
      </c>
      <c r="J13" s="285">
        <v>0</v>
      </c>
      <c r="K13" s="285">
        <v>0</v>
      </c>
      <c r="L13" s="285">
        <v>0</v>
      </c>
      <c r="M13" s="285">
        <v>0</v>
      </c>
      <c r="N13" s="285">
        <v>109911</v>
      </c>
      <c r="O13" s="285">
        <v>5193</v>
      </c>
      <c r="P13" s="285">
        <v>0</v>
      </c>
      <c r="Q13" s="285">
        <v>0</v>
      </c>
      <c r="R13" s="285">
        <v>0</v>
      </c>
      <c r="S13" s="285">
        <v>0</v>
      </c>
      <c r="T13" s="285">
        <v>0</v>
      </c>
      <c r="U13" s="285">
        <v>0</v>
      </c>
    </row>
    <row r="14" spans="1:21" ht="51">
      <c r="A14" s="290">
        <v>10</v>
      </c>
      <c r="B14" s="284" t="s">
        <v>193</v>
      </c>
      <c r="C14" s="285">
        <v>2292122</v>
      </c>
      <c r="D14" s="285">
        <v>0</v>
      </c>
      <c r="E14" s="285">
        <v>0</v>
      </c>
      <c r="F14" s="285">
        <v>1072999</v>
      </c>
      <c r="G14" s="285">
        <v>0</v>
      </c>
      <c r="H14" s="285">
        <v>0</v>
      </c>
      <c r="I14" s="285">
        <v>0</v>
      </c>
      <c r="J14" s="285">
        <v>0</v>
      </c>
      <c r="K14" s="285">
        <v>0</v>
      </c>
      <c r="L14" s="285">
        <v>784488</v>
      </c>
      <c r="M14" s="285">
        <v>262453</v>
      </c>
      <c r="N14" s="285">
        <v>19528</v>
      </c>
      <c r="O14" s="285">
        <v>12427</v>
      </c>
      <c r="P14" s="285">
        <v>37553</v>
      </c>
      <c r="Q14" s="285">
        <v>0</v>
      </c>
      <c r="R14" s="285">
        <v>0</v>
      </c>
      <c r="S14" s="285">
        <v>0</v>
      </c>
      <c r="T14" s="285">
        <v>0</v>
      </c>
      <c r="U14" s="285">
        <v>102674</v>
      </c>
    </row>
    <row r="15" spans="1:21" ht="38.25">
      <c r="A15" s="290">
        <v>11</v>
      </c>
      <c r="B15" s="284" t="s">
        <v>194</v>
      </c>
      <c r="C15" s="285">
        <v>2407226</v>
      </c>
      <c r="D15" s="285">
        <v>0</v>
      </c>
      <c r="E15" s="285">
        <v>0</v>
      </c>
      <c r="F15" s="285">
        <v>1072999</v>
      </c>
      <c r="G15" s="285">
        <v>0</v>
      </c>
      <c r="H15" s="285">
        <v>0</v>
      </c>
      <c r="I15" s="285">
        <v>0</v>
      </c>
      <c r="J15" s="285">
        <v>0</v>
      </c>
      <c r="K15" s="285">
        <v>0</v>
      </c>
      <c r="L15" s="285">
        <v>784488</v>
      </c>
      <c r="M15" s="285">
        <v>262453</v>
      </c>
      <c r="N15" s="285">
        <v>129439</v>
      </c>
      <c r="O15" s="285">
        <v>17620</v>
      </c>
      <c r="P15" s="285">
        <v>37553</v>
      </c>
      <c r="Q15" s="285">
        <v>0</v>
      </c>
      <c r="R15" s="285">
        <v>0</v>
      </c>
      <c r="S15" s="285">
        <v>0</v>
      </c>
      <c r="T15" s="285">
        <v>0</v>
      </c>
      <c r="U15" s="285">
        <v>102674</v>
      </c>
    </row>
    <row r="16" spans="1:21" ht="51">
      <c r="A16" s="290">
        <v>12</v>
      </c>
      <c r="B16" s="284" t="s">
        <v>195</v>
      </c>
      <c r="C16" s="285">
        <v>5622</v>
      </c>
      <c r="D16" s="285">
        <v>0</v>
      </c>
      <c r="E16" s="285">
        <v>0</v>
      </c>
      <c r="F16" s="285">
        <v>0</v>
      </c>
      <c r="G16" s="285">
        <v>0</v>
      </c>
      <c r="H16" s="285">
        <v>0</v>
      </c>
      <c r="I16" s="285">
        <v>0</v>
      </c>
      <c r="J16" s="285">
        <v>0</v>
      </c>
      <c r="K16" s="285">
        <v>0</v>
      </c>
      <c r="L16" s="285">
        <v>0</v>
      </c>
      <c r="M16" s="285">
        <v>1874</v>
      </c>
      <c r="N16" s="285">
        <v>1874</v>
      </c>
      <c r="O16" s="285">
        <v>0</v>
      </c>
      <c r="P16" s="285">
        <v>1874</v>
      </c>
      <c r="Q16" s="285">
        <v>0</v>
      </c>
      <c r="R16" s="285">
        <v>0</v>
      </c>
      <c r="S16" s="285">
        <v>0</v>
      </c>
      <c r="T16" s="285">
        <v>0</v>
      </c>
      <c r="U16" s="285">
        <v>0</v>
      </c>
    </row>
    <row r="17" spans="1:21" ht="51">
      <c r="A17" s="290">
        <v>13</v>
      </c>
      <c r="B17" s="284" t="s">
        <v>196</v>
      </c>
      <c r="C17" s="285">
        <v>435823</v>
      </c>
      <c r="D17" s="285">
        <v>0</v>
      </c>
      <c r="E17" s="285">
        <v>0</v>
      </c>
      <c r="F17" s="285">
        <v>0</v>
      </c>
      <c r="G17" s="285">
        <v>0</v>
      </c>
      <c r="H17" s="285">
        <v>0</v>
      </c>
      <c r="I17" s="285">
        <v>0</v>
      </c>
      <c r="J17" s="285">
        <v>0</v>
      </c>
      <c r="K17" s="285">
        <v>0</v>
      </c>
      <c r="L17" s="285">
        <v>0</v>
      </c>
      <c r="M17" s="285">
        <v>315198</v>
      </c>
      <c r="N17" s="285">
        <v>103759</v>
      </c>
      <c r="O17" s="285">
        <v>0</v>
      </c>
      <c r="P17" s="285">
        <v>16866</v>
      </c>
      <c r="Q17" s="285">
        <v>0</v>
      </c>
      <c r="R17" s="285">
        <v>0</v>
      </c>
      <c r="S17" s="285">
        <v>0</v>
      </c>
      <c r="T17" s="285">
        <v>0</v>
      </c>
      <c r="U17" s="285">
        <v>0</v>
      </c>
    </row>
    <row r="18" spans="1:21" ht="38.25">
      <c r="A18" s="290">
        <v>14</v>
      </c>
      <c r="B18" s="284" t="s">
        <v>197</v>
      </c>
      <c r="C18" s="285">
        <v>441445</v>
      </c>
      <c r="D18" s="285">
        <v>0</v>
      </c>
      <c r="E18" s="285">
        <v>0</v>
      </c>
      <c r="F18" s="285">
        <v>0</v>
      </c>
      <c r="G18" s="285">
        <v>0</v>
      </c>
      <c r="H18" s="285">
        <v>0</v>
      </c>
      <c r="I18" s="285">
        <v>0</v>
      </c>
      <c r="J18" s="285">
        <v>0</v>
      </c>
      <c r="K18" s="285">
        <v>0</v>
      </c>
      <c r="L18" s="285">
        <v>0</v>
      </c>
      <c r="M18" s="285">
        <v>317072</v>
      </c>
      <c r="N18" s="285">
        <v>105633</v>
      </c>
      <c r="O18" s="285">
        <v>0</v>
      </c>
      <c r="P18" s="285">
        <v>18740</v>
      </c>
      <c r="Q18" s="285">
        <v>0</v>
      </c>
      <c r="R18" s="285">
        <v>0</v>
      </c>
      <c r="S18" s="285">
        <v>0</v>
      </c>
      <c r="T18" s="285">
        <v>0</v>
      </c>
      <c r="U18" s="285">
        <v>0</v>
      </c>
    </row>
    <row r="19" spans="1:21" ht="25.5">
      <c r="A19" s="290">
        <v>15</v>
      </c>
      <c r="B19" s="284" t="s">
        <v>198</v>
      </c>
      <c r="C19" s="285">
        <v>4301377</v>
      </c>
      <c r="D19" s="285">
        <v>51998</v>
      </c>
      <c r="E19" s="285">
        <v>0</v>
      </c>
      <c r="F19" s="285">
        <v>8101</v>
      </c>
      <c r="G19" s="285">
        <v>0</v>
      </c>
      <c r="H19" s="285">
        <v>0</v>
      </c>
      <c r="I19" s="285">
        <v>0</v>
      </c>
      <c r="J19" s="285">
        <v>2000</v>
      </c>
      <c r="K19" s="285">
        <v>1577999</v>
      </c>
      <c r="L19" s="285">
        <v>211995</v>
      </c>
      <c r="M19" s="285">
        <v>1492365</v>
      </c>
      <c r="N19" s="285">
        <v>342719</v>
      </c>
      <c r="O19" s="285">
        <v>0</v>
      </c>
      <c r="P19" s="285">
        <v>614200</v>
      </c>
      <c r="Q19" s="285">
        <v>0</v>
      </c>
      <c r="R19" s="285">
        <v>0</v>
      </c>
      <c r="S19" s="285">
        <v>0</v>
      </c>
      <c r="T19" s="285">
        <v>0</v>
      </c>
      <c r="U19" s="285">
        <v>0</v>
      </c>
    </row>
    <row r="20" spans="1:21" ht="25.5">
      <c r="A20" s="290">
        <v>16</v>
      </c>
      <c r="B20" s="284" t="s">
        <v>199</v>
      </c>
      <c r="C20" s="285">
        <v>3383928</v>
      </c>
      <c r="D20" s="285">
        <v>0</v>
      </c>
      <c r="E20" s="285">
        <v>0</v>
      </c>
      <c r="F20" s="285">
        <v>0</v>
      </c>
      <c r="G20" s="285">
        <v>0</v>
      </c>
      <c r="H20" s="285">
        <v>0</v>
      </c>
      <c r="I20" s="285">
        <v>0</v>
      </c>
      <c r="J20" s="285">
        <v>0</v>
      </c>
      <c r="K20" s="285">
        <v>0</v>
      </c>
      <c r="L20" s="285">
        <v>0</v>
      </c>
      <c r="M20" s="285">
        <v>94488</v>
      </c>
      <c r="N20" s="285">
        <v>0</v>
      </c>
      <c r="O20" s="285">
        <v>0</v>
      </c>
      <c r="P20" s="285">
        <v>0</v>
      </c>
      <c r="Q20" s="285">
        <v>2804716</v>
      </c>
      <c r="R20" s="285">
        <v>484724</v>
      </c>
      <c r="S20" s="285">
        <v>0</v>
      </c>
      <c r="T20" s="285">
        <v>0</v>
      </c>
      <c r="U20" s="285">
        <v>0</v>
      </c>
    </row>
    <row r="21" spans="1:21" ht="51">
      <c r="A21" s="290">
        <v>17</v>
      </c>
      <c r="B21" s="284" t="s">
        <v>200</v>
      </c>
      <c r="C21" s="285">
        <v>599712</v>
      </c>
      <c r="D21" s="285">
        <v>36417</v>
      </c>
      <c r="E21" s="285">
        <v>0</v>
      </c>
      <c r="F21" s="285">
        <v>18755</v>
      </c>
      <c r="G21" s="285">
        <v>0</v>
      </c>
      <c r="H21" s="285">
        <v>0</v>
      </c>
      <c r="I21" s="285">
        <v>0</v>
      </c>
      <c r="J21" s="285">
        <v>0</v>
      </c>
      <c r="K21" s="285">
        <v>0</v>
      </c>
      <c r="L21" s="285">
        <v>250445</v>
      </c>
      <c r="M21" s="285">
        <v>204264</v>
      </c>
      <c r="N21" s="285">
        <v>87114</v>
      </c>
      <c r="O21" s="285">
        <v>2717</v>
      </c>
      <c r="P21" s="285">
        <v>0</v>
      </c>
      <c r="Q21" s="285">
        <v>0</v>
      </c>
      <c r="R21" s="285">
        <v>0</v>
      </c>
      <c r="S21" s="285">
        <v>0</v>
      </c>
      <c r="T21" s="285">
        <v>0</v>
      </c>
      <c r="U21" s="285">
        <v>0</v>
      </c>
    </row>
    <row r="22" spans="1:21" ht="63.75">
      <c r="A22" s="290">
        <v>18</v>
      </c>
      <c r="B22" s="284" t="s">
        <v>201</v>
      </c>
      <c r="C22" s="285">
        <v>11334332</v>
      </c>
      <c r="D22" s="285">
        <v>0</v>
      </c>
      <c r="E22" s="285">
        <v>0</v>
      </c>
      <c r="F22" s="285">
        <v>524718</v>
      </c>
      <c r="G22" s="285">
        <v>130000</v>
      </c>
      <c r="H22" s="285">
        <v>500000</v>
      </c>
      <c r="I22" s="285">
        <v>0</v>
      </c>
      <c r="J22" s="285">
        <v>0</v>
      </c>
      <c r="K22" s="285">
        <v>0</v>
      </c>
      <c r="L22" s="285">
        <v>0</v>
      </c>
      <c r="M22" s="285">
        <v>2185891</v>
      </c>
      <c r="N22" s="285">
        <v>7907413</v>
      </c>
      <c r="O22" s="285">
        <v>30000</v>
      </c>
      <c r="P22" s="285">
        <v>56310</v>
      </c>
      <c r="Q22" s="285">
        <v>0</v>
      </c>
      <c r="R22" s="285">
        <v>0</v>
      </c>
      <c r="S22" s="285">
        <v>0</v>
      </c>
      <c r="T22" s="285">
        <v>0</v>
      </c>
      <c r="U22" s="285">
        <v>0</v>
      </c>
    </row>
    <row r="23" spans="1:21" ht="38.25">
      <c r="A23" s="290">
        <v>19</v>
      </c>
      <c r="B23" s="284" t="s">
        <v>202</v>
      </c>
      <c r="C23" s="285">
        <v>4072450</v>
      </c>
      <c r="D23" s="285">
        <v>0</v>
      </c>
      <c r="E23" s="285">
        <v>0</v>
      </c>
      <c r="F23" s="285">
        <v>520966</v>
      </c>
      <c r="G23" s="285">
        <v>0</v>
      </c>
      <c r="H23" s="285">
        <v>0</v>
      </c>
      <c r="I23" s="285">
        <v>223987</v>
      </c>
      <c r="J23" s="285">
        <v>400</v>
      </c>
      <c r="K23" s="285">
        <v>0</v>
      </c>
      <c r="L23" s="285">
        <v>403693</v>
      </c>
      <c r="M23" s="285">
        <v>1762449</v>
      </c>
      <c r="N23" s="285">
        <v>38483</v>
      </c>
      <c r="O23" s="285">
        <v>0</v>
      </c>
      <c r="P23" s="285">
        <v>117853</v>
      </c>
      <c r="Q23" s="285">
        <v>0</v>
      </c>
      <c r="R23" s="285">
        <v>0</v>
      </c>
      <c r="S23" s="285">
        <v>0</v>
      </c>
      <c r="T23" s="285">
        <v>0</v>
      </c>
      <c r="U23" s="285">
        <v>1004619</v>
      </c>
    </row>
    <row r="24" spans="1:21" ht="25.5">
      <c r="A24" s="290">
        <v>20</v>
      </c>
      <c r="B24" s="284" t="s">
        <v>203</v>
      </c>
      <c r="C24" s="285">
        <v>414032</v>
      </c>
      <c r="D24" s="285">
        <v>0</v>
      </c>
      <c r="E24" s="285">
        <v>0</v>
      </c>
      <c r="F24" s="285">
        <v>0</v>
      </c>
      <c r="G24" s="285">
        <v>0</v>
      </c>
      <c r="H24" s="285">
        <v>0</v>
      </c>
      <c r="I24" s="285">
        <v>0</v>
      </c>
      <c r="J24" s="285">
        <v>0</v>
      </c>
      <c r="K24" s="285">
        <v>0</v>
      </c>
      <c r="L24" s="285">
        <v>147255</v>
      </c>
      <c r="M24" s="285">
        <v>245577</v>
      </c>
      <c r="N24" s="285">
        <v>21200</v>
      </c>
      <c r="O24" s="285">
        <v>0</v>
      </c>
      <c r="P24" s="285">
        <v>0</v>
      </c>
      <c r="Q24" s="285">
        <v>0</v>
      </c>
      <c r="R24" s="285">
        <v>0</v>
      </c>
      <c r="S24" s="285">
        <v>0</v>
      </c>
      <c r="T24" s="285">
        <v>0</v>
      </c>
      <c r="U24" s="285">
        <v>0</v>
      </c>
    </row>
    <row r="25" spans="1:21" ht="51">
      <c r="A25" s="290">
        <v>21</v>
      </c>
      <c r="B25" s="284" t="s">
        <v>204</v>
      </c>
      <c r="C25" s="285">
        <v>23691799</v>
      </c>
      <c r="D25" s="285">
        <v>88415</v>
      </c>
      <c r="E25" s="285">
        <v>0</v>
      </c>
      <c r="F25" s="285">
        <v>1072540</v>
      </c>
      <c r="G25" s="285">
        <v>130000</v>
      </c>
      <c r="H25" s="285">
        <v>500000</v>
      </c>
      <c r="I25" s="285">
        <v>223987</v>
      </c>
      <c r="J25" s="285">
        <v>2400</v>
      </c>
      <c r="K25" s="285">
        <v>1577999</v>
      </c>
      <c r="L25" s="285">
        <v>866133</v>
      </c>
      <c r="M25" s="285">
        <v>5739457</v>
      </c>
      <c r="N25" s="285">
        <v>8375729</v>
      </c>
      <c r="O25" s="285">
        <v>32717</v>
      </c>
      <c r="P25" s="285">
        <v>788363</v>
      </c>
      <c r="Q25" s="285">
        <v>2804716</v>
      </c>
      <c r="R25" s="285">
        <v>484724</v>
      </c>
      <c r="S25" s="285">
        <v>0</v>
      </c>
      <c r="T25" s="285">
        <v>0</v>
      </c>
      <c r="U25" s="285">
        <v>1004619</v>
      </c>
    </row>
    <row r="26" spans="1:21" ht="25.5">
      <c r="A26" s="290">
        <v>22</v>
      </c>
      <c r="B26" s="284" t="s">
        <v>205</v>
      </c>
      <c r="C26" s="285">
        <v>225150</v>
      </c>
      <c r="D26" s="285">
        <v>0</v>
      </c>
      <c r="E26" s="285">
        <v>0</v>
      </c>
      <c r="F26" s="285">
        <v>0</v>
      </c>
      <c r="G26" s="285">
        <v>0</v>
      </c>
      <c r="H26" s="285">
        <v>0</v>
      </c>
      <c r="I26" s="285">
        <v>0</v>
      </c>
      <c r="J26" s="285">
        <v>0</v>
      </c>
      <c r="K26" s="285">
        <v>0</v>
      </c>
      <c r="L26" s="285">
        <v>0</v>
      </c>
      <c r="M26" s="285">
        <v>0</v>
      </c>
      <c r="N26" s="285">
        <v>87145</v>
      </c>
      <c r="O26" s="285">
        <v>138005</v>
      </c>
      <c r="P26" s="285">
        <v>0</v>
      </c>
      <c r="Q26" s="285">
        <v>0</v>
      </c>
      <c r="R26" s="285">
        <v>0</v>
      </c>
      <c r="S26" s="285">
        <v>0</v>
      </c>
      <c r="T26" s="285">
        <v>0</v>
      </c>
      <c r="U26" s="285">
        <v>0</v>
      </c>
    </row>
    <row r="27" spans="1:21" ht="63.75">
      <c r="A27" s="290">
        <v>23</v>
      </c>
      <c r="B27" s="284" t="s">
        <v>206</v>
      </c>
      <c r="C27" s="285">
        <v>225150</v>
      </c>
      <c r="D27" s="285">
        <v>0</v>
      </c>
      <c r="E27" s="285">
        <v>0</v>
      </c>
      <c r="F27" s="285">
        <v>0</v>
      </c>
      <c r="G27" s="285">
        <v>0</v>
      </c>
      <c r="H27" s="285">
        <v>0</v>
      </c>
      <c r="I27" s="285">
        <v>0</v>
      </c>
      <c r="J27" s="285">
        <v>0</v>
      </c>
      <c r="K27" s="285">
        <v>0</v>
      </c>
      <c r="L27" s="285">
        <v>0</v>
      </c>
      <c r="M27" s="285">
        <v>0</v>
      </c>
      <c r="N27" s="285">
        <v>87145</v>
      </c>
      <c r="O27" s="285">
        <v>138005</v>
      </c>
      <c r="P27" s="285">
        <v>0</v>
      </c>
      <c r="Q27" s="285">
        <v>0</v>
      </c>
      <c r="R27" s="285">
        <v>0</v>
      </c>
      <c r="S27" s="285">
        <v>0</v>
      </c>
      <c r="T27" s="285">
        <v>0</v>
      </c>
      <c r="U27" s="285">
        <v>0</v>
      </c>
    </row>
    <row r="28" spans="1:21" ht="63.75">
      <c r="A28" s="290">
        <v>24</v>
      </c>
      <c r="B28" s="284" t="s">
        <v>207</v>
      </c>
      <c r="C28" s="285">
        <v>5490541</v>
      </c>
      <c r="D28" s="285">
        <v>23890</v>
      </c>
      <c r="E28" s="285">
        <v>0</v>
      </c>
      <c r="F28" s="285">
        <v>1298764</v>
      </c>
      <c r="G28" s="285">
        <v>35100</v>
      </c>
      <c r="H28" s="285">
        <v>135000</v>
      </c>
      <c r="I28" s="285">
        <v>60477</v>
      </c>
      <c r="J28" s="285">
        <v>0</v>
      </c>
      <c r="K28" s="285">
        <v>404598</v>
      </c>
      <c r="L28" s="285">
        <v>496181</v>
      </c>
      <c r="M28" s="285">
        <v>1341023</v>
      </c>
      <c r="N28" s="285">
        <v>231801</v>
      </c>
      <c r="O28" s="285">
        <v>12951</v>
      </c>
      <c r="P28" s="285">
        <v>248854</v>
      </c>
      <c r="Q28" s="285">
        <v>757274</v>
      </c>
      <c r="R28" s="285">
        <v>130876</v>
      </c>
      <c r="S28" s="285">
        <v>0</v>
      </c>
      <c r="T28" s="285">
        <v>0</v>
      </c>
      <c r="U28" s="285">
        <v>313752</v>
      </c>
    </row>
    <row r="29" spans="1:21" ht="25.5">
      <c r="A29" s="290">
        <v>25</v>
      </c>
      <c r="B29" s="284" t="s">
        <v>208</v>
      </c>
      <c r="C29" s="285">
        <v>4647887</v>
      </c>
      <c r="D29" s="285">
        <v>2047</v>
      </c>
      <c r="E29" s="285">
        <v>0</v>
      </c>
      <c r="F29" s="285">
        <v>2828242</v>
      </c>
      <c r="G29" s="285">
        <v>0</v>
      </c>
      <c r="H29" s="285">
        <v>0</v>
      </c>
      <c r="I29" s="285">
        <v>0</v>
      </c>
      <c r="J29" s="285">
        <v>0</v>
      </c>
      <c r="K29" s="285">
        <v>0</v>
      </c>
      <c r="L29" s="285">
        <v>343470</v>
      </c>
      <c r="M29" s="285">
        <v>1171097</v>
      </c>
      <c r="N29" s="285">
        <v>92031</v>
      </c>
      <c r="O29" s="285">
        <v>27629</v>
      </c>
      <c r="P29" s="285">
        <v>121954</v>
      </c>
      <c r="Q29" s="285">
        <v>0</v>
      </c>
      <c r="R29" s="285">
        <v>0</v>
      </c>
      <c r="S29" s="285">
        <v>0</v>
      </c>
      <c r="T29" s="285">
        <v>0</v>
      </c>
      <c r="U29" s="285">
        <v>61417</v>
      </c>
    </row>
    <row r="30" spans="1:21" ht="76.5">
      <c r="A30" s="290">
        <v>26</v>
      </c>
      <c r="B30" s="284" t="s">
        <v>209</v>
      </c>
      <c r="C30" s="285">
        <v>10138428</v>
      </c>
      <c r="D30" s="285">
        <v>25937</v>
      </c>
      <c r="E30" s="285">
        <v>0</v>
      </c>
      <c r="F30" s="285">
        <v>4127006</v>
      </c>
      <c r="G30" s="285">
        <v>35100</v>
      </c>
      <c r="H30" s="285">
        <v>135000</v>
      </c>
      <c r="I30" s="285">
        <v>60477</v>
      </c>
      <c r="J30" s="285">
        <v>0</v>
      </c>
      <c r="K30" s="285">
        <v>404598</v>
      </c>
      <c r="L30" s="285">
        <v>839651</v>
      </c>
      <c r="M30" s="285">
        <v>2512120</v>
      </c>
      <c r="N30" s="285">
        <v>323832</v>
      </c>
      <c r="O30" s="285">
        <v>40580</v>
      </c>
      <c r="P30" s="285">
        <v>370808</v>
      </c>
      <c r="Q30" s="285">
        <v>757274</v>
      </c>
      <c r="R30" s="285">
        <v>130876</v>
      </c>
      <c r="S30" s="285">
        <v>0</v>
      </c>
      <c r="T30" s="285">
        <v>0</v>
      </c>
      <c r="U30" s="285">
        <v>375169</v>
      </c>
    </row>
    <row r="31" spans="1:21" ht="38.25">
      <c r="A31" s="290">
        <v>27</v>
      </c>
      <c r="B31" s="287" t="s">
        <v>210</v>
      </c>
      <c r="C31" s="288">
        <v>36904048</v>
      </c>
      <c r="D31" s="288">
        <v>114352</v>
      </c>
      <c r="E31" s="288">
        <v>0</v>
      </c>
      <c r="F31" s="288">
        <v>6272545</v>
      </c>
      <c r="G31" s="288">
        <v>165100</v>
      </c>
      <c r="H31" s="288">
        <v>635000</v>
      </c>
      <c r="I31" s="288">
        <v>284464</v>
      </c>
      <c r="J31" s="288">
        <v>2400</v>
      </c>
      <c r="K31" s="288">
        <v>1982597</v>
      </c>
      <c r="L31" s="288">
        <v>2490272</v>
      </c>
      <c r="M31" s="288">
        <v>8831102</v>
      </c>
      <c r="N31" s="288">
        <v>9021778</v>
      </c>
      <c r="O31" s="288">
        <v>228922</v>
      </c>
      <c r="P31" s="288">
        <v>1215464</v>
      </c>
      <c r="Q31" s="288">
        <v>3561990</v>
      </c>
      <c r="R31" s="288">
        <v>615600</v>
      </c>
      <c r="S31" s="288">
        <v>0</v>
      </c>
      <c r="T31" s="288">
        <v>0</v>
      </c>
      <c r="U31" s="288">
        <v>1482462</v>
      </c>
    </row>
    <row r="32" spans="1:21" ht="51">
      <c r="A32" s="290">
        <v>28</v>
      </c>
      <c r="B32" s="284" t="s">
        <v>211</v>
      </c>
      <c r="C32" s="285">
        <v>593500</v>
      </c>
      <c r="D32" s="285">
        <v>0</v>
      </c>
      <c r="E32" s="285">
        <v>0</v>
      </c>
      <c r="F32" s="285">
        <v>0</v>
      </c>
      <c r="G32" s="285">
        <v>0</v>
      </c>
      <c r="H32" s="285">
        <v>0</v>
      </c>
      <c r="I32" s="285">
        <v>0</v>
      </c>
      <c r="J32" s="285">
        <v>0</v>
      </c>
      <c r="K32" s="285">
        <v>0</v>
      </c>
      <c r="L32" s="285">
        <v>0</v>
      </c>
      <c r="M32" s="285">
        <v>0</v>
      </c>
      <c r="N32" s="285">
        <v>0</v>
      </c>
      <c r="O32" s="285">
        <v>0</v>
      </c>
      <c r="P32" s="285">
        <v>0</v>
      </c>
      <c r="Q32" s="285">
        <v>0</v>
      </c>
      <c r="R32" s="285">
        <v>0</v>
      </c>
      <c r="S32" s="285">
        <v>593500</v>
      </c>
      <c r="T32" s="285">
        <v>0</v>
      </c>
      <c r="U32" s="285">
        <v>0</v>
      </c>
    </row>
    <row r="33" spans="1:21" ht="76.5">
      <c r="A33" s="290">
        <v>29</v>
      </c>
      <c r="B33" s="284" t="s">
        <v>212</v>
      </c>
      <c r="C33" s="285">
        <v>593500</v>
      </c>
      <c r="D33" s="285">
        <v>0</v>
      </c>
      <c r="E33" s="285">
        <v>0</v>
      </c>
      <c r="F33" s="285">
        <v>0</v>
      </c>
      <c r="G33" s="285">
        <v>0</v>
      </c>
      <c r="H33" s="285">
        <v>0</v>
      </c>
      <c r="I33" s="285">
        <v>0</v>
      </c>
      <c r="J33" s="285">
        <v>0</v>
      </c>
      <c r="K33" s="285">
        <v>0</v>
      </c>
      <c r="L33" s="285">
        <v>0</v>
      </c>
      <c r="M33" s="285">
        <v>0</v>
      </c>
      <c r="N33" s="285">
        <v>0</v>
      </c>
      <c r="O33" s="285">
        <v>0</v>
      </c>
      <c r="P33" s="285">
        <v>0</v>
      </c>
      <c r="Q33" s="285">
        <v>0</v>
      </c>
      <c r="R33" s="285">
        <v>0</v>
      </c>
      <c r="S33" s="285">
        <v>593500</v>
      </c>
      <c r="T33" s="285">
        <v>0</v>
      </c>
      <c r="U33" s="285">
        <v>0</v>
      </c>
    </row>
    <row r="34" spans="1:21" ht="63.75">
      <c r="A34" s="290">
        <v>30</v>
      </c>
      <c r="B34" s="284" t="s">
        <v>213</v>
      </c>
      <c r="C34" s="285">
        <v>7384208</v>
      </c>
      <c r="D34" s="285">
        <v>0</v>
      </c>
      <c r="E34" s="285">
        <v>0</v>
      </c>
      <c r="F34" s="285">
        <v>0</v>
      </c>
      <c r="G34" s="285">
        <v>0</v>
      </c>
      <c r="H34" s="285">
        <v>0</v>
      </c>
      <c r="I34" s="285">
        <v>0</v>
      </c>
      <c r="J34" s="285">
        <v>0</v>
      </c>
      <c r="K34" s="285">
        <v>0</v>
      </c>
      <c r="L34" s="285">
        <v>0</v>
      </c>
      <c r="M34" s="285">
        <v>0</v>
      </c>
      <c r="N34" s="285">
        <v>0</v>
      </c>
      <c r="O34" s="285">
        <v>0</v>
      </c>
      <c r="P34" s="285">
        <v>0</v>
      </c>
      <c r="Q34" s="285">
        <v>0</v>
      </c>
      <c r="R34" s="285">
        <v>0</v>
      </c>
      <c r="S34" s="285">
        <v>0</v>
      </c>
      <c r="T34" s="285">
        <v>7384208</v>
      </c>
      <c r="U34" s="285">
        <v>0</v>
      </c>
    </row>
    <row r="35" spans="1:21" ht="51">
      <c r="A35" s="290">
        <v>31</v>
      </c>
      <c r="B35" s="284" t="s">
        <v>214</v>
      </c>
      <c r="C35" s="285">
        <v>7384208</v>
      </c>
      <c r="D35" s="285">
        <v>0</v>
      </c>
      <c r="E35" s="285">
        <v>0</v>
      </c>
      <c r="F35" s="285">
        <v>0</v>
      </c>
      <c r="G35" s="285">
        <v>0</v>
      </c>
      <c r="H35" s="285">
        <v>0</v>
      </c>
      <c r="I35" s="285">
        <v>0</v>
      </c>
      <c r="J35" s="285">
        <v>0</v>
      </c>
      <c r="K35" s="285">
        <v>0</v>
      </c>
      <c r="L35" s="285">
        <v>0</v>
      </c>
      <c r="M35" s="285">
        <v>0</v>
      </c>
      <c r="N35" s="285">
        <v>0</v>
      </c>
      <c r="O35" s="285">
        <v>0</v>
      </c>
      <c r="P35" s="285">
        <v>0</v>
      </c>
      <c r="Q35" s="285">
        <v>0</v>
      </c>
      <c r="R35" s="285">
        <v>0</v>
      </c>
      <c r="S35" s="285">
        <v>0</v>
      </c>
      <c r="T35" s="285">
        <v>7384208</v>
      </c>
      <c r="U35" s="285">
        <v>0</v>
      </c>
    </row>
    <row r="36" spans="1:21" ht="76.5">
      <c r="A36" s="290">
        <v>32</v>
      </c>
      <c r="B36" s="287" t="s">
        <v>215</v>
      </c>
      <c r="C36" s="288">
        <v>7977708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593500</v>
      </c>
      <c r="T36" s="288">
        <v>7384208</v>
      </c>
      <c r="U36" s="288">
        <v>0</v>
      </c>
    </row>
    <row r="37" spans="1:21" ht="38.25">
      <c r="A37" s="290">
        <v>33</v>
      </c>
      <c r="B37" s="284" t="s">
        <v>216</v>
      </c>
      <c r="C37" s="285">
        <v>22177975</v>
      </c>
      <c r="D37" s="285">
        <v>0</v>
      </c>
      <c r="E37" s="285">
        <v>22177975</v>
      </c>
      <c r="F37" s="285">
        <v>0</v>
      </c>
      <c r="G37" s="285">
        <v>0</v>
      </c>
      <c r="H37" s="285">
        <v>0</v>
      </c>
      <c r="I37" s="285">
        <v>0</v>
      </c>
      <c r="J37" s="285">
        <v>0</v>
      </c>
      <c r="K37" s="285">
        <v>0</v>
      </c>
      <c r="L37" s="285">
        <v>0</v>
      </c>
      <c r="M37" s="285">
        <v>0</v>
      </c>
      <c r="N37" s="285">
        <v>0</v>
      </c>
      <c r="O37" s="285">
        <v>0</v>
      </c>
      <c r="P37" s="285">
        <v>0</v>
      </c>
      <c r="Q37" s="285">
        <v>0</v>
      </c>
      <c r="R37" s="285">
        <v>0</v>
      </c>
      <c r="S37" s="285">
        <v>0</v>
      </c>
      <c r="T37" s="285">
        <v>0</v>
      </c>
      <c r="U37" s="285">
        <v>0</v>
      </c>
    </row>
    <row r="38" spans="1:21" ht="51">
      <c r="A38" s="290">
        <v>34</v>
      </c>
      <c r="B38" s="284" t="s">
        <v>217</v>
      </c>
      <c r="C38" s="285">
        <v>22177975</v>
      </c>
      <c r="D38" s="285">
        <v>0</v>
      </c>
      <c r="E38" s="285">
        <v>22177975</v>
      </c>
      <c r="F38" s="285">
        <v>0</v>
      </c>
      <c r="G38" s="285">
        <v>0</v>
      </c>
      <c r="H38" s="285">
        <v>0</v>
      </c>
      <c r="I38" s="285">
        <v>0</v>
      </c>
      <c r="J38" s="285">
        <v>0</v>
      </c>
      <c r="K38" s="285">
        <v>0</v>
      </c>
      <c r="L38" s="285">
        <v>0</v>
      </c>
      <c r="M38" s="285">
        <v>0</v>
      </c>
      <c r="N38" s="285">
        <v>0</v>
      </c>
      <c r="O38" s="285">
        <v>0</v>
      </c>
      <c r="P38" s="285">
        <v>0</v>
      </c>
      <c r="Q38" s="285">
        <v>0</v>
      </c>
      <c r="R38" s="285">
        <v>0</v>
      </c>
      <c r="S38" s="285">
        <v>0</v>
      </c>
      <c r="T38" s="285">
        <v>0</v>
      </c>
      <c r="U38" s="285">
        <v>0</v>
      </c>
    </row>
    <row r="39" spans="1:21" ht="76.5">
      <c r="A39" s="290">
        <v>35</v>
      </c>
      <c r="B39" s="284" t="s">
        <v>218</v>
      </c>
      <c r="C39" s="285">
        <v>344234</v>
      </c>
      <c r="D39" s="285">
        <v>0</v>
      </c>
      <c r="E39" s="285">
        <v>0</v>
      </c>
      <c r="F39" s="285">
        <v>0</v>
      </c>
      <c r="G39" s="285">
        <v>0</v>
      </c>
      <c r="H39" s="285">
        <v>0</v>
      </c>
      <c r="I39" s="285">
        <v>0</v>
      </c>
      <c r="J39" s="285">
        <v>0</v>
      </c>
      <c r="K39" s="285">
        <v>0</v>
      </c>
      <c r="L39" s="285">
        <v>0</v>
      </c>
      <c r="M39" s="285">
        <v>344234</v>
      </c>
      <c r="N39" s="285">
        <v>0</v>
      </c>
      <c r="O39" s="285">
        <v>0</v>
      </c>
      <c r="P39" s="285">
        <v>0</v>
      </c>
      <c r="Q39" s="285">
        <v>0</v>
      </c>
      <c r="R39" s="285">
        <v>0</v>
      </c>
      <c r="S39" s="285">
        <v>0</v>
      </c>
      <c r="T39" s="285">
        <v>0</v>
      </c>
      <c r="U39" s="285">
        <v>0</v>
      </c>
    </row>
    <row r="40" spans="1:21" ht="38.25">
      <c r="A40" s="290">
        <v>36</v>
      </c>
      <c r="B40" s="284" t="s">
        <v>219</v>
      </c>
      <c r="C40" s="285">
        <v>344234</v>
      </c>
      <c r="D40" s="285">
        <v>0</v>
      </c>
      <c r="E40" s="285">
        <v>0</v>
      </c>
      <c r="F40" s="285">
        <v>0</v>
      </c>
      <c r="G40" s="285">
        <v>0</v>
      </c>
      <c r="H40" s="285">
        <v>0</v>
      </c>
      <c r="I40" s="285">
        <v>0</v>
      </c>
      <c r="J40" s="285">
        <v>0</v>
      </c>
      <c r="K40" s="285">
        <v>0</v>
      </c>
      <c r="L40" s="285">
        <v>0</v>
      </c>
      <c r="M40" s="285">
        <v>344234</v>
      </c>
      <c r="N40" s="285">
        <v>0</v>
      </c>
      <c r="O40" s="285">
        <v>0</v>
      </c>
      <c r="P40" s="285">
        <v>0</v>
      </c>
      <c r="Q40" s="285">
        <v>0</v>
      </c>
      <c r="R40" s="285">
        <v>0</v>
      </c>
      <c r="S40" s="285">
        <v>0</v>
      </c>
      <c r="T40" s="285">
        <v>0</v>
      </c>
      <c r="U40" s="285">
        <v>0</v>
      </c>
    </row>
    <row r="41" spans="1:21" ht="76.5">
      <c r="A41" s="290">
        <v>37</v>
      </c>
      <c r="B41" s="284" t="s">
        <v>220</v>
      </c>
      <c r="C41" s="285">
        <v>730000</v>
      </c>
      <c r="D41" s="285">
        <v>0</v>
      </c>
      <c r="E41" s="285">
        <v>0</v>
      </c>
      <c r="F41" s="285">
        <v>0</v>
      </c>
      <c r="G41" s="285">
        <v>0</v>
      </c>
      <c r="H41" s="285">
        <v>0</v>
      </c>
      <c r="I41" s="285">
        <v>0</v>
      </c>
      <c r="J41" s="285">
        <v>0</v>
      </c>
      <c r="K41" s="285">
        <v>0</v>
      </c>
      <c r="L41" s="285">
        <v>0</v>
      </c>
      <c r="M41" s="285">
        <v>730000</v>
      </c>
      <c r="N41" s="285">
        <v>0</v>
      </c>
      <c r="O41" s="285">
        <v>0</v>
      </c>
      <c r="P41" s="285">
        <v>0</v>
      </c>
      <c r="Q41" s="285">
        <v>0</v>
      </c>
      <c r="R41" s="285">
        <v>0</v>
      </c>
      <c r="S41" s="285">
        <v>0</v>
      </c>
      <c r="T41" s="285">
        <v>0</v>
      </c>
      <c r="U41" s="285">
        <v>0</v>
      </c>
    </row>
    <row r="42" spans="1:21" ht="38.25">
      <c r="A42" s="290">
        <v>38</v>
      </c>
      <c r="B42" s="284" t="s">
        <v>221</v>
      </c>
      <c r="C42" s="285">
        <v>100000</v>
      </c>
      <c r="D42" s="285">
        <v>0</v>
      </c>
      <c r="E42" s="285">
        <v>0</v>
      </c>
      <c r="F42" s="285">
        <v>0</v>
      </c>
      <c r="G42" s="285">
        <v>0</v>
      </c>
      <c r="H42" s="285">
        <v>0</v>
      </c>
      <c r="I42" s="285">
        <v>0</v>
      </c>
      <c r="J42" s="285">
        <v>0</v>
      </c>
      <c r="K42" s="285">
        <v>0</v>
      </c>
      <c r="L42" s="285">
        <v>0</v>
      </c>
      <c r="M42" s="285">
        <v>100000</v>
      </c>
      <c r="N42" s="285">
        <v>0</v>
      </c>
      <c r="O42" s="285">
        <v>0</v>
      </c>
      <c r="P42" s="285">
        <v>0</v>
      </c>
      <c r="Q42" s="285">
        <v>0</v>
      </c>
      <c r="R42" s="285">
        <v>0</v>
      </c>
      <c r="S42" s="285">
        <v>0</v>
      </c>
      <c r="T42" s="285">
        <v>0</v>
      </c>
      <c r="U42" s="285">
        <v>0</v>
      </c>
    </row>
    <row r="43" spans="1:21" ht="38.25">
      <c r="A43" s="290">
        <v>39</v>
      </c>
      <c r="B43" s="284" t="s">
        <v>222</v>
      </c>
      <c r="C43" s="285">
        <v>530000</v>
      </c>
      <c r="D43" s="285">
        <v>0</v>
      </c>
      <c r="E43" s="285">
        <v>0</v>
      </c>
      <c r="F43" s="285">
        <v>0</v>
      </c>
      <c r="G43" s="285">
        <v>0</v>
      </c>
      <c r="H43" s="285">
        <v>0</v>
      </c>
      <c r="I43" s="285">
        <v>0</v>
      </c>
      <c r="J43" s="285">
        <v>0</v>
      </c>
      <c r="K43" s="285">
        <v>0</v>
      </c>
      <c r="L43" s="285">
        <v>0</v>
      </c>
      <c r="M43" s="285">
        <v>530000</v>
      </c>
      <c r="N43" s="285">
        <v>0</v>
      </c>
      <c r="O43" s="285">
        <v>0</v>
      </c>
      <c r="P43" s="285">
        <v>0</v>
      </c>
      <c r="Q43" s="285">
        <v>0</v>
      </c>
      <c r="R43" s="285">
        <v>0</v>
      </c>
      <c r="S43" s="285">
        <v>0</v>
      </c>
      <c r="T43" s="285">
        <v>0</v>
      </c>
      <c r="U43" s="285">
        <v>0</v>
      </c>
    </row>
    <row r="44" spans="1:21" ht="38.25">
      <c r="A44" s="290">
        <v>40</v>
      </c>
      <c r="B44" s="284" t="s">
        <v>223</v>
      </c>
      <c r="C44" s="285">
        <v>100000</v>
      </c>
      <c r="D44" s="285">
        <v>0</v>
      </c>
      <c r="E44" s="285">
        <v>0</v>
      </c>
      <c r="F44" s="285">
        <v>0</v>
      </c>
      <c r="G44" s="285">
        <v>0</v>
      </c>
      <c r="H44" s="285">
        <v>0</v>
      </c>
      <c r="I44" s="285">
        <v>0</v>
      </c>
      <c r="J44" s="285">
        <v>0</v>
      </c>
      <c r="K44" s="285">
        <v>0</v>
      </c>
      <c r="L44" s="285">
        <v>0</v>
      </c>
      <c r="M44" s="285">
        <v>100000</v>
      </c>
      <c r="N44" s="285">
        <v>0</v>
      </c>
      <c r="O44" s="285">
        <v>0</v>
      </c>
      <c r="P44" s="285">
        <v>0</v>
      </c>
      <c r="Q44" s="285">
        <v>0</v>
      </c>
      <c r="R44" s="285">
        <v>0</v>
      </c>
      <c r="S44" s="285">
        <v>0</v>
      </c>
      <c r="T44" s="285">
        <v>0</v>
      </c>
      <c r="U44" s="285">
        <v>0</v>
      </c>
    </row>
    <row r="45" spans="1:21" ht="102">
      <c r="A45" s="290">
        <v>41</v>
      </c>
      <c r="B45" s="287" t="s">
        <v>224</v>
      </c>
      <c r="C45" s="288">
        <v>23252209</v>
      </c>
      <c r="D45" s="288">
        <v>0</v>
      </c>
      <c r="E45" s="288">
        <v>22177975</v>
      </c>
      <c r="F45" s="288">
        <v>0</v>
      </c>
      <c r="G45" s="288">
        <v>0</v>
      </c>
      <c r="H45" s="288">
        <v>0</v>
      </c>
      <c r="I45" s="288">
        <v>0</v>
      </c>
      <c r="J45" s="288">
        <v>0</v>
      </c>
      <c r="K45" s="288">
        <v>0</v>
      </c>
      <c r="L45" s="288">
        <v>0</v>
      </c>
      <c r="M45" s="288">
        <v>1074234</v>
      </c>
      <c r="N45" s="288">
        <v>0</v>
      </c>
      <c r="O45" s="288">
        <v>0</v>
      </c>
      <c r="P45" s="288">
        <v>0</v>
      </c>
      <c r="Q45" s="288">
        <v>0</v>
      </c>
      <c r="R45" s="288">
        <v>0</v>
      </c>
      <c r="S45" s="288">
        <v>0</v>
      </c>
      <c r="T45" s="288">
        <v>0</v>
      </c>
      <c r="U45" s="288">
        <v>0</v>
      </c>
    </row>
    <row r="46" spans="1:21" ht="51">
      <c r="A46" s="290">
        <v>42</v>
      </c>
      <c r="B46" s="284" t="s">
        <v>225</v>
      </c>
      <c r="C46" s="285">
        <v>7933477</v>
      </c>
      <c r="D46" s="285">
        <v>0</v>
      </c>
      <c r="E46" s="285">
        <v>0</v>
      </c>
      <c r="F46" s="285">
        <v>0</v>
      </c>
      <c r="G46" s="285">
        <v>0</v>
      </c>
      <c r="H46" s="285">
        <v>0</v>
      </c>
      <c r="I46" s="285">
        <v>0</v>
      </c>
      <c r="J46" s="285">
        <v>0</v>
      </c>
      <c r="K46" s="285">
        <v>0</v>
      </c>
      <c r="L46" s="285">
        <v>0</v>
      </c>
      <c r="M46" s="285">
        <v>7933477</v>
      </c>
      <c r="N46" s="285">
        <v>0</v>
      </c>
      <c r="O46" s="285">
        <v>0</v>
      </c>
      <c r="P46" s="285">
        <v>0</v>
      </c>
      <c r="Q46" s="285">
        <v>0</v>
      </c>
      <c r="R46" s="285">
        <v>0</v>
      </c>
      <c r="S46" s="285">
        <v>0</v>
      </c>
      <c r="T46" s="285">
        <v>0</v>
      </c>
      <c r="U46" s="285">
        <v>0</v>
      </c>
    </row>
    <row r="47" spans="1:21" ht="51">
      <c r="A47" s="290">
        <v>43</v>
      </c>
      <c r="B47" s="284" t="s">
        <v>226</v>
      </c>
      <c r="C47" s="285">
        <v>23622</v>
      </c>
      <c r="D47" s="285">
        <v>0</v>
      </c>
      <c r="E47" s="285">
        <v>0</v>
      </c>
      <c r="F47" s="285">
        <v>0</v>
      </c>
      <c r="G47" s="285">
        <v>0</v>
      </c>
      <c r="H47" s="285">
        <v>0</v>
      </c>
      <c r="I47" s="285">
        <v>0</v>
      </c>
      <c r="J47" s="285">
        <v>0</v>
      </c>
      <c r="K47" s="285">
        <v>0</v>
      </c>
      <c r="L47" s="285">
        <v>0</v>
      </c>
      <c r="M47" s="285">
        <v>23622</v>
      </c>
      <c r="N47" s="285">
        <v>0</v>
      </c>
      <c r="O47" s="285">
        <v>0</v>
      </c>
      <c r="P47" s="285">
        <v>0</v>
      </c>
      <c r="Q47" s="285">
        <v>0</v>
      </c>
      <c r="R47" s="285">
        <v>0</v>
      </c>
      <c r="S47" s="285">
        <v>0</v>
      </c>
      <c r="T47" s="285">
        <v>0</v>
      </c>
      <c r="U47" s="285">
        <v>0</v>
      </c>
    </row>
    <row r="48" spans="1:21" ht="51">
      <c r="A48" s="290">
        <v>44</v>
      </c>
      <c r="B48" s="284" t="s">
        <v>227</v>
      </c>
      <c r="C48" s="285">
        <v>3317741</v>
      </c>
      <c r="D48" s="285">
        <v>1208856</v>
      </c>
      <c r="E48" s="285">
        <v>0</v>
      </c>
      <c r="F48" s="285">
        <v>410080</v>
      </c>
      <c r="G48" s="285">
        <v>0</v>
      </c>
      <c r="H48" s="285">
        <v>0</v>
      </c>
      <c r="I48" s="285">
        <v>0</v>
      </c>
      <c r="J48" s="285">
        <v>0</v>
      </c>
      <c r="K48" s="285">
        <v>0</v>
      </c>
      <c r="L48" s="285">
        <v>0</v>
      </c>
      <c r="M48" s="285">
        <v>255087</v>
      </c>
      <c r="N48" s="285">
        <v>0</v>
      </c>
      <c r="O48" s="285">
        <v>0</v>
      </c>
      <c r="P48" s="285">
        <v>566259</v>
      </c>
      <c r="Q48" s="285">
        <v>0</v>
      </c>
      <c r="R48" s="285">
        <v>0</v>
      </c>
      <c r="S48" s="285">
        <v>0</v>
      </c>
      <c r="T48" s="285">
        <v>0</v>
      </c>
      <c r="U48" s="285">
        <v>877459</v>
      </c>
    </row>
    <row r="49" spans="1:21" ht="63.75">
      <c r="A49" s="290">
        <v>45</v>
      </c>
      <c r="B49" s="284" t="s">
        <v>228</v>
      </c>
      <c r="C49" s="285">
        <v>2828479</v>
      </c>
      <c r="D49" s="285">
        <v>110661</v>
      </c>
      <c r="E49" s="285">
        <v>0</v>
      </c>
      <c r="F49" s="285">
        <v>110722</v>
      </c>
      <c r="G49" s="285">
        <v>0</v>
      </c>
      <c r="H49" s="285">
        <v>0</v>
      </c>
      <c r="I49" s="285">
        <v>0</v>
      </c>
      <c r="J49" s="285">
        <v>0</v>
      </c>
      <c r="K49" s="285">
        <v>0</v>
      </c>
      <c r="L49" s="285">
        <v>0</v>
      </c>
      <c r="M49" s="285">
        <v>2217290</v>
      </c>
      <c r="N49" s="285">
        <v>0</v>
      </c>
      <c r="O49" s="285">
        <v>0</v>
      </c>
      <c r="P49" s="285">
        <v>152891</v>
      </c>
      <c r="Q49" s="285">
        <v>0</v>
      </c>
      <c r="R49" s="285">
        <v>0</v>
      </c>
      <c r="S49" s="285">
        <v>0</v>
      </c>
      <c r="T49" s="285">
        <v>0</v>
      </c>
      <c r="U49" s="285">
        <v>236915</v>
      </c>
    </row>
    <row r="50" spans="1:21" ht="38.25">
      <c r="A50" s="290">
        <v>46</v>
      </c>
      <c r="B50" s="287" t="s">
        <v>229</v>
      </c>
      <c r="C50" s="288">
        <v>14103319</v>
      </c>
      <c r="D50" s="288">
        <v>1319517</v>
      </c>
      <c r="E50" s="288">
        <v>0</v>
      </c>
      <c r="F50" s="288">
        <v>520802</v>
      </c>
      <c r="G50" s="288">
        <v>0</v>
      </c>
      <c r="H50" s="288">
        <v>0</v>
      </c>
      <c r="I50" s="288">
        <v>0</v>
      </c>
      <c r="J50" s="288">
        <v>0</v>
      </c>
      <c r="K50" s="288">
        <v>0</v>
      </c>
      <c r="L50" s="288">
        <v>0</v>
      </c>
      <c r="M50" s="288">
        <v>10429476</v>
      </c>
      <c r="N50" s="288">
        <v>0</v>
      </c>
      <c r="O50" s="288">
        <v>0</v>
      </c>
      <c r="P50" s="288">
        <v>719150</v>
      </c>
      <c r="Q50" s="288">
        <v>0</v>
      </c>
      <c r="R50" s="288">
        <v>0</v>
      </c>
      <c r="S50" s="288">
        <v>0</v>
      </c>
      <c r="T50" s="288">
        <v>0</v>
      </c>
      <c r="U50" s="288">
        <v>1114374</v>
      </c>
    </row>
    <row r="51" spans="1:21" ht="25.5">
      <c r="A51" s="290">
        <v>47</v>
      </c>
      <c r="B51" s="284" t="s">
        <v>230</v>
      </c>
      <c r="C51" s="285">
        <v>49506715</v>
      </c>
      <c r="D51" s="285">
        <v>0</v>
      </c>
      <c r="E51" s="285">
        <v>0</v>
      </c>
      <c r="F51" s="285">
        <v>0</v>
      </c>
      <c r="G51" s="285">
        <v>0</v>
      </c>
      <c r="H51" s="285">
        <v>0</v>
      </c>
      <c r="I51" s="285">
        <v>0</v>
      </c>
      <c r="J51" s="285">
        <v>0</v>
      </c>
      <c r="K51" s="285">
        <v>0</v>
      </c>
      <c r="L51" s="285">
        <v>0</v>
      </c>
      <c r="M51" s="285">
        <v>49286243</v>
      </c>
      <c r="N51" s="285">
        <v>0</v>
      </c>
      <c r="O51" s="285">
        <v>0</v>
      </c>
      <c r="P51" s="285">
        <v>220472</v>
      </c>
      <c r="Q51" s="285">
        <v>0</v>
      </c>
      <c r="R51" s="285">
        <v>0</v>
      </c>
      <c r="S51" s="285">
        <v>0</v>
      </c>
      <c r="T51" s="285">
        <v>0</v>
      </c>
      <c r="U51" s="285">
        <v>0</v>
      </c>
    </row>
    <row r="52" spans="1:21" ht="38.25">
      <c r="A52" s="290">
        <v>48</v>
      </c>
      <c r="B52" s="284" t="s">
        <v>231</v>
      </c>
      <c r="C52" s="285">
        <v>43151790</v>
      </c>
      <c r="D52" s="285">
        <v>0</v>
      </c>
      <c r="E52" s="285">
        <v>0</v>
      </c>
      <c r="F52" s="285">
        <v>0</v>
      </c>
      <c r="G52" s="285">
        <v>0</v>
      </c>
      <c r="H52" s="285">
        <v>13384965</v>
      </c>
      <c r="I52" s="285">
        <v>0</v>
      </c>
      <c r="J52" s="285">
        <v>0</v>
      </c>
      <c r="K52" s="285">
        <v>0</v>
      </c>
      <c r="L52" s="285">
        <v>0</v>
      </c>
      <c r="M52" s="285">
        <v>29766825</v>
      </c>
      <c r="N52" s="285">
        <v>0</v>
      </c>
      <c r="O52" s="285">
        <v>0</v>
      </c>
      <c r="P52" s="285">
        <v>0</v>
      </c>
      <c r="Q52" s="285">
        <v>0</v>
      </c>
      <c r="R52" s="285">
        <v>0</v>
      </c>
      <c r="S52" s="285">
        <v>0</v>
      </c>
      <c r="T52" s="285">
        <v>0</v>
      </c>
      <c r="U52" s="285">
        <v>0</v>
      </c>
    </row>
    <row r="53" spans="1:21" ht="63.75">
      <c r="A53" s="290">
        <v>49</v>
      </c>
      <c r="B53" s="284" t="s">
        <v>232</v>
      </c>
      <c r="C53" s="285">
        <v>25017796</v>
      </c>
      <c r="D53" s="285">
        <v>0</v>
      </c>
      <c r="E53" s="285">
        <v>0</v>
      </c>
      <c r="F53" s="285">
        <v>0</v>
      </c>
      <c r="G53" s="285">
        <v>0</v>
      </c>
      <c r="H53" s="285">
        <v>3613941</v>
      </c>
      <c r="I53" s="285">
        <v>0</v>
      </c>
      <c r="J53" s="285">
        <v>0</v>
      </c>
      <c r="K53" s="285">
        <v>0</v>
      </c>
      <c r="L53" s="285">
        <v>0</v>
      </c>
      <c r="M53" s="285">
        <v>21344328</v>
      </c>
      <c r="N53" s="285">
        <v>0</v>
      </c>
      <c r="O53" s="285">
        <v>0</v>
      </c>
      <c r="P53" s="285">
        <v>59527</v>
      </c>
      <c r="Q53" s="285">
        <v>0</v>
      </c>
      <c r="R53" s="285">
        <v>0</v>
      </c>
      <c r="S53" s="285">
        <v>0</v>
      </c>
      <c r="T53" s="285">
        <v>0</v>
      </c>
      <c r="U53" s="285">
        <v>0</v>
      </c>
    </row>
    <row r="54" spans="1:21" ht="38.25">
      <c r="A54" s="290">
        <v>50</v>
      </c>
      <c r="B54" s="287" t="s">
        <v>233</v>
      </c>
      <c r="C54" s="288">
        <v>117676301</v>
      </c>
      <c r="D54" s="288">
        <v>0</v>
      </c>
      <c r="E54" s="288">
        <v>0</v>
      </c>
      <c r="F54" s="288">
        <v>0</v>
      </c>
      <c r="G54" s="288">
        <v>0</v>
      </c>
      <c r="H54" s="288">
        <v>16998906</v>
      </c>
      <c r="I54" s="288">
        <v>0</v>
      </c>
      <c r="J54" s="288">
        <v>0</v>
      </c>
      <c r="K54" s="288">
        <v>0</v>
      </c>
      <c r="L54" s="288">
        <v>0</v>
      </c>
      <c r="M54" s="288">
        <v>100397396</v>
      </c>
      <c r="N54" s="288">
        <v>0</v>
      </c>
      <c r="O54" s="288">
        <v>0</v>
      </c>
      <c r="P54" s="288">
        <v>279999</v>
      </c>
      <c r="Q54" s="288">
        <v>0</v>
      </c>
      <c r="R54" s="288">
        <v>0</v>
      </c>
      <c r="S54" s="288">
        <v>0</v>
      </c>
      <c r="T54" s="288">
        <v>0</v>
      </c>
      <c r="U54" s="288">
        <v>0</v>
      </c>
    </row>
    <row r="55" spans="1:21" ht="89.25">
      <c r="A55" s="290">
        <v>51</v>
      </c>
      <c r="B55" s="284" t="s">
        <v>234</v>
      </c>
      <c r="C55" s="285">
        <v>50000</v>
      </c>
      <c r="D55" s="285">
        <v>0</v>
      </c>
      <c r="E55" s="285">
        <v>0</v>
      </c>
      <c r="F55" s="285">
        <v>0</v>
      </c>
      <c r="G55" s="285">
        <v>0</v>
      </c>
      <c r="H55" s="285">
        <v>0</v>
      </c>
      <c r="I55" s="285">
        <v>0</v>
      </c>
      <c r="J55" s="285">
        <v>0</v>
      </c>
      <c r="K55" s="285">
        <v>0</v>
      </c>
      <c r="L55" s="285">
        <v>0</v>
      </c>
      <c r="M55" s="285">
        <v>50000</v>
      </c>
      <c r="N55" s="285">
        <v>0</v>
      </c>
      <c r="O55" s="285">
        <v>0</v>
      </c>
      <c r="P55" s="285">
        <v>0</v>
      </c>
      <c r="Q55" s="285">
        <v>0</v>
      </c>
      <c r="R55" s="285">
        <v>0</v>
      </c>
      <c r="S55" s="285">
        <v>0</v>
      </c>
      <c r="T55" s="285">
        <v>0</v>
      </c>
      <c r="U55" s="285">
        <v>0</v>
      </c>
    </row>
    <row r="56" spans="1:21" ht="25.5">
      <c r="A56" s="290">
        <v>52</v>
      </c>
      <c r="B56" s="284" t="s">
        <v>235</v>
      </c>
      <c r="C56" s="285">
        <v>50000</v>
      </c>
      <c r="D56" s="285">
        <v>0</v>
      </c>
      <c r="E56" s="285">
        <v>0</v>
      </c>
      <c r="F56" s="285">
        <v>0</v>
      </c>
      <c r="G56" s="285">
        <v>0</v>
      </c>
      <c r="H56" s="285">
        <v>0</v>
      </c>
      <c r="I56" s="285">
        <v>0</v>
      </c>
      <c r="J56" s="285">
        <v>0</v>
      </c>
      <c r="K56" s="285">
        <v>0</v>
      </c>
      <c r="L56" s="285">
        <v>0</v>
      </c>
      <c r="M56" s="285">
        <v>50000</v>
      </c>
      <c r="N56" s="285">
        <v>0</v>
      </c>
      <c r="O56" s="285">
        <v>0</v>
      </c>
      <c r="P56" s="285">
        <v>0</v>
      </c>
      <c r="Q56" s="285">
        <v>0</v>
      </c>
      <c r="R56" s="285">
        <v>0</v>
      </c>
      <c r="S56" s="285">
        <v>0</v>
      </c>
      <c r="T56" s="285">
        <v>0</v>
      </c>
      <c r="U56" s="285">
        <v>0</v>
      </c>
    </row>
    <row r="57" spans="1:21" ht="76.5">
      <c r="A57" s="290">
        <v>53</v>
      </c>
      <c r="B57" s="287" t="s">
        <v>236</v>
      </c>
      <c r="C57" s="288">
        <v>50000</v>
      </c>
      <c r="D57" s="288">
        <v>0</v>
      </c>
      <c r="E57" s="288">
        <v>0</v>
      </c>
      <c r="F57" s="288">
        <v>0</v>
      </c>
      <c r="G57" s="288">
        <v>0</v>
      </c>
      <c r="H57" s="288">
        <v>0</v>
      </c>
      <c r="I57" s="288">
        <v>0</v>
      </c>
      <c r="J57" s="288">
        <v>0</v>
      </c>
      <c r="K57" s="288">
        <v>0</v>
      </c>
      <c r="L57" s="288">
        <v>0</v>
      </c>
      <c r="M57" s="288">
        <v>50000</v>
      </c>
      <c r="N57" s="288">
        <v>0</v>
      </c>
      <c r="O57" s="288">
        <v>0</v>
      </c>
      <c r="P57" s="288">
        <v>0</v>
      </c>
      <c r="Q57" s="288">
        <v>0</v>
      </c>
      <c r="R57" s="288">
        <v>0</v>
      </c>
      <c r="S57" s="288">
        <v>0</v>
      </c>
      <c r="T57" s="288">
        <v>0</v>
      </c>
      <c r="U57" s="288">
        <v>0</v>
      </c>
    </row>
    <row r="58" spans="1:21" ht="63.75">
      <c r="A58" s="290">
        <v>54</v>
      </c>
      <c r="B58" s="287" t="s">
        <v>237</v>
      </c>
      <c r="C58" s="288">
        <v>247906256</v>
      </c>
      <c r="D58" s="288">
        <v>2770710</v>
      </c>
      <c r="E58" s="288">
        <v>22177975</v>
      </c>
      <c r="F58" s="288">
        <v>29680176</v>
      </c>
      <c r="G58" s="288">
        <v>165100</v>
      </c>
      <c r="H58" s="288">
        <v>17633906</v>
      </c>
      <c r="I58" s="288">
        <v>284464</v>
      </c>
      <c r="J58" s="288">
        <v>2400</v>
      </c>
      <c r="K58" s="288">
        <v>1982597</v>
      </c>
      <c r="L58" s="288">
        <v>4267222</v>
      </c>
      <c r="M58" s="288">
        <v>133317945</v>
      </c>
      <c r="N58" s="288">
        <v>12943082</v>
      </c>
      <c r="O58" s="288">
        <v>3829905</v>
      </c>
      <c r="P58" s="288">
        <v>3910033</v>
      </c>
      <c r="Q58" s="288">
        <v>3561990</v>
      </c>
      <c r="R58" s="288">
        <v>615600</v>
      </c>
      <c r="S58" s="288">
        <v>593500</v>
      </c>
      <c r="T58" s="288">
        <v>7384208</v>
      </c>
      <c r="U58" s="288">
        <v>2785443</v>
      </c>
    </row>
    <row r="59" spans="1:21" ht="63.75">
      <c r="A59" s="290">
        <v>55</v>
      </c>
      <c r="B59" s="284" t="s">
        <v>238</v>
      </c>
      <c r="C59" s="285">
        <v>1058350</v>
      </c>
      <c r="D59" s="285">
        <v>0</v>
      </c>
      <c r="E59" s="285">
        <v>1058350</v>
      </c>
      <c r="F59" s="285">
        <v>0</v>
      </c>
      <c r="G59" s="285">
        <v>0</v>
      </c>
      <c r="H59" s="285">
        <v>0</v>
      </c>
      <c r="I59" s="285">
        <v>0</v>
      </c>
      <c r="J59" s="285">
        <v>0</v>
      </c>
      <c r="K59" s="285">
        <v>0</v>
      </c>
      <c r="L59" s="285">
        <v>0</v>
      </c>
      <c r="M59" s="285">
        <v>0</v>
      </c>
      <c r="N59" s="285">
        <v>0</v>
      </c>
      <c r="O59" s="285">
        <v>0</v>
      </c>
      <c r="P59" s="285">
        <v>0</v>
      </c>
      <c r="Q59" s="285">
        <v>0</v>
      </c>
      <c r="R59" s="285">
        <v>0</v>
      </c>
      <c r="S59" s="285">
        <v>0</v>
      </c>
      <c r="T59" s="285">
        <v>0</v>
      </c>
      <c r="U59" s="285">
        <v>0</v>
      </c>
    </row>
    <row r="60" spans="1:21" ht="63.75">
      <c r="A60" s="290">
        <v>56</v>
      </c>
      <c r="B60" s="284" t="s">
        <v>239</v>
      </c>
      <c r="C60" s="285">
        <v>1058350</v>
      </c>
      <c r="D60" s="285">
        <v>0</v>
      </c>
      <c r="E60" s="285">
        <v>1058350</v>
      </c>
      <c r="F60" s="285">
        <v>0</v>
      </c>
      <c r="G60" s="285">
        <v>0</v>
      </c>
      <c r="H60" s="285">
        <v>0</v>
      </c>
      <c r="I60" s="285">
        <v>0</v>
      </c>
      <c r="J60" s="285">
        <v>0</v>
      </c>
      <c r="K60" s="285">
        <v>0</v>
      </c>
      <c r="L60" s="285">
        <v>0</v>
      </c>
      <c r="M60" s="285">
        <v>0</v>
      </c>
      <c r="N60" s="285">
        <v>0</v>
      </c>
      <c r="O60" s="285">
        <v>0</v>
      </c>
      <c r="P60" s="285">
        <v>0</v>
      </c>
      <c r="Q60" s="285">
        <v>0</v>
      </c>
      <c r="R60" s="285">
        <v>0</v>
      </c>
      <c r="S60" s="285">
        <v>0</v>
      </c>
      <c r="T60" s="285">
        <v>0</v>
      </c>
      <c r="U60" s="285">
        <v>0</v>
      </c>
    </row>
    <row r="61" spans="1:21" ht="51">
      <c r="A61" s="290">
        <v>57</v>
      </c>
      <c r="B61" s="287" t="s">
        <v>240</v>
      </c>
      <c r="C61" s="288">
        <v>1058350</v>
      </c>
      <c r="D61" s="288">
        <v>0</v>
      </c>
      <c r="E61" s="288">
        <v>1058350</v>
      </c>
      <c r="F61" s="288">
        <v>0</v>
      </c>
      <c r="G61" s="288">
        <v>0</v>
      </c>
      <c r="H61" s="288">
        <v>0</v>
      </c>
      <c r="I61" s="288">
        <v>0</v>
      </c>
      <c r="J61" s="288">
        <v>0</v>
      </c>
      <c r="K61" s="288">
        <v>0</v>
      </c>
      <c r="L61" s="288">
        <v>0</v>
      </c>
      <c r="M61" s="288">
        <v>0</v>
      </c>
      <c r="N61" s="288">
        <v>0</v>
      </c>
      <c r="O61" s="288">
        <v>0</v>
      </c>
      <c r="P61" s="288">
        <v>0</v>
      </c>
      <c r="Q61" s="288">
        <v>0</v>
      </c>
      <c r="R61" s="288">
        <v>0</v>
      </c>
      <c r="S61" s="288">
        <v>0</v>
      </c>
      <c r="T61" s="288">
        <v>0</v>
      </c>
      <c r="U61" s="288">
        <v>0</v>
      </c>
    </row>
    <row r="62" spans="1:21" ht="51">
      <c r="A62" s="290">
        <v>58</v>
      </c>
      <c r="B62" s="287" t="s">
        <v>241</v>
      </c>
      <c r="C62" s="288">
        <v>248964606</v>
      </c>
      <c r="D62" s="288">
        <v>2770710</v>
      </c>
      <c r="E62" s="288">
        <v>23236325</v>
      </c>
      <c r="F62" s="288">
        <v>29680176</v>
      </c>
      <c r="G62" s="288">
        <v>165100</v>
      </c>
      <c r="H62" s="288">
        <v>17633906</v>
      </c>
      <c r="I62" s="288">
        <v>284464</v>
      </c>
      <c r="J62" s="288">
        <v>2400</v>
      </c>
      <c r="K62" s="288">
        <v>1982597</v>
      </c>
      <c r="L62" s="288">
        <v>4267222</v>
      </c>
      <c r="M62" s="288">
        <v>133317945</v>
      </c>
      <c r="N62" s="288">
        <v>12943082</v>
      </c>
      <c r="O62" s="288">
        <v>3829905</v>
      </c>
      <c r="P62" s="288">
        <v>3910033</v>
      </c>
      <c r="Q62" s="288">
        <v>3561990</v>
      </c>
      <c r="R62" s="288">
        <v>615600</v>
      </c>
      <c r="S62" s="288">
        <v>593500</v>
      </c>
      <c r="T62" s="288">
        <v>7384208</v>
      </c>
      <c r="U62" s="288">
        <v>2785443</v>
      </c>
    </row>
    <row r="63" spans="1:21" ht="51">
      <c r="A63" s="290">
        <v>59</v>
      </c>
      <c r="B63" s="284" t="s">
        <v>242</v>
      </c>
      <c r="C63" s="285">
        <v>21</v>
      </c>
      <c r="D63" s="285">
        <v>0</v>
      </c>
      <c r="E63" s="285">
        <v>0</v>
      </c>
      <c r="F63" s="285">
        <v>18</v>
      </c>
      <c r="G63" s="285">
        <v>0</v>
      </c>
      <c r="H63" s="285">
        <v>0</v>
      </c>
      <c r="I63" s="285">
        <v>0</v>
      </c>
      <c r="J63" s="285">
        <v>0</v>
      </c>
      <c r="K63" s="285">
        <v>0</v>
      </c>
      <c r="L63" s="285">
        <v>0</v>
      </c>
      <c r="M63" s="285">
        <v>1</v>
      </c>
      <c r="N63" s="285">
        <v>1</v>
      </c>
      <c r="O63" s="285">
        <v>1</v>
      </c>
      <c r="P63" s="285">
        <v>0</v>
      </c>
      <c r="Q63" s="285">
        <v>0</v>
      </c>
      <c r="R63" s="285">
        <v>0</v>
      </c>
      <c r="S63" s="285">
        <v>0</v>
      </c>
      <c r="T63" s="285">
        <v>0</v>
      </c>
      <c r="U63" s="285">
        <v>0</v>
      </c>
    </row>
  </sheetData>
  <mergeCells count="2">
    <mergeCell ref="A3:U3"/>
    <mergeCell ref="A1:L1"/>
  </mergeCells>
  <pageMargins left="0.7" right="0.7" top="0.75" bottom="0.75" header="0.3" footer="0.3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>
      <selection sqref="A1:G1"/>
    </sheetView>
  </sheetViews>
  <sheetFormatPr defaultRowHeight="12.75"/>
  <cols>
    <col min="2" max="2" width="10.5703125" customWidth="1"/>
    <col min="3" max="3" width="32.42578125" customWidth="1"/>
    <col min="4" max="4" width="12.28515625" customWidth="1"/>
    <col min="5" max="5" width="11.42578125" customWidth="1"/>
    <col min="6" max="6" width="12.28515625" customWidth="1"/>
    <col min="7" max="7" width="10.140625" customWidth="1"/>
  </cols>
  <sheetData>
    <row r="1" spans="1:7">
      <c r="A1" s="466" t="s">
        <v>607</v>
      </c>
      <c r="B1" s="466"/>
      <c r="C1" s="466"/>
      <c r="D1" s="466"/>
      <c r="E1" s="466"/>
      <c r="F1" s="466"/>
      <c r="G1" s="466"/>
    </row>
    <row r="2" spans="1:7">
      <c r="A2" s="58"/>
      <c r="B2" s="59"/>
      <c r="C2" s="497"/>
      <c r="D2" s="497"/>
      <c r="E2" s="497"/>
      <c r="F2" s="497"/>
    </row>
    <row r="3" spans="1:7" ht="12.75" customHeight="1">
      <c r="A3" s="498" t="s">
        <v>135</v>
      </c>
      <c r="B3" s="498"/>
      <c r="C3" s="498"/>
      <c r="D3" s="498"/>
      <c r="E3" s="498"/>
      <c r="F3" s="498"/>
    </row>
    <row r="4" spans="1:7">
      <c r="A4" s="60"/>
      <c r="B4" s="60"/>
      <c r="C4" s="60"/>
      <c r="D4" s="60"/>
      <c r="E4" s="60"/>
      <c r="F4" s="60"/>
    </row>
    <row r="5" spans="1:7" ht="13.5" customHeight="1" thickBot="1">
      <c r="A5" s="61"/>
      <c r="B5" s="41"/>
      <c r="C5" s="497" t="s">
        <v>27</v>
      </c>
      <c r="D5" s="497"/>
      <c r="E5" s="497"/>
      <c r="F5" s="497"/>
    </row>
    <row r="6" spans="1:7" ht="40.5" customHeight="1" thickBot="1">
      <c r="A6" s="166" t="s">
        <v>61</v>
      </c>
      <c r="B6" s="495" t="s">
        <v>52</v>
      </c>
      <c r="C6" s="496"/>
      <c r="D6" s="199" t="s">
        <v>130</v>
      </c>
      <c r="E6" s="199" t="s">
        <v>131</v>
      </c>
      <c r="F6" s="280" t="s">
        <v>163</v>
      </c>
      <c r="G6" s="199" t="s">
        <v>129</v>
      </c>
    </row>
    <row r="7" spans="1:7">
      <c r="A7" s="127">
        <v>1</v>
      </c>
      <c r="B7" s="268" t="s">
        <v>97</v>
      </c>
      <c r="C7" s="269"/>
      <c r="D7" s="163">
        <v>400</v>
      </c>
      <c r="E7" s="163">
        <v>695</v>
      </c>
      <c r="F7" s="426">
        <v>695</v>
      </c>
      <c r="G7" s="425">
        <f>F7/E7</f>
        <v>1</v>
      </c>
    </row>
    <row r="8" spans="1:7">
      <c r="A8" s="128">
        <v>2</v>
      </c>
      <c r="B8" s="270" t="s">
        <v>142</v>
      </c>
      <c r="C8" s="271"/>
      <c r="D8" s="164">
        <v>1201</v>
      </c>
      <c r="E8" s="164">
        <v>1320</v>
      </c>
      <c r="F8" s="427">
        <v>1320</v>
      </c>
      <c r="G8" s="429">
        <f t="shared" ref="G8:G22" si="0">F8/E8</f>
        <v>1</v>
      </c>
    </row>
    <row r="9" spans="1:7">
      <c r="A9" s="128">
        <v>3</v>
      </c>
      <c r="B9" s="499" t="s">
        <v>143</v>
      </c>
      <c r="C9" s="500"/>
      <c r="D9" s="164">
        <v>1286</v>
      </c>
      <c r="E9" s="164">
        <v>12860</v>
      </c>
      <c r="F9" s="427"/>
      <c r="G9" s="429"/>
    </row>
    <row r="10" spans="1:7" ht="12.75" customHeight="1">
      <c r="A10" s="128">
        <v>4</v>
      </c>
      <c r="B10" s="499" t="s">
        <v>158</v>
      </c>
      <c r="C10" s="500"/>
      <c r="D10" s="164"/>
      <c r="E10" s="164">
        <v>30</v>
      </c>
      <c r="F10" s="237">
        <v>30</v>
      </c>
      <c r="G10" s="429">
        <f t="shared" si="0"/>
        <v>1</v>
      </c>
    </row>
    <row r="11" spans="1:7" ht="12.75" customHeight="1">
      <c r="A11" s="128">
        <v>5</v>
      </c>
      <c r="B11" s="499" t="s">
        <v>157</v>
      </c>
      <c r="C11" s="500"/>
      <c r="D11" s="164"/>
      <c r="E11" s="164">
        <v>32</v>
      </c>
      <c r="F11" s="237">
        <v>32</v>
      </c>
      <c r="G11" s="429">
        <f t="shared" si="0"/>
        <v>1</v>
      </c>
    </row>
    <row r="12" spans="1:7" ht="12.75" customHeight="1">
      <c r="A12" s="128">
        <v>6</v>
      </c>
      <c r="B12" s="499" t="s">
        <v>159</v>
      </c>
      <c r="C12" s="500"/>
      <c r="D12" s="164"/>
      <c r="E12" s="164">
        <v>270</v>
      </c>
      <c r="F12" s="237">
        <v>270</v>
      </c>
      <c r="G12" s="429">
        <f t="shared" si="0"/>
        <v>1</v>
      </c>
    </row>
    <row r="13" spans="1:7" ht="12.75" customHeight="1">
      <c r="A13" s="128">
        <v>7</v>
      </c>
      <c r="B13" s="487" t="s">
        <v>160</v>
      </c>
      <c r="C13" s="488"/>
      <c r="D13" s="187"/>
      <c r="E13" s="187">
        <v>54</v>
      </c>
      <c r="F13" s="238">
        <v>54</v>
      </c>
      <c r="G13" s="429">
        <f t="shared" si="0"/>
        <v>1</v>
      </c>
    </row>
    <row r="14" spans="1:7" ht="12.75" customHeight="1">
      <c r="A14" s="128">
        <v>8</v>
      </c>
      <c r="B14" s="491" t="s">
        <v>586</v>
      </c>
      <c r="C14" s="492"/>
      <c r="D14" s="164"/>
      <c r="E14" s="164">
        <v>459</v>
      </c>
      <c r="F14" s="238">
        <v>459</v>
      </c>
      <c r="G14" s="429">
        <f t="shared" si="0"/>
        <v>1</v>
      </c>
    </row>
    <row r="15" spans="1:7" ht="12.75" customHeight="1">
      <c r="A15" s="128">
        <v>9</v>
      </c>
      <c r="B15" s="483" t="s">
        <v>589</v>
      </c>
      <c r="C15" s="484"/>
      <c r="D15" s="187"/>
      <c r="E15" s="187">
        <v>250</v>
      </c>
      <c r="F15" s="239">
        <v>250</v>
      </c>
      <c r="G15" s="429">
        <f t="shared" si="0"/>
        <v>1</v>
      </c>
    </row>
    <row r="16" spans="1:7" ht="12.75" customHeight="1">
      <c r="A16" s="128">
        <v>10</v>
      </c>
      <c r="B16" s="483" t="s">
        <v>588</v>
      </c>
      <c r="C16" s="484"/>
      <c r="D16" s="187"/>
      <c r="E16" s="187">
        <v>774</v>
      </c>
      <c r="F16" s="239">
        <v>774</v>
      </c>
      <c r="G16" s="429">
        <f t="shared" si="0"/>
        <v>1</v>
      </c>
    </row>
    <row r="17" spans="1:7" ht="12.75" customHeight="1">
      <c r="A17" s="128">
        <v>11</v>
      </c>
      <c r="B17" s="483" t="s">
        <v>587</v>
      </c>
      <c r="C17" s="484"/>
      <c r="D17" s="187"/>
      <c r="E17" s="187">
        <v>114</v>
      </c>
      <c r="F17" s="239">
        <v>114</v>
      </c>
      <c r="G17" s="429">
        <f t="shared" si="0"/>
        <v>1</v>
      </c>
    </row>
    <row r="18" spans="1:7" ht="12.75" customHeight="1">
      <c r="A18" s="128">
        <v>12</v>
      </c>
      <c r="B18" s="483"/>
      <c r="C18" s="484"/>
      <c r="D18" s="187"/>
      <c r="E18" s="187"/>
      <c r="F18" s="239"/>
      <c r="G18" s="429"/>
    </row>
    <row r="19" spans="1:7" ht="12.75" customHeight="1">
      <c r="A19" s="128">
        <v>13</v>
      </c>
      <c r="B19" s="483"/>
      <c r="C19" s="484"/>
      <c r="D19" s="187"/>
      <c r="E19" s="187"/>
      <c r="F19" s="239"/>
      <c r="G19" s="429"/>
    </row>
    <row r="20" spans="1:7" ht="12.75" customHeight="1">
      <c r="A20" s="128">
        <v>14</v>
      </c>
      <c r="B20" s="493"/>
      <c r="C20" s="494"/>
      <c r="D20" s="164"/>
      <c r="E20" s="164"/>
      <c r="F20" s="240"/>
      <c r="G20" s="429"/>
    </row>
    <row r="21" spans="1:7" ht="12.75" customHeight="1" thickBot="1">
      <c r="A21" s="272">
        <v>15</v>
      </c>
      <c r="B21" s="489"/>
      <c r="C21" s="490"/>
      <c r="D21" s="193"/>
      <c r="E21" s="193"/>
      <c r="F21" s="241"/>
      <c r="G21" s="430"/>
    </row>
    <row r="22" spans="1:7" ht="13.5" thickBot="1">
      <c r="A22" s="273">
        <v>16</v>
      </c>
      <c r="B22" s="485" t="s">
        <v>58</v>
      </c>
      <c r="C22" s="486"/>
      <c r="D22" s="165">
        <f>SUM(D7:D21)</f>
        <v>2887</v>
      </c>
      <c r="E22" s="186">
        <f>SUM(E7:E21)</f>
        <v>16858</v>
      </c>
      <c r="F22" s="165">
        <f>SUM(F7:F21)</f>
        <v>3998</v>
      </c>
      <c r="G22" s="428">
        <f t="shared" si="0"/>
        <v>0.23715743267291495</v>
      </c>
    </row>
    <row r="23" spans="1:7">
      <c r="A23" s="56"/>
      <c r="B23" s="41"/>
      <c r="C23" s="41"/>
      <c r="D23" s="48"/>
      <c r="E23" s="42"/>
      <c r="F23" s="48"/>
    </row>
    <row r="24" spans="1:7">
      <c r="A24" s="56"/>
      <c r="B24" s="45"/>
      <c r="C24" s="45"/>
      <c r="D24" s="47"/>
      <c r="E24" s="57"/>
      <c r="F24" s="47"/>
    </row>
    <row r="25" spans="1:7">
      <c r="A25" s="56"/>
      <c r="B25" s="41"/>
      <c r="C25" s="7"/>
      <c r="D25" s="62"/>
      <c r="E25" s="62"/>
      <c r="F25" s="62"/>
    </row>
    <row r="29" spans="1:7">
      <c r="A29" s="56"/>
      <c r="B29" s="63"/>
      <c r="C29" s="7"/>
      <c r="D29" s="62"/>
      <c r="E29" s="62"/>
      <c r="F29" s="62"/>
    </row>
    <row r="30" spans="1:7">
      <c r="A30" s="56"/>
      <c r="B30" s="63"/>
      <c r="C30" s="54"/>
      <c r="D30" s="62"/>
      <c r="E30" s="62"/>
      <c r="F30" s="62"/>
    </row>
    <row r="31" spans="1:7" ht="12" customHeight="1">
      <c r="A31" s="56"/>
      <c r="B31" s="64"/>
      <c r="C31" s="7"/>
      <c r="D31" s="62"/>
      <c r="E31" s="62"/>
      <c r="F31" s="62"/>
    </row>
    <row r="32" spans="1:7" ht="15.75" customHeight="1">
      <c r="A32" s="56"/>
      <c r="B32" s="53"/>
      <c r="C32" s="7"/>
      <c r="D32" s="62"/>
      <c r="E32" s="62"/>
      <c r="F32" s="62"/>
    </row>
    <row r="33" spans="1:6" ht="15.75" customHeight="1">
      <c r="A33" s="56"/>
      <c r="B33" s="63"/>
      <c r="C33" s="7"/>
      <c r="D33" s="62"/>
      <c r="E33" s="62"/>
      <c r="F33" s="62"/>
    </row>
    <row r="34" spans="1:6" ht="20.25" customHeight="1">
      <c r="A34" s="56"/>
      <c r="B34" s="63"/>
      <c r="C34" s="7"/>
      <c r="D34" s="62"/>
      <c r="E34" s="62"/>
      <c r="F34" s="62"/>
    </row>
    <row r="35" spans="1:6">
      <c r="A35" s="56"/>
      <c r="B35" s="64"/>
      <c r="C35" s="7"/>
      <c r="D35" s="62"/>
      <c r="E35" s="62"/>
      <c r="F35" s="62"/>
    </row>
    <row r="36" spans="1:6">
      <c r="A36" s="56"/>
      <c r="B36" s="53"/>
      <c r="C36" s="7"/>
      <c r="D36" s="62"/>
      <c r="E36" s="62"/>
      <c r="F36" s="62"/>
    </row>
    <row r="37" spans="1:6">
      <c r="A37" s="56"/>
      <c r="B37" s="53"/>
      <c r="C37" s="7"/>
      <c r="D37" s="62"/>
      <c r="E37" s="62"/>
      <c r="F37" s="62"/>
    </row>
    <row r="38" spans="1:6">
      <c r="A38" s="56"/>
      <c r="B38" s="41"/>
      <c r="C38" s="41"/>
      <c r="D38" s="48"/>
      <c r="E38" s="42"/>
      <c r="F38" s="48"/>
    </row>
    <row r="39" spans="1:6">
      <c r="A39" s="56"/>
      <c r="B39" s="41"/>
      <c r="C39" s="41"/>
      <c r="D39" s="48"/>
      <c r="E39" s="42"/>
      <c r="F39" s="48"/>
    </row>
    <row r="40" spans="1:6">
      <c r="A40" s="56"/>
      <c r="B40" s="64"/>
      <c r="C40" s="54"/>
      <c r="D40" s="48"/>
      <c r="E40" s="42"/>
      <c r="F40" s="48"/>
    </row>
    <row r="41" spans="1:6">
      <c r="A41" s="56"/>
      <c r="B41" s="41"/>
      <c r="C41" s="54"/>
      <c r="D41" s="48"/>
      <c r="E41" s="42"/>
      <c r="F41" s="48"/>
    </row>
    <row r="42" spans="1:6">
      <c r="A42" s="56"/>
      <c r="B42" s="64"/>
      <c r="C42" s="54"/>
      <c r="D42" s="48"/>
      <c r="E42" s="42"/>
      <c r="F42" s="48"/>
    </row>
    <row r="43" spans="1:6">
      <c r="A43" s="56"/>
      <c r="B43" s="64"/>
      <c r="C43" s="7"/>
      <c r="D43" s="65"/>
      <c r="E43" s="42"/>
      <c r="F43" s="48"/>
    </row>
    <row r="44" spans="1:6">
      <c r="A44" s="56"/>
      <c r="B44" s="64"/>
      <c r="C44" s="7"/>
      <c r="D44" s="65"/>
      <c r="E44" s="42"/>
      <c r="F44" s="48"/>
    </row>
    <row r="45" spans="1:6">
      <c r="A45" s="56"/>
      <c r="B45" s="64"/>
      <c r="C45" s="7"/>
      <c r="D45" s="65"/>
      <c r="E45" s="42"/>
      <c r="F45" s="48"/>
    </row>
    <row r="46" spans="1:6">
      <c r="A46" s="66"/>
      <c r="B46" s="45"/>
      <c r="C46" s="45"/>
      <c r="D46" s="47"/>
      <c r="E46" s="47"/>
      <c r="F46" s="47"/>
    </row>
    <row r="47" spans="1:6">
      <c r="A47" s="61"/>
      <c r="B47" s="41"/>
      <c r="C47" s="41"/>
      <c r="D47" s="48"/>
      <c r="E47" s="42"/>
      <c r="F47" s="48"/>
    </row>
    <row r="48" spans="1:6">
      <c r="A48" s="66"/>
      <c r="B48" s="45"/>
      <c r="C48" s="45"/>
      <c r="D48" s="47"/>
      <c r="E48" s="57"/>
      <c r="F48" s="47"/>
    </row>
    <row r="54" spans="1:6">
      <c r="A54" s="67"/>
      <c r="B54" s="67"/>
      <c r="C54" s="67"/>
      <c r="D54" s="67"/>
      <c r="E54" s="67"/>
      <c r="F54" s="67"/>
    </row>
  </sheetData>
  <sheetProtection selectLockedCells="1" selectUnlockedCells="1"/>
  <mergeCells count="19">
    <mergeCell ref="B6:C6"/>
    <mergeCell ref="C2:F2"/>
    <mergeCell ref="A3:F3"/>
    <mergeCell ref="C5:F5"/>
    <mergeCell ref="B16:C16"/>
    <mergeCell ref="B9:C9"/>
    <mergeCell ref="B10:C10"/>
    <mergeCell ref="B12:C12"/>
    <mergeCell ref="B11:C11"/>
    <mergeCell ref="A1:G1"/>
    <mergeCell ref="B17:C17"/>
    <mergeCell ref="B18:C18"/>
    <mergeCell ref="B19:C19"/>
    <mergeCell ref="B22:C22"/>
    <mergeCell ref="B13:C13"/>
    <mergeCell ref="B21:C21"/>
    <mergeCell ref="B14:C14"/>
    <mergeCell ref="B15:C15"/>
    <mergeCell ref="B20:C20"/>
  </mergeCells>
  <phoneticPr fontId="22" type="noConversion"/>
  <pageMargins left="0.7" right="0.7" top="0.75" bottom="0.75" header="0.51180555555555551" footer="0.51180555555555551"/>
  <pageSetup paperSize="9" scale="105" firstPageNumber="0" orientation="landscape" horizontalDpi="300" verticalDpi="300" r:id="rId1"/>
  <headerFooter alignWithMargins="0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60" zoomScaleNormal="100" workbookViewId="0">
      <selection sqref="A1:F1"/>
    </sheetView>
  </sheetViews>
  <sheetFormatPr defaultRowHeight="12.75"/>
  <cols>
    <col min="1" max="1" width="8.85546875" customWidth="1"/>
    <col min="2" max="2" width="11.5703125" customWidth="1"/>
    <col min="3" max="3" width="45.42578125" customWidth="1"/>
    <col min="4" max="4" width="13.5703125" customWidth="1"/>
    <col min="5" max="5" width="12.28515625" customWidth="1"/>
    <col min="6" max="6" width="10.85546875" customWidth="1"/>
    <col min="7" max="7" width="10.140625" customWidth="1"/>
  </cols>
  <sheetData>
    <row r="1" spans="1:7" s="51" customFormat="1">
      <c r="A1" s="431" t="s">
        <v>606</v>
      </c>
      <c r="B1" s="432"/>
      <c r="C1" s="432"/>
      <c r="D1" s="432"/>
      <c r="E1" s="468"/>
      <c r="F1" s="468"/>
    </row>
    <row r="2" spans="1:7" s="51" customFormat="1">
      <c r="A2" s="59"/>
      <c r="B2" s="59"/>
      <c r="C2" s="59"/>
      <c r="D2" s="59"/>
      <c r="E2" s="68"/>
      <c r="F2"/>
    </row>
    <row r="3" spans="1:7" s="51" customFormat="1" ht="12.75" customHeight="1">
      <c r="A3" s="498" t="s">
        <v>136</v>
      </c>
      <c r="B3" s="498"/>
      <c r="C3" s="498"/>
      <c r="D3" s="498"/>
      <c r="E3" s="498"/>
      <c r="F3" s="498"/>
    </row>
    <row r="4" spans="1:7" s="51" customFormat="1" ht="12.75" customHeight="1">
      <c r="A4" s="60"/>
      <c r="B4" s="33"/>
      <c r="C4" s="33"/>
      <c r="D4" s="33"/>
      <c r="E4" s="33"/>
      <c r="F4" s="33"/>
    </row>
    <row r="5" spans="1:7" s="51" customFormat="1" ht="13.5" thickBot="1">
      <c r="A5" s="59"/>
      <c r="B5" s="59"/>
      <c r="C5" s="68"/>
      <c r="D5" s="68"/>
      <c r="E5" s="68"/>
      <c r="F5" s="68" t="s">
        <v>27</v>
      </c>
    </row>
    <row r="6" spans="1:7" s="51" customFormat="1" ht="39" customHeight="1" thickBot="1">
      <c r="A6" s="421" t="s">
        <v>61</v>
      </c>
      <c r="B6" s="506" t="s">
        <v>52</v>
      </c>
      <c r="C6" s="507"/>
      <c r="D6" s="199" t="s">
        <v>130</v>
      </c>
      <c r="E6" s="199" t="s">
        <v>131</v>
      </c>
      <c r="F6" s="281" t="s">
        <v>163</v>
      </c>
      <c r="G6" s="188" t="s">
        <v>129</v>
      </c>
    </row>
    <row r="7" spans="1:7" s="51" customFormat="1">
      <c r="A7" s="422">
        <v>1</v>
      </c>
      <c r="B7" s="417" t="s">
        <v>62</v>
      </c>
      <c r="C7" s="154"/>
      <c r="D7" s="132"/>
      <c r="E7" s="229"/>
      <c r="F7" s="230"/>
      <c r="G7" s="214"/>
    </row>
    <row r="8" spans="1:7" s="51" customFormat="1">
      <c r="A8" s="202">
        <v>2</v>
      </c>
      <c r="B8" s="418"/>
      <c r="C8" s="142" t="s">
        <v>90</v>
      </c>
      <c r="D8" s="133"/>
      <c r="E8" s="130"/>
      <c r="F8" s="231"/>
      <c r="G8" s="215"/>
    </row>
    <row r="9" spans="1:7" s="51" customFormat="1">
      <c r="A9" s="202">
        <v>3</v>
      </c>
      <c r="B9" s="508"/>
      <c r="C9" s="509"/>
      <c r="D9" s="133"/>
      <c r="E9" s="130"/>
      <c r="F9" s="231"/>
      <c r="G9" s="215"/>
    </row>
    <row r="10" spans="1:7" s="51" customFormat="1">
      <c r="A10" s="202">
        <v>4</v>
      </c>
      <c r="B10" s="419" t="s">
        <v>140</v>
      </c>
      <c r="C10" s="275"/>
      <c r="D10" s="164">
        <v>35000</v>
      </c>
      <c r="E10" s="131">
        <v>40000</v>
      </c>
      <c r="F10" s="231">
        <v>28218</v>
      </c>
      <c r="G10" s="215"/>
    </row>
    <row r="11" spans="1:7" s="51" customFormat="1">
      <c r="A11" s="202">
        <v>5</v>
      </c>
      <c r="B11" s="420" t="s">
        <v>141</v>
      </c>
      <c r="C11" s="276"/>
      <c r="D11" s="135">
        <v>70000</v>
      </c>
      <c r="E11" s="134">
        <v>70000</v>
      </c>
      <c r="F11" s="232">
        <v>68750</v>
      </c>
      <c r="G11" s="215"/>
    </row>
    <row r="12" spans="1:7" s="51" customFormat="1">
      <c r="A12" s="202">
        <v>6</v>
      </c>
      <c r="B12" s="501" t="s">
        <v>115</v>
      </c>
      <c r="C12" s="502"/>
      <c r="D12" s="133">
        <v>3000</v>
      </c>
      <c r="E12" s="131">
        <v>13000</v>
      </c>
      <c r="F12" s="231"/>
      <c r="G12" s="215"/>
    </row>
    <row r="13" spans="1:7" s="51" customFormat="1">
      <c r="A13" s="202">
        <v>7</v>
      </c>
      <c r="B13" s="501" t="s">
        <v>162</v>
      </c>
      <c r="C13" s="502"/>
      <c r="D13" s="133"/>
      <c r="E13" s="131">
        <v>280</v>
      </c>
      <c r="F13" s="231">
        <v>280</v>
      </c>
      <c r="G13" s="215"/>
    </row>
    <row r="14" spans="1:7" s="51" customFormat="1">
      <c r="A14" s="202">
        <v>8</v>
      </c>
      <c r="B14" s="510" t="s">
        <v>584</v>
      </c>
      <c r="C14" s="511"/>
      <c r="D14" s="267"/>
      <c r="E14" s="415">
        <v>16999</v>
      </c>
      <c r="F14" s="414">
        <v>16999</v>
      </c>
      <c r="G14" s="416"/>
    </row>
    <row r="15" spans="1:7" s="51" customFormat="1">
      <c r="A15" s="202">
        <v>9</v>
      </c>
      <c r="B15" s="512" t="s">
        <v>585</v>
      </c>
      <c r="C15" s="513"/>
      <c r="D15" s="267"/>
      <c r="E15" s="415">
        <v>3331</v>
      </c>
      <c r="F15" s="414">
        <v>3331</v>
      </c>
      <c r="G15" s="416"/>
    </row>
    <row r="16" spans="1:7" s="51" customFormat="1" ht="13.5" thickBot="1">
      <c r="A16" s="423">
        <v>10</v>
      </c>
      <c r="B16" s="504" t="s">
        <v>161</v>
      </c>
      <c r="C16" s="505"/>
      <c r="D16" s="236"/>
      <c r="E16" s="134">
        <v>98</v>
      </c>
      <c r="F16" s="232">
        <v>98</v>
      </c>
      <c r="G16" s="245">
        <f>F16/E16</f>
        <v>1</v>
      </c>
    </row>
    <row r="17" spans="1:7" s="17" customFormat="1" ht="13.5" thickBot="1">
      <c r="A17" s="424"/>
      <c r="B17" s="503" t="s">
        <v>58</v>
      </c>
      <c r="C17" s="486"/>
      <c r="D17" s="136">
        <f>SUM(D7:D16)</f>
        <v>108000</v>
      </c>
      <c r="E17" s="137">
        <f>SUM(E7:E16)</f>
        <v>143708</v>
      </c>
      <c r="F17" s="233">
        <f>SUM(F7:F16)</f>
        <v>117676</v>
      </c>
      <c r="G17" s="263">
        <f>F17/E17</f>
        <v>0.8188549002143235</v>
      </c>
    </row>
  </sheetData>
  <sheetProtection selectLockedCells="1" selectUnlockedCells="1"/>
  <mergeCells count="10">
    <mergeCell ref="A1:F1"/>
    <mergeCell ref="A3:F3"/>
    <mergeCell ref="B12:C12"/>
    <mergeCell ref="B17:C17"/>
    <mergeCell ref="B13:C13"/>
    <mergeCell ref="B16:C16"/>
    <mergeCell ref="B6:C6"/>
    <mergeCell ref="B9:C9"/>
    <mergeCell ref="B14:C14"/>
    <mergeCell ref="B15:C15"/>
  </mergeCells>
  <phoneticPr fontId="22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74"/>
  <sheetViews>
    <sheetView view="pageBreakPreview" zoomScaleNormal="100" zoomScaleSheetLayoutView="100" workbookViewId="0">
      <selection sqref="A1:F1"/>
    </sheetView>
  </sheetViews>
  <sheetFormatPr defaultRowHeight="12.75"/>
  <cols>
    <col min="1" max="1" width="4.42578125" customWidth="1"/>
    <col min="2" max="2" width="49.5703125" customWidth="1"/>
    <col min="3" max="4" width="12" customWidth="1"/>
    <col min="5" max="5" width="12.28515625" style="88" customWidth="1"/>
    <col min="6" max="6" width="10.85546875" customWidth="1"/>
  </cols>
  <sheetData>
    <row r="1" spans="1:6" s="55" customFormat="1">
      <c r="A1" s="466" t="s">
        <v>605</v>
      </c>
      <c r="B1" s="466"/>
      <c r="C1" s="466"/>
      <c r="D1" s="466"/>
      <c r="E1" s="466"/>
      <c r="F1" s="466"/>
    </row>
    <row r="2" spans="1:6" s="55" customFormat="1">
      <c r="A2" s="69"/>
      <c r="B2" s="480"/>
      <c r="C2" s="480"/>
      <c r="D2" s="480"/>
      <c r="E2" s="480"/>
    </row>
    <row r="3" spans="1:6" s="55" customFormat="1" ht="26.25" customHeight="1">
      <c r="A3" s="433" t="s">
        <v>137</v>
      </c>
      <c r="B3" s="433"/>
      <c r="C3" s="433"/>
      <c r="D3" s="433"/>
      <c r="E3" s="433"/>
      <c r="F3" s="433"/>
    </row>
    <row r="4" spans="1:6" s="55" customFormat="1" ht="13.5" thickBot="1">
      <c r="A4" s="69"/>
      <c r="B4" s="480" t="s">
        <v>27</v>
      </c>
      <c r="C4" s="480"/>
      <c r="D4" s="480"/>
      <c r="E4" s="480"/>
    </row>
    <row r="5" spans="1:6" s="55" customFormat="1" ht="39" thickBot="1">
      <c r="A5" s="70"/>
      <c r="B5" s="15" t="s">
        <v>63</v>
      </c>
      <c r="C5" s="199" t="s">
        <v>130</v>
      </c>
      <c r="D5" s="199" t="s">
        <v>131</v>
      </c>
      <c r="E5" s="281" t="s">
        <v>163</v>
      </c>
      <c r="F5" s="188" t="s">
        <v>129</v>
      </c>
    </row>
    <row r="6" spans="1:6" s="55" customFormat="1">
      <c r="A6" s="87"/>
      <c r="B6" s="171" t="s">
        <v>64</v>
      </c>
      <c r="C6" s="257">
        <v>500</v>
      </c>
      <c r="D6" s="182">
        <v>600</v>
      </c>
      <c r="E6" s="220">
        <v>600</v>
      </c>
      <c r="F6" s="261">
        <f>E6/D6</f>
        <v>1</v>
      </c>
    </row>
    <row r="7" spans="1:6" s="55" customFormat="1">
      <c r="A7" s="75"/>
      <c r="B7" s="172" t="s">
        <v>65</v>
      </c>
      <c r="C7" s="258"/>
      <c r="D7" s="183"/>
      <c r="E7" s="221"/>
      <c r="F7" s="262"/>
    </row>
    <row r="8" spans="1:6" s="55" customFormat="1">
      <c r="A8" s="75"/>
      <c r="B8" s="146" t="s">
        <v>66</v>
      </c>
      <c r="C8" s="258"/>
      <c r="D8" s="183"/>
      <c r="E8" s="221">
        <v>100</v>
      </c>
      <c r="F8" s="262"/>
    </row>
    <row r="9" spans="1:6" s="55" customFormat="1">
      <c r="A9" s="75"/>
      <c r="B9" s="146" t="s">
        <v>67</v>
      </c>
      <c r="C9" s="258"/>
      <c r="D9" s="183"/>
      <c r="E9" s="221"/>
      <c r="F9" s="262"/>
    </row>
    <row r="10" spans="1:6" s="55" customFormat="1">
      <c r="A10" s="75"/>
      <c r="B10" s="173" t="s">
        <v>68</v>
      </c>
      <c r="C10" s="258"/>
      <c r="D10" s="183"/>
      <c r="E10" s="221"/>
      <c r="F10" s="262"/>
    </row>
    <row r="11" spans="1:6" s="55" customFormat="1">
      <c r="A11" s="75"/>
      <c r="B11" s="173" t="s">
        <v>69</v>
      </c>
      <c r="C11" s="258"/>
      <c r="D11" s="183"/>
      <c r="E11" s="221"/>
      <c r="F11" s="262"/>
    </row>
    <row r="12" spans="1:6" s="55" customFormat="1">
      <c r="A12" s="75"/>
      <c r="B12" s="173" t="s">
        <v>70</v>
      </c>
      <c r="C12" s="258"/>
      <c r="D12" s="183"/>
      <c r="E12" s="221">
        <v>200</v>
      </c>
      <c r="F12" s="262"/>
    </row>
    <row r="13" spans="1:6" s="55" customFormat="1">
      <c r="A13" s="75"/>
      <c r="B13" s="173" t="s">
        <v>71</v>
      </c>
      <c r="C13" s="258"/>
      <c r="D13" s="183"/>
      <c r="E13" s="221">
        <v>100</v>
      </c>
      <c r="F13" s="262"/>
    </row>
    <row r="14" spans="1:6" s="55" customFormat="1">
      <c r="A14" s="75"/>
      <c r="B14" s="173" t="s">
        <v>155</v>
      </c>
      <c r="C14" s="258"/>
      <c r="D14" s="183"/>
      <c r="E14" s="221">
        <v>200</v>
      </c>
      <c r="F14" s="262"/>
    </row>
    <row r="15" spans="1:6" s="55" customFormat="1">
      <c r="A15" s="75"/>
      <c r="B15" s="173" t="s">
        <v>72</v>
      </c>
      <c r="C15" s="259">
        <f>SUM(C6:C14)</f>
        <v>500</v>
      </c>
      <c r="D15" s="259">
        <f>SUM(D6:D14)</f>
        <v>600</v>
      </c>
      <c r="E15" s="222">
        <f>SUM(E7:E14)</f>
        <v>600</v>
      </c>
      <c r="F15" s="262">
        <f>E15/D15</f>
        <v>1</v>
      </c>
    </row>
    <row r="16" spans="1:6" s="55" customFormat="1">
      <c r="A16" s="75"/>
      <c r="B16" s="146"/>
      <c r="C16" s="258"/>
      <c r="D16" s="183"/>
      <c r="E16" s="221"/>
      <c r="F16" s="262"/>
    </row>
    <row r="17" spans="1:6" s="55" customFormat="1">
      <c r="A17" s="75"/>
      <c r="B17" s="146"/>
      <c r="C17" s="258"/>
      <c r="D17" s="183"/>
      <c r="E17" s="221"/>
      <c r="F17" s="262"/>
    </row>
    <row r="18" spans="1:6" s="55" customFormat="1">
      <c r="A18" s="75"/>
      <c r="B18" s="173" t="s">
        <v>73</v>
      </c>
      <c r="C18" s="221">
        <v>285</v>
      </c>
      <c r="D18" s="183">
        <v>285</v>
      </c>
      <c r="E18" s="221">
        <v>284</v>
      </c>
      <c r="F18" s="262"/>
    </row>
    <row r="19" spans="1:6" s="55" customFormat="1">
      <c r="A19" s="75"/>
      <c r="B19" s="173" t="s">
        <v>74</v>
      </c>
      <c r="C19" s="221">
        <v>30</v>
      </c>
      <c r="D19" s="183"/>
      <c r="E19" s="221"/>
      <c r="F19" s="262"/>
    </row>
    <row r="20" spans="1:6" s="55" customFormat="1">
      <c r="A20" s="75"/>
      <c r="B20" s="174" t="s">
        <v>102</v>
      </c>
      <c r="C20" s="221">
        <v>50</v>
      </c>
      <c r="D20" s="183"/>
      <c r="E20" s="221"/>
      <c r="F20" s="262"/>
    </row>
    <row r="21" spans="1:6" s="55" customFormat="1">
      <c r="A21" s="75"/>
      <c r="B21" s="173" t="s">
        <v>156</v>
      </c>
      <c r="C21" s="221"/>
      <c r="D21" s="183">
        <v>54</v>
      </c>
      <c r="E21" s="221">
        <v>54</v>
      </c>
      <c r="F21" s="262"/>
    </row>
    <row r="22" spans="1:6" s="55" customFormat="1">
      <c r="A22" s="75"/>
      <c r="B22" s="174" t="s">
        <v>119</v>
      </c>
      <c r="C22" s="221"/>
      <c r="D22" s="183"/>
      <c r="E22" s="221"/>
      <c r="F22" s="262"/>
    </row>
    <row r="23" spans="1:6" s="55" customFormat="1">
      <c r="A23" s="75"/>
      <c r="B23" s="173" t="s">
        <v>98</v>
      </c>
      <c r="C23" s="221">
        <v>10</v>
      </c>
      <c r="D23" s="183"/>
      <c r="E23" s="221"/>
      <c r="F23" s="262"/>
    </row>
    <row r="24" spans="1:6" s="55" customFormat="1">
      <c r="A24" s="75"/>
      <c r="B24" s="146"/>
      <c r="C24" s="221"/>
      <c r="D24" s="183"/>
      <c r="E24" s="221"/>
      <c r="F24" s="262"/>
    </row>
    <row r="25" spans="1:6" s="55" customFormat="1">
      <c r="A25" s="75"/>
      <c r="B25" s="175" t="s">
        <v>75</v>
      </c>
      <c r="C25" s="221"/>
      <c r="D25" s="183"/>
      <c r="E25" s="221"/>
      <c r="F25" s="262"/>
    </row>
    <row r="26" spans="1:6" s="55" customFormat="1">
      <c r="A26" s="75"/>
      <c r="B26" s="173" t="s">
        <v>76</v>
      </c>
      <c r="C26" s="223">
        <v>1981</v>
      </c>
      <c r="D26" s="274"/>
      <c r="E26" s="223"/>
      <c r="F26" s="262"/>
    </row>
    <row r="27" spans="1:6" s="55" customFormat="1">
      <c r="A27" s="75"/>
      <c r="B27" s="173" t="s">
        <v>77</v>
      </c>
      <c r="C27" s="514">
        <v>1135</v>
      </c>
      <c r="D27" s="516"/>
      <c r="E27" s="514"/>
      <c r="F27" s="262"/>
    </row>
    <row r="28" spans="1:6" s="55" customFormat="1">
      <c r="A28" s="75"/>
      <c r="B28" s="173" t="s">
        <v>78</v>
      </c>
      <c r="C28" s="515"/>
      <c r="D28" s="517"/>
      <c r="E28" s="515"/>
      <c r="F28" s="262"/>
    </row>
    <row r="29" spans="1:6" s="55" customFormat="1">
      <c r="A29" s="75"/>
      <c r="B29" s="173" t="s">
        <v>99</v>
      </c>
      <c r="C29" s="224">
        <v>646</v>
      </c>
      <c r="D29" s="264"/>
      <c r="E29" s="224"/>
      <c r="F29" s="262"/>
    </row>
    <row r="30" spans="1:6" s="55" customFormat="1">
      <c r="A30" s="75"/>
      <c r="B30" s="173" t="s">
        <v>79</v>
      </c>
      <c r="C30" s="225">
        <v>7</v>
      </c>
      <c r="D30" s="264">
        <v>7</v>
      </c>
      <c r="E30" s="225">
        <v>7</v>
      </c>
      <c r="F30" s="262"/>
    </row>
    <row r="31" spans="1:6" s="55" customFormat="1">
      <c r="A31" s="75"/>
      <c r="B31" s="174" t="s">
        <v>113</v>
      </c>
      <c r="C31" s="225">
        <v>1295</v>
      </c>
      <c r="D31" s="264"/>
      <c r="E31" s="225"/>
      <c r="F31" s="262"/>
    </row>
    <row r="32" spans="1:6" s="55" customFormat="1">
      <c r="A32" s="75"/>
      <c r="B32" s="148"/>
      <c r="C32" s="221"/>
      <c r="D32" s="183"/>
      <c r="E32" s="221"/>
      <c r="F32" s="262"/>
    </row>
    <row r="33" spans="1:8" s="55" customFormat="1">
      <c r="A33" s="75"/>
      <c r="B33" s="148"/>
      <c r="C33" s="221"/>
      <c r="D33" s="183"/>
      <c r="E33" s="221"/>
      <c r="F33" s="227"/>
    </row>
    <row r="34" spans="1:8" s="55" customFormat="1">
      <c r="A34" s="75"/>
      <c r="B34" s="175"/>
      <c r="C34" s="221"/>
      <c r="D34" s="183"/>
      <c r="E34" s="221"/>
      <c r="F34" s="227"/>
    </row>
    <row r="35" spans="1:8" s="55" customFormat="1">
      <c r="A35" s="75"/>
      <c r="B35" s="176"/>
      <c r="C35" s="258"/>
      <c r="D35" s="184"/>
      <c r="E35" s="221"/>
      <c r="F35" s="227"/>
    </row>
    <row r="36" spans="1:8" s="55" customFormat="1">
      <c r="A36" s="75"/>
      <c r="B36" s="146"/>
      <c r="C36" s="258"/>
      <c r="D36" s="183"/>
      <c r="E36" s="221"/>
      <c r="F36" s="227"/>
    </row>
    <row r="37" spans="1:8" s="55" customFormat="1">
      <c r="A37" s="75"/>
      <c r="B37" s="177"/>
      <c r="C37" s="258"/>
      <c r="D37" s="183"/>
      <c r="E37" s="221"/>
      <c r="F37" s="227"/>
    </row>
    <row r="38" spans="1:8" s="55" customFormat="1">
      <c r="A38" s="75"/>
      <c r="B38" s="178"/>
      <c r="C38" s="258"/>
      <c r="D38" s="183"/>
      <c r="E38" s="221"/>
      <c r="F38" s="227"/>
    </row>
    <row r="39" spans="1:8" s="55" customFormat="1">
      <c r="A39" s="75"/>
      <c r="B39" s="176"/>
      <c r="C39" s="223"/>
      <c r="D39" s="184"/>
      <c r="E39" s="223"/>
      <c r="F39" s="227"/>
    </row>
    <row r="40" spans="1:8" s="55" customFormat="1">
      <c r="A40" s="75"/>
      <c r="B40" s="177"/>
      <c r="C40" s="258"/>
      <c r="D40" s="183"/>
      <c r="E40" s="221"/>
      <c r="F40" s="227"/>
    </row>
    <row r="41" spans="1:8" s="55" customFormat="1" ht="13.5" thickBot="1">
      <c r="A41" s="75"/>
      <c r="B41" s="179"/>
      <c r="C41" s="260"/>
      <c r="D41" s="185"/>
      <c r="E41" s="226"/>
      <c r="F41" s="228"/>
    </row>
    <row r="42" spans="1:8" s="55" customFormat="1" ht="13.5" thickBot="1">
      <c r="A42" s="71"/>
      <c r="B42" s="113" t="s">
        <v>58</v>
      </c>
      <c r="C42" s="170">
        <f>SUM(C18:C41)+C15</f>
        <v>5939</v>
      </c>
      <c r="D42" s="170">
        <f>SUM(D18:D41)+D15</f>
        <v>946</v>
      </c>
      <c r="E42" s="170">
        <f>SUM(E18:E41)+E15</f>
        <v>945</v>
      </c>
      <c r="F42" s="255">
        <f>E42/D42</f>
        <v>0.9989429175475687</v>
      </c>
    </row>
    <row r="43" spans="1:8" s="55" customFormat="1">
      <c r="A43" s="56"/>
      <c r="B43" s="6"/>
      <c r="C43" s="42"/>
      <c r="D43" s="42"/>
      <c r="E43" s="195"/>
    </row>
    <row r="44" spans="1:8" s="55" customFormat="1">
      <c r="A44"/>
      <c r="B44"/>
      <c r="C44"/>
      <c r="D44"/>
      <c r="E44" s="88"/>
      <c r="F44"/>
      <c r="G44"/>
      <c r="H44"/>
    </row>
    <row r="45" spans="1:8" s="55" customFormat="1">
      <c r="A45"/>
      <c r="B45"/>
      <c r="C45"/>
      <c r="D45"/>
      <c r="E45" s="88"/>
      <c r="F45"/>
      <c r="G45"/>
      <c r="H45"/>
    </row>
    <row r="46" spans="1:8" s="55" customFormat="1">
      <c r="A46"/>
      <c r="B46"/>
      <c r="C46"/>
      <c r="D46"/>
      <c r="E46" s="88"/>
      <c r="G46"/>
      <c r="H46"/>
    </row>
    <row r="47" spans="1:8" s="55" customFormat="1">
      <c r="A47" s="56"/>
      <c r="B47" s="6"/>
      <c r="C47" s="42"/>
      <c r="D47" s="42"/>
      <c r="E47" s="195"/>
    </row>
    <row r="48" spans="1:8" s="55" customFormat="1">
      <c r="A48" s="56"/>
      <c r="B48" s="41"/>
      <c r="C48" s="42"/>
      <c r="D48" s="42"/>
      <c r="E48" s="195"/>
    </row>
    <row r="49" spans="1:5" s="55" customFormat="1">
      <c r="A49" s="56"/>
      <c r="B49" s="41"/>
      <c r="C49" s="42"/>
      <c r="D49" s="42"/>
      <c r="E49" s="195"/>
    </row>
    <row r="50" spans="1:5" s="55" customFormat="1">
      <c r="A50" s="56"/>
      <c r="B50" s="41"/>
      <c r="C50" s="42"/>
      <c r="D50" s="42"/>
      <c r="E50" s="195"/>
    </row>
    <row r="51" spans="1:5" s="55" customFormat="1">
      <c r="A51" s="56"/>
      <c r="B51" s="41"/>
      <c r="C51" s="42"/>
      <c r="D51" s="42"/>
      <c r="E51" s="195"/>
    </row>
    <row r="52" spans="1:5" s="55" customFormat="1">
      <c r="A52" s="56"/>
      <c r="B52" s="41"/>
      <c r="C52" s="42"/>
      <c r="D52" s="42"/>
      <c r="E52" s="195"/>
    </row>
    <row r="53" spans="1:5" s="55" customFormat="1">
      <c r="A53" s="56"/>
      <c r="B53" s="41"/>
      <c r="C53" s="42"/>
      <c r="D53" s="42"/>
      <c r="E53" s="195"/>
    </row>
    <row r="54" spans="1:5" s="55" customFormat="1" ht="27" customHeight="1">
      <c r="A54" s="56"/>
      <c r="B54" s="54"/>
      <c r="C54" s="42"/>
      <c r="D54" s="42"/>
      <c r="E54" s="195"/>
    </row>
    <row r="55" spans="1:5" s="55" customFormat="1" ht="25.5" customHeight="1">
      <c r="A55" s="56"/>
      <c r="B55" s="54"/>
      <c r="C55" s="42"/>
      <c r="D55" s="42"/>
      <c r="E55" s="195"/>
    </row>
    <row r="56" spans="1:5" s="55" customFormat="1">
      <c r="A56" s="56"/>
      <c r="B56" s="6"/>
      <c r="C56" s="42"/>
      <c r="D56" s="42"/>
      <c r="E56" s="195"/>
    </row>
    <row r="57" spans="1:5" s="55" customFormat="1">
      <c r="A57" s="56"/>
      <c r="B57" s="6"/>
      <c r="C57" s="42"/>
      <c r="D57" s="42"/>
      <c r="E57" s="195"/>
    </row>
    <row r="58" spans="1:5" s="55" customFormat="1">
      <c r="A58" s="56"/>
      <c r="B58" s="6"/>
      <c r="C58" s="42"/>
      <c r="D58" s="42"/>
      <c r="E58" s="195"/>
    </row>
    <row r="59" spans="1:5" s="55" customFormat="1">
      <c r="A59" s="56"/>
      <c r="B59" s="6"/>
      <c r="C59" s="42"/>
      <c r="D59" s="42"/>
      <c r="E59" s="195"/>
    </row>
    <row r="60" spans="1:5" s="55" customFormat="1">
      <c r="A60" s="56"/>
      <c r="B60" s="6"/>
      <c r="C60" s="42"/>
      <c r="D60" s="42"/>
      <c r="E60" s="195"/>
    </row>
    <row r="61" spans="1:5" s="55" customFormat="1">
      <c r="A61" s="56"/>
      <c r="B61" s="6"/>
      <c r="C61" s="42"/>
      <c r="D61" s="42"/>
      <c r="E61" s="195"/>
    </row>
    <row r="62" spans="1:5" s="55" customFormat="1">
      <c r="A62" s="56"/>
      <c r="B62" s="6"/>
      <c r="C62" s="42"/>
      <c r="D62" s="42"/>
      <c r="E62" s="195"/>
    </row>
    <row r="63" spans="1:5" s="55" customFormat="1">
      <c r="A63" s="56"/>
      <c r="B63" s="6"/>
      <c r="C63" s="42"/>
      <c r="D63" s="42"/>
      <c r="E63" s="195"/>
    </row>
    <row r="64" spans="1:5" s="55" customFormat="1">
      <c r="A64" s="56"/>
      <c r="B64" s="41"/>
      <c r="C64" s="42"/>
      <c r="D64" s="42"/>
      <c r="E64" s="195"/>
    </row>
    <row r="65" spans="1:5" s="55" customFormat="1">
      <c r="A65" s="56"/>
      <c r="B65" s="41"/>
      <c r="C65" s="42"/>
      <c r="D65" s="42"/>
      <c r="E65" s="195"/>
    </row>
    <row r="66" spans="1:5" s="55" customFormat="1">
      <c r="A66" s="56"/>
      <c r="B66" s="6"/>
      <c r="C66" s="42"/>
      <c r="D66" s="42"/>
      <c r="E66" s="195"/>
    </row>
    <row r="67" spans="1:5" s="55" customFormat="1">
      <c r="A67" s="56"/>
      <c r="B67" s="6"/>
      <c r="C67" s="42"/>
      <c r="D67" s="42"/>
      <c r="E67" s="195"/>
    </row>
    <row r="68" spans="1:5" s="55" customFormat="1">
      <c r="A68" s="56"/>
      <c r="B68" s="6"/>
      <c r="C68" s="42"/>
      <c r="D68" s="42"/>
      <c r="E68" s="195"/>
    </row>
    <row r="69" spans="1:5" s="55" customFormat="1">
      <c r="A69" s="56"/>
      <c r="B69" s="6"/>
      <c r="C69" s="42"/>
      <c r="D69" s="42"/>
      <c r="E69" s="195"/>
    </row>
    <row r="70" spans="1:5" s="55" customFormat="1">
      <c r="A70" s="56"/>
      <c r="B70" s="6"/>
      <c r="C70" s="42"/>
      <c r="D70" s="42"/>
      <c r="E70" s="195"/>
    </row>
    <row r="71" spans="1:5" s="55" customFormat="1">
      <c r="A71" s="56"/>
      <c r="B71" s="6"/>
      <c r="C71" s="42"/>
      <c r="D71" s="42"/>
      <c r="E71" s="195"/>
    </row>
    <row r="72" spans="1:5" s="55" customFormat="1">
      <c r="A72" s="56"/>
      <c r="B72" s="6"/>
      <c r="C72" s="42"/>
      <c r="D72" s="42"/>
      <c r="E72" s="195"/>
    </row>
    <row r="73" spans="1:5" s="55" customFormat="1">
      <c r="A73" s="56"/>
      <c r="B73" s="6"/>
      <c r="C73" s="42"/>
      <c r="D73" s="42"/>
      <c r="E73" s="195"/>
    </row>
    <row r="74" spans="1:5" s="55" customFormat="1">
      <c r="A74" s="56"/>
      <c r="B74" s="6"/>
      <c r="C74" s="42"/>
      <c r="D74" s="42"/>
      <c r="E74" s="195"/>
    </row>
    <row r="75" spans="1:5" s="55" customFormat="1">
      <c r="A75" s="56"/>
      <c r="B75" s="6"/>
      <c r="C75" s="42"/>
      <c r="D75" s="42"/>
      <c r="E75" s="195"/>
    </row>
    <row r="76" spans="1:5" s="55" customFormat="1">
      <c r="A76" s="56"/>
      <c r="B76" s="6"/>
      <c r="C76" s="42"/>
      <c r="D76" s="42"/>
      <c r="E76" s="195"/>
    </row>
    <row r="77" spans="1:5" s="55" customFormat="1">
      <c r="A77" s="56"/>
      <c r="B77" s="6"/>
      <c r="C77" s="42"/>
      <c r="D77" s="42"/>
      <c r="E77" s="195"/>
    </row>
    <row r="78" spans="1:5" s="55" customFormat="1">
      <c r="A78" s="56"/>
      <c r="B78" s="6"/>
      <c r="C78" s="42"/>
      <c r="D78" s="42"/>
      <c r="E78" s="195"/>
    </row>
    <row r="79" spans="1:5" s="55" customFormat="1">
      <c r="A79" s="56"/>
      <c r="B79" s="7"/>
      <c r="C79" s="42"/>
      <c r="D79" s="42"/>
      <c r="E79" s="195"/>
    </row>
    <row r="80" spans="1:5" s="55" customFormat="1">
      <c r="A80" s="56"/>
      <c r="B80" s="17"/>
      <c r="C80" s="57"/>
      <c r="D80" s="57"/>
      <c r="E80" s="196"/>
    </row>
    <row r="81" spans="1:5" s="55" customFormat="1">
      <c r="A81" s="56"/>
      <c r="B81" s="17"/>
      <c r="C81" s="57"/>
      <c r="D81" s="57"/>
      <c r="E81" s="196"/>
    </row>
    <row r="82" spans="1:5" s="55" customFormat="1" ht="46.5" customHeight="1">
      <c r="A82" s="56"/>
      <c r="B82" s="7"/>
      <c r="C82" s="2"/>
      <c r="D82" s="2"/>
      <c r="E82" s="98"/>
    </row>
    <row r="83" spans="1:5" s="55" customFormat="1">
      <c r="A83" s="56"/>
      <c r="B83" s="53"/>
      <c r="C83" s="62"/>
      <c r="D83" s="62"/>
      <c r="E83" s="195"/>
    </row>
    <row r="84" spans="1:5" s="55" customFormat="1">
      <c r="A84" s="56"/>
      <c r="B84" s="17"/>
      <c r="C84" s="57"/>
      <c r="D84" s="57"/>
      <c r="E84" s="196"/>
    </row>
    <row r="85" spans="1:5" s="55" customFormat="1">
      <c r="A85" s="56"/>
      <c r="B85" s="17"/>
      <c r="C85" s="57"/>
      <c r="D85" s="57"/>
      <c r="E85" s="196"/>
    </row>
    <row r="86" spans="1:5" s="55" customFormat="1">
      <c r="A86"/>
      <c r="B86"/>
      <c r="C86"/>
      <c r="D86"/>
      <c r="E86" s="88"/>
    </row>
    <row r="87" spans="1:5" s="55" customFormat="1">
      <c r="A87"/>
      <c r="B87"/>
      <c r="C87"/>
      <c r="D87"/>
      <c r="E87" s="88"/>
    </row>
    <row r="88" spans="1:5" s="55" customFormat="1">
      <c r="A88"/>
      <c r="B88"/>
      <c r="C88"/>
      <c r="D88"/>
      <c r="E88" s="88"/>
    </row>
    <row r="89" spans="1:5" s="55" customFormat="1">
      <c r="A89"/>
      <c r="B89"/>
      <c r="C89"/>
      <c r="D89"/>
      <c r="E89" s="88"/>
    </row>
    <row r="90" spans="1:5" s="55" customFormat="1">
      <c r="A90"/>
      <c r="B90"/>
      <c r="C90"/>
      <c r="D90"/>
      <c r="E90" s="88"/>
    </row>
    <row r="91" spans="1:5" s="55" customFormat="1">
      <c r="A91"/>
      <c r="B91"/>
      <c r="C91"/>
      <c r="D91"/>
      <c r="E91" s="88"/>
    </row>
    <row r="92" spans="1:5" s="55" customFormat="1">
      <c r="A92"/>
      <c r="B92"/>
      <c r="C92"/>
      <c r="D92"/>
      <c r="E92" s="88"/>
    </row>
    <row r="93" spans="1:5" s="55" customFormat="1">
      <c r="A93" s="69"/>
      <c r="B93" s="6"/>
      <c r="C93" s="42"/>
      <c r="D93" s="42"/>
      <c r="E93" s="195"/>
    </row>
    <row r="94" spans="1:5" s="55" customFormat="1">
      <c r="A94" s="56"/>
      <c r="B94" s="7"/>
      <c r="C94" s="2"/>
      <c r="D94" s="2"/>
      <c r="E94" s="98"/>
    </row>
    <row r="95" spans="1:5" s="55" customFormat="1">
      <c r="A95" s="56"/>
      <c r="B95" s="6"/>
      <c r="C95" s="42"/>
      <c r="D95" s="42"/>
      <c r="E95" s="195"/>
    </row>
    <row r="96" spans="1:5" s="55" customFormat="1">
      <c r="A96" s="56"/>
      <c r="B96" s="41"/>
      <c r="C96" s="42"/>
      <c r="D96" s="42"/>
      <c r="E96" s="195"/>
    </row>
    <row r="97" spans="1:5" s="55" customFormat="1">
      <c r="A97" s="56"/>
      <c r="B97" s="41"/>
      <c r="C97" s="7"/>
      <c r="D97" s="7"/>
      <c r="E97" s="195"/>
    </row>
    <row r="98" spans="1:5" s="55" customFormat="1">
      <c r="A98" s="56"/>
      <c r="B98" s="41"/>
      <c r="C98" s="7"/>
      <c r="D98" s="7"/>
      <c r="E98" s="195"/>
    </row>
    <row r="99" spans="1:5" s="55" customFormat="1">
      <c r="A99" s="56"/>
      <c r="B99" s="41"/>
      <c r="C99" s="7"/>
      <c r="D99" s="7"/>
      <c r="E99" s="195"/>
    </row>
    <row r="100" spans="1:5" s="55" customFormat="1">
      <c r="A100" s="56"/>
      <c r="B100" s="41"/>
      <c r="C100" s="7"/>
      <c r="D100" s="7"/>
      <c r="E100" s="195"/>
    </row>
    <row r="101" spans="1:5" s="55" customFormat="1">
      <c r="A101" s="56"/>
      <c r="B101" s="41"/>
      <c r="C101" s="7"/>
      <c r="D101" s="7"/>
      <c r="E101" s="195"/>
    </row>
    <row r="102" spans="1:5" s="55" customFormat="1">
      <c r="A102" s="56"/>
      <c r="B102" s="41"/>
      <c r="C102" s="7"/>
      <c r="D102" s="7"/>
      <c r="E102" s="195"/>
    </row>
    <row r="103" spans="1:5" s="55" customFormat="1">
      <c r="A103" s="56"/>
      <c r="B103" s="41"/>
      <c r="C103" s="7"/>
      <c r="D103" s="7"/>
      <c r="E103" s="195"/>
    </row>
    <row r="104" spans="1:5" s="55" customFormat="1" ht="39" customHeight="1">
      <c r="A104" s="56"/>
      <c r="B104" s="54"/>
      <c r="C104" s="42"/>
      <c r="D104" s="42"/>
      <c r="E104" s="195"/>
    </row>
    <row r="105" spans="1:5" s="55" customFormat="1" ht="26.25" customHeight="1">
      <c r="A105" s="56"/>
      <c r="B105" s="54"/>
      <c r="C105" s="42"/>
      <c r="D105" s="42"/>
      <c r="E105" s="195"/>
    </row>
    <row r="106" spans="1:5" s="55" customFormat="1" ht="26.25" customHeight="1">
      <c r="A106" s="56"/>
      <c r="B106" s="54"/>
      <c r="C106" s="42"/>
      <c r="D106" s="42"/>
      <c r="E106" s="195"/>
    </row>
    <row r="107" spans="1:5" s="55" customFormat="1" ht="26.25" customHeight="1">
      <c r="A107" s="56"/>
      <c r="B107" s="54"/>
      <c r="C107" s="42"/>
      <c r="D107" s="42"/>
      <c r="E107" s="195"/>
    </row>
    <row r="108" spans="1:5" s="55" customFormat="1" ht="39" customHeight="1">
      <c r="A108" s="56"/>
      <c r="B108" s="54"/>
      <c r="C108" s="42"/>
      <c r="D108" s="42"/>
      <c r="E108" s="195"/>
    </row>
    <row r="109" spans="1:5" s="55" customFormat="1" ht="37.5" customHeight="1">
      <c r="A109" s="56"/>
      <c r="B109" s="54"/>
      <c r="C109" s="42"/>
      <c r="D109" s="42"/>
      <c r="E109" s="195"/>
    </row>
    <row r="110" spans="1:5" s="55" customFormat="1" ht="38.25" customHeight="1">
      <c r="A110" s="56"/>
      <c r="B110" s="54"/>
      <c r="C110" s="42"/>
      <c r="D110" s="42"/>
      <c r="E110" s="195"/>
    </row>
    <row r="111" spans="1:5" s="55" customFormat="1" ht="16.5" customHeight="1">
      <c r="A111" s="61"/>
      <c r="B111" s="54"/>
      <c r="C111" s="42"/>
      <c r="D111" s="42"/>
      <c r="E111" s="195"/>
    </row>
    <row r="112" spans="1:5">
      <c r="A112" s="56"/>
      <c r="B112" s="41"/>
      <c r="C112" s="42"/>
      <c r="D112" s="42"/>
      <c r="E112" s="195"/>
    </row>
    <row r="113" spans="1:5">
      <c r="A113" s="36"/>
      <c r="B113" s="17"/>
      <c r="C113" s="57"/>
      <c r="D113" s="57"/>
      <c r="E113" s="196"/>
    </row>
    <row r="114" spans="1:5">
      <c r="A114" s="56"/>
      <c r="B114" s="6"/>
      <c r="C114" s="42"/>
      <c r="D114" s="42"/>
      <c r="E114" s="195"/>
    </row>
    <row r="115" spans="1:5">
      <c r="A115" s="56"/>
      <c r="B115" s="6"/>
      <c r="C115" s="2"/>
      <c r="D115" s="2"/>
      <c r="E115" s="98"/>
    </row>
    <row r="116" spans="1:5">
      <c r="A116" s="56"/>
      <c r="B116" s="41"/>
      <c r="C116" s="72"/>
      <c r="D116" s="72"/>
      <c r="E116" s="195"/>
    </row>
    <row r="117" spans="1:5">
      <c r="A117" s="56"/>
      <c r="B117" s="41"/>
      <c r="C117" s="42"/>
      <c r="D117" s="42"/>
      <c r="E117" s="195"/>
    </row>
    <row r="118" spans="1:5">
      <c r="A118" s="56"/>
      <c r="B118" s="41"/>
      <c r="C118" s="42"/>
      <c r="D118" s="42"/>
      <c r="E118" s="195"/>
    </row>
    <row r="119" spans="1:5">
      <c r="A119" s="56"/>
      <c r="B119" s="41"/>
      <c r="C119" s="42"/>
      <c r="D119" s="42"/>
      <c r="E119" s="195"/>
    </row>
    <row r="120" spans="1:5">
      <c r="A120" s="56"/>
      <c r="B120" s="6"/>
      <c r="C120" s="48"/>
      <c r="D120" s="48"/>
      <c r="E120" s="195"/>
    </row>
    <row r="121" spans="1:5">
      <c r="A121" s="56"/>
      <c r="B121" s="41"/>
      <c r="C121" s="42"/>
      <c r="D121" s="42"/>
      <c r="E121" s="195"/>
    </row>
    <row r="122" spans="1:5">
      <c r="A122" s="56"/>
      <c r="B122" s="17"/>
      <c r="C122" s="57"/>
      <c r="D122" s="57"/>
      <c r="E122" s="196"/>
    </row>
    <row r="123" spans="1:5">
      <c r="A123" s="56"/>
      <c r="B123" s="6"/>
      <c r="C123" s="6"/>
      <c r="D123" s="6"/>
      <c r="E123" s="52"/>
    </row>
    <row r="124" spans="1:5" ht="39" customHeight="1">
      <c r="A124" s="56"/>
      <c r="B124" s="6"/>
      <c r="C124" s="2"/>
      <c r="D124" s="2"/>
      <c r="E124" s="98"/>
    </row>
    <row r="125" spans="1:5">
      <c r="A125" s="56"/>
      <c r="B125" s="41"/>
      <c r="C125" s="72"/>
      <c r="D125" s="72"/>
      <c r="E125" s="195"/>
    </row>
    <row r="126" spans="1:5">
      <c r="A126" s="56"/>
      <c r="B126" s="41"/>
      <c r="C126" s="42"/>
      <c r="D126" s="42"/>
      <c r="E126" s="195"/>
    </row>
    <row r="127" spans="1:5">
      <c r="A127" s="56"/>
      <c r="B127" s="41"/>
      <c r="C127" s="42"/>
      <c r="D127" s="42"/>
      <c r="E127" s="195"/>
    </row>
    <row r="128" spans="1:5">
      <c r="A128" s="56"/>
      <c r="B128" s="6"/>
      <c r="C128" s="48"/>
      <c r="D128" s="48"/>
      <c r="E128" s="195"/>
    </row>
    <row r="129" spans="1:5">
      <c r="A129" s="56"/>
      <c r="B129" s="41"/>
      <c r="C129" s="42"/>
      <c r="D129" s="42"/>
      <c r="E129" s="195"/>
    </row>
    <row r="130" spans="1:5">
      <c r="A130" s="56"/>
      <c r="B130" s="17"/>
      <c r="C130" s="57"/>
      <c r="D130" s="57"/>
      <c r="E130" s="196"/>
    </row>
    <row r="131" spans="1:5">
      <c r="A131" s="51"/>
      <c r="B131" s="51"/>
      <c r="C131" s="51"/>
      <c r="D131" s="51"/>
      <c r="E131" s="194"/>
    </row>
    <row r="132" spans="1:5">
      <c r="A132" s="51"/>
      <c r="B132" s="51"/>
      <c r="C132" s="51"/>
      <c r="D132" s="51"/>
      <c r="E132" s="194"/>
    </row>
    <row r="133" spans="1:5">
      <c r="A133" s="51"/>
      <c r="B133" s="51"/>
      <c r="C133" s="51"/>
      <c r="D133" s="51"/>
      <c r="E133" s="194"/>
    </row>
    <row r="134" spans="1:5">
      <c r="A134" s="51"/>
      <c r="B134" s="51"/>
      <c r="C134" s="51"/>
      <c r="D134" s="51"/>
      <c r="E134" s="194"/>
    </row>
    <row r="135" spans="1:5">
      <c r="A135" s="51"/>
      <c r="B135" s="51"/>
      <c r="C135" s="51"/>
      <c r="D135" s="51"/>
      <c r="E135" s="194"/>
    </row>
    <row r="136" spans="1:5">
      <c r="A136" s="51"/>
      <c r="B136" s="51"/>
      <c r="C136" s="51"/>
      <c r="D136" s="51"/>
      <c r="E136" s="194"/>
    </row>
    <row r="137" spans="1:5">
      <c r="A137" s="51"/>
      <c r="B137" s="51"/>
      <c r="C137" s="51"/>
      <c r="D137" s="51"/>
      <c r="E137" s="194"/>
    </row>
    <row r="138" spans="1:5">
      <c r="A138" s="51"/>
      <c r="B138" s="51"/>
      <c r="C138" s="51"/>
      <c r="D138" s="51"/>
      <c r="E138" s="194"/>
    </row>
    <row r="139" spans="1:5">
      <c r="A139" s="51"/>
      <c r="B139" s="51"/>
      <c r="C139" s="51"/>
      <c r="D139" s="51"/>
      <c r="E139" s="194"/>
    </row>
    <row r="140" spans="1:5">
      <c r="A140" s="51"/>
      <c r="B140" s="51"/>
      <c r="C140" s="51"/>
      <c r="D140" s="51"/>
      <c r="E140" s="194"/>
    </row>
    <row r="141" spans="1:5">
      <c r="A141" s="51"/>
      <c r="B141" s="51"/>
      <c r="C141" s="51"/>
      <c r="D141" s="51"/>
      <c r="E141" s="194"/>
    </row>
    <row r="142" spans="1:5">
      <c r="A142" s="51"/>
      <c r="B142" s="51"/>
      <c r="C142" s="51"/>
      <c r="D142" s="51"/>
      <c r="E142" s="194"/>
    </row>
    <row r="143" spans="1:5">
      <c r="A143" s="51"/>
      <c r="B143" s="51"/>
      <c r="C143" s="51"/>
      <c r="D143" s="51"/>
      <c r="E143" s="194"/>
    </row>
    <row r="144" spans="1:5">
      <c r="A144" s="51"/>
      <c r="B144" s="51"/>
      <c r="C144" s="51"/>
      <c r="D144" s="51"/>
      <c r="E144" s="194"/>
    </row>
    <row r="145" spans="1:5">
      <c r="A145" s="51"/>
      <c r="B145" s="51"/>
      <c r="C145" s="51"/>
      <c r="D145" s="51"/>
      <c r="E145" s="194"/>
    </row>
    <row r="146" spans="1:5">
      <c r="A146" s="51"/>
      <c r="B146" s="51"/>
      <c r="C146" s="51"/>
      <c r="D146" s="51"/>
      <c r="E146" s="194"/>
    </row>
    <row r="147" spans="1:5">
      <c r="A147" s="51"/>
      <c r="B147" s="51"/>
      <c r="C147" s="51"/>
      <c r="D147" s="51"/>
      <c r="E147" s="194"/>
    </row>
    <row r="148" spans="1:5">
      <c r="A148" s="51"/>
      <c r="B148" s="51"/>
      <c r="C148" s="51"/>
      <c r="D148" s="51"/>
      <c r="E148" s="194"/>
    </row>
    <row r="149" spans="1:5">
      <c r="A149" s="51"/>
      <c r="B149" s="51"/>
      <c r="C149" s="51"/>
      <c r="D149" s="51"/>
      <c r="E149" s="194"/>
    </row>
    <row r="150" spans="1:5">
      <c r="A150" s="51"/>
      <c r="B150" s="51"/>
      <c r="C150" s="51"/>
      <c r="D150" s="51"/>
      <c r="E150" s="194"/>
    </row>
    <row r="151" spans="1:5">
      <c r="A151" s="51"/>
      <c r="B151" s="51"/>
      <c r="C151" s="51"/>
      <c r="D151" s="51"/>
      <c r="E151" s="194"/>
    </row>
    <row r="152" spans="1:5">
      <c r="A152" s="51"/>
      <c r="B152" s="51"/>
      <c r="C152" s="51"/>
      <c r="D152" s="51"/>
      <c r="E152" s="194"/>
    </row>
    <row r="153" spans="1:5">
      <c r="A153" s="51"/>
      <c r="B153" s="51"/>
      <c r="C153" s="51"/>
      <c r="D153" s="51"/>
      <c r="E153" s="194"/>
    </row>
    <row r="154" spans="1:5">
      <c r="A154" s="51"/>
      <c r="B154" s="51"/>
      <c r="C154" s="51"/>
      <c r="D154" s="51"/>
      <c r="E154" s="194"/>
    </row>
    <row r="155" spans="1:5">
      <c r="A155" s="51"/>
      <c r="B155" s="51"/>
      <c r="C155" s="51"/>
      <c r="D155" s="51"/>
      <c r="E155" s="194"/>
    </row>
    <row r="156" spans="1:5">
      <c r="A156" s="51"/>
      <c r="B156" s="51"/>
      <c r="C156" s="51"/>
      <c r="D156" s="51"/>
      <c r="E156" s="194"/>
    </row>
    <row r="157" spans="1:5">
      <c r="A157" s="51"/>
      <c r="B157" s="51"/>
      <c r="C157" s="51"/>
      <c r="D157" s="51"/>
      <c r="E157" s="194"/>
    </row>
    <row r="158" spans="1:5">
      <c r="A158" s="51"/>
      <c r="B158" s="51"/>
      <c r="C158" s="51"/>
      <c r="D158" s="51"/>
      <c r="E158" s="194"/>
    </row>
    <row r="159" spans="1:5">
      <c r="A159" s="51"/>
      <c r="B159" s="51"/>
      <c r="C159" s="51"/>
      <c r="D159" s="51"/>
      <c r="E159" s="194"/>
    </row>
    <row r="160" spans="1:5">
      <c r="A160" s="51"/>
      <c r="B160" s="51"/>
      <c r="C160" s="51"/>
      <c r="D160" s="51"/>
      <c r="E160" s="194"/>
    </row>
    <row r="161" spans="1:5">
      <c r="A161" s="51"/>
      <c r="B161" s="51"/>
      <c r="C161" s="51"/>
      <c r="D161" s="51"/>
      <c r="E161" s="194"/>
    </row>
    <row r="162" spans="1:5">
      <c r="A162" s="51"/>
      <c r="B162" s="51"/>
      <c r="C162" s="51"/>
      <c r="D162" s="51"/>
      <c r="E162" s="194"/>
    </row>
    <row r="163" spans="1:5">
      <c r="A163" s="51"/>
      <c r="B163" s="51"/>
      <c r="C163" s="51"/>
      <c r="D163" s="51"/>
      <c r="E163" s="194"/>
    </row>
    <row r="164" spans="1:5">
      <c r="A164" s="51"/>
      <c r="B164" s="51"/>
      <c r="C164" s="51"/>
      <c r="D164" s="51"/>
      <c r="E164" s="194"/>
    </row>
    <row r="165" spans="1:5">
      <c r="A165" s="51"/>
      <c r="B165" s="51"/>
      <c r="C165" s="51"/>
      <c r="D165" s="51"/>
      <c r="E165" s="194"/>
    </row>
    <row r="166" spans="1:5">
      <c r="A166" s="51"/>
      <c r="B166" s="51"/>
      <c r="C166" s="51"/>
      <c r="D166" s="51"/>
      <c r="E166" s="194"/>
    </row>
    <row r="167" spans="1:5">
      <c r="A167" s="51"/>
      <c r="B167" s="51"/>
      <c r="C167" s="51"/>
      <c r="D167" s="51"/>
      <c r="E167" s="194"/>
    </row>
    <row r="168" spans="1:5">
      <c r="A168" s="51"/>
      <c r="B168" s="51"/>
      <c r="C168" s="51"/>
      <c r="D168" s="51"/>
      <c r="E168" s="194"/>
    </row>
    <row r="169" spans="1:5">
      <c r="A169" s="51"/>
      <c r="B169" s="51"/>
      <c r="C169" s="51"/>
      <c r="D169" s="51"/>
      <c r="E169" s="194"/>
    </row>
    <row r="170" spans="1:5">
      <c r="A170" s="51"/>
      <c r="B170" s="51"/>
      <c r="C170" s="51"/>
      <c r="D170" s="51"/>
      <c r="E170" s="194"/>
    </row>
    <row r="171" spans="1:5">
      <c r="A171" s="51"/>
      <c r="B171" s="51"/>
      <c r="C171" s="51"/>
      <c r="D171" s="51"/>
      <c r="E171" s="194"/>
    </row>
    <row r="172" spans="1:5">
      <c r="A172" s="51"/>
      <c r="B172" s="51"/>
      <c r="C172" s="51"/>
      <c r="D172" s="51"/>
      <c r="E172" s="194"/>
    </row>
    <row r="173" spans="1:5">
      <c r="A173" s="51"/>
      <c r="B173" s="51"/>
      <c r="C173" s="51"/>
      <c r="D173" s="51"/>
      <c r="E173" s="194"/>
    </row>
    <row r="174" spans="1:5">
      <c r="A174" s="51"/>
      <c r="B174" s="51"/>
      <c r="C174" s="51"/>
      <c r="D174" s="51"/>
      <c r="E174" s="194"/>
    </row>
  </sheetData>
  <sheetProtection selectLockedCells="1" selectUnlockedCells="1"/>
  <mergeCells count="7">
    <mergeCell ref="A1:F1"/>
    <mergeCell ref="B2:E2"/>
    <mergeCell ref="B4:E4"/>
    <mergeCell ref="C27:C28"/>
    <mergeCell ref="E27:E28"/>
    <mergeCell ref="A3:F3"/>
    <mergeCell ref="D27:D28"/>
  </mergeCells>
  <phoneticPr fontId="22" type="noConversion"/>
  <pageMargins left="0.7" right="0.7" top="0.75" bottom="0.75" header="0.51180555555555551" footer="0.51180555555555551"/>
  <pageSetup paperSize="9" scale="88" firstPageNumber="0" orientation="portrait" horizontalDpi="300" verticalDpi="300" r:id="rId1"/>
  <headerFooter alignWithMargins="0"/>
  <rowBreaks count="1" manualBreakCount="1">
    <brk id="11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G35"/>
  <sheetViews>
    <sheetView zoomScaleNormal="100" workbookViewId="0">
      <selection sqref="A1:F1"/>
    </sheetView>
  </sheetViews>
  <sheetFormatPr defaultRowHeight="12.75"/>
  <cols>
    <col min="1" max="1" width="11" customWidth="1"/>
    <col min="2" max="2" width="37.140625" customWidth="1"/>
    <col min="3" max="3" width="12.140625" customWidth="1"/>
    <col min="4" max="5" width="11.140625" customWidth="1"/>
    <col min="6" max="6" width="10.140625" customWidth="1"/>
  </cols>
  <sheetData>
    <row r="1" spans="1:6" ht="29.25" customHeight="1">
      <c r="A1" s="431" t="s">
        <v>604</v>
      </c>
      <c r="B1" s="431"/>
      <c r="C1" s="431"/>
      <c r="D1" s="431"/>
      <c r="E1" s="431"/>
      <c r="F1" s="431"/>
    </row>
    <row r="2" spans="1:6">
      <c r="A2" s="1"/>
      <c r="B2" s="52"/>
      <c r="C2" s="32"/>
      <c r="D2" s="32"/>
      <c r="E2" s="32"/>
    </row>
    <row r="3" spans="1:6" ht="12.75" customHeight="1">
      <c r="A3" s="433" t="s">
        <v>138</v>
      </c>
      <c r="B3" s="433"/>
      <c r="C3" s="433"/>
      <c r="D3" s="433"/>
      <c r="E3" s="433"/>
    </row>
    <row r="4" spans="1:6">
      <c r="A4" s="73"/>
      <c r="B4" s="2"/>
      <c r="C4" s="2"/>
      <c r="D4" s="2"/>
      <c r="E4" s="2"/>
    </row>
    <row r="5" spans="1:6" ht="13.5" customHeight="1" thickBot="1">
      <c r="A5" s="1"/>
      <c r="B5" s="518" t="s">
        <v>27</v>
      </c>
      <c r="C5" s="480"/>
      <c r="D5" s="480"/>
      <c r="E5" s="480"/>
    </row>
    <row r="6" spans="1:6" ht="43.5" customHeight="1" thickBot="1">
      <c r="A6" s="74" t="s">
        <v>61</v>
      </c>
      <c r="B6" s="74" t="s">
        <v>52</v>
      </c>
      <c r="C6" s="199" t="s">
        <v>130</v>
      </c>
      <c r="D6" s="199" t="s">
        <v>131</v>
      </c>
      <c r="E6" s="281" t="s">
        <v>163</v>
      </c>
      <c r="F6" s="199" t="s">
        <v>129</v>
      </c>
    </row>
    <row r="7" spans="1:6">
      <c r="A7" s="75">
        <v>1</v>
      </c>
      <c r="B7" s="76" t="s">
        <v>154</v>
      </c>
      <c r="C7" s="40"/>
      <c r="D7" s="39">
        <v>408</v>
      </c>
      <c r="E7" s="42">
        <v>408</v>
      </c>
      <c r="F7" s="246">
        <f>E7/D7</f>
        <v>1</v>
      </c>
    </row>
    <row r="8" spans="1:6">
      <c r="A8" s="75">
        <v>2</v>
      </c>
      <c r="B8" s="77" t="s">
        <v>80</v>
      </c>
      <c r="C8" s="40"/>
      <c r="D8" s="39"/>
      <c r="E8" s="42"/>
      <c r="F8" s="247"/>
    </row>
    <row r="9" spans="1:6">
      <c r="A9" s="75">
        <v>3</v>
      </c>
      <c r="B9" s="77" t="s">
        <v>81</v>
      </c>
      <c r="C9" s="40"/>
      <c r="D9" s="39"/>
      <c r="E9" s="42"/>
      <c r="F9" s="247"/>
    </row>
    <row r="10" spans="1:6">
      <c r="A10" s="75">
        <v>4</v>
      </c>
      <c r="B10" s="77" t="s">
        <v>82</v>
      </c>
      <c r="C10" s="40"/>
      <c r="D10" s="39"/>
      <c r="E10" s="42"/>
      <c r="F10" s="247"/>
    </row>
    <row r="11" spans="1:6">
      <c r="A11" s="75">
        <v>5</v>
      </c>
      <c r="B11" s="77" t="s">
        <v>83</v>
      </c>
      <c r="C11" s="40"/>
      <c r="D11" s="39"/>
      <c r="E11" s="42"/>
      <c r="F11" s="247"/>
    </row>
    <row r="12" spans="1:6">
      <c r="A12" s="75">
        <v>6</v>
      </c>
      <c r="B12" s="77" t="s">
        <v>84</v>
      </c>
      <c r="C12" s="40"/>
      <c r="D12" s="40"/>
      <c r="E12" s="42"/>
      <c r="F12" s="247"/>
    </row>
    <row r="13" spans="1:6">
      <c r="A13" s="75">
        <v>7</v>
      </c>
      <c r="B13" s="77" t="s">
        <v>85</v>
      </c>
      <c r="C13" s="40"/>
      <c r="D13" s="39"/>
      <c r="E13" s="42"/>
      <c r="F13" s="247"/>
    </row>
    <row r="14" spans="1:6">
      <c r="A14" s="75">
        <v>8</v>
      </c>
      <c r="B14" s="77" t="s">
        <v>86</v>
      </c>
      <c r="C14" s="40"/>
      <c r="D14" s="39"/>
      <c r="E14" s="42"/>
      <c r="F14" s="247"/>
    </row>
    <row r="15" spans="1:6">
      <c r="A15" s="75">
        <v>9</v>
      </c>
      <c r="B15" s="77" t="s">
        <v>87</v>
      </c>
      <c r="C15" s="40"/>
      <c r="D15" s="39"/>
      <c r="E15" s="42"/>
      <c r="F15" s="247"/>
    </row>
    <row r="16" spans="1:6">
      <c r="A16" s="75">
        <v>10</v>
      </c>
      <c r="B16" s="78" t="s">
        <v>88</v>
      </c>
      <c r="C16" s="40"/>
      <c r="D16" s="39"/>
      <c r="E16" s="42"/>
      <c r="F16" s="247"/>
    </row>
    <row r="17" spans="1:7">
      <c r="A17" s="75">
        <v>11</v>
      </c>
      <c r="B17" s="77" t="s">
        <v>89</v>
      </c>
      <c r="C17" s="40"/>
      <c r="D17" s="39"/>
      <c r="E17" s="42"/>
      <c r="F17" s="247"/>
    </row>
    <row r="18" spans="1:7">
      <c r="A18" s="75">
        <v>12</v>
      </c>
      <c r="B18" s="129" t="s">
        <v>116</v>
      </c>
      <c r="C18" s="40">
        <v>6515</v>
      </c>
      <c r="D18" s="39">
        <v>7832</v>
      </c>
      <c r="E18" s="42">
        <v>6976</v>
      </c>
      <c r="F18" s="247">
        <f>E18/D18</f>
        <v>0.89070480081716041</v>
      </c>
    </row>
    <row r="19" spans="1:7">
      <c r="A19" s="75">
        <v>13</v>
      </c>
      <c r="B19" s="89" t="s">
        <v>150</v>
      </c>
      <c r="C19" s="40">
        <v>1500</v>
      </c>
      <c r="D19" s="39">
        <v>1500</v>
      </c>
      <c r="E19" s="42">
        <v>784</v>
      </c>
      <c r="F19" s="247"/>
    </row>
    <row r="20" spans="1:7" ht="25.5">
      <c r="A20" s="75">
        <v>14</v>
      </c>
      <c r="B20" s="89" t="s">
        <v>117</v>
      </c>
      <c r="C20" s="40"/>
      <c r="D20" s="39">
        <v>594</v>
      </c>
      <c r="E20" s="42">
        <v>594</v>
      </c>
      <c r="F20" s="247">
        <f>E20/D20</f>
        <v>1</v>
      </c>
    </row>
    <row r="21" spans="1:7">
      <c r="A21" s="75"/>
      <c r="B21" s="77"/>
      <c r="C21" s="40"/>
      <c r="D21" s="39"/>
      <c r="E21" s="42"/>
      <c r="F21" s="247"/>
    </row>
    <row r="22" spans="1:7">
      <c r="A22" s="75"/>
      <c r="B22" s="129"/>
      <c r="C22" s="40"/>
      <c r="D22" s="39"/>
      <c r="E22" s="42"/>
      <c r="F22" s="248"/>
      <c r="G22" s="42"/>
    </row>
    <row r="23" spans="1:7">
      <c r="A23" s="75"/>
      <c r="B23" s="77"/>
      <c r="C23" s="40"/>
      <c r="D23" s="39"/>
      <c r="E23" s="42"/>
      <c r="F23" s="247"/>
    </row>
    <row r="24" spans="1:7">
      <c r="A24" s="75"/>
      <c r="B24" s="77"/>
      <c r="C24" s="40"/>
      <c r="D24" s="39"/>
      <c r="E24" s="42"/>
      <c r="F24" s="247"/>
    </row>
    <row r="25" spans="1:7">
      <c r="A25" s="75"/>
      <c r="B25" s="77"/>
      <c r="C25" s="40"/>
      <c r="D25" s="39"/>
      <c r="E25" s="42"/>
      <c r="F25" s="247"/>
    </row>
    <row r="26" spans="1:7">
      <c r="A26" s="75"/>
      <c r="B26" s="78"/>
      <c r="C26" s="40"/>
      <c r="D26" s="40"/>
      <c r="E26" s="42"/>
      <c r="F26" s="247"/>
    </row>
    <row r="27" spans="1:7">
      <c r="A27" s="75"/>
      <c r="B27" s="78"/>
      <c r="C27" s="40"/>
      <c r="D27" s="40"/>
      <c r="E27" s="42"/>
      <c r="F27" s="247"/>
    </row>
    <row r="28" spans="1:7">
      <c r="A28" s="75"/>
      <c r="B28" s="78"/>
      <c r="C28" s="40"/>
      <c r="D28" s="40"/>
      <c r="E28" s="42"/>
      <c r="F28" s="247"/>
    </row>
    <row r="29" spans="1:7">
      <c r="A29" s="75"/>
      <c r="B29" s="77"/>
      <c r="C29" s="40"/>
      <c r="D29" s="40"/>
      <c r="E29" s="42"/>
      <c r="F29" s="247"/>
    </row>
    <row r="30" spans="1:7">
      <c r="A30" s="75"/>
      <c r="B30" s="77"/>
      <c r="C30" s="40"/>
      <c r="D30" s="40"/>
      <c r="E30" s="42"/>
      <c r="F30" s="247"/>
    </row>
    <row r="31" spans="1:7">
      <c r="A31" s="75"/>
      <c r="B31" s="77"/>
      <c r="C31" s="40"/>
      <c r="D31" s="39"/>
      <c r="E31" s="42"/>
      <c r="F31" s="247"/>
    </row>
    <row r="32" spans="1:7" ht="13.5" thickBot="1">
      <c r="A32" s="79"/>
      <c r="B32" s="80"/>
      <c r="C32" s="40"/>
      <c r="D32" s="40"/>
      <c r="E32" s="42"/>
      <c r="F32" s="148"/>
    </row>
    <row r="33" spans="1:6">
      <c r="A33" s="28"/>
      <c r="B33" s="76"/>
      <c r="C33" s="81"/>
      <c r="D33" s="82"/>
      <c r="E33" s="234"/>
      <c r="F33" s="144"/>
    </row>
    <row r="34" spans="1:6">
      <c r="A34" s="24"/>
      <c r="B34" s="83" t="s">
        <v>58</v>
      </c>
      <c r="C34" s="84">
        <f>SUM(C7:C32)-C19</f>
        <v>6515</v>
      </c>
      <c r="D34" s="84">
        <f>SUM(D7:D32)-D19</f>
        <v>8834</v>
      </c>
      <c r="E34" s="84">
        <f>SUM(E7:E32)-E19</f>
        <v>7978</v>
      </c>
      <c r="F34" s="251">
        <f>E34/D34</f>
        <v>0.90310165270545617</v>
      </c>
    </row>
    <row r="35" spans="1:6" ht="13.5" thickBot="1">
      <c r="A35" s="19"/>
      <c r="B35" s="85"/>
      <c r="C35" s="43"/>
      <c r="D35" s="43"/>
      <c r="E35" s="235"/>
      <c r="F35" s="147"/>
    </row>
  </sheetData>
  <sheetProtection selectLockedCells="1" selectUnlockedCells="1"/>
  <mergeCells count="3">
    <mergeCell ref="A3:E3"/>
    <mergeCell ref="B5:E5"/>
    <mergeCell ref="A1:F1"/>
  </mergeCells>
  <phoneticPr fontId="22" type="noConversion"/>
  <pageMargins left="0.7" right="0.7" top="0.75" bottom="0.75" header="0.51180555555555551" footer="0.51180555555555551"/>
  <pageSetup paperSize="9" scale="9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781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4</vt:i4>
      </vt:variant>
    </vt:vector>
  </HeadingPairs>
  <TitlesOfParts>
    <vt:vector size="27" baseType="lpstr">
      <vt:lpstr>Önk. bev-kiad 1.m.</vt:lpstr>
      <vt:lpstr>bevétel 2.m.</vt:lpstr>
      <vt:lpstr>bevétel korm.funk. 3.m</vt:lpstr>
      <vt:lpstr>bér,járulék 4.m.</vt:lpstr>
      <vt:lpstr>kiadás korm.funk 5.m</vt:lpstr>
      <vt:lpstr>Beruházás 6.m.</vt:lpstr>
      <vt:lpstr>Felújítás 7.m.</vt:lpstr>
      <vt:lpstr>Átadott p.eszk. 8.m.</vt:lpstr>
      <vt:lpstr>szoc.9.m.</vt:lpstr>
      <vt:lpstr>Maradvány 10.m</vt:lpstr>
      <vt:lpstr>Mérleg 11.m</vt:lpstr>
      <vt:lpstr>Eredménykim. 12.m</vt:lpstr>
      <vt:lpstr>Vagyon kim. 13.m</vt:lpstr>
      <vt:lpstr>Értékvesztés 14.m</vt:lpstr>
      <vt:lpstr>Tartalék 15.m</vt:lpstr>
      <vt:lpstr>Létszám 16.m</vt:lpstr>
      <vt:lpstr>Kötelezettség 17.m</vt:lpstr>
      <vt:lpstr>EU. projekt 18.m</vt:lpstr>
      <vt:lpstr>Címrend 19.n</vt:lpstr>
      <vt:lpstr>Közvetett 20.m</vt:lpstr>
      <vt:lpstr>Adósságot kel. 21.m</vt:lpstr>
      <vt:lpstr>Konszolidált mérleg 22.m</vt:lpstr>
      <vt:lpstr>Konszolidált eredm. 23.m</vt:lpstr>
      <vt:lpstr>'bevétel 2.m.'!Nyomtatási_cím</vt:lpstr>
      <vt:lpstr>'Önk. bev-kiad 1.m.'!Nyomtatási_cím</vt:lpstr>
      <vt:lpstr>'bér,járulék 4.m.'!Nyomtatási_terület</vt:lpstr>
      <vt:lpstr>'bevétel 2.m.'!Nyomtatási_terület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repar</cp:lastModifiedBy>
  <cp:revision>4</cp:revision>
  <cp:lastPrinted>2019-05-28T12:26:46Z</cp:lastPrinted>
  <dcterms:created xsi:type="dcterms:W3CDTF">2010-01-23T19:26:02Z</dcterms:created>
  <dcterms:modified xsi:type="dcterms:W3CDTF">2019-05-31T12:11:23Z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Űrlap</vt:lpwstr>
  </property>
  <property fmtid="{D5CDD505-2E9C-101B-9397-08002B2CF9AE}" pid="3" name="Készítette">
    <vt:lpwstr>;#Simonné Fazekas Erika;#</vt:lpwstr>
  </property>
  <property fmtid="{D5CDD505-2E9C-101B-9397-08002B2CF9AE}" pid="4" name="Megtárgyalás módja">
    <vt:lpwstr>nyílt ülés</vt:lpwstr>
  </property>
  <property fmtid="{D5CDD505-2E9C-101B-9397-08002B2CF9AE}" pid="5" name="Megtárgyalásra javasolt bizottságok">
    <vt:lpwstr>;#Ügyrendi , Pénzügyi, Közbeszerzési és Tulajdonosi Bizottság;#</vt:lpwstr>
  </property>
  <property fmtid="{D5CDD505-2E9C-101B-9397-08002B2CF9AE}" pid="6" name="sorszám">
    <vt:lpwstr>1/4</vt:lpwstr>
  </property>
</Properties>
</file>