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<sst xmlns="http://schemas.openxmlformats.org/spreadsheetml/2006/main" count="94" uniqueCount="63">
  <si>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Jásd Község Önkormányzatának összevont mérlege</t>
  </si>
  <si>
    <t>Bevételek</t>
  </si>
  <si>
    <t>adatok e Ft-ban</t>
  </si>
  <si>
    <t>Kiadások</t>
  </si>
  <si>
    <t>Működési bevételek</t>
  </si>
  <si>
    <t>Jásdi Mesevár Óvoda</t>
  </si>
  <si>
    <t>Jásd Község Önkormányzata</t>
  </si>
  <si>
    <t>Összesen</t>
  </si>
  <si>
    <t>Működési kiadások</t>
  </si>
  <si>
    <t>2012 tény</t>
  </si>
  <si>
    <t>2013 várh.</t>
  </si>
  <si>
    <t>2014 terv</t>
  </si>
  <si>
    <t>2014. évi terv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</si>
  <si>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</si>
  <si>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</si>
  <si>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</si>
  <si>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</si>
  <si>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</si>
  <si>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</si>
  <si>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</si>
  <si>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</si>
  <si>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</si>
  <si>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</si>
  <si>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</si>
  <si>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</si>
  <si>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</si>
  <si>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</si>
  <si>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</si>
  <si>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</si>
  <si>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</si>
  <si>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</si>
  <si>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</si>
  <si>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</si>
  <si>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</si>
  <si>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</si>
  <si>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</si>
  <si>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</si>
  <si>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</si>
  <si>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</si>
  <si>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</si>
  <si>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</si>
  <si>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</si>
  <si>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</si>
  <si>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</si>
  <si>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</si>
  <si>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</si>
  <si>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</si>
  <si>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</si>
  <si>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</si>
  <si>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</si>
  <si>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</si>
  <si>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</si>
  <si>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</si>
  <si>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</si>
  <si>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</si>
  <si>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</si>
  <si>
    <t>Felhalmozási hiány/többlet</t>
  </si>
  <si>
    <t>Működési hiány/többlet</t>
  </si>
  <si>
    <t>Összes hiány/többlet</t>
  </si>
  <si>
    <t>2014 május mód</t>
  </si>
  <si>
    <t>2014 módosított ei.</t>
  </si>
  <si>
    <t>2014 mód. ei.</t>
  </si>
  <si>
    <t>1   mellékelet a 6/2014.(05.28)önkormányzati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</si>
</sst>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9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.5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0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4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7" fillId="4" borderId="0" applyNumberFormat="0" applyBorder="0" applyAlignment="0" applyProtection="0"/>
    <xf numFmtId="0" fontId="21" fillId="22" borderId="8" applyNumberFormat="0" applyAlignment="0" applyProtection="0"/>
    <xf numFmtId="0" fontId="26" fillId="0" borderId="0" applyNumberFormat="0" applyFill="0" applyBorder="0" applyAlignment="0" applyProtection="0"/>
    <xf numFmtId="0" fontId="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2" fillId="0" borderId="0" xfId="40" applyFont="1" applyFill="1" applyBorder="1">
      <alignment/>
      <protection/>
    </xf>
    <xf numFmtId="0" fontId="4" fillId="0" borderId="0" xfId="40" applyFont="1">
      <alignment/>
      <protection/>
    </xf>
    <xf numFmtId="0" fontId="2" fillId="0" borderId="0" xfId="40" applyFont="1">
      <alignment/>
      <protection/>
    </xf>
    <xf numFmtId="0" fontId="9" fillId="0" borderId="10" xfId="40" applyFont="1" applyBorder="1">
      <alignment/>
      <protection/>
    </xf>
    <xf numFmtId="0" fontId="9" fillId="0" borderId="11" xfId="40" applyFont="1" applyBorder="1">
      <alignment/>
      <protection/>
    </xf>
    <xf numFmtId="0" fontId="9" fillId="0" borderId="11" xfId="40" applyFont="1" applyFill="1" applyBorder="1">
      <alignment/>
      <protection/>
    </xf>
    <xf numFmtId="0" fontId="11" fillId="0" borderId="11" xfId="40" applyFont="1" applyFill="1" applyBorder="1">
      <alignment/>
      <protection/>
    </xf>
    <xf numFmtId="0" fontId="11" fillId="0" borderId="12" xfId="40" applyFont="1" applyFill="1" applyBorder="1">
      <alignment/>
      <protection/>
    </xf>
    <xf numFmtId="0" fontId="9" fillId="0" borderId="0" xfId="40" applyFont="1">
      <alignment/>
      <protection/>
    </xf>
    <xf numFmtId="0" fontId="10" fillId="0" borderId="0" xfId="40" applyFont="1">
      <alignment/>
      <protection/>
    </xf>
    <xf numFmtId="3" fontId="9" fillId="0" borderId="0" xfId="40" applyNumberFormat="1" applyFont="1" applyFill="1" applyBorder="1">
      <alignment/>
      <protection/>
    </xf>
    <xf numFmtId="0" fontId="11" fillId="0" borderId="13" xfId="40" applyFont="1" applyBorder="1">
      <alignment/>
      <protection/>
    </xf>
    <xf numFmtId="0" fontId="12" fillId="0" borderId="11" xfId="40" applyFont="1" applyBorder="1">
      <alignment/>
      <protection/>
    </xf>
    <xf numFmtId="0" fontId="9" fillId="0" borderId="0" xfId="40" applyFont="1" applyFill="1">
      <alignment/>
      <protection/>
    </xf>
    <xf numFmtId="0" fontId="11" fillId="0" borderId="12" xfId="40" applyFont="1" applyBorder="1">
      <alignment/>
      <protection/>
    </xf>
    <xf numFmtId="3" fontId="11" fillId="0" borderId="14" xfId="40" applyNumberFormat="1" applyFont="1" applyBorder="1">
      <alignment/>
      <protection/>
    </xf>
    <xf numFmtId="3" fontId="11" fillId="0" borderId="15" xfId="40" applyNumberFormat="1" applyFont="1" applyBorder="1">
      <alignment/>
      <protection/>
    </xf>
    <xf numFmtId="0" fontId="11" fillId="0" borderId="0" xfId="40" applyFont="1" applyFill="1" applyBorder="1">
      <alignment/>
      <protection/>
    </xf>
    <xf numFmtId="3" fontId="11" fillId="0" borderId="0" xfId="40" applyNumberFormat="1" applyFont="1">
      <alignment/>
      <protection/>
    </xf>
    <xf numFmtId="0" fontId="11" fillId="0" borderId="0" xfId="40" applyFont="1">
      <alignment/>
      <protection/>
    </xf>
    <xf numFmtId="3" fontId="8" fillId="0" borderId="16" xfId="40" applyNumberFormat="1" applyFont="1" applyFill="1" applyBorder="1" applyAlignment="1">
      <alignment horizontal="center" vertical="center" wrapText="1"/>
      <protection/>
    </xf>
    <xf numFmtId="3" fontId="9" fillId="0" borderId="16" xfId="40" applyNumberFormat="1" applyFont="1" applyFill="1" applyBorder="1">
      <alignment/>
      <protection/>
    </xf>
    <xf numFmtId="3" fontId="11" fillId="0" borderId="16" xfId="40" applyNumberFormat="1" applyFont="1" applyFill="1" applyBorder="1">
      <alignment/>
      <protection/>
    </xf>
    <xf numFmtId="3" fontId="9" fillId="0" borderId="16" xfId="40" applyNumberFormat="1" applyFont="1" applyFill="1" applyBorder="1" applyAlignment="1">
      <alignment horizontal="right" vertical="center" wrapText="1"/>
      <protection/>
    </xf>
    <xf numFmtId="3" fontId="8" fillId="0" borderId="17" xfId="40" applyNumberFormat="1" applyFont="1" applyFill="1" applyBorder="1" applyAlignment="1">
      <alignment horizontal="center" vertical="center" wrapText="1"/>
      <protection/>
    </xf>
    <xf numFmtId="3" fontId="8" fillId="0" borderId="18" xfId="40" applyNumberFormat="1" applyFont="1" applyFill="1" applyBorder="1" applyAlignment="1">
      <alignment horizontal="center" vertical="center" wrapText="1"/>
      <protection/>
    </xf>
    <xf numFmtId="3" fontId="9" fillId="0" borderId="19" xfId="40" applyNumberFormat="1" applyFont="1" applyFill="1" applyBorder="1">
      <alignment/>
      <protection/>
    </xf>
    <xf numFmtId="3" fontId="9" fillId="0" borderId="19" xfId="40" applyNumberFormat="1" applyFont="1" applyFill="1" applyBorder="1" applyAlignment="1">
      <alignment horizontal="right" vertical="center" wrapText="1"/>
      <protection/>
    </xf>
    <xf numFmtId="3" fontId="10" fillId="0" borderId="20" xfId="40" applyNumberFormat="1" applyFont="1" applyFill="1" applyBorder="1">
      <alignment/>
      <protection/>
    </xf>
    <xf numFmtId="3" fontId="10" fillId="0" borderId="21" xfId="40" applyNumberFormat="1" applyFont="1" applyFill="1" applyBorder="1">
      <alignment/>
      <protection/>
    </xf>
    <xf numFmtId="3" fontId="11" fillId="0" borderId="22" xfId="40" applyNumberFormat="1" applyFont="1" applyFill="1" applyBorder="1">
      <alignment/>
      <protection/>
    </xf>
    <xf numFmtId="3" fontId="11" fillId="0" borderId="23" xfId="40" applyNumberFormat="1" applyFont="1" applyFill="1" applyBorder="1">
      <alignment/>
      <protection/>
    </xf>
    <xf numFmtId="3" fontId="11" fillId="0" borderId="24" xfId="40" applyNumberFormat="1" applyFont="1" applyBorder="1">
      <alignment/>
      <protection/>
    </xf>
    <xf numFmtId="3" fontId="10" fillId="0" borderId="16" xfId="40" applyNumberFormat="1" applyFont="1" applyBorder="1">
      <alignment/>
      <protection/>
    </xf>
    <xf numFmtId="3" fontId="9" fillId="0" borderId="16" xfId="40" applyNumberFormat="1" applyFont="1" applyBorder="1">
      <alignment/>
      <protection/>
    </xf>
    <xf numFmtId="0" fontId="10" fillId="0" borderId="25" xfId="40" applyFont="1" applyBorder="1">
      <alignment/>
      <protection/>
    </xf>
    <xf numFmtId="0" fontId="10" fillId="0" borderId="17" xfId="40" applyFont="1" applyBorder="1">
      <alignment/>
      <protection/>
    </xf>
    <xf numFmtId="3" fontId="10" fillId="0" borderId="19" xfId="40" applyNumberFormat="1" applyFont="1" applyBorder="1">
      <alignment/>
      <protection/>
    </xf>
    <xf numFmtId="3" fontId="9" fillId="0" borderId="19" xfId="40" applyNumberFormat="1" applyFont="1" applyBorder="1">
      <alignment/>
      <protection/>
    </xf>
    <xf numFmtId="3" fontId="9" fillId="0" borderId="26" xfId="40" applyNumberFormat="1" applyFont="1" applyBorder="1">
      <alignment/>
      <protection/>
    </xf>
    <xf numFmtId="3" fontId="9" fillId="0" borderId="20" xfId="40" applyNumberFormat="1" applyFont="1" applyFill="1" applyBorder="1">
      <alignment/>
      <protection/>
    </xf>
    <xf numFmtId="3" fontId="9" fillId="0" borderId="21" xfId="40" applyNumberFormat="1" applyFont="1" applyFill="1" applyBorder="1">
      <alignment/>
      <protection/>
    </xf>
    <xf numFmtId="3" fontId="11" fillId="0" borderId="22" xfId="40" applyNumberFormat="1" applyFont="1" applyBorder="1">
      <alignment/>
      <protection/>
    </xf>
    <xf numFmtId="3" fontId="11" fillId="0" borderId="27" xfId="40" applyNumberFormat="1" applyFont="1" applyBorder="1">
      <alignment/>
      <protection/>
    </xf>
    <xf numFmtId="3" fontId="8" fillId="0" borderId="28" xfId="40" applyNumberFormat="1" applyFont="1" applyFill="1" applyBorder="1" applyAlignment="1">
      <alignment horizontal="center" vertical="center" wrapText="1"/>
      <protection/>
    </xf>
    <xf numFmtId="3" fontId="8" fillId="0" borderId="29" xfId="40" applyNumberFormat="1" applyFont="1" applyFill="1" applyBorder="1" applyAlignment="1">
      <alignment horizontal="center" vertical="center" wrapText="1"/>
      <protection/>
    </xf>
    <xf numFmtId="3" fontId="8" fillId="0" borderId="30" xfId="40" applyNumberFormat="1" applyFont="1" applyFill="1" applyBorder="1" applyAlignment="1">
      <alignment horizontal="center" vertical="center" wrapText="1"/>
      <protection/>
    </xf>
    <xf numFmtId="3" fontId="9" fillId="0" borderId="25" xfId="40" applyNumberFormat="1" applyFont="1" applyFill="1" applyBorder="1">
      <alignment/>
      <protection/>
    </xf>
    <xf numFmtId="3" fontId="9" fillId="0" borderId="17" xfId="40" applyNumberFormat="1" applyFont="1" applyFill="1" applyBorder="1">
      <alignment/>
      <protection/>
    </xf>
    <xf numFmtId="3" fontId="8" fillId="0" borderId="31" xfId="40" applyNumberFormat="1" applyFont="1" applyFill="1" applyBorder="1" applyAlignment="1">
      <alignment horizontal="center" vertical="center" wrapText="1"/>
      <protection/>
    </xf>
    <xf numFmtId="3" fontId="9" fillId="0" borderId="32" xfId="40" applyNumberFormat="1" applyFont="1" applyFill="1" applyBorder="1">
      <alignment/>
      <protection/>
    </xf>
    <xf numFmtId="3" fontId="9" fillId="0" borderId="33" xfId="40" applyNumberFormat="1" applyFont="1" applyFill="1" applyBorder="1">
      <alignment/>
      <protection/>
    </xf>
    <xf numFmtId="3" fontId="11" fillId="0" borderId="33" xfId="40" applyNumberFormat="1" applyFont="1" applyFill="1" applyBorder="1">
      <alignment/>
      <protection/>
    </xf>
    <xf numFmtId="3" fontId="9" fillId="0" borderId="33" xfId="40" applyNumberFormat="1" applyFont="1" applyFill="1" applyBorder="1" applyAlignment="1">
      <alignment horizontal="right" vertical="center" wrapText="1"/>
      <protection/>
    </xf>
    <xf numFmtId="3" fontId="10" fillId="0" borderId="34" xfId="40" applyNumberFormat="1" applyFont="1" applyFill="1" applyBorder="1">
      <alignment/>
      <protection/>
    </xf>
    <xf numFmtId="3" fontId="11" fillId="0" borderId="19" xfId="40" applyNumberFormat="1" applyFont="1" applyFill="1" applyBorder="1">
      <alignment/>
      <protection/>
    </xf>
    <xf numFmtId="3" fontId="11" fillId="0" borderId="35" xfId="40" applyNumberFormat="1" applyFont="1" applyFill="1" applyBorder="1">
      <alignment/>
      <protection/>
    </xf>
    <xf numFmtId="3" fontId="9" fillId="0" borderId="36" xfId="40" applyNumberFormat="1" applyFont="1" applyFill="1" applyBorder="1">
      <alignment/>
      <protection/>
    </xf>
    <xf numFmtId="3" fontId="9" fillId="0" borderId="37" xfId="40" applyNumberFormat="1" applyFont="1" applyFill="1" applyBorder="1">
      <alignment/>
      <protection/>
    </xf>
    <xf numFmtId="3" fontId="9" fillId="0" borderId="38" xfId="40" applyNumberFormat="1" applyFont="1" applyFill="1" applyBorder="1">
      <alignment/>
      <protection/>
    </xf>
    <xf numFmtId="3" fontId="11" fillId="0" borderId="39" xfId="40" applyNumberFormat="1" applyFont="1" applyFill="1" applyBorder="1">
      <alignment/>
      <protection/>
    </xf>
    <xf numFmtId="3" fontId="11" fillId="0" borderId="40" xfId="40" applyNumberFormat="1" applyFont="1" applyFill="1" applyBorder="1">
      <alignment/>
      <protection/>
    </xf>
    <xf numFmtId="0" fontId="7" fillId="0" borderId="0" xfId="40" applyFont="1" applyBorder="1">
      <alignment/>
      <protection/>
    </xf>
    <xf numFmtId="10" fontId="2" fillId="0" borderId="0" xfId="40" applyNumberFormat="1" applyFont="1" applyBorder="1">
      <alignment/>
      <protection/>
    </xf>
    <xf numFmtId="3" fontId="9" fillId="0" borderId="41" xfId="40" applyNumberFormat="1" applyFont="1" applyFill="1" applyBorder="1">
      <alignment/>
      <protection/>
    </xf>
    <xf numFmtId="10" fontId="9" fillId="0" borderId="0" xfId="40" applyNumberFormat="1" applyFont="1" applyBorder="1">
      <alignment/>
      <protection/>
    </xf>
    <xf numFmtId="0" fontId="9" fillId="0" borderId="0" xfId="40" applyFont="1" applyBorder="1">
      <alignment/>
      <protection/>
    </xf>
    <xf numFmtId="0" fontId="8" fillId="0" borderId="28" xfId="40" applyFont="1" applyBorder="1" applyAlignment="1">
      <alignment horizontal="center" vertical="center" wrapText="1"/>
      <protection/>
    </xf>
    <xf numFmtId="3" fontId="9" fillId="0" borderId="16" xfId="40" applyNumberFormat="1" applyFont="1" applyBorder="1" applyAlignment="1">
      <alignment horizontal="right"/>
      <protection/>
    </xf>
    <xf numFmtId="3" fontId="11" fillId="0" borderId="16" xfId="40" applyNumberFormat="1" applyFont="1" applyBorder="1">
      <alignment/>
      <protection/>
    </xf>
    <xf numFmtId="3" fontId="9" fillId="0" borderId="25" xfId="40" applyNumberFormat="1" applyFont="1" applyBorder="1">
      <alignment/>
      <protection/>
    </xf>
    <xf numFmtId="3" fontId="9" fillId="0" borderId="17" xfId="40" applyNumberFormat="1" applyFont="1" applyBorder="1">
      <alignment/>
      <protection/>
    </xf>
    <xf numFmtId="3" fontId="9" fillId="0" borderId="18" xfId="40" applyNumberFormat="1" applyFont="1" applyBorder="1">
      <alignment/>
      <protection/>
    </xf>
    <xf numFmtId="3" fontId="9" fillId="0" borderId="19" xfId="40" applyNumberFormat="1" applyFont="1" applyBorder="1" applyAlignment="1">
      <alignment horizontal="right"/>
      <protection/>
    </xf>
    <xf numFmtId="3" fontId="9" fillId="0" borderId="26" xfId="40" applyNumberFormat="1" applyFont="1" applyBorder="1" applyAlignment="1">
      <alignment horizontal="right"/>
      <protection/>
    </xf>
    <xf numFmtId="3" fontId="11" fillId="0" borderId="19" xfId="40" applyNumberFormat="1" applyFont="1" applyBorder="1">
      <alignment/>
      <protection/>
    </xf>
    <xf numFmtId="3" fontId="11" fillId="0" borderId="26" xfId="40" applyNumberFormat="1" applyFont="1" applyBorder="1">
      <alignment/>
      <protection/>
    </xf>
    <xf numFmtId="3" fontId="11" fillId="0" borderId="42" xfId="40" applyNumberFormat="1" applyFont="1" applyFill="1" applyBorder="1">
      <alignment/>
      <protection/>
    </xf>
    <xf numFmtId="3" fontId="9" fillId="0" borderId="36" xfId="40" applyNumberFormat="1" applyFont="1" applyBorder="1">
      <alignment/>
      <protection/>
    </xf>
    <xf numFmtId="3" fontId="9" fillId="0" borderId="37" xfId="40" applyNumberFormat="1" applyFont="1" applyBorder="1">
      <alignment/>
      <protection/>
    </xf>
    <xf numFmtId="3" fontId="9" fillId="0" borderId="38" xfId="40" applyNumberFormat="1" applyFont="1" applyBorder="1">
      <alignment/>
      <protection/>
    </xf>
    <xf numFmtId="3" fontId="11" fillId="0" borderId="39" xfId="40" applyNumberFormat="1" applyFont="1" applyBorder="1">
      <alignment/>
      <protection/>
    </xf>
    <xf numFmtId="3" fontId="11" fillId="0" borderId="40" xfId="40" applyNumberFormat="1" applyFont="1" applyBorder="1">
      <alignment/>
      <protection/>
    </xf>
    <xf numFmtId="3" fontId="11" fillId="0" borderId="43" xfId="40" applyNumberFormat="1" applyFont="1" applyBorder="1">
      <alignment/>
      <protection/>
    </xf>
    <xf numFmtId="0" fontId="10" fillId="0" borderId="32" xfId="40" applyFont="1" applyBorder="1">
      <alignment/>
      <protection/>
    </xf>
    <xf numFmtId="3" fontId="10" fillId="0" borderId="33" xfId="40" applyNumberFormat="1" applyFont="1" applyBorder="1">
      <alignment/>
      <protection/>
    </xf>
    <xf numFmtId="3" fontId="9" fillId="0" borderId="33" xfId="40" applyNumberFormat="1" applyFont="1" applyBorder="1">
      <alignment/>
      <protection/>
    </xf>
    <xf numFmtId="3" fontId="9" fillId="0" borderId="34" xfId="40" applyNumberFormat="1" applyFont="1" applyFill="1" applyBorder="1">
      <alignment/>
      <protection/>
    </xf>
    <xf numFmtId="0" fontId="9" fillId="0" borderId="25" xfId="40" applyFont="1" applyBorder="1">
      <alignment/>
      <protection/>
    </xf>
    <xf numFmtId="0" fontId="9" fillId="0" borderId="17" xfId="40" applyFont="1" applyBorder="1">
      <alignment/>
      <protection/>
    </xf>
    <xf numFmtId="0" fontId="9" fillId="0" borderId="32" xfId="40" applyFont="1" applyBorder="1">
      <alignment/>
      <protection/>
    </xf>
    <xf numFmtId="3" fontId="11" fillId="0" borderId="42" xfId="40" applyNumberFormat="1" applyFont="1" applyBorder="1">
      <alignment/>
      <protection/>
    </xf>
    <xf numFmtId="0" fontId="10" fillId="0" borderId="11" xfId="40" applyFont="1" applyBorder="1" applyAlignment="1">
      <alignment horizontal="left"/>
      <protection/>
    </xf>
    <xf numFmtId="0" fontId="10" fillId="0" borderId="11" xfId="40" applyFont="1" applyFill="1" applyBorder="1" applyAlignment="1">
      <alignment horizontal="left"/>
      <protection/>
    </xf>
    <xf numFmtId="3" fontId="9" fillId="0" borderId="11" xfId="40" applyNumberFormat="1" applyFont="1" applyFill="1" applyBorder="1">
      <alignment/>
      <protection/>
    </xf>
    <xf numFmtId="3" fontId="11" fillId="0" borderId="11" xfId="40" applyNumberFormat="1" applyFont="1" applyFill="1" applyBorder="1">
      <alignment/>
      <protection/>
    </xf>
    <xf numFmtId="3" fontId="9" fillId="0" borderId="12" xfId="40" applyNumberFormat="1" applyFont="1" applyFill="1" applyBorder="1">
      <alignment/>
      <protection/>
    </xf>
    <xf numFmtId="3" fontId="9" fillId="0" borderId="16" xfId="40" applyNumberFormat="1" applyFont="1" applyFill="1" applyBorder="1" applyAlignment="1">
      <alignment/>
      <protection/>
    </xf>
    <xf numFmtId="3" fontId="8" fillId="0" borderId="19" xfId="40" applyNumberFormat="1" applyFont="1" applyFill="1" applyBorder="1" applyAlignment="1">
      <alignment horizontal="center" vertical="center" wrapText="1"/>
      <protection/>
    </xf>
    <xf numFmtId="3" fontId="9" fillId="0" borderId="19" xfId="40" applyNumberFormat="1" applyFont="1" applyFill="1" applyBorder="1" applyAlignment="1">
      <alignment/>
      <protection/>
    </xf>
    <xf numFmtId="3" fontId="11" fillId="0" borderId="44" xfId="40" applyNumberFormat="1" applyFont="1" applyFill="1" applyBorder="1">
      <alignment/>
      <protection/>
    </xf>
    <xf numFmtId="3" fontId="8" fillId="0" borderId="33" xfId="40" applyNumberFormat="1" applyFont="1" applyFill="1" applyBorder="1" applyAlignment="1">
      <alignment horizontal="center" vertical="center" wrapText="1"/>
      <protection/>
    </xf>
    <xf numFmtId="3" fontId="9" fillId="0" borderId="33" xfId="40" applyNumberFormat="1" applyFont="1" applyFill="1" applyBorder="1" applyAlignment="1">
      <alignment/>
      <protection/>
    </xf>
    <xf numFmtId="0" fontId="8" fillId="0" borderId="25" xfId="40" applyFont="1" applyBorder="1" applyAlignment="1">
      <alignment horizontal="center" vertical="center" wrapText="1"/>
      <protection/>
    </xf>
    <xf numFmtId="3" fontId="10" fillId="0" borderId="26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10" fillId="0" borderId="38" xfId="0" applyNumberFormat="1" applyFont="1" applyBorder="1" applyAlignment="1">
      <alignment/>
    </xf>
    <xf numFmtId="3" fontId="28" fillId="0" borderId="43" xfId="0" applyNumberFormat="1" applyFont="1" applyBorder="1" applyAlignment="1">
      <alignment/>
    </xf>
    <xf numFmtId="0" fontId="9" fillId="0" borderId="10" xfId="40" applyFont="1" applyFill="1" applyBorder="1">
      <alignment/>
      <protection/>
    </xf>
    <xf numFmtId="0" fontId="9" fillId="0" borderId="45" xfId="40" applyFont="1" applyFill="1" applyBorder="1">
      <alignment/>
      <protection/>
    </xf>
    <xf numFmtId="0" fontId="9" fillId="0" borderId="12" xfId="40" applyFont="1" applyFill="1" applyBorder="1">
      <alignment/>
      <protection/>
    </xf>
    <xf numFmtId="0" fontId="11" fillId="0" borderId="46" xfId="40" applyFont="1" applyFill="1" applyBorder="1">
      <alignment/>
      <protection/>
    </xf>
    <xf numFmtId="3" fontId="9" fillId="0" borderId="32" xfId="40" applyNumberFormat="1" applyFont="1" applyBorder="1">
      <alignment/>
      <protection/>
    </xf>
    <xf numFmtId="0" fontId="28" fillId="0" borderId="0" xfId="0" applyFont="1" applyAlignment="1">
      <alignment/>
    </xf>
    <xf numFmtId="0" fontId="6" fillId="0" borderId="47" xfId="40" applyFont="1" applyBorder="1" applyAlignment="1">
      <alignment horizontal="center" vertical="center" wrapText="1"/>
      <protection/>
    </xf>
    <xf numFmtId="0" fontId="6" fillId="0" borderId="48" xfId="40" applyFont="1" applyBorder="1" applyAlignment="1">
      <alignment horizontal="center" vertical="center" wrapText="1"/>
      <protection/>
    </xf>
    <xf numFmtId="0" fontId="6" fillId="0" borderId="49" xfId="40" applyFont="1" applyBorder="1" applyAlignment="1">
      <alignment horizontal="center" vertical="center" wrapText="1"/>
      <protection/>
    </xf>
    <xf numFmtId="0" fontId="6" fillId="0" borderId="50" xfId="40" applyFont="1" applyBorder="1" applyAlignment="1">
      <alignment horizontal="center" vertical="center" wrapText="1"/>
      <protection/>
    </xf>
    <xf numFmtId="0" fontId="6" fillId="0" borderId="51" xfId="40" applyFont="1" applyBorder="1" applyAlignment="1">
      <alignment horizontal="center" vertical="center" wrapText="1"/>
      <protection/>
    </xf>
    <xf numFmtId="0" fontId="2" fillId="0" borderId="52" xfId="40" applyFont="1" applyBorder="1" applyAlignment="1">
      <alignment horizontal="right"/>
      <protection/>
    </xf>
    <xf numFmtId="3" fontId="6" fillId="0" borderId="25" xfId="40" applyNumberFormat="1" applyFont="1" applyFill="1" applyBorder="1" applyAlignment="1">
      <alignment horizontal="center" vertical="center" wrapText="1"/>
      <protection/>
    </xf>
    <xf numFmtId="3" fontId="6" fillId="0" borderId="17" xfId="40" applyNumberFormat="1" applyFont="1" applyFill="1" applyBorder="1" applyAlignment="1">
      <alignment horizontal="center" vertical="center" wrapText="1"/>
      <protection/>
    </xf>
    <xf numFmtId="3" fontId="6" fillId="0" borderId="32" xfId="40" applyNumberFormat="1" applyFont="1" applyFill="1" applyBorder="1" applyAlignment="1">
      <alignment horizontal="center" vertical="center" wrapText="1"/>
      <protection/>
    </xf>
    <xf numFmtId="0" fontId="6" fillId="0" borderId="25" xfId="40" applyFont="1" applyBorder="1" applyAlignment="1">
      <alignment horizontal="center" vertical="center" wrapText="1"/>
      <protection/>
    </xf>
    <xf numFmtId="0" fontId="6" fillId="0" borderId="17" xfId="40" applyFont="1" applyBorder="1" applyAlignment="1">
      <alignment horizontal="center" vertical="center" wrapText="1"/>
      <protection/>
    </xf>
    <xf numFmtId="0" fontId="6" fillId="0" borderId="18" xfId="40" applyFont="1" applyBorder="1" applyAlignment="1">
      <alignment horizontal="center" vertical="center" wrapText="1"/>
      <protection/>
    </xf>
    <xf numFmtId="0" fontId="1" fillId="0" borderId="0" xfId="40" applyFont="1" applyBorder="1" applyAlignment="1">
      <alignment horizontal="right"/>
      <protection/>
    </xf>
    <xf numFmtId="0" fontId="3" fillId="0" borderId="0" xfId="40" applyFont="1" applyFill="1" applyAlignment="1">
      <alignment horizontal="left"/>
      <protection/>
    </xf>
    <xf numFmtId="0" fontId="5" fillId="0" borderId="13" xfId="40" applyFont="1" applyBorder="1" applyAlignment="1">
      <alignment horizontal="center" vertical="center"/>
      <protection/>
    </xf>
    <xf numFmtId="0" fontId="5" fillId="0" borderId="44" xfId="40" applyFont="1" applyBorder="1" applyAlignment="1">
      <alignment horizontal="left" vertical="center"/>
      <protection/>
    </xf>
    <xf numFmtId="3" fontId="6" fillId="0" borderId="47" xfId="40" applyNumberFormat="1" applyFont="1" applyFill="1" applyBorder="1" applyAlignment="1">
      <alignment horizontal="center" vertical="center" wrapText="1"/>
      <protection/>
    </xf>
    <xf numFmtId="3" fontId="6" fillId="0" borderId="48" xfId="40" applyNumberFormat="1" applyFont="1" applyFill="1" applyBorder="1" applyAlignment="1">
      <alignment horizontal="center" vertical="center" wrapText="1"/>
      <protection/>
    </xf>
    <xf numFmtId="3" fontId="6" fillId="0" borderId="53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A1">
      <selection activeCell="A1" sqref="A1:AA1"/>
    </sheetView>
  </sheetViews>
  <sheetFormatPr defaultColWidth="9.00390625" defaultRowHeight="12.75"/>
  <cols>
    <col min="1" max="1" width="48.125" style="0" customWidth="1"/>
    <col min="5" max="5" width="10.00390625" style="0" customWidth="1"/>
    <col min="6" max="6" width="11.25390625" style="0" customWidth="1"/>
    <col min="11" max="11" width="12.00390625" style="0" customWidth="1"/>
    <col min="14" max="14" width="11.125" style="0" customWidth="1"/>
    <col min="16" max="16" width="44.125" style="0" customWidth="1"/>
  </cols>
  <sheetData>
    <row r="1" spans="1:27" ht="15" customHeight="1">
      <c r="A1" s="129" t="s">
        <v>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spans="1:27" ht="15">
      <c r="A2" s="1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</row>
    <row r="4" spans="1:27" ht="16.5" thickBo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122" t="s">
        <v>2</v>
      </c>
      <c r="M4" s="122"/>
      <c r="N4" s="122"/>
      <c r="O4" s="5"/>
      <c r="P4" s="4" t="s">
        <v>3</v>
      </c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2</v>
      </c>
    </row>
    <row r="5" spans="1:29" ht="15" customHeight="1" thickBot="1">
      <c r="A5" s="132" t="s">
        <v>4</v>
      </c>
      <c r="B5" s="133" t="s">
        <v>5</v>
      </c>
      <c r="C5" s="134"/>
      <c r="D5" s="134"/>
      <c r="E5" s="134"/>
      <c r="F5" s="135"/>
      <c r="G5" s="117" t="s">
        <v>6</v>
      </c>
      <c r="H5" s="118"/>
      <c r="I5" s="118"/>
      <c r="J5" s="118"/>
      <c r="K5" s="118"/>
      <c r="L5" s="119" t="s">
        <v>7</v>
      </c>
      <c r="M5" s="120"/>
      <c r="N5" s="121"/>
      <c r="O5" s="65"/>
      <c r="P5" s="131" t="s">
        <v>8</v>
      </c>
      <c r="Q5" s="123" t="s">
        <v>5</v>
      </c>
      <c r="R5" s="124"/>
      <c r="S5" s="124"/>
      <c r="T5" s="124"/>
      <c r="U5" s="125"/>
      <c r="V5" s="126" t="s">
        <v>6</v>
      </c>
      <c r="W5" s="127"/>
      <c r="X5" s="127"/>
      <c r="Y5" s="127"/>
      <c r="Z5" s="128"/>
      <c r="AA5" s="119" t="s">
        <v>7</v>
      </c>
      <c r="AB5" s="120"/>
      <c r="AC5" s="121"/>
    </row>
    <row r="6" spans="1:29" ht="45.75" thickBot="1">
      <c r="A6" s="132"/>
      <c r="B6" s="47" t="s">
        <v>9</v>
      </c>
      <c r="C6" s="48" t="s">
        <v>10</v>
      </c>
      <c r="D6" s="48" t="s">
        <v>11</v>
      </c>
      <c r="E6" s="48" t="s">
        <v>59</v>
      </c>
      <c r="F6" s="52" t="s">
        <v>60</v>
      </c>
      <c r="G6" s="47" t="s">
        <v>9</v>
      </c>
      <c r="H6" s="48" t="s">
        <v>10</v>
      </c>
      <c r="I6" s="48" t="s">
        <v>11</v>
      </c>
      <c r="J6" s="48" t="s">
        <v>59</v>
      </c>
      <c r="K6" s="52" t="s">
        <v>60</v>
      </c>
      <c r="L6" s="70" t="s">
        <v>12</v>
      </c>
      <c r="M6" s="48" t="s">
        <v>59</v>
      </c>
      <c r="N6" s="49" t="s">
        <v>60</v>
      </c>
      <c r="O6" s="66"/>
      <c r="P6" s="131"/>
      <c r="Q6" s="101" t="s">
        <v>9</v>
      </c>
      <c r="R6" s="23" t="s">
        <v>10</v>
      </c>
      <c r="S6" s="23" t="s">
        <v>11</v>
      </c>
      <c r="T6" s="23" t="s">
        <v>59</v>
      </c>
      <c r="U6" s="104" t="s">
        <v>61</v>
      </c>
      <c r="V6" s="101" t="s">
        <v>9</v>
      </c>
      <c r="W6" s="23" t="s">
        <v>10</v>
      </c>
      <c r="X6" s="23" t="s">
        <v>11</v>
      </c>
      <c r="Y6" s="23" t="s">
        <v>59</v>
      </c>
      <c r="Z6" s="104" t="s">
        <v>61</v>
      </c>
      <c r="AA6" s="106" t="s">
        <v>12</v>
      </c>
      <c r="AB6" s="27" t="s">
        <v>59</v>
      </c>
      <c r="AC6" s="28" t="s">
        <v>61</v>
      </c>
    </row>
    <row r="7" spans="1:29" ht="12.75">
      <c r="A7" s="6" t="s">
        <v>13</v>
      </c>
      <c r="B7" s="50"/>
      <c r="C7" s="51"/>
      <c r="D7" s="51"/>
      <c r="E7" s="51"/>
      <c r="F7" s="53"/>
      <c r="G7" s="50">
        <v>62435</v>
      </c>
      <c r="H7" s="51">
        <v>51450</v>
      </c>
      <c r="I7" s="51">
        <v>30955</v>
      </c>
      <c r="J7" s="51"/>
      <c r="K7" s="53">
        <v>30955</v>
      </c>
      <c r="L7" s="73">
        <f aca="true" t="shared" si="0" ref="L7:L21">SUM(D7+I7)</f>
        <v>30955</v>
      </c>
      <c r="M7" s="74"/>
      <c r="N7" s="75">
        <v>30955</v>
      </c>
      <c r="O7" s="68"/>
      <c r="P7" s="95" t="s">
        <v>14</v>
      </c>
      <c r="Q7" s="102">
        <v>22066</v>
      </c>
      <c r="R7" s="100">
        <v>14937</v>
      </c>
      <c r="S7" s="100">
        <v>13940</v>
      </c>
      <c r="T7" s="100"/>
      <c r="U7" s="105">
        <v>13940</v>
      </c>
      <c r="V7" s="41">
        <v>9681</v>
      </c>
      <c r="W7" s="37">
        <v>10086</v>
      </c>
      <c r="X7" s="37">
        <v>11220</v>
      </c>
      <c r="Y7" s="37"/>
      <c r="Z7" s="89">
        <v>11220</v>
      </c>
      <c r="AA7" s="41">
        <f aca="true" t="shared" si="1" ref="AA7:AA21">SUM(S7+X7)</f>
        <v>25160</v>
      </c>
      <c r="AB7" s="37"/>
      <c r="AC7" s="107">
        <f>SUM(AA7:AB7)</f>
        <v>25160</v>
      </c>
    </row>
    <row r="8" spans="1:29" ht="12.75">
      <c r="A8" s="7" t="s">
        <v>15</v>
      </c>
      <c r="B8" s="29"/>
      <c r="C8" s="24"/>
      <c r="D8" s="24"/>
      <c r="E8" s="24"/>
      <c r="F8" s="54"/>
      <c r="G8" s="29">
        <f>G9+G10+G11+G12+G13</f>
        <v>19385</v>
      </c>
      <c r="H8" s="24">
        <f>H9+H10+H11+H12+H13</f>
        <v>7161</v>
      </c>
      <c r="I8" s="24"/>
      <c r="J8" s="24"/>
      <c r="K8" s="54"/>
      <c r="L8" s="41">
        <f t="shared" si="0"/>
        <v>0</v>
      </c>
      <c r="M8" s="37"/>
      <c r="N8" s="42"/>
      <c r="O8" s="69"/>
      <c r="P8" s="95" t="s">
        <v>16</v>
      </c>
      <c r="Q8" s="102">
        <v>5922</v>
      </c>
      <c r="R8" s="100">
        <v>3844</v>
      </c>
      <c r="S8" s="100">
        <v>3800</v>
      </c>
      <c r="T8" s="100"/>
      <c r="U8" s="105">
        <v>3800</v>
      </c>
      <c r="V8" s="41">
        <v>2262</v>
      </c>
      <c r="W8" s="37">
        <v>2188</v>
      </c>
      <c r="X8" s="37">
        <v>2340</v>
      </c>
      <c r="Y8" s="37"/>
      <c r="Z8" s="89">
        <v>2340</v>
      </c>
      <c r="AA8" s="41">
        <f t="shared" si="1"/>
        <v>6140</v>
      </c>
      <c r="AB8" s="37"/>
      <c r="AC8" s="107">
        <f aca="true" t="shared" si="2" ref="AC8:AC20">SUM(AA8:AB8)</f>
        <v>6140</v>
      </c>
    </row>
    <row r="9" spans="1:29" ht="12.75">
      <c r="A9" s="7" t="s">
        <v>17</v>
      </c>
      <c r="B9" s="29"/>
      <c r="C9" s="24"/>
      <c r="D9" s="24"/>
      <c r="E9" s="24"/>
      <c r="F9" s="54"/>
      <c r="G9" s="29"/>
      <c r="H9" s="24"/>
      <c r="I9" s="24"/>
      <c r="J9" s="24"/>
      <c r="K9" s="54"/>
      <c r="L9" s="41">
        <f t="shared" si="0"/>
        <v>0</v>
      </c>
      <c r="M9" s="37"/>
      <c r="N9" s="42"/>
      <c r="O9" s="69"/>
      <c r="P9" s="95" t="s">
        <v>18</v>
      </c>
      <c r="Q9" s="102">
        <v>16017</v>
      </c>
      <c r="R9" s="100">
        <v>15437</v>
      </c>
      <c r="S9" s="100">
        <v>13972</v>
      </c>
      <c r="T9" s="100"/>
      <c r="U9" s="105">
        <v>13972</v>
      </c>
      <c r="V9" s="41">
        <v>14297</v>
      </c>
      <c r="W9" s="37">
        <v>14457</v>
      </c>
      <c r="X9" s="37">
        <v>19044</v>
      </c>
      <c r="Y9" s="37"/>
      <c r="Z9" s="89">
        <v>19044</v>
      </c>
      <c r="AA9" s="41">
        <f t="shared" si="1"/>
        <v>33016</v>
      </c>
      <c r="AB9" s="37"/>
      <c r="AC9" s="107">
        <f t="shared" si="2"/>
        <v>33016</v>
      </c>
    </row>
    <row r="10" spans="1:29" ht="12.75">
      <c r="A10" s="8" t="s">
        <v>19</v>
      </c>
      <c r="B10" s="29"/>
      <c r="C10" s="24"/>
      <c r="D10" s="24"/>
      <c r="E10" s="24"/>
      <c r="F10" s="54"/>
      <c r="G10" s="29">
        <v>16318</v>
      </c>
      <c r="H10" s="24">
        <v>6902</v>
      </c>
      <c r="I10" s="24"/>
      <c r="J10" s="24"/>
      <c r="K10" s="54"/>
      <c r="L10" s="41">
        <f t="shared" si="0"/>
        <v>0</v>
      </c>
      <c r="M10" s="37"/>
      <c r="N10" s="42"/>
      <c r="O10" s="13"/>
      <c r="P10" s="96" t="s">
        <v>20</v>
      </c>
      <c r="Q10" s="102"/>
      <c r="R10" s="100"/>
      <c r="S10" s="100"/>
      <c r="T10" s="100"/>
      <c r="U10" s="105"/>
      <c r="V10" s="41">
        <v>11024</v>
      </c>
      <c r="W10" s="37">
        <v>8537</v>
      </c>
      <c r="X10" s="37">
        <v>6500</v>
      </c>
      <c r="Y10" s="37"/>
      <c r="Z10" s="89">
        <v>6500</v>
      </c>
      <c r="AA10" s="41">
        <f t="shared" si="1"/>
        <v>6500</v>
      </c>
      <c r="AB10" s="37"/>
      <c r="AC10" s="107">
        <f t="shared" si="2"/>
        <v>6500</v>
      </c>
    </row>
    <row r="11" spans="1:29" ht="12.75">
      <c r="A11" s="7" t="s">
        <v>21</v>
      </c>
      <c r="B11" s="29"/>
      <c r="C11" s="24"/>
      <c r="D11" s="24"/>
      <c r="E11" s="24"/>
      <c r="F11" s="54"/>
      <c r="G11" s="29">
        <v>2852</v>
      </c>
      <c r="H11" s="24">
        <v>109</v>
      </c>
      <c r="I11" s="24"/>
      <c r="J11" s="24"/>
      <c r="K11" s="54"/>
      <c r="L11" s="41">
        <f t="shared" si="0"/>
        <v>0</v>
      </c>
      <c r="M11" s="37"/>
      <c r="N11" s="42"/>
      <c r="O11" s="13"/>
      <c r="P11" s="97" t="s">
        <v>22</v>
      </c>
      <c r="Q11" s="29"/>
      <c r="R11" s="24"/>
      <c r="S11" s="24"/>
      <c r="T11" s="24"/>
      <c r="U11" s="54"/>
      <c r="V11" s="29">
        <v>45264</v>
      </c>
      <c r="W11" s="24">
        <v>15330</v>
      </c>
      <c r="X11" s="24">
        <v>2555</v>
      </c>
      <c r="Y11" s="24"/>
      <c r="Z11" s="54">
        <v>2555</v>
      </c>
      <c r="AA11" s="41">
        <f t="shared" si="1"/>
        <v>2555</v>
      </c>
      <c r="AB11" s="37"/>
      <c r="AC11" s="107">
        <f t="shared" si="2"/>
        <v>2555</v>
      </c>
    </row>
    <row r="12" spans="1:29" ht="12.75">
      <c r="A12" s="8" t="s">
        <v>23</v>
      </c>
      <c r="B12" s="29"/>
      <c r="C12" s="24"/>
      <c r="D12" s="24"/>
      <c r="E12" s="24"/>
      <c r="F12" s="54"/>
      <c r="G12" s="29">
        <v>215</v>
      </c>
      <c r="H12" s="24"/>
      <c r="I12" s="24"/>
      <c r="J12" s="24"/>
      <c r="K12" s="54"/>
      <c r="L12" s="41">
        <f t="shared" si="0"/>
        <v>0</v>
      </c>
      <c r="M12" s="37"/>
      <c r="N12" s="42"/>
      <c r="O12" s="13"/>
      <c r="P12" s="97" t="s">
        <v>24</v>
      </c>
      <c r="Q12" s="29"/>
      <c r="R12" s="24"/>
      <c r="S12" s="24"/>
      <c r="T12" s="24"/>
      <c r="U12" s="54"/>
      <c r="V12" s="29">
        <v>7195</v>
      </c>
      <c r="W12" s="24">
        <v>2624</v>
      </c>
      <c r="X12" s="24"/>
      <c r="Y12" s="24"/>
      <c r="Z12" s="54"/>
      <c r="AA12" s="41">
        <f t="shared" si="1"/>
        <v>0</v>
      </c>
      <c r="AB12" s="37"/>
      <c r="AC12" s="107">
        <f t="shared" si="2"/>
        <v>0</v>
      </c>
    </row>
    <row r="13" spans="1:29" ht="12.75">
      <c r="A13" s="8" t="s">
        <v>25</v>
      </c>
      <c r="B13" s="29"/>
      <c r="C13" s="24"/>
      <c r="D13" s="24"/>
      <c r="E13" s="24"/>
      <c r="F13" s="54"/>
      <c r="G13" s="29"/>
      <c r="H13" s="24">
        <v>150</v>
      </c>
      <c r="I13" s="24"/>
      <c r="J13" s="24"/>
      <c r="K13" s="54"/>
      <c r="L13" s="41">
        <f t="shared" si="0"/>
        <v>0</v>
      </c>
      <c r="M13" s="37"/>
      <c r="N13" s="42"/>
      <c r="O13" s="13"/>
      <c r="P13" s="97" t="s">
        <v>26</v>
      </c>
      <c r="Q13" s="29"/>
      <c r="R13" s="24"/>
      <c r="S13" s="24"/>
      <c r="T13" s="24">
        <v>144</v>
      </c>
      <c r="U13" s="54">
        <v>144</v>
      </c>
      <c r="V13" s="29"/>
      <c r="W13" s="24"/>
      <c r="X13" s="24"/>
      <c r="Y13" s="24"/>
      <c r="Z13" s="54"/>
      <c r="AA13" s="41">
        <f t="shared" si="1"/>
        <v>0</v>
      </c>
      <c r="AB13" s="37">
        <v>144</v>
      </c>
      <c r="AC13" s="107">
        <f t="shared" si="2"/>
        <v>144</v>
      </c>
    </row>
    <row r="14" spans="1:29" ht="12.75">
      <c r="A14" s="8" t="s">
        <v>27</v>
      </c>
      <c r="B14" s="29"/>
      <c r="C14" s="24"/>
      <c r="D14" s="24"/>
      <c r="E14" s="24"/>
      <c r="F14" s="54"/>
      <c r="G14" s="29">
        <v>9937</v>
      </c>
      <c r="H14" s="24">
        <v>7997</v>
      </c>
      <c r="I14" s="24">
        <v>7380</v>
      </c>
      <c r="J14" s="24"/>
      <c r="K14" s="54">
        <v>7380</v>
      </c>
      <c r="L14" s="76">
        <f t="shared" si="0"/>
        <v>7380</v>
      </c>
      <c r="M14" s="71"/>
      <c r="N14" s="77">
        <v>7380</v>
      </c>
      <c r="O14" s="13"/>
      <c r="P14" s="97" t="s">
        <v>28</v>
      </c>
      <c r="Q14" s="29"/>
      <c r="R14" s="24"/>
      <c r="S14" s="24"/>
      <c r="T14" s="24"/>
      <c r="U14" s="54"/>
      <c r="V14" s="29"/>
      <c r="W14" s="24"/>
      <c r="X14" s="24"/>
      <c r="Y14" s="24">
        <v>167</v>
      </c>
      <c r="Z14" s="54">
        <v>167</v>
      </c>
      <c r="AA14" s="41">
        <f t="shared" si="1"/>
        <v>0</v>
      </c>
      <c r="AB14" s="37">
        <v>167</v>
      </c>
      <c r="AC14" s="107">
        <f t="shared" si="2"/>
        <v>167</v>
      </c>
    </row>
    <row r="15" spans="1:29" ht="12.75">
      <c r="A15" s="8" t="s">
        <v>29</v>
      </c>
      <c r="B15" s="29">
        <v>12246</v>
      </c>
      <c r="C15" s="24">
        <v>10713</v>
      </c>
      <c r="D15" s="24">
        <v>14329</v>
      </c>
      <c r="E15" s="24"/>
      <c r="F15" s="54">
        <v>14329</v>
      </c>
      <c r="G15" s="29">
        <v>3779</v>
      </c>
      <c r="H15" s="24">
        <v>16542</v>
      </c>
      <c r="I15" s="24">
        <v>7597</v>
      </c>
      <c r="J15" s="24">
        <v>144</v>
      </c>
      <c r="K15" s="54">
        <f>SUM(I15:J15)</f>
        <v>7741</v>
      </c>
      <c r="L15" s="41">
        <f t="shared" si="0"/>
        <v>21926</v>
      </c>
      <c r="M15" s="37">
        <v>144</v>
      </c>
      <c r="N15" s="42">
        <f>SUM(L15:M15)</f>
        <v>22070</v>
      </c>
      <c r="O15" s="13"/>
      <c r="P15" s="97"/>
      <c r="Q15" s="29"/>
      <c r="R15" s="24"/>
      <c r="S15" s="24"/>
      <c r="T15" s="24"/>
      <c r="U15" s="54"/>
      <c r="V15" s="29"/>
      <c r="W15" s="24"/>
      <c r="X15" s="24"/>
      <c r="Y15" s="24"/>
      <c r="Z15" s="54"/>
      <c r="AA15" s="41">
        <f t="shared" si="1"/>
        <v>0</v>
      </c>
      <c r="AB15" s="37"/>
      <c r="AC15" s="107">
        <f t="shared" si="2"/>
        <v>0</v>
      </c>
    </row>
    <row r="16" spans="1:29" ht="12.75">
      <c r="A16" s="8" t="s">
        <v>30</v>
      </c>
      <c r="B16" s="29"/>
      <c r="C16" s="24"/>
      <c r="D16" s="24"/>
      <c r="E16" s="24"/>
      <c r="F16" s="54"/>
      <c r="G16" s="29">
        <v>4898</v>
      </c>
      <c r="H16" s="24">
        <v>8276</v>
      </c>
      <c r="I16" s="24">
        <v>6700</v>
      </c>
      <c r="J16" s="24"/>
      <c r="K16" s="54">
        <v>6700</v>
      </c>
      <c r="L16" s="41">
        <f t="shared" si="0"/>
        <v>6700</v>
      </c>
      <c r="M16" s="37"/>
      <c r="N16" s="42">
        <v>6700</v>
      </c>
      <c r="O16" s="13"/>
      <c r="P16" s="97"/>
      <c r="Q16" s="29"/>
      <c r="R16" s="24"/>
      <c r="S16" s="24"/>
      <c r="T16" s="24"/>
      <c r="U16" s="54"/>
      <c r="V16" s="29"/>
      <c r="W16" s="24"/>
      <c r="X16" s="24"/>
      <c r="Y16" s="24"/>
      <c r="Z16" s="54"/>
      <c r="AA16" s="41">
        <f t="shared" si="1"/>
        <v>0</v>
      </c>
      <c r="AB16" s="37"/>
      <c r="AC16" s="107">
        <f t="shared" si="2"/>
        <v>0</v>
      </c>
    </row>
    <row r="17" spans="1:29" ht="12.75">
      <c r="A17" s="9" t="s">
        <v>31</v>
      </c>
      <c r="B17" s="29">
        <v>33770</v>
      </c>
      <c r="C17" s="24">
        <v>21638</v>
      </c>
      <c r="D17" s="25">
        <v>17383</v>
      </c>
      <c r="E17" s="25">
        <v>144</v>
      </c>
      <c r="F17" s="55">
        <f>SUM(F19:F21)</f>
        <v>17527</v>
      </c>
      <c r="G17" s="58">
        <v>3456</v>
      </c>
      <c r="H17" s="25">
        <v>4602</v>
      </c>
      <c r="I17" s="25">
        <v>6100</v>
      </c>
      <c r="J17" s="25">
        <v>23</v>
      </c>
      <c r="K17" s="55">
        <v>6123</v>
      </c>
      <c r="L17" s="78">
        <f t="shared" si="0"/>
        <v>23483</v>
      </c>
      <c r="M17" s="72">
        <v>167</v>
      </c>
      <c r="N17" s="79">
        <f>SUM(L17:M17)</f>
        <v>23650</v>
      </c>
      <c r="O17" s="13"/>
      <c r="P17" s="98" t="s">
        <v>32</v>
      </c>
      <c r="Q17" s="29"/>
      <c r="R17" s="24"/>
      <c r="S17" s="24"/>
      <c r="T17" s="24"/>
      <c r="U17" s="54"/>
      <c r="V17" s="29"/>
      <c r="W17" s="24"/>
      <c r="X17" s="25">
        <v>17383</v>
      </c>
      <c r="Y17" s="25"/>
      <c r="Z17" s="55">
        <v>17383</v>
      </c>
      <c r="AA17" s="78">
        <f t="shared" si="1"/>
        <v>17383</v>
      </c>
      <c r="AB17" s="72"/>
      <c r="AC17" s="107">
        <f t="shared" si="2"/>
        <v>17383</v>
      </c>
    </row>
    <row r="18" spans="1:29" ht="12.75">
      <c r="A18" s="8" t="s">
        <v>33</v>
      </c>
      <c r="B18" s="29"/>
      <c r="C18" s="24"/>
      <c r="D18" s="24"/>
      <c r="E18" s="24"/>
      <c r="F18" s="54"/>
      <c r="G18" s="29"/>
      <c r="H18" s="24"/>
      <c r="I18" s="24"/>
      <c r="J18" s="24"/>
      <c r="K18" s="54"/>
      <c r="L18" s="41">
        <f t="shared" si="0"/>
        <v>0</v>
      </c>
      <c r="M18" s="37"/>
      <c r="N18" s="42"/>
      <c r="O18" s="13"/>
      <c r="P18" s="97" t="s">
        <v>34</v>
      </c>
      <c r="Q18" s="29"/>
      <c r="R18" s="24"/>
      <c r="S18" s="24"/>
      <c r="T18" s="24"/>
      <c r="U18" s="54"/>
      <c r="V18" s="29"/>
      <c r="W18" s="24"/>
      <c r="X18" s="24"/>
      <c r="Y18" s="24"/>
      <c r="Z18" s="54"/>
      <c r="AA18" s="41">
        <f t="shared" si="1"/>
        <v>0</v>
      </c>
      <c r="AB18" s="37"/>
      <c r="AC18" s="107">
        <f t="shared" si="2"/>
        <v>0</v>
      </c>
    </row>
    <row r="19" spans="1:29" ht="12.75">
      <c r="A19" s="8" t="s">
        <v>35</v>
      </c>
      <c r="B19" s="30"/>
      <c r="C19" s="26"/>
      <c r="D19" s="26"/>
      <c r="E19" s="26"/>
      <c r="F19" s="56"/>
      <c r="G19" s="29"/>
      <c r="H19" s="24"/>
      <c r="I19" s="24"/>
      <c r="J19" s="24"/>
      <c r="K19" s="54"/>
      <c r="L19" s="41">
        <f t="shared" si="0"/>
        <v>0</v>
      </c>
      <c r="M19" s="37"/>
      <c r="N19" s="42"/>
      <c r="O19" s="13"/>
      <c r="P19" s="97" t="s">
        <v>36</v>
      </c>
      <c r="Q19" s="29"/>
      <c r="R19" s="24"/>
      <c r="S19" s="24"/>
      <c r="T19" s="24"/>
      <c r="U19" s="54"/>
      <c r="V19" s="29"/>
      <c r="W19" s="24"/>
      <c r="X19" s="24"/>
      <c r="Y19" s="24"/>
      <c r="Z19" s="54"/>
      <c r="AA19" s="41">
        <f t="shared" si="1"/>
        <v>0</v>
      </c>
      <c r="AB19" s="37"/>
      <c r="AC19" s="107">
        <f t="shared" si="2"/>
        <v>0</v>
      </c>
    </row>
    <row r="20" spans="1:29" ht="12.75">
      <c r="A20" s="8" t="s">
        <v>37</v>
      </c>
      <c r="B20" s="29"/>
      <c r="C20" s="24"/>
      <c r="D20" s="24"/>
      <c r="E20" s="24">
        <v>144</v>
      </c>
      <c r="F20" s="54">
        <v>144</v>
      </c>
      <c r="G20" s="29">
        <v>3456</v>
      </c>
      <c r="H20" s="24">
        <v>4602</v>
      </c>
      <c r="I20" s="24">
        <v>6100</v>
      </c>
      <c r="J20" s="24">
        <v>23</v>
      </c>
      <c r="K20" s="54">
        <v>6123</v>
      </c>
      <c r="L20" s="41">
        <f t="shared" si="0"/>
        <v>6100</v>
      </c>
      <c r="M20" s="37">
        <v>167</v>
      </c>
      <c r="N20" s="42">
        <f>SUM(L20:M20)</f>
        <v>6267</v>
      </c>
      <c r="O20" s="13"/>
      <c r="P20" s="97" t="s">
        <v>38</v>
      </c>
      <c r="Q20" s="29"/>
      <c r="R20" s="24"/>
      <c r="S20" s="24"/>
      <c r="T20" s="24"/>
      <c r="U20" s="54"/>
      <c r="V20" s="29"/>
      <c r="W20" s="24"/>
      <c r="X20" s="24">
        <v>17383</v>
      </c>
      <c r="Y20" s="24"/>
      <c r="Z20" s="54">
        <v>17383</v>
      </c>
      <c r="AA20" s="41">
        <f t="shared" si="1"/>
        <v>17383</v>
      </c>
      <c r="AB20" s="37"/>
      <c r="AC20" s="107">
        <f t="shared" si="2"/>
        <v>17383</v>
      </c>
    </row>
    <row r="21" spans="1:29" ht="13.5" thickBot="1">
      <c r="A21" s="8" t="s">
        <v>38</v>
      </c>
      <c r="B21" s="31"/>
      <c r="C21" s="32"/>
      <c r="D21" s="32">
        <v>17383</v>
      </c>
      <c r="E21" s="32"/>
      <c r="F21" s="57">
        <v>17383</v>
      </c>
      <c r="G21" s="60"/>
      <c r="H21" s="61"/>
      <c r="I21" s="61"/>
      <c r="J21" s="61"/>
      <c r="K21" s="67"/>
      <c r="L21" s="81">
        <f t="shared" si="0"/>
        <v>17383</v>
      </c>
      <c r="M21" s="82"/>
      <c r="N21" s="83">
        <v>17383</v>
      </c>
      <c r="O21" s="69"/>
      <c r="P21" s="99"/>
      <c r="Q21" s="60"/>
      <c r="R21" s="61"/>
      <c r="S21" s="61"/>
      <c r="T21" s="61"/>
      <c r="U21" s="67"/>
      <c r="V21" s="60"/>
      <c r="W21" s="61"/>
      <c r="X21" s="61"/>
      <c r="Y21" s="61"/>
      <c r="Z21" s="67"/>
      <c r="AA21" s="81">
        <f t="shared" si="1"/>
        <v>0</v>
      </c>
      <c r="AB21" s="82"/>
      <c r="AC21" s="109">
        <f>SUM(AA21:AB21)</f>
        <v>0</v>
      </c>
    </row>
    <row r="22" spans="1:29" ht="13.5" thickBot="1">
      <c r="A22" s="10" t="s">
        <v>39</v>
      </c>
      <c r="B22" s="18">
        <f aca="true" t="shared" si="3" ref="B22:L22">B7+B8+B14+B15+B16+B17</f>
        <v>46016</v>
      </c>
      <c r="C22" s="19">
        <f t="shared" si="3"/>
        <v>32351</v>
      </c>
      <c r="D22" s="33">
        <f t="shared" si="3"/>
        <v>31712</v>
      </c>
      <c r="E22" s="34">
        <v>144</v>
      </c>
      <c r="F22" s="59">
        <f>F15+F17</f>
        <v>31856</v>
      </c>
      <c r="G22" s="63">
        <f t="shared" si="3"/>
        <v>103890</v>
      </c>
      <c r="H22" s="64">
        <f t="shared" si="3"/>
        <v>96028</v>
      </c>
      <c r="I22" s="64">
        <f t="shared" si="3"/>
        <v>58732</v>
      </c>
      <c r="J22" s="64">
        <v>167</v>
      </c>
      <c r="K22" s="80">
        <f>SUM(I22:J22)</f>
        <v>58899</v>
      </c>
      <c r="L22" s="84">
        <f t="shared" si="3"/>
        <v>90444</v>
      </c>
      <c r="M22" s="85">
        <f>SUM(M15:M17)</f>
        <v>311</v>
      </c>
      <c r="N22" s="86">
        <f>SUM(L22:M22)</f>
        <v>90755</v>
      </c>
      <c r="O22" s="68"/>
      <c r="P22" s="103" t="s">
        <v>40</v>
      </c>
      <c r="Q22" s="63">
        <f aca="true" t="shared" si="4" ref="Q22:AA22">Q7+Q8+Q9+Q10+Q11+Q12+Q13+Q14+Q17</f>
        <v>44005</v>
      </c>
      <c r="R22" s="64">
        <f t="shared" si="4"/>
        <v>34218</v>
      </c>
      <c r="S22" s="64">
        <f t="shared" si="4"/>
        <v>31712</v>
      </c>
      <c r="T22" s="64">
        <v>144</v>
      </c>
      <c r="U22" s="80">
        <f>SUM(U7:U15)</f>
        <v>31856</v>
      </c>
      <c r="V22" s="84">
        <f t="shared" si="4"/>
        <v>89723</v>
      </c>
      <c r="W22" s="85">
        <f t="shared" si="4"/>
        <v>53222</v>
      </c>
      <c r="X22" s="85">
        <f t="shared" si="4"/>
        <v>59042</v>
      </c>
      <c r="Y22" s="85">
        <v>167</v>
      </c>
      <c r="Z22" s="94">
        <f>SUM(Z7:Z17)</f>
        <v>59209</v>
      </c>
      <c r="AA22" s="84">
        <f t="shared" si="4"/>
        <v>90754</v>
      </c>
      <c r="AB22" s="85">
        <f>SUM(AB9:AB14)</f>
        <v>311</v>
      </c>
      <c r="AC22" s="110">
        <f>SUM(AA22:AB22)</f>
        <v>91065</v>
      </c>
    </row>
    <row r="23" spans="1:28" ht="13.5" thickBot="1">
      <c r="A23" s="11"/>
      <c r="B23" s="12"/>
      <c r="C23" s="12"/>
      <c r="D23" s="12"/>
      <c r="E23" s="12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9" ht="12.75">
      <c r="A24" s="14" t="s">
        <v>41</v>
      </c>
      <c r="B24" s="38"/>
      <c r="C24" s="39"/>
      <c r="D24" s="39"/>
      <c r="E24" s="39"/>
      <c r="F24" s="87"/>
      <c r="G24" s="91"/>
      <c r="H24" s="92"/>
      <c r="I24" s="92"/>
      <c r="J24" s="92"/>
      <c r="K24" s="93"/>
      <c r="L24" s="73">
        <f aca="true" t="shared" si="5" ref="L24:L34">SUM(D24+I24)</f>
        <v>0</v>
      </c>
      <c r="M24" s="74">
        <v>0</v>
      </c>
      <c r="N24" s="75">
        <v>0</v>
      </c>
      <c r="O24" s="11"/>
      <c r="P24" s="14" t="s">
        <v>42</v>
      </c>
      <c r="Q24" s="50"/>
      <c r="R24" s="51"/>
      <c r="S24" s="51"/>
      <c r="T24" s="51"/>
      <c r="U24" s="53"/>
      <c r="V24" s="73"/>
      <c r="W24" s="74"/>
      <c r="X24" s="74"/>
      <c r="Y24" s="74"/>
      <c r="Z24" s="115"/>
      <c r="AA24" s="73">
        <f aca="true" t="shared" si="6" ref="AA24:AC33">SUM(S24+X24)</f>
        <v>0</v>
      </c>
      <c r="AB24" s="74"/>
      <c r="AC24" s="75">
        <f t="shared" si="6"/>
        <v>0</v>
      </c>
    </row>
    <row r="25" spans="1:29" ht="12.75">
      <c r="A25" s="15" t="s">
        <v>43</v>
      </c>
      <c r="B25" s="40"/>
      <c r="C25" s="36"/>
      <c r="D25" s="36"/>
      <c r="E25" s="36"/>
      <c r="F25" s="88"/>
      <c r="G25" s="41"/>
      <c r="H25" s="37">
        <v>28676</v>
      </c>
      <c r="I25" s="37">
        <v>12065</v>
      </c>
      <c r="J25" s="37"/>
      <c r="K25" s="89">
        <v>12065</v>
      </c>
      <c r="L25" s="41">
        <f t="shared" si="5"/>
        <v>12065</v>
      </c>
      <c r="M25" s="37">
        <v>0</v>
      </c>
      <c r="N25" s="42">
        <v>12065</v>
      </c>
      <c r="O25" s="11"/>
      <c r="P25" s="7" t="s">
        <v>44</v>
      </c>
      <c r="Q25" s="29"/>
      <c r="R25" s="24"/>
      <c r="S25" s="24"/>
      <c r="T25" s="24"/>
      <c r="U25" s="54"/>
      <c r="V25" s="41">
        <v>238644</v>
      </c>
      <c r="W25" s="37">
        <v>42918</v>
      </c>
      <c r="X25" s="37">
        <v>500</v>
      </c>
      <c r="Y25" s="37"/>
      <c r="Z25" s="89">
        <v>500</v>
      </c>
      <c r="AA25" s="41">
        <f t="shared" si="6"/>
        <v>500</v>
      </c>
      <c r="AB25" s="37"/>
      <c r="AC25" s="42">
        <f t="shared" si="6"/>
        <v>500</v>
      </c>
    </row>
    <row r="26" spans="1:29" ht="12.75">
      <c r="A26" s="15" t="s">
        <v>45</v>
      </c>
      <c r="B26" s="41"/>
      <c r="C26" s="37"/>
      <c r="D26" s="37"/>
      <c r="E26" s="37"/>
      <c r="F26" s="89"/>
      <c r="G26" s="29">
        <f>G27+G28+G29+G30+G31</f>
        <v>232888</v>
      </c>
      <c r="H26" s="24">
        <v>40854</v>
      </c>
      <c r="I26" s="24"/>
      <c r="J26" s="24"/>
      <c r="K26" s="54"/>
      <c r="L26" s="41">
        <f t="shared" si="5"/>
        <v>0</v>
      </c>
      <c r="M26" s="37">
        <v>0</v>
      </c>
      <c r="N26" s="42">
        <v>0</v>
      </c>
      <c r="O26" s="11"/>
      <c r="P26" s="7" t="s">
        <v>46</v>
      </c>
      <c r="Q26" s="29"/>
      <c r="R26" s="24"/>
      <c r="S26" s="24"/>
      <c r="T26" s="24"/>
      <c r="U26" s="54"/>
      <c r="V26" s="41"/>
      <c r="W26" s="37"/>
      <c r="X26" s="37"/>
      <c r="Y26" s="37"/>
      <c r="Z26" s="89"/>
      <c r="AA26" s="41">
        <f t="shared" si="6"/>
        <v>0</v>
      </c>
      <c r="AB26" s="37"/>
      <c r="AC26" s="42">
        <f t="shared" si="6"/>
        <v>0</v>
      </c>
    </row>
    <row r="27" spans="1:29" ht="12.75">
      <c r="A27" s="7" t="s">
        <v>17</v>
      </c>
      <c r="B27" s="41"/>
      <c r="C27" s="37"/>
      <c r="D27" s="37"/>
      <c r="E27" s="37"/>
      <c r="F27" s="89"/>
      <c r="G27" s="29"/>
      <c r="H27" s="24"/>
      <c r="I27" s="24"/>
      <c r="J27" s="24"/>
      <c r="K27" s="54"/>
      <c r="L27" s="41">
        <f t="shared" si="5"/>
        <v>0</v>
      </c>
      <c r="M27" s="37">
        <v>0</v>
      </c>
      <c r="N27" s="42">
        <v>0</v>
      </c>
      <c r="O27" s="11"/>
      <c r="P27" s="8" t="s">
        <v>47</v>
      </c>
      <c r="Q27" s="29"/>
      <c r="R27" s="24"/>
      <c r="S27" s="24"/>
      <c r="T27" s="24"/>
      <c r="U27" s="54"/>
      <c r="V27" s="41">
        <v>3003</v>
      </c>
      <c r="W27" s="37">
        <v>45393</v>
      </c>
      <c r="X27" s="37">
        <v>13400</v>
      </c>
      <c r="Y27" s="37"/>
      <c r="Z27" s="89">
        <v>13400</v>
      </c>
      <c r="AA27" s="41">
        <f t="shared" si="6"/>
        <v>13400</v>
      </c>
      <c r="AB27" s="37"/>
      <c r="AC27" s="42">
        <f t="shared" si="6"/>
        <v>13400</v>
      </c>
    </row>
    <row r="28" spans="1:29" ht="12.75">
      <c r="A28" s="8" t="s">
        <v>19</v>
      </c>
      <c r="B28" s="41"/>
      <c r="C28" s="37"/>
      <c r="D28" s="37"/>
      <c r="E28" s="37"/>
      <c r="F28" s="89"/>
      <c r="G28" s="29"/>
      <c r="H28" s="24"/>
      <c r="I28" s="24"/>
      <c r="J28" s="24"/>
      <c r="K28" s="54"/>
      <c r="L28" s="41">
        <f t="shared" si="5"/>
        <v>0</v>
      </c>
      <c r="M28" s="37">
        <v>0</v>
      </c>
      <c r="N28" s="42">
        <v>0</v>
      </c>
      <c r="O28" s="11"/>
      <c r="P28" s="8" t="s">
        <v>46</v>
      </c>
      <c r="Q28" s="29"/>
      <c r="R28" s="24"/>
      <c r="S28" s="24"/>
      <c r="T28" s="24"/>
      <c r="U28" s="54"/>
      <c r="V28" s="41"/>
      <c r="W28" s="37"/>
      <c r="X28" s="37"/>
      <c r="Y28" s="37"/>
      <c r="Z28" s="89"/>
      <c r="AA28" s="41">
        <f t="shared" si="6"/>
        <v>0</v>
      </c>
      <c r="AB28" s="37"/>
      <c r="AC28" s="42">
        <f t="shared" si="6"/>
        <v>0</v>
      </c>
    </row>
    <row r="29" spans="1:29" ht="12.75">
      <c r="A29" s="7" t="s">
        <v>21</v>
      </c>
      <c r="B29" s="41"/>
      <c r="C29" s="37"/>
      <c r="D29" s="37"/>
      <c r="E29" s="37"/>
      <c r="F29" s="89"/>
      <c r="G29" s="29"/>
      <c r="H29" s="24"/>
      <c r="I29" s="24"/>
      <c r="J29" s="24"/>
      <c r="K29" s="54"/>
      <c r="L29" s="41">
        <f t="shared" si="5"/>
        <v>0</v>
      </c>
      <c r="M29" s="37">
        <v>0</v>
      </c>
      <c r="N29" s="42">
        <v>0</v>
      </c>
      <c r="O29" s="11"/>
      <c r="P29" s="8" t="s">
        <v>48</v>
      </c>
      <c r="Q29" s="29"/>
      <c r="R29" s="24"/>
      <c r="S29" s="24"/>
      <c r="T29" s="24"/>
      <c r="U29" s="54"/>
      <c r="V29" s="41">
        <v>1290</v>
      </c>
      <c r="W29" s="37"/>
      <c r="X29" s="37">
        <v>680</v>
      </c>
      <c r="Y29" s="37"/>
      <c r="Z29" s="89">
        <v>680</v>
      </c>
      <c r="AA29" s="41">
        <f t="shared" si="6"/>
        <v>680</v>
      </c>
      <c r="AB29" s="37"/>
      <c r="AC29" s="42">
        <f t="shared" si="6"/>
        <v>680</v>
      </c>
    </row>
    <row r="30" spans="1:29" ht="12.75">
      <c r="A30" s="8" t="s">
        <v>23</v>
      </c>
      <c r="B30" s="41"/>
      <c r="C30" s="37"/>
      <c r="D30" s="37"/>
      <c r="E30" s="37"/>
      <c r="F30" s="89"/>
      <c r="G30" s="29"/>
      <c r="H30" s="24"/>
      <c r="I30" s="24"/>
      <c r="J30" s="24"/>
      <c r="K30" s="54"/>
      <c r="L30" s="41">
        <f t="shared" si="5"/>
        <v>0</v>
      </c>
      <c r="M30" s="37">
        <v>0</v>
      </c>
      <c r="N30" s="42">
        <v>0</v>
      </c>
      <c r="O30" s="11"/>
      <c r="P30" s="8" t="s">
        <v>49</v>
      </c>
      <c r="Q30" s="29"/>
      <c r="R30" s="24"/>
      <c r="S30" s="24"/>
      <c r="T30" s="24"/>
      <c r="U30" s="54"/>
      <c r="V30" s="29">
        <v>345</v>
      </c>
      <c r="W30" s="24">
        <v>727</v>
      </c>
      <c r="X30" s="24"/>
      <c r="Y30" s="24"/>
      <c r="Z30" s="54"/>
      <c r="AA30" s="41">
        <f t="shared" si="6"/>
        <v>0</v>
      </c>
      <c r="AB30" s="37"/>
      <c r="AC30" s="42">
        <f t="shared" si="6"/>
        <v>0</v>
      </c>
    </row>
    <row r="31" spans="1:29" ht="12.75">
      <c r="A31" s="8" t="s">
        <v>25</v>
      </c>
      <c r="B31" s="41"/>
      <c r="C31" s="37"/>
      <c r="D31" s="37"/>
      <c r="E31" s="37"/>
      <c r="F31" s="89"/>
      <c r="G31" s="29">
        <v>232888</v>
      </c>
      <c r="H31" s="24">
        <v>40854</v>
      </c>
      <c r="I31" s="24"/>
      <c r="J31" s="24"/>
      <c r="K31" s="54"/>
      <c r="L31" s="41">
        <f t="shared" si="5"/>
        <v>0</v>
      </c>
      <c r="M31" s="37">
        <v>0</v>
      </c>
      <c r="N31" s="42">
        <v>0</v>
      </c>
      <c r="O31" s="11"/>
      <c r="P31" s="111"/>
      <c r="Q31" s="29"/>
      <c r="R31" s="24"/>
      <c r="S31" s="24"/>
      <c r="T31" s="24"/>
      <c r="U31" s="54"/>
      <c r="V31" s="29"/>
      <c r="W31" s="24"/>
      <c r="X31" s="24"/>
      <c r="Y31" s="24"/>
      <c r="Z31" s="54"/>
      <c r="AA31" s="41">
        <f t="shared" si="6"/>
        <v>0</v>
      </c>
      <c r="AB31" s="37"/>
      <c r="AC31" s="42">
        <f t="shared" si="6"/>
        <v>0</v>
      </c>
    </row>
    <row r="32" spans="1:29" ht="12.75">
      <c r="A32" s="15" t="s">
        <v>50</v>
      </c>
      <c r="B32" s="41"/>
      <c r="C32" s="37"/>
      <c r="D32" s="37"/>
      <c r="E32" s="37"/>
      <c r="F32" s="89"/>
      <c r="G32" s="29"/>
      <c r="H32" s="24">
        <v>81</v>
      </c>
      <c r="I32" s="24"/>
      <c r="J32" s="24"/>
      <c r="K32" s="54"/>
      <c r="L32" s="41">
        <f t="shared" si="5"/>
        <v>0</v>
      </c>
      <c r="M32" s="37">
        <v>0</v>
      </c>
      <c r="N32" s="42">
        <v>0</v>
      </c>
      <c r="O32" s="11"/>
      <c r="P32" s="8"/>
      <c r="Q32" s="29"/>
      <c r="R32" s="24"/>
      <c r="S32" s="24"/>
      <c r="T32" s="24"/>
      <c r="U32" s="54"/>
      <c r="V32" s="29"/>
      <c r="W32" s="24"/>
      <c r="X32" s="24"/>
      <c r="Y32" s="24"/>
      <c r="Z32" s="54"/>
      <c r="AA32" s="41">
        <f t="shared" si="6"/>
        <v>0</v>
      </c>
      <c r="AB32" s="37"/>
      <c r="AC32" s="42">
        <f t="shared" si="6"/>
        <v>0</v>
      </c>
    </row>
    <row r="33" spans="1:29" ht="12.75">
      <c r="A33" s="15" t="s">
        <v>51</v>
      </c>
      <c r="B33" s="41"/>
      <c r="C33" s="37"/>
      <c r="D33" s="37"/>
      <c r="E33" s="37"/>
      <c r="F33" s="89"/>
      <c r="G33" s="29"/>
      <c r="H33" s="24">
        <v>6580</v>
      </c>
      <c r="I33" s="24">
        <v>1525</v>
      </c>
      <c r="J33" s="24"/>
      <c r="K33" s="54">
        <v>1525</v>
      </c>
      <c r="L33" s="41">
        <f t="shared" si="5"/>
        <v>1525</v>
      </c>
      <c r="M33" s="37">
        <v>0</v>
      </c>
      <c r="N33" s="42">
        <v>1525</v>
      </c>
      <c r="O33" s="11"/>
      <c r="P33" s="112"/>
      <c r="Q33" s="29"/>
      <c r="R33" s="24"/>
      <c r="S33" s="24"/>
      <c r="T33" s="24"/>
      <c r="U33" s="54"/>
      <c r="V33" s="29"/>
      <c r="W33" s="24"/>
      <c r="X33" s="24"/>
      <c r="Y33" s="24"/>
      <c r="Z33" s="54"/>
      <c r="AA33" s="41">
        <f t="shared" si="6"/>
        <v>0</v>
      </c>
      <c r="AB33" s="37"/>
      <c r="AC33" s="42">
        <f t="shared" si="6"/>
        <v>0</v>
      </c>
    </row>
    <row r="34" spans="1:29" ht="13.5" thickBot="1">
      <c r="A34" s="8" t="s">
        <v>37</v>
      </c>
      <c r="B34" s="43"/>
      <c r="C34" s="44"/>
      <c r="D34" s="44"/>
      <c r="E34" s="44"/>
      <c r="F34" s="90"/>
      <c r="G34" s="60"/>
      <c r="H34" s="61"/>
      <c r="I34" s="61">
        <v>1300</v>
      </c>
      <c r="J34" s="61"/>
      <c r="K34" s="67">
        <v>1300</v>
      </c>
      <c r="L34" s="60">
        <f t="shared" si="5"/>
        <v>1300</v>
      </c>
      <c r="M34" s="61">
        <v>0</v>
      </c>
      <c r="N34" s="62">
        <v>1300</v>
      </c>
      <c r="O34" s="16"/>
      <c r="P34" s="113"/>
      <c r="Q34" s="60"/>
      <c r="R34" s="61"/>
      <c r="S34" s="61"/>
      <c r="T34" s="61"/>
      <c r="U34" s="67"/>
      <c r="V34" s="60"/>
      <c r="W34" s="61"/>
      <c r="X34" s="61"/>
      <c r="Y34" s="61"/>
      <c r="Z34" s="67"/>
      <c r="AA34" s="81"/>
      <c r="AB34" s="82"/>
      <c r="AC34" s="83"/>
    </row>
    <row r="35" spans="1:29" ht="13.5" thickBot="1">
      <c r="A35" s="17" t="s">
        <v>52</v>
      </c>
      <c r="B35" s="18">
        <f>B25+B26+B32+B33</f>
        <v>0</v>
      </c>
      <c r="C35" s="19">
        <f>C25+C26+C32+C33</f>
        <v>0</v>
      </c>
      <c r="D35" s="45">
        <f>D25+D26+D32+D33</f>
        <v>0</v>
      </c>
      <c r="E35" s="46">
        <v>0</v>
      </c>
      <c r="F35" s="35">
        <v>0</v>
      </c>
      <c r="G35" s="84">
        <f>G25+G26+G32+G33</f>
        <v>232888</v>
      </c>
      <c r="H35" s="85">
        <f>H25+H26+H32+H33</f>
        <v>76191</v>
      </c>
      <c r="I35" s="85">
        <f>I25+I26+I32+I33+I34</f>
        <v>14890</v>
      </c>
      <c r="J35" s="85">
        <v>0</v>
      </c>
      <c r="K35" s="94">
        <v>14890</v>
      </c>
      <c r="L35" s="84">
        <f>L25+L26+L32+L33+L34</f>
        <v>14890</v>
      </c>
      <c r="M35" s="85">
        <v>0</v>
      </c>
      <c r="N35" s="86">
        <v>14890</v>
      </c>
      <c r="O35" s="11"/>
      <c r="P35" s="114" t="s">
        <v>53</v>
      </c>
      <c r="Q35" s="63">
        <f aca="true" t="shared" si="7" ref="Q35:AA35">Q25+Q27+Q29+Q30</f>
        <v>0</v>
      </c>
      <c r="R35" s="64">
        <f t="shared" si="7"/>
        <v>0</v>
      </c>
      <c r="S35" s="64">
        <f t="shared" si="7"/>
        <v>0</v>
      </c>
      <c r="T35" s="64">
        <v>0</v>
      </c>
      <c r="U35" s="80">
        <v>0</v>
      </c>
      <c r="V35" s="84">
        <f t="shared" si="7"/>
        <v>243282</v>
      </c>
      <c r="W35" s="85">
        <f t="shared" si="7"/>
        <v>89038</v>
      </c>
      <c r="X35" s="85">
        <f t="shared" si="7"/>
        <v>14580</v>
      </c>
      <c r="Y35" s="85">
        <v>0</v>
      </c>
      <c r="Z35" s="94">
        <f>Z25+Z27+Z29+Z30</f>
        <v>14580</v>
      </c>
      <c r="AA35" s="84">
        <f t="shared" si="7"/>
        <v>14580</v>
      </c>
      <c r="AB35" s="85">
        <v>0</v>
      </c>
      <c r="AC35" s="110">
        <f>SUM(AC24:AC34)</f>
        <v>14580</v>
      </c>
    </row>
    <row r="36" spans="1:29" ht="12.75">
      <c r="A36" s="20" t="s">
        <v>54</v>
      </c>
      <c r="B36" s="21">
        <f aca="true" t="shared" si="8" ref="B36:L36">B22+B35</f>
        <v>46016</v>
      </c>
      <c r="C36" s="21">
        <f t="shared" si="8"/>
        <v>32351</v>
      </c>
      <c r="D36" s="21">
        <f t="shared" si="8"/>
        <v>31712</v>
      </c>
      <c r="E36" s="21">
        <v>144</v>
      </c>
      <c r="F36" s="21">
        <v>319856</v>
      </c>
      <c r="G36" s="21">
        <f t="shared" si="8"/>
        <v>336778</v>
      </c>
      <c r="H36" s="21">
        <f t="shared" si="8"/>
        <v>172219</v>
      </c>
      <c r="I36" s="21">
        <f t="shared" si="8"/>
        <v>73622</v>
      </c>
      <c r="J36" s="21">
        <v>167</v>
      </c>
      <c r="K36" s="21">
        <f>K22+K35</f>
        <v>73789</v>
      </c>
      <c r="L36" s="21">
        <f t="shared" si="8"/>
        <v>105334</v>
      </c>
      <c r="M36" s="21">
        <v>311</v>
      </c>
      <c r="N36" s="21">
        <f>N22+N35</f>
        <v>105645</v>
      </c>
      <c r="O36" s="11"/>
      <c r="P36" s="20" t="s">
        <v>55</v>
      </c>
      <c r="Q36" s="21">
        <f aca="true" t="shared" si="9" ref="Q36:AA36">Q22+Q35</f>
        <v>44005</v>
      </c>
      <c r="R36" s="21">
        <f t="shared" si="9"/>
        <v>34218</v>
      </c>
      <c r="S36" s="21">
        <f t="shared" si="9"/>
        <v>31712</v>
      </c>
      <c r="T36" s="21">
        <v>144</v>
      </c>
      <c r="U36" s="21">
        <f>U22+U35</f>
        <v>31856</v>
      </c>
      <c r="V36" s="21">
        <f t="shared" si="9"/>
        <v>333005</v>
      </c>
      <c r="W36" s="21">
        <f t="shared" si="9"/>
        <v>142260</v>
      </c>
      <c r="X36" s="21">
        <f t="shared" si="9"/>
        <v>73622</v>
      </c>
      <c r="Y36" s="21">
        <v>167</v>
      </c>
      <c r="Z36" s="21">
        <f>Z22+Z35</f>
        <v>73789</v>
      </c>
      <c r="AA36" s="21">
        <f t="shared" si="9"/>
        <v>105334</v>
      </c>
      <c r="AB36" s="116">
        <v>311</v>
      </c>
      <c r="AC36" s="108">
        <f>AC22+AC35</f>
        <v>105645</v>
      </c>
    </row>
    <row r="37" spans="1:2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2" t="s">
        <v>56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21">
        <f>L35-AA35</f>
        <v>310</v>
      </c>
    </row>
    <row r="38" spans="1:2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2" t="s">
        <v>57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21">
        <f>L22-AA22</f>
        <v>-310</v>
      </c>
    </row>
    <row r="39" spans="1:2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0" t="s">
        <v>58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21">
        <f>SUM(AA37:AA38)</f>
        <v>0</v>
      </c>
    </row>
    <row r="40" spans="1:2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2"/>
    </row>
    <row r="41" spans="1:27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</sheetData>
  <sheetProtection/>
  <mergeCells count="11">
    <mergeCell ref="V5:Z5"/>
    <mergeCell ref="AA5:AC5"/>
    <mergeCell ref="A1:AA1"/>
    <mergeCell ref="A3:AA3"/>
    <mergeCell ref="P5:P6"/>
    <mergeCell ref="A5:A6"/>
    <mergeCell ref="B5:F5"/>
    <mergeCell ref="G5:K5"/>
    <mergeCell ref="L5:N5"/>
    <mergeCell ref="L4:N4"/>
    <mergeCell ref="Q5:U5"/>
  </mergeCells>
  <printOptions/>
  <pageMargins left="0.15748031496062992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2014-05-25T13:19:17Z</cp:lastPrinted>
  <dcterms:created xsi:type="dcterms:W3CDTF">1997-01-17T14:02:09Z</dcterms:created>
  <dcterms:modified xsi:type="dcterms:W3CDTF">2014-05-26T06:48:18Z</dcterms:modified>
  <cp:category/>
  <cp:version/>
  <cp:contentType/>
  <cp:contentStatus/>
</cp:coreProperties>
</file>