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'BEVÉTELEK'!$A$1:$R$71</definedName>
    <definedName name="_xlnm.Print_Area" localSheetId="1">'KIADÁSOK'!$A$1:$S$72</definedName>
  </definedNames>
  <calcPr fullCalcOnLoad="1"/>
</workbook>
</file>

<file path=xl/sharedStrings.xml><?xml version="1.0" encoding="utf-8"?>
<sst xmlns="http://schemas.openxmlformats.org/spreadsheetml/2006/main" count="483" uniqueCount="185">
  <si>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</si>
  <si>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</si>
  <si>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</si>
  <si>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</si>
  <si>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</si>
  <si>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</si>
  <si>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</si>
  <si>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</si>
  <si>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</si>
  <si>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</si>
  <si>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</si>
  <si>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</si>
  <si>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</si>
  <si>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</si>
  <si>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</si>
  <si>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</si>
  <si>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</si>
  <si>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</si>
  <si>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</si>
  <si>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</si>
  <si>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</si>
  <si>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</si>
  <si>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</si>
  <si>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</si>
  <si>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</si>
  <si>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</si>
  <si>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</si>
  <si>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</si>
  <si>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</si>
  <si>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</si>
  <si>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</si>
  <si>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</si>
  <si>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</si>
  <si>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</si>
  <si>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</si>
  <si>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</si>
  <si>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</si>
  <si>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</si>
  <si>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</si>
  <si>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</si>
  <si>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</si>
  <si>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</si>
  <si>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</si>
  <si>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</si>
  <si>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</si>
  <si>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</si>
  <si>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</si>
  <si>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</si>
  <si>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</si>
  <si>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</si>
  <si>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</si>
  <si>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</si>
  <si>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</si>
  <si>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</si>
  <si>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</si>
  <si>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</si>
  <si>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</si>
  <si>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</si>
  <si>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</si>
  <si>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</si>
  <si>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</si>
  <si>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</si>
  <si>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</si>
  <si>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</si>
  <si>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</si>
  <si>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</si>
  <si>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</si>
  <si>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</si>
  <si>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</si>
  <si>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</si>
  <si>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</si>
  <si>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</si>
  <si>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</si>
  <si>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</si>
  <si>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</si>
  <si>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</si>
  <si>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</si>
  <si>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</si>
  <si>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</si>
  <si>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</si>
  <si>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</si>
  <si>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</si>
  <si>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</si>
  <si>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</si>
  <si>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</si>
  <si>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</si>
  <si>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</si>
  <si>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</si>
  <si>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</si>
  <si>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</si>
  <si>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</si>
  <si>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</si>
  <si>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</si>
  <si>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</si>
  <si>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</si>
  <si>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</si>
  <si>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</si>
  <si>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</si>
  <si>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</si>
  <si>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</si>
  <si>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</si>
  <si>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</si>
  <si>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</si>
  <si>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</si>
  <si>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</si>
  <si>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</si>
  <si>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</si>
  <si>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</si>
  <si>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</si>
  <si>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</si>
  <si>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</si>
  <si>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</si>
  <si>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</si>
  <si>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</si>
  <si>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</si>
  <si>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</si>
  <si>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</si>
  <si>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</si>
  <si>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</si>
  <si>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</si>
  <si>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</si>
  <si>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</si>
  <si>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</si>
  <si>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</si>
  <si>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</si>
  <si>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</si>
  <si>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</si>
  <si>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</si>
  <si>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</si>
  <si>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</si>
  <si>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</si>
  <si>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</si>
  <si>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</si>
  <si>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</si>
  <si>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</si>
  <si>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</si>
  <si>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</si>
  <si>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</si>
  <si>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</si>
  <si>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</si>
  <si>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</si>
  <si>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</si>
  <si>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</si>
  <si>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</si>
  <si>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</si>
  <si>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</si>
  <si>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</si>
  <si>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</si>
  <si>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</si>
  <si>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</si>
  <si>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</si>
  <si>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</si>
  <si>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</si>
  <si>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</si>
  <si>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</si>
  <si>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</si>
  <si>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</si>
  <si>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</si>
  <si>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</si>
  <si>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</si>
  <si>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</si>
  <si>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</si>
  <si>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</si>
  <si>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</si>
  <si>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</si>
  <si>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</si>
  <si>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</si>
  <si>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</si>
  <si>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</si>
  <si>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</si>
  <si>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</si>
  <si>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016080</t>
  </si>
  <si>
    <t>Kiemelt állami és önkormányzati rendezvények</t>
  </si>
  <si>
    <t>53.</t>
  </si>
  <si>
    <t>54.</t>
  </si>
  <si>
    <t>Államháztartáson belüli megelőlegezés</t>
  </si>
  <si>
    <t>062020</t>
  </si>
  <si>
    <t>Településfejlesztéssi projekt és támogatásuk</t>
  </si>
  <si>
    <t>55.</t>
  </si>
  <si>
    <t>56.</t>
  </si>
  <si>
    <t>Településfejlesztési projekt és támogatásuk</t>
  </si>
  <si>
    <t>7. melléklet    6/2020. (IV.30.) számú önkormányzati rendelethez</t>
  </si>
  <si>
    <t>7. melléklet     6/2020. (IV.30.) számú önkormányzati rendelethez</t>
  </si>
  <si>
    <t>7.  melléklet    6/2020.  (IV.30.) önkormányzati rendelethez</t>
  </si>
  <si>
    <t>7.  melléklet    6/2020. (IV.30.)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</si>
</sst>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5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1" fontId="6" fillId="0" borderId="56" xfId="0" applyNumberFormat="1" applyFont="1" applyBorder="1" applyAlignment="1">
      <alignment horizontal="right"/>
    </xf>
    <xf numFmtId="1" fontId="0" fillId="0" borderId="57" xfId="0" applyNumberFormat="1" applyFill="1" applyBorder="1" applyAlignment="1">
      <alignment/>
    </xf>
    <xf numFmtId="0" fontId="2" fillId="0" borderId="58" xfId="0" applyFont="1" applyFill="1" applyBorder="1" applyAlignment="1">
      <alignment wrapText="1"/>
    </xf>
    <xf numFmtId="49" fontId="8" fillId="0" borderId="59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5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0" xfId="0" applyNumberFormat="1" applyFill="1" applyBorder="1" applyAlignment="1">
      <alignment/>
    </xf>
    <xf numFmtId="0" fontId="6" fillId="0" borderId="61" xfId="0" applyNumberFormat="1" applyFont="1" applyBorder="1" applyAlignment="1">
      <alignment horizontal="center"/>
    </xf>
    <xf numFmtId="49" fontId="6" fillId="0" borderId="62" xfId="0" applyNumberFormat="1" applyFont="1" applyFill="1" applyBorder="1" applyAlignment="1">
      <alignment horizontal="center" vertical="top" shrinkToFit="1"/>
    </xf>
    <xf numFmtId="0" fontId="6" fillId="0" borderId="63" xfId="0" applyNumberFormat="1" applyFont="1" applyBorder="1" applyAlignment="1">
      <alignment horizontal="center"/>
    </xf>
    <xf numFmtId="49" fontId="6" fillId="0" borderId="63" xfId="0" applyNumberFormat="1" applyFont="1" applyFill="1" applyBorder="1" applyAlignment="1">
      <alignment horizontal="center" vertical="top" shrinkToFit="1"/>
    </xf>
    <xf numFmtId="0" fontId="6" fillId="0" borderId="63" xfId="0" applyFont="1" applyFill="1" applyBorder="1" applyAlignment="1">
      <alignment wrapText="1"/>
    </xf>
    <xf numFmtId="0" fontId="6" fillId="0" borderId="63" xfId="0" applyFont="1" applyBorder="1" applyAlignment="1">
      <alignment wrapText="1"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4" xfId="0" applyNumberForma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1" fontId="0" fillId="0" borderId="66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7" fillId="0" borderId="69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7" fillId="0" borderId="7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1" fontId="6" fillId="0" borderId="7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5" xfId="0" applyNumberFormat="1" applyFont="1" applyBorder="1" applyAlignment="1">
      <alignment horizontal="center"/>
    </xf>
    <xf numFmtId="3" fontId="0" fillId="0" borderId="7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76" xfId="0" applyNumberFormat="1" applyFill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78" xfId="0" applyFont="1" applyBorder="1" applyAlignment="1">
      <alignment wrapText="1"/>
    </xf>
    <xf numFmtId="3" fontId="0" fillId="0" borderId="6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7" fillId="0" borderId="8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12" xfId="0" applyBorder="1" applyAlignment="1">
      <alignment/>
    </xf>
    <xf numFmtId="1" fontId="0" fillId="0" borderId="64" xfId="0" applyNumberFormat="1" applyFill="1" applyBorder="1" applyAlignment="1">
      <alignment/>
    </xf>
    <xf numFmtId="1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3" fontId="7" fillId="0" borderId="83" xfId="0" applyNumberFormat="1" applyFont="1" applyFill="1" applyBorder="1" applyAlignment="1">
      <alignment/>
    </xf>
    <xf numFmtId="3" fontId="0" fillId="0" borderId="84" xfId="0" applyNumberFormat="1" applyFill="1" applyBorder="1" applyAlignment="1">
      <alignment/>
    </xf>
    <xf numFmtId="1" fontId="0" fillId="0" borderId="85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0" fillId="0" borderId="87" xfId="0" applyNumberFormat="1" applyFill="1" applyBorder="1" applyAlignment="1">
      <alignment/>
    </xf>
    <xf numFmtId="0" fontId="6" fillId="0" borderId="3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8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8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25">
      <selection activeCell="A37" sqref="A37:R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4" width="13.00390625" style="0" customWidth="1"/>
    <col min="15" max="16" width="15.7109375" style="0" customWidth="1"/>
  </cols>
  <sheetData>
    <row r="1" spans="1:18" ht="15">
      <c r="A1" s="203" t="s">
        <v>181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">
      <c r="A2" s="1"/>
      <c r="B2" s="2"/>
      <c r="C2" s="202" t="s">
        <v>121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63" t="s">
        <v>162</v>
      </c>
      <c r="Q2" s="63"/>
      <c r="R2" s="2"/>
    </row>
    <row r="3" spans="1:18" ht="15.75" thickBot="1">
      <c r="A3" s="1"/>
      <c r="B3" s="27"/>
      <c r="C3" s="27"/>
      <c r="D3" s="27"/>
      <c r="E3" s="27"/>
      <c r="F3" s="27"/>
      <c r="G3" s="204" t="s">
        <v>41</v>
      </c>
      <c r="H3" s="204"/>
      <c r="I3" s="204"/>
      <c r="J3" s="27"/>
      <c r="K3" s="27"/>
      <c r="L3" s="27"/>
      <c r="M3" s="27"/>
      <c r="N3" s="27"/>
      <c r="P3" s="28" t="s">
        <v>117</v>
      </c>
      <c r="Q3" s="27"/>
      <c r="R3" s="27"/>
    </row>
    <row r="4" spans="1:18" ht="172.5">
      <c r="A4" s="41"/>
      <c r="B4" s="42" t="s">
        <v>42</v>
      </c>
      <c r="C4" s="3" t="s">
        <v>43</v>
      </c>
      <c r="D4" s="118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6" t="s">
        <v>175</v>
      </c>
      <c r="O4" s="4" t="s">
        <v>6</v>
      </c>
      <c r="P4" s="7" t="s">
        <v>0</v>
      </c>
      <c r="Q4" s="8"/>
      <c r="R4" s="9"/>
    </row>
    <row r="5" spans="1:18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6" t="s">
        <v>36</v>
      </c>
      <c r="P5" s="39" t="s">
        <v>37</v>
      </c>
      <c r="Q5" s="10"/>
      <c r="R5" s="10"/>
    </row>
    <row r="6" spans="1:18" ht="19.5" customHeight="1">
      <c r="A6" s="40" t="s">
        <v>1</v>
      </c>
      <c r="B6" s="74" t="s">
        <v>62</v>
      </c>
      <c r="C6" s="103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1"/>
      <c r="P6" s="33">
        <f aca="true" t="shared" si="0" ref="P6:P65">SUM(E6:O6)</f>
        <v>130000</v>
      </c>
      <c r="Q6" s="18"/>
      <c r="R6" s="19"/>
    </row>
    <row r="7" spans="1:18" ht="19.5" customHeight="1">
      <c r="A7" s="40" t="s">
        <v>2</v>
      </c>
      <c r="B7" s="74"/>
      <c r="C7" s="103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1"/>
      <c r="P7" s="33">
        <f t="shared" si="0"/>
        <v>130000</v>
      </c>
      <c r="Q7" s="18"/>
      <c r="R7" s="19"/>
    </row>
    <row r="8" spans="1:18" ht="27.75" customHeight="1">
      <c r="A8" s="40" t="s">
        <v>132</v>
      </c>
      <c r="B8" s="29" t="s">
        <v>93</v>
      </c>
      <c r="C8" s="104" t="s">
        <v>100</v>
      </c>
      <c r="D8" s="21" t="s">
        <v>129</v>
      </c>
      <c r="E8" s="159"/>
      <c r="F8" s="97"/>
      <c r="G8" s="98"/>
      <c r="H8" s="98">
        <v>45160000</v>
      </c>
      <c r="I8" s="98"/>
      <c r="J8" s="97"/>
      <c r="K8" s="97"/>
      <c r="L8" s="97"/>
      <c r="M8" s="142"/>
      <c r="N8" s="142"/>
      <c r="O8" s="99"/>
      <c r="P8" s="33">
        <f t="shared" si="0"/>
        <v>45160000</v>
      </c>
      <c r="Q8" s="18"/>
      <c r="R8" s="19"/>
    </row>
    <row r="9" spans="1:18" ht="27.75" customHeight="1">
      <c r="A9" s="40" t="s">
        <v>133</v>
      </c>
      <c r="B9" s="79"/>
      <c r="C9" s="105"/>
      <c r="D9" s="21" t="s">
        <v>130</v>
      </c>
      <c r="E9" s="160"/>
      <c r="F9" s="161"/>
      <c r="G9" s="162"/>
      <c r="H9" s="162">
        <v>56190800</v>
      </c>
      <c r="I9" s="162"/>
      <c r="J9" s="161"/>
      <c r="K9" s="161"/>
      <c r="L9" s="161"/>
      <c r="M9" s="178"/>
      <c r="N9" s="178"/>
      <c r="O9" s="163"/>
      <c r="P9" s="33">
        <f t="shared" si="0"/>
        <v>56190800</v>
      </c>
      <c r="Q9" s="18"/>
      <c r="R9" s="19"/>
    </row>
    <row r="10" spans="1:18" ht="19.5" customHeight="1">
      <c r="A10" s="40" t="s">
        <v>134</v>
      </c>
      <c r="B10" s="78" t="s">
        <v>89</v>
      </c>
      <c r="C10" s="106" t="s">
        <v>4</v>
      </c>
      <c r="D10" s="21" t="s">
        <v>129</v>
      </c>
      <c r="E10" s="164"/>
      <c r="F10" s="165"/>
      <c r="G10" s="166"/>
      <c r="H10" s="166"/>
      <c r="I10" s="165">
        <v>200000</v>
      </c>
      <c r="J10" s="165"/>
      <c r="K10" s="165"/>
      <c r="L10" s="165"/>
      <c r="M10" s="179"/>
      <c r="N10" s="179"/>
      <c r="O10" s="167"/>
      <c r="P10" s="33">
        <f t="shared" si="0"/>
        <v>200000</v>
      </c>
      <c r="Q10" s="18"/>
      <c r="R10" s="19"/>
    </row>
    <row r="11" spans="1:18" ht="19.5" customHeight="1">
      <c r="A11" s="40" t="s">
        <v>135</v>
      </c>
      <c r="B11" s="154"/>
      <c r="C11" s="106"/>
      <c r="D11" s="21" t="s">
        <v>130</v>
      </c>
      <c r="E11" s="168"/>
      <c r="F11" s="169"/>
      <c r="G11" s="170"/>
      <c r="H11" s="170"/>
      <c r="I11" s="169">
        <v>471000</v>
      </c>
      <c r="J11" s="169"/>
      <c r="K11" s="169">
        <v>5000</v>
      </c>
      <c r="L11" s="169"/>
      <c r="M11" s="180"/>
      <c r="N11" s="180"/>
      <c r="O11" s="171"/>
      <c r="P11" s="33">
        <f t="shared" si="0"/>
        <v>476000</v>
      </c>
      <c r="Q11" s="18"/>
      <c r="R11" s="19"/>
    </row>
    <row r="12" spans="1:18" ht="26.25">
      <c r="A12" s="40" t="s">
        <v>103</v>
      </c>
      <c r="B12" s="13" t="s">
        <v>59</v>
      </c>
      <c r="C12" s="107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5"/>
      <c r="P12" s="17">
        <f t="shared" si="0"/>
        <v>13460560</v>
      </c>
      <c r="Q12" s="18"/>
      <c r="R12" s="19"/>
    </row>
    <row r="13" spans="1:18" ht="15">
      <c r="A13" s="40" t="s">
        <v>104</v>
      </c>
      <c r="B13" s="13"/>
      <c r="C13" s="107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5"/>
      <c r="P13" s="17">
        <f t="shared" si="0"/>
        <v>13460560</v>
      </c>
      <c r="Q13" s="18"/>
      <c r="R13" s="19"/>
    </row>
    <row r="14" spans="1:18" ht="26.25">
      <c r="A14" s="40" t="s">
        <v>105</v>
      </c>
      <c r="B14" s="13" t="s">
        <v>67</v>
      </c>
      <c r="C14" s="107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7">
        <f t="shared" si="0"/>
        <v>126622028</v>
      </c>
      <c r="Q14" s="18"/>
      <c r="R14" s="19"/>
    </row>
    <row r="15" spans="1:18" ht="15">
      <c r="A15" s="40" t="s">
        <v>106</v>
      </c>
      <c r="B15" s="13"/>
      <c r="C15" s="107"/>
      <c r="D15" s="21" t="s">
        <v>130</v>
      </c>
      <c r="E15" s="14">
        <v>142172920</v>
      </c>
      <c r="F15" s="15"/>
      <c r="G15" s="16">
        <v>42104817</v>
      </c>
      <c r="H15" s="16"/>
      <c r="I15" s="15"/>
      <c r="J15" s="15"/>
      <c r="K15" s="15"/>
      <c r="L15" s="15"/>
      <c r="M15" s="54">
        <v>2016080</v>
      </c>
      <c r="N15" s="54">
        <v>4925971</v>
      </c>
      <c r="O15" s="54"/>
      <c r="P15" s="17">
        <f t="shared" si="0"/>
        <v>191219788</v>
      </c>
      <c r="Q15" s="18"/>
      <c r="R15" s="19"/>
    </row>
    <row r="16" spans="1:18" ht="19.5" customHeight="1">
      <c r="A16" s="40" t="s">
        <v>107</v>
      </c>
      <c r="B16" s="13" t="s">
        <v>70</v>
      </c>
      <c r="C16" s="107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4"/>
      <c r="O16" s="55">
        <v>152533782</v>
      </c>
      <c r="P16" s="17">
        <f t="shared" si="0"/>
        <v>152533782</v>
      </c>
      <c r="Q16" s="18"/>
      <c r="R16" s="19"/>
    </row>
    <row r="17" spans="1:18" ht="19.5" customHeight="1">
      <c r="A17" s="40" t="s">
        <v>108</v>
      </c>
      <c r="B17" s="13"/>
      <c r="C17" s="107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/>
      <c r="O17" s="54">
        <v>152442117</v>
      </c>
      <c r="P17" s="17">
        <f t="shared" si="0"/>
        <v>152442117</v>
      </c>
      <c r="Q17" s="18"/>
      <c r="R17" s="19"/>
    </row>
    <row r="18" spans="1:18" ht="19.5" customHeight="1">
      <c r="A18" s="40" t="s">
        <v>109</v>
      </c>
      <c r="B18" s="20" t="s">
        <v>80</v>
      </c>
      <c r="C18" s="108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5"/>
      <c r="P18" s="17">
        <f t="shared" si="0"/>
        <v>1961457</v>
      </c>
      <c r="Q18" s="18"/>
      <c r="R18" s="19"/>
    </row>
    <row r="19" spans="1:18" ht="19.5" customHeight="1">
      <c r="A19" s="40" t="s">
        <v>110</v>
      </c>
      <c r="B19" s="20"/>
      <c r="C19" s="108"/>
      <c r="D19" s="21" t="s">
        <v>130</v>
      </c>
      <c r="E19" s="14"/>
      <c r="F19" s="15">
        <v>6211225</v>
      </c>
      <c r="G19" s="16"/>
      <c r="H19" s="16"/>
      <c r="I19" s="15"/>
      <c r="J19" s="15"/>
      <c r="K19" s="15"/>
      <c r="L19" s="15"/>
      <c r="M19" s="15"/>
      <c r="N19" s="15"/>
      <c r="O19" s="15"/>
      <c r="P19" s="17">
        <f t="shared" si="0"/>
        <v>6211225</v>
      </c>
      <c r="Q19" s="18"/>
      <c r="R19" s="19"/>
    </row>
    <row r="20" spans="1:18" ht="19.5" customHeight="1">
      <c r="A20" s="40" t="s">
        <v>111</v>
      </c>
      <c r="B20" s="13" t="s">
        <v>55</v>
      </c>
      <c r="C20" s="107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7">
        <f t="shared" si="0"/>
        <v>0</v>
      </c>
      <c r="Q20" s="18"/>
      <c r="R20" s="19"/>
    </row>
    <row r="21" spans="1:18" ht="19.5" customHeight="1">
      <c r="A21" s="40" t="s">
        <v>112</v>
      </c>
      <c r="B21" s="13"/>
      <c r="C21" s="107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7">
        <f t="shared" si="0"/>
        <v>0</v>
      </c>
      <c r="Q21" s="18"/>
      <c r="R21" s="19"/>
    </row>
    <row r="22" spans="1:18" ht="19.5" customHeight="1">
      <c r="A22" s="40" t="s">
        <v>113</v>
      </c>
      <c r="B22" s="13" t="s">
        <v>64</v>
      </c>
      <c r="C22" s="107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7">
        <f t="shared" si="0"/>
        <v>0</v>
      </c>
      <c r="Q22" s="18"/>
      <c r="R22" s="19"/>
    </row>
    <row r="23" spans="1:18" ht="19.5" customHeight="1">
      <c r="A23" s="40" t="s">
        <v>114</v>
      </c>
      <c r="B23" s="13"/>
      <c r="C23" s="107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7">
        <f t="shared" si="0"/>
        <v>0</v>
      </c>
      <c r="Q23" s="18"/>
      <c r="R23" s="19"/>
    </row>
    <row r="24" spans="1:18" ht="19.5" customHeight="1">
      <c r="A24" s="40" t="s">
        <v>115</v>
      </c>
      <c r="B24" s="13" t="s">
        <v>60</v>
      </c>
      <c r="C24" s="107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7">
        <f t="shared" si="0"/>
        <v>0</v>
      </c>
      <c r="Q24" s="18"/>
      <c r="R24" s="19"/>
    </row>
    <row r="25" spans="1:18" ht="19.5" customHeight="1">
      <c r="A25" s="40" t="s">
        <v>116</v>
      </c>
      <c r="B25" s="13"/>
      <c r="C25" s="107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7">
        <f t="shared" si="0"/>
        <v>0</v>
      </c>
      <c r="Q25" s="18"/>
      <c r="R25" s="19"/>
    </row>
    <row r="26" spans="1:18" ht="19.5" customHeight="1">
      <c r="A26" s="40" t="s">
        <v>94</v>
      </c>
      <c r="B26" s="13" t="s">
        <v>65</v>
      </c>
      <c r="C26" s="107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5"/>
      <c r="P26" s="17">
        <f t="shared" si="0"/>
        <v>1706600</v>
      </c>
      <c r="Q26" s="18"/>
      <c r="R26" s="19"/>
    </row>
    <row r="27" spans="1:18" ht="19.5" customHeight="1">
      <c r="A27" s="40" t="s">
        <v>95</v>
      </c>
      <c r="B27" s="13"/>
      <c r="C27" s="107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5"/>
      <c r="P27" s="17">
        <f t="shared" si="0"/>
        <v>1996448</v>
      </c>
      <c r="Q27" s="18"/>
      <c r="R27" s="19"/>
    </row>
    <row r="28" spans="1:18" ht="19.5" customHeight="1">
      <c r="A28" s="40" t="s">
        <v>96</v>
      </c>
      <c r="B28" s="13" t="s">
        <v>87</v>
      </c>
      <c r="C28" s="107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7">
        <f t="shared" si="0"/>
        <v>0</v>
      </c>
      <c r="Q28" s="18"/>
      <c r="R28" s="19"/>
    </row>
    <row r="29" spans="1:18" ht="19.5" customHeight="1">
      <c r="A29" s="40" t="s">
        <v>97</v>
      </c>
      <c r="B29" s="13"/>
      <c r="C29" s="107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5"/>
      <c r="P29" s="17">
        <f t="shared" si="0"/>
        <v>0</v>
      </c>
      <c r="Q29" s="18"/>
      <c r="R29" s="19"/>
    </row>
    <row r="30" spans="1:18" ht="19.5" customHeight="1">
      <c r="A30" s="40" t="s">
        <v>120</v>
      </c>
      <c r="B30" s="13" t="s">
        <v>72</v>
      </c>
      <c r="C30" s="107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5"/>
      <c r="P30" s="17">
        <f t="shared" si="0"/>
        <v>4717200</v>
      </c>
      <c r="Q30" s="18"/>
      <c r="R30" s="19"/>
    </row>
    <row r="31" spans="1:18" ht="19.5" customHeight="1">
      <c r="A31" s="40" t="s">
        <v>136</v>
      </c>
      <c r="B31" s="13"/>
      <c r="C31" s="107"/>
      <c r="D31" s="21" t="s">
        <v>130</v>
      </c>
      <c r="E31" s="14"/>
      <c r="F31" s="15">
        <v>4728100</v>
      </c>
      <c r="G31" s="16"/>
      <c r="H31" s="15"/>
      <c r="I31" s="15"/>
      <c r="J31" s="15"/>
      <c r="K31" s="15"/>
      <c r="L31" s="15"/>
      <c r="M31" s="15"/>
      <c r="N31" s="15"/>
      <c r="O31" s="15"/>
      <c r="P31" s="17">
        <f t="shared" si="0"/>
        <v>4728100</v>
      </c>
      <c r="Q31" s="18"/>
      <c r="R31" s="19"/>
    </row>
    <row r="32" spans="1:18" ht="19.5" customHeight="1">
      <c r="A32" s="40" t="s">
        <v>137</v>
      </c>
      <c r="B32" s="13" t="s">
        <v>74</v>
      </c>
      <c r="C32" s="107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5"/>
      <c r="P32" s="17">
        <f t="shared" si="0"/>
        <v>102000</v>
      </c>
      <c r="Q32" s="18"/>
      <c r="R32" s="19"/>
    </row>
    <row r="33" spans="1:18" ht="19.5" customHeight="1">
      <c r="A33" s="143" t="s">
        <v>138</v>
      </c>
      <c r="B33" s="144"/>
      <c r="C33" s="109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3"/>
      <c r="P33" s="25">
        <f t="shared" si="0"/>
        <v>102000</v>
      </c>
      <c r="Q33" s="18"/>
      <c r="R33" s="19"/>
    </row>
    <row r="34" spans="1:18" ht="19.5" customHeight="1">
      <c r="A34" s="145"/>
      <c r="B34" s="146"/>
      <c r="C34" s="147"/>
      <c r="D34" s="148"/>
      <c r="E34" s="149"/>
      <c r="F34" s="149"/>
      <c r="G34" s="150"/>
      <c r="H34" s="149"/>
      <c r="I34" s="149"/>
      <c r="J34" s="149"/>
      <c r="K34" s="149"/>
      <c r="L34" s="149"/>
      <c r="M34" s="149"/>
      <c r="N34" s="149"/>
      <c r="O34" s="149"/>
      <c r="P34" s="151"/>
      <c r="Q34" s="18"/>
      <c r="R34" s="19"/>
    </row>
    <row r="35" spans="1:18" ht="19.5" customHeight="1">
      <c r="A35" s="139"/>
      <c r="B35" s="100"/>
      <c r="C35" s="140"/>
      <c r="D35" s="141"/>
      <c r="E35" s="18"/>
      <c r="F35" s="18"/>
      <c r="G35" s="135"/>
      <c r="H35" t="s">
        <v>20</v>
      </c>
      <c r="K35" s="202" t="s">
        <v>22</v>
      </c>
      <c r="L35" s="202"/>
      <c r="M35" s="176"/>
      <c r="N35" s="181"/>
      <c r="O35" s="18"/>
      <c r="P35" s="152"/>
      <c r="Q35" s="18"/>
      <c r="R35" s="19"/>
    </row>
    <row r="36" spans="1:18" ht="19.5" customHeight="1">
      <c r="A36" s="139"/>
      <c r="B36" s="100"/>
      <c r="C36" s="140"/>
      <c r="D36" s="141"/>
      <c r="E36" s="18"/>
      <c r="F36" s="18"/>
      <c r="G36" s="135"/>
      <c r="H36" s="153" t="s">
        <v>21</v>
      </c>
      <c r="I36" s="153"/>
      <c r="J36" s="153"/>
      <c r="K36" s="205" t="s">
        <v>23</v>
      </c>
      <c r="L36" s="205"/>
      <c r="M36" s="177"/>
      <c r="N36" s="182"/>
      <c r="O36" s="18"/>
      <c r="P36" s="152"/>
      <c r="Q36" s="18"/>
      <c r="R36" s="19"/>
    </row>
    <row r="37" spans="1:18" ht="19.5" customHeight="1">
      <c r="A37" s="203" t="s">
        <v>182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</row>
    <row r="38" spans="1:18" ht="19.5" customHeight="1">
      <c r="A38" s="1"/>
      <c r="B38" s="138"/>
      <c r="C38" s="202" t="s">
        <v>121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63" t="s">
        <v>165</v>
      </c>
      <c r="Q38" s="63"/>
      <c r="R38" s="138"/>
    </row>
    <row r="39" spans="1:18" ht="19.5" customHeight="1" thickBot="1">
      <c r="A39" s="1"/>
      <c r="B39" s="27"/>
      <c r="C39" s="27"/>
      <c r="D39" s="27"/>
      <c r="E39" s="27"/>
      <c r="F39" s="27"/>
      <c r="G39" s="204" t="s">
        <v>41</v>
      </c>
      <c r="H39" s="204"/>
      <c r="I39" s="204"/>
      <c r="J39" s="27"/>
      <c r="K39" s="27"/>
      <c r="L39" s="27"/>
      <c r="M39" s="27"/>
      <c r="N39" s="27"/>
      <c r="P39" s="28" t="s">
        <v>117</v>
      </c>
      <c r="Q39" s="27"/>
      <c r="R39" s="27"/>
    </row>
    <row r="40" spans="1:18" ht="82.5" customHeight="1">
      <c r="A40" s="41"/>
      <c r="B40" s="42" t="s">
        <v>42</v>
      </c>
      <c r="C40" s="3" t="s">
        <v>43</v>
      </c>
      <c r="D40" s="118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6" t="s">
        <v>175</v>
      </c>
      <c r="O40" s="4" t="s">
        <v>6</v>
      </c>
      <c r="P40" s="7" t="s">
        <v>0</v>
      </c>
      <c r="Q40" s="8"/>
      <c r="R40" s="9"/>
    </row>
    <row r="41" spans="1:18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6" t="s">
        <v>36</v>
      </c>
      <c r="P41" s="39" t="s">
        <v>37</v>
      </c>
      <c r="Q41" s="10"/>
      <c r="R41" s="10"/>
    </row>
    <row r="42" spans="1:18" ht="19.5" customHeight="1">
      <c r="A42" s="40" t="s">
        <v>139</v>
      </c>
      <c r="B42" s="13" t="s">
        <v>57</v>
      </c>
      <c r="C42" s="107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5"/>
      <c r="P42" s="17">
        <f t="shared" si="0"/>
        <v>619500</v>
      </c>
      <c r="Q42" s="18"/>
      <c r="R42" s="19"/>
    </row>
    <row r="43" spans="1:18" ht="19.5" customHeight="1">
      <c r="A43" s="40" t="s">
        <v>140</v>
      </c>
      <c r="B43" s="13"/>
      <c r="C43" s="109"/>
      <c r="D43" s="21" t="s">
        <v>130</v>
      </c>
      <c r="E43" s="22"/>
      <c r="F43" s="23"/>
      <c r="G43" s="24"/>
      <c r="H43" s="23"/>
      <c r="I43" s="23">
        <v>1833500</v>
      </c>
      <c r="J43" s="23"/>
      <c r="K43" s="23"/>
      <c r="L43" s="23"/>
      <c r="M43" s="23"/>
      <c r="N43" s="23"/>
      <c r="O43" s="23"/>
      <c r="P43" s="17">
        <f t="shared" si="0"/>
        <v>1833500</v>
      </c>
      <c r="Q43" s="18"/>
      <c r="R43" s="19"/>
    </row>
    <row r="44" spans="1:18" ht="19.5" customHeight="1">
      <c r="A44" s="40" t="s">
        <v>141</v>
      </c>
      <c r="B44" s="78" t="s">
        <v>82</v>
      </c>
      <c r="C44" s="110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5">
        <f t="shared" si="0"/>
        <v>0</v>
      </c>
      <c r="Q44" s="18"/>
      <c r="R44" s="19"/>
    </row>
    <row r="45" spans="1:18" ht="19.5" customHeight="1">
      <c r="A45" s="40" t="s">
        <v>142</v>
      </c>
      <c r="B45" s="78"/>
      <c r="C45" s="110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5">
        <f t="shared" si="0"/>
        <v>0</v>
      </c>
      <c r="Q45" s="18"/>
      <c r="R45" s="19"/>
    </row>
    <row r="46" spans="1:18" ht="26.25">
      <c r="A46" s="40" t="s">
        <v>143</v>
      </c>
      <c r="B46" s="78" t="s">
        <v>84</v>
      </c>
      <c r="C46" s="108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23"/>
      <c r="P46" s="17">
        <f t="shared" si="0"/>
        <v>972000</v>
      </c>
      <c r="Q46" s="18"/>
      <c r="R46" s="19"/>
    </row>
    <row r="47" spans="1:18" ht="15">
      <c r="A47" s="40" t="s">
        <v>144</v>
      </c>
      <c r="B47" s="78"/>
      <c r="C47" s="108"/>
      <c r="D47" s="21" t="s">
        <v>130</v>
      </c>
      <c r="E47" s="22"/>
      <c r="F47" s="23"/>
      <c r="G47" s="24"/>
      <c r="H47" s="23"/>
      <c r="I47" s="23">
        <v>1767000</v>
      </c>
      <c r="J47" s="23"/>
      <c r="K47" s="23"/>
      <c r="L47" s="23"/>
      <c r="M47" s="95"/>
      <c r="N47" s="95"/>
      <c r="O47" s="95"/>
      <c r="P47" s="17">
        <f t="shared" si="0"/>
        <v>1767000</v>
      </c>
      <c r="Q47" s="18"/>
      <c r="R47" s="19"/>
    </row>
    <row r="48" spans="1:18" ht="19.5" customHeight="1">
      <c r="A48" s="40" t="s">
        <v>145</v>
      </c>
      <c r="B48" s="79" t="s">
        <v>78</v>
      </c>
      <c r="C48" s="108" t="s">
        <v>123</v>
      </c>
      <c r="D48" s="21" t="s">
        <v>129</v>
      </c>
      <c r="E48" s="113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82"/>
      <c r="P48" s="17">
        <f t="shared" si="0"/>
        <v>2504895</v>
      </c>
      <c r="Q48" s="11"/>
      <c r="R48" s="12"/>
    </row>
    <row r="49" spans="1:18" ht="19.5" customHeight="1">
      <c r="A49" s="40" t="s">
        <v>146</v>
      </c>
      <c r="B49" s="79"/>
      <c r="C49" s="108"/>
      <c r="D49" s="21" t="s">
        <v>130</v>
      </c>
      <c r="E49" s="113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82"/>
      <c r="P49" s="17">
        <f t="shared" si="0"/>
        <v>3576895</v>
      </c>
      <c r="Q49" s="11"/>
      <c r="R49" s="12"/>
    </row>
    <row r="50" spans="1:18" ht="19.5" customHeight="1">
      <c r="A50" s="40" t="s">
        <v>147</v>
      </c>
      <c r="B50" s="78" t="s">
        <v>76</v>
      </c>
      <c r="C50" s="108" t="s">
        <v>77</v>
      </c>
      <c r="D50" s="21" t="s">
        <v>129</v>
      </c>
      <c r="E50" s="113"/>
      <c r="F50" s="80"/>
      <c r="G50" s="81"/>
      <c r="H50" s="81"/>
      <c r="I50" s="80"/>
      <c r="J50" s="80"/>
      <c r="K50" s="80"/>
      <c r="L50" s="80"/>
      <c r="M50" s="82"/>
      <c r="N50" s="82"/>
      <c r="O50" s="82"/>
      <c r="P50" s="17">
        <f t="shared" si="0"/>
        <v>0</v>
      </c>
      <c r="Q50" s="11"/>
      <c r="R50" s="12"/>
    </row>
    <row r="51" spans="1:18" ht="19.5" customHeight="1">
      <c r="A51" s="40" t="s">
        <v>148</v>
      </c>
      <c r="B51" s="78"/>
      <c r="C51" s="110"/>
      <c r="D51" s="21" t="s">
        <v>130</v>
      </c>
      <c r="E51" s="113"/>
      <c r="F51" s="80"/>
      <c r="G51" s="81"/>
      <c r="H51" s="81"/>
      <c r="I51" s="80"/>
      <c r="J51" s="80"/>
      <c r="K51" s="80"/>
      <c r="L51" s="80"/>
      <c r="M51" s="82"/>
      <c r="N51" s="82"/>
      <c r="O51" s="82"/>
      <c r="P51" s="17">
        <f t="shared" si="0"/>
        <v>0</v>
      </c>
      <c r="Q51" s="11"/>
      <c r="R51" s="12"/>
    </row>
    <row r="52" spans="1:18" ht="19.5" customHeight="1">
      <c r="A52" s="40" t="s">
        <v>149</v>
      </c>
      <c r="B52" s="78" t="s">
        <v>167</v>
      </c>
      <c r="C52" s="110" t="s">
        <v>168</v>
      </c>
      <c r="D52" s="21" t="s">
        <v>129</v>
      </c>
      <c r="E52" s="113"/>
      <c r="F52" s="80"/>
      <c r="G52" s="81"/>
      <c r="H52" s="81"/>
      <c r="I52" s="80"/>
      <c r="J52" s="80"/>
      <c r="K52" s="80"/>
      <c r="L52" s="80"/>
      <c r="M52" s="82"/>
      <c r="N52" s="82"/>
      <c r="O52" s="82"/>
      <c r="P52" s="17">
        <f t="shared" si="0"/>
        <v>0</v>
      </c>
      <c r="Q52" s="11"/>
      <c r="R52" s="12"/>
    </row>
    <row r="53" spans="1:18" ht="19.5" customHeight="1">
      <c r="A53" s="40" t="s">
        <v>150</v>
      </c>
      <c r="B53" s="78"/>
      <c r="C53" s="110"/>
      <c r="D53" s="21" t="s">
        <v>130</v>
      </c>
      <c r="E53" s="113"/>
      <c r="F53" s="80">
        <v>0</v>
      </c>
      <c r="G53" s="81"/>
      <c r="H53" s="81"/>
      <c r="I53" s="80"/>
      <c r="J53" s="80"/>
      <c r="K53" s="80"/>
      <c r="L53" s="80"/>
      <c r="M53" s="82"/>
      <c r="N53" s="82"/>
      <c r="O53" s="82"/>
      <c r="P53" s="17">
        <f t="shared" si="0"/>
        <v>0</v>
      </c>
      <c r="Q53" s="11"/>
      <c r="R53" s="12"/>
    </row>
    <row r="54" spans="1:18" ht="19.5" customHeight="1">
      <c r="A54" s="40" t="s">
        <v>151</v>
      </c>
      <c r="B54" s="78" t="s">
        <v>98</v>
      </c>
      <c r="C54" s="110" t="s">
        <v>79</v>
      </c>
      <c r="D54" s="21" t="s">
        <v>129</v>
      </c>
      <c r="E54" s="113"/>
      <c r="F54" s="80"/>
      <c r="G54" s="81"/>
      <c r="H54" s="81"/>
      <c r="I54" s="80"/>
      <c r="J54" s="80"/>
      <c r="K54" s="80"/>
      <c r="L54" s="80"/>
      <c r="M54" s="82"/>
      <c r="N54" s="82"/>
      <c r="O54" s="82"/>
      <c r="P54" s="17">
        <f t="shared" si="0"/>
        <v>0</v>
      </c>
      <c r="Q54" s="11"/>
      <c r="R54" s="12"/>
    </row>
    <row r="55" spans="1:18" ht="19.5" customHeight="1">
      <c r="A55" s="40" t="s">
        <v>152</v>
      </c>
      <c r="B55" s="78"/>
      <c r="C55" s="110"/>
      <c r="D55" s="21" t="s">
        <v>130</v>
      </c>
      <c r="E55" s="114"/>
      <c r="F55" s="84"/>
      <c r="G55" s="85"/>
      <c r="H55" s="85"/>
      <c r="I55" s="84"/>
      <c r="J55" s="84"/>
      <c r="K55" s="84"/>
      <c r="L55" s="84"/>
      <c r="M55" s="86"/>
      <c r="N55" s="86"/>
      <c r="O55" s="86"/>
      <c r="P55" s="17">
        <f t="shared" si="0"/>
        <v>0</v>
      </c>
      <c r="Q55" s="11"/>
      <c r="R55" s="12"/>
    </row>
    <row r="56" spans="1:18" ht="19.5" customHeight="1">
      <c r="A56" s="40" t="s">
        <v>153</v>
      </c>
      <c r="B56" s="78" t="s">
        <v>122</v>
      </c>
      <c r="C56" s="111" t="s">
        <v>102</v>
      </c>
      <c r="D56" s="21" t="s">
        <v>129</v>
      </c>
      <c r="E56" s="114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86"/>
      <c r="P56" s="17">
        <f t="shared" si="0"/>
        <v>9556290</v>
      </c>
      <c r="Q56" s="11"/>
      <c r="R56" s="12"/>
    </row>
    <row r="57" spans="1:18" ht="19.5" customHeight="1">
      <c r="A57" s="40" t="s">
        <v>154</v>
      </c>
      <c r="B57" s="92"/>
      <c r="C57" s="111"/>
      <c r="D57" s="21" t="s">
        <v>130</v>
      </c>
      <c r="E57" s="114"/>
      <c r="F57" s="84"/>
      <c r="G57" s="85">
        <v>153396713</v>
      </c>
      <c r="H57" s="85"/>
      <c r="I57" s="84">
        <v>9556290</v>
      </c>
      <c r="J57" s="84"/>
      <c r="K57" s="84"/>
      <c r="L57" s="84"/>
      <c r="M57" s="86"/>
      <c r="N57" s="86"/>
      <c r="O57" s="86"/>
      <c r="P57" s="17">
        <f t="shared" si="0"/>
        <v>162953003</v>
      </c>
      <c r="Q57" s="11"/>
      <c r="R57" s="12"/>
    </row>
    <row r="58" spans="1:18" ht="19.5" customHeight="1">
      <c r="A58" s="40" t="s">
        <v>155</v>
      </c>
      <c r="B58" s="92" t="s">
        <v>171</v>
      </c>
      <c r="C58" s="111" t="s">
        <v>172</v>
      </c>
      <c r="D58" s="21" t="s">
        <v>129</v>
      </c>
      <c r="E58" s="114"/>
      <c r="F58" s="84"/>
      <c r="G58" s="85"/>
      <c r="H58" s="85"/>
      <c r="I58" s="84"/>
      <c r="J58" s="84"/>
      <c r="K58" s="84"/>
      <c r="L58" s="84"/>
      <c r="M58" s="86"/>
      <c r="N58" s="86"/>
      <c r="O58" s="86"/>
      <c r="P58" s="17"/>
      <c r="Q58" s="11"/>
      <c r="R58" s="12"/>
    </row>
    <row r="59" spans="1:18" ht="19.5" customHeight="1">
      <c r="A59" s="40" t="s">
        <v>156</v>
      </c>
      <c r="B59" s="92"/>
      <c r="C59" s="111"/>
      <c r="D59" s="21" t="s">
        <v>130</v>
      </c>
      <c r="E59" s="114"/>
      <c r="F59" s="84"/>
      <c r="G59" s="85"/>
      <c r="H59" s="85"/>
      <c r="I59" s="84"/>
      <c r="J59" s="84"/>
      <c r="K59" s="84"/>
      <c r="L59" s="84"/>
      <c r="M59" s="86"/>
      <c r="N59" s="86"/>
      <c r="O59" s="86"/>
      <c r="P59" s="17"/>
      <c r="Q59" s="11"/>
      <c r="R59" s="12"/>
    </row>
    <row r="60" spans="1:18" ht="19.5" customHeight="1">
      <c r="A60" s="40" t="s">
        <v>157</v>
      </c>
      <c r="B60" s="92" t="s">
        <v>124</v>
      </c>
      <c r="C60" s="112" t="s">
        <v>125</v>
      </c>
      <c r="D60" s="21" t="s">
        <v>129</v>
      </c>
      <c r="E60" s="114"/>
      <c r="F60" s="84">
        <v>2764250</v>
      </c>
      <c r="G60" s="85"/>
      <c r="H60" s="85"/>
      <c r="I60" s="84"/>
      <c r="J60" s="84"/>
      <c r="K60" s="84"/>
      <c r="L60" s="84"/>
      <c r="M60" s="86"/>
      <c r="N60" s="86"/>
      <c r="O60" s="93"/>
      <c r="P60" s="17">
        <f t="shared" si="0"/>
        <v>2764250</v>
      </c>
      <c r="Q60" s="11"/>
      <c r="R60" s="12"/>
    </row>
    <row r="61" spans="1:18" ht="19.5" customHeight="1">
      <c r="A61" s="40" t="s">
        <v>158</v>
      </c>
      <c r="B61" s="92"/>
      <c r="C61" s="101"/>
      <c r="D61" s="21" t="s">
        <v>130</v>
      </c>
      <c r="E61" s="114"/>
      <c r="F61" s="84">
        <v>3263418</v>
      </c>
      <c r="G61" s="85"/>
      <c r="H61" s="85"/>
      <c r="I61" s="84"/>
      <c r="J61" s="84"/>
      <c r="K61" s="84"/>
      <c r="L61" s="84"/>
      <c r="M61" s="86"/>
      <c r="N61" s="86"/>
      <c r="O61" s="93"/>
      <c r="P61" s="17">
        <f t="shared" si="0"/>
        <v>3263418</v>
      </c>
      <c r="Q61" s="11"/>
      <c r="R61" s="12"/>
    </row>
    <row r="62" spans="1:18" ht="19.5" customHeight="1">
      <c r="A62" s="40" t="s">
        <v>159</v>
      </c>
      <c r="B62" s="92" t="s">
        <v>126</v>
      </c>
      <c r="C62" s="119" t="s">
        <v>127</v>
      </c>
      <c r="D62" s="72" t="s">
        <v>129</v>
      </c>
      <c r="E62" s="114"/>
      <c r="F62" s="84"/>
      <c r="G62" s="85"/>
      <c r="H62" s="85"/>
      <c r="I62" s="84">
        <v>150000</v>
      </c>
      <c r="J62" s="84"/>
      <c r="K62" s="84"/>
      <c r="L62" s="84"/>
      <c r="M62" s="86"/>
      <c r="N62" s="86"/>
      <c r="O62" s="93"/>
      <c r="P62" s="17">
        <f t="shared" si="0"/>
        <v>150000</v>
      </c>
      <c r="Q62" s="11"/>
      <c r="R62" s="12"/>
    </row>
    <row r="63" spans="1:18" ht="19.5" customHeight="1">
      <c r="A63" s="40" t="s">
        <v>160</v>
      </c>
      <c r="B63" s="92"/>
      <c r="C63" s="111"/>
      <c r="D63" s="72" t="s">
        <v>130</v>
      </c>
      <c r="E63" s="155"/>
      <c r="F63" s="84"/>
      <c r="G63" s="85"/>
      <c r="H63" s="85"/>
      <c r="I63" s="84">
        <v>150000</v>
      </c>
      <c r="J63" s="84"/>
      <c r="K63" s="84"/>
      <c r="L63" s="84"/>
      <c r="M63" s="86"/>
      <c r="N63" s="86"/>
      <c r="O63" s="93"/>
      <c r="P63" s="17">
        <f t="shared" si="0"/>
        <v>150000</v>
      </c>
      <c r="Q63" s="11"/>
      <c r="R63" s="12"/>
    </row>
    <row r="64" spans="1:18" ht="19.5" customHeight="1">
      <c r="A64" s="40" t="s">
        <v>169</v>
      </c>
      <c r="B64" s="92" t="s">
        <v>176</v>
      </c>
      <c r="C64" s="83" t="s">
        <v>177</v>
      </c>
      <c r="D64" s="21" t="s">
        <v>129</v>
      </c>
      <c r="E64" s="184"/>
      <c r="F64" s="80"/>
      <c r="G64" s="81"/>
      <c r="H64" s="81"/>
      <c r="I64" s="80"/>
      <c r="J64" s="80"/>
      <c r="K64" s="80"/>
      <c r="L64" s="80"/>
      <c r="M64" s="80"/>
      <c r="N64" s="80"/>
      <c r="O64" s="185"/>
      <c r="P64" s="17">
        <f t="shared" si="0"/>
        <v>0</v>
      </c>
      <c r="Q64" s="11"/>
      <c r="R64" s="12"/>
    </row>
    <row r="65" spans="1:18" ht="19.5" customHeight="1" thickBot="1">
      <c r="A65" s="40" t="s">
        <v>170</v>
      </c>
      <c r="B65" s="92"/>
      <c r="C65" s="87"/>
      <c r="D65" s="183" t="s">
        <v>130</v>
      </c>
      <c r="E65" s="186"/>
      <c r="F65" s="187"/>
      <c r="G65" s="188">
        <v>14999999</v>
      </c>
      <c r="H65" s="188"/>
      <c r="I65" s="187"/>
      <c r="J65" s="187"/>
      <c r="K65" s="187"/>
      <c r="L65" s="187"/>
      <c r="M65" s="187"/>
      <c r="N65" s="187"/>
      <c r="O65" s="189"/>
      <c r="P65" s="17">
        <f t="shared" si="0"/>
        <v>14999999</v>
      </c>
      <c r="Q65" s="11"/>
      <c r="R65" s="12"/>
    </row>
    <row r="66" spans="1:18" ht="19.5" customHeight="1" thickBot="1">
      <c r="A66" s="40" t="s">
        <v>173</v>
      </c>
      <c r="B66" s="87"/>
      <c r="C66" s="102" t="s">
        <v>7</v>
      </c>
      <c r="D66" s="122" t="s">
        <v>129</v>
      </c>
      <c r="E66" s="91">
        <f>SUM(E6+E8+E10+E12+E14+E16+E18+E20+E22+E22+E24+E26+E28+E30+E32+E42+E44+E46+E48+E50+E54+E56+E60+E62)</f>
        <v>126622028</v>
      </c>
      <c r="F66" s="91">
        <f aca="true" t="shared" si="1" ref="F66:O66">SUM(F6+F8+F10+F12+F14+F16+F18+F20+F22+F22+F24+F26+F28+F30+F32+F42+F44+F46+F48+F50+F54+F56+F60+F62)</f>
        <v>9544907</v>
      </c>
      <c r="G66" s="91">
        <f t="shared" si="1"/>
        <v>0</v>
      </c>
      <c r="H66" s="91">
        <f t="shared" si="1"/>
        <v>45160000</v>
      </c>
      <c r="I66" s="91">
        <f t="shared" si="1"/>
        <v>16934285</v>
      </c>
      <c r="J66" s="91">
        <f t="shared" si="1"/>
        <v>10760560</v>
      </c>
      <c r="K66" s="91">
        <f>SUM(K6+K8+K10+K12+K14+K16+K18+K20+K22+K22+K24+K26+K28+K30+K32+K42+K44+K46+K48+K50+K54+K56+K60+K62)</f>
        <v>0</v>
      </c>
      <c r="L66" s="91">
        <f t="shared" si="1"/>
        <v>1605000</v>
      </c>
      <c r="M66" s="91">
        <f t="shared" si="1"/>
        <v>0</v>
      </c>
      <c r="N66" s="91"/>
      <c r="O66" s="91">
        <f t="shared" si="1"/>
        <v>152533782</v>
      </c>
      <c r="P66" s="91">
        <f>SUM(P6+P8+P10+P12+P14+P16+P18+P20+P22+P22+P24+P26+P28+P30+P32+P42+P44+P46+P48+P50+P54+P56+P60+P62)</f>
        <v>363160562</v>
      </c>
      <c r="Q66" s="11"/>
      <c r="R66" s="12"/>
    </row>
    <row r="67" spans="1:18" ht="22.5" customHeight="1" thickBot="1">
      <c r="A67" s="40" t="s">
        <v>174</v>
      </c>
      <c r="B67" s="115"/>
      <c r="C67" s="116"/>
      <c r="D67" s="121" t="s">
        <v>130</v>
      </c>
      <c r="E67" s="117">
        <f>SUM(E7+E9+E11+E13+E15+E17+E19+E21+E23+E25+E27+E29+E31+E33+E43+E45+E47+E49+E51+E55+E57+E61+E63)</f>
        <v>142172920</v>
      </c>
      <c r="F67" s="117">
        <f>SUM(F7+F9+F11+F13+F15+F17+F19+F21+F23+F25+F27+F29+F31+F33+F43+F45+F47+F49+F51+F53+F55+F57+F61+F63)</f>
        <v>14304743</v>
      </c>
      <c r="G67" s="117">
        <f>SUM(G7+G9+G11+G13+G15+G17+G19+G21+G23+G25+G27+G29+G31+G33+G43+G45+G47+G49+G51+G55+G57+G61+G63+G65)</f>
        <v>210501529</v>
      </c>
      <c r="H67" s="117">
        <f aca="true" t="shared" si="2" ref="H67:O67">SUM(H7+H9+H11+H13+H15+H17+H19+H21+H23+H25+H27+H29+H31+H33+H43+H45+H47+H49+H51+H55+H57+H61+H63)</f>
        <v>56190800</v>
      </c>
      <c r="I67" s="117">
        <f t="shared" si="2"/>
        <v>20576133</v>
      </c>
      <c r="J67" s="117">
        <f t="shared" si="2"/>
        <v>10760560</v>
      </c>
      <c r="K67" s="117">
        <f t="shared" si="2"/>
        <v>5000</v>
      </c>
      <c r="L67" s="117">
        <f t="shared" si="2"/>
        <v>1605000</v>
      </c>
      <c r="M67" s="117">
        <f t="shared" si="2"/>
        <v>2016080</v>
      </c>
      <c r="N67" s="117"/>
      <c r="O67" s="117">
        <f t="shared" si="2"/>
        <v>152442117</v>
      </c>
      <c r="P67" s="117">
        <f>SUM(P7+P9+P11+P13+P15+P17+P19+P21+P23+P25+P27+P29+P31+P33+P43+P45+P47+P49+P51+P55+P57+P61+P63+P65)</f>
        <v>615500853</v>
      </c>
      <c r="Q67" s="11"/>
      <c r="R67" s="12"/>
    </row>
    <row r="70" spans="8:14" ht="15">
      <c r="H70" t="s">
        <v>20</v>
      </c>
      <c r="K70" s="202" t="s">
        <v>22</v>
      </c>
      <c r="L70" s="202"/>
      <c r="M70" s="176"/>
      <c r="N70" s="181"/>
    </row>
    <row r="71" spans="8:14" ht="15">
      <c r="H71" t="s">
        <v>21</v>
      </c>
      <c r="K71" s="202" t="s">
        <v>23</v>
      </c>
      <c r="L71" s="202"/>
      <c r="M71" s="176"/>
      <c r="N71" s="181"/>
    </row>
  </sheetData>
  <sheetProtection/>
  <mergeCells count="10">
    <mergeCell ref="K71:L71"/>
    <mergeCell ref="C2:O2"/>
    <mergeCell ref="A1:R1"/>
    <mergeCell ref="G3:I3"/>
    <mergeCell ref="K70:L70"/>
    <mergeCell ref="A37:R37"/>
    <mergeCell ref="C38:O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3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1.8515625" style="0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  <col min="19" max="19" width="10.8515625" style="0" bestFit="1" customWidth="1"/>
  </cols>
  <sheetData>
    <row r="1" spans="1:18" ht="15">
      <c r="A1" s="208" t="s">
        <v>183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8.75">
      <c r="A2" s="1"/>
      <c r="B2" s="43"/>
      <c r="C2" s="206" t="s">
        <v>128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1"/>
      <c r="Q2" s="11"/>
      <c r="R2" s="12" t="s">
        <v>163</v>
      </c>
    </row>
    <row r="3" spans="1:18" ht="18.75" thickBot="1">
      <c r="A3" s="1"/>
      <c r="B3" s="207" t="s">
        <v>24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8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3" t="s">
        <v>63</v>
      </c>
      <c r="D6" s="120" t="s">
        <v>161</v>
      </c>
      <c r="E6" s="130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2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3"/>
      <c r="D7" s="21" t="s">
        <v>130</v>
      </c>
      <c r="E7" s="123">
        <v>13276618</v>
      </c>
      <c r="F7" s="124">
        <v>2639440</v>
      </c>
      <c r="G7" s="125">
        <v>8912000</v>
      </c>
      <c r="H7" s="124"/>
      <c r="I7" s="124"/>
      <c r="J7" s="124">
        <v>140000</v>
      </c>
      <c r="K7" s="126"/>
      <c r="L7" s="126"/>
      <c r="M7" s="126"/>
      <c r="N7" s="126"/>
      <c r="O7" s="126"/>
      <c r="P7" s="173">
        <v>20050114</v>
      </c>
      <c r="Q7" s="174"/>
      <c r="R7" s="75">
        <f>SUM(E7:Q7)</f>
        <v>45018172</v>
      </c>
    </row>
    <row r="8" spans="1:18" ht="23.25" customHeight="1">
      <c r="A8" s="40" t="s">
        <v>132</v>
      </c>
      <c r="B8" s="29" t="s">
        <v>69</v>
      </c>
      <c r="C8" s="128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75"/>
      <c r="R8" s="53">
        <f>SUM(E8:P8)</f>
        <v>0</v>
      </c>
    </row>
    <row r="9" spans="1:18" ht="23.25" customHeight="1">
      <c r="A9" s="40" t="s">
        <v>133</v>
      </c>
      <c r="B9" s="100"/>
      <c r="C9" s="129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75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0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0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7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7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13890639</v>
      </c>
      <c r="L13" s="15"/>
      <c r="M13" s="15"/>
      <c r="N13" s="15"/>
      <c r="O13" s="23"/>
      <c r="P13" s="54"/>
      <c r="Q13" s="55"/>
      <c r="R13" s="53">
        <f t="shared" si="0"/>
        <v>24627139</v>
      </c>
    </row>
    <row r="14" spans="1:18" ht="19.5" customHeight="1">
      <c r="A14" s="40" t="s">
        <v>105</v>
      </c>
      <c r="B14" s="13" t="s">
        <v>67</v>
      </c>
      <c r="C14" s="107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7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7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7"/>
      <c r="D17" s="21" t="s">
        <v>130</v>
      </c>
      <c r="E17" s="77"/>
      <c r="F17" s="15"/>
      <c r="G17" s="16"/>
      <c r="H17" s="16"/>
      <c r="I17" s="15">
        <v>113814308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113814308</v>
      </c>
    </row>
    <row r="18" spans="1:18" ht="19.5" customHeight="1">
      <c r="A18" s="40" t="s">
        <v>109</v>
      </c>
      <c r="B18" s="20" t="s">
        <v>80</v>
      </c>
      <c r="C18" s="108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8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7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7"/>
      <c r="D21" s="21" t="s">
        <v>130</v>
      </c>
      <c r="E21" s="158"/>
      <c r="F21" s="15"/>
      <c r="G21" s="16">
        <v>10595439</v>
      </c>
      <c r="H21" s="16"/>
      <c r="I21" s="15"/>
      <c r="J21" s="15"/>
      <c r="K21" s="15">
        <v>151091632</v>
      </c>
      <c r="L21" s="15"/>
      <c r="M21" s="15"/>
      <c r="N21" s="15"/>
      <c r="O21" s="15"/>
      <c r="P21" s="15"/>
      <c r="Q21" s="69"/>
      <c r="R21" s="53">
        <f>SUM(E21:P21)</f>
        <v>161687071</v>
      </c>
    </row>
    <row r="22" spans="1:18" ht="19.5" customHeight="1">
      <c r="A22" s="40" t="s">
        <v>113</v>
      </c>
      <c r="B22" s="13" t="s">
        <v>64</v>
      </c>
      <c r="C22" s="107" t="s">
        <v>3</v>
      </c>
      <c r="D22" s="73" t="s">
        <v>161</v>
      </c>
      <c r="E22" s="158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7"/>
      <c r="D23" s="21" t="s">
        <v>130</v>
      </c>
      <c r="E23" s="158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7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7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7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7">SUM(E26:Q26)</f>
        <v>18121540</v>
      </c>
    </row>
    <row r="27" spans="1:18" ht="19.5" customHeight="1">
      <c r="A27" s="40" t="s">
        <v>95</v>
      </c>
      <c r="B27" s="13"/>
      <c r="C27" s="107"/>
      <c r="D27" s="21" t="s">
        <v>130</v>
      </c>
      <c r="E27" s="77">
        <v>1896820</v>
      </c>
      <c r="F27" s="15">
        <v>454720</v>
      </c>
      <c r="G27" s="16">
        <v>11179052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15240592</v>
      </c>
    </row>
    <row r="28" spans="1:18" ht="19.5" customHeight="1">
      <c r="A28" s="40" t="s">
        <v>96</v>
      </c>
      <c r="B28" s="13" t="s">
        <v>118</v>
      </c>
      <c r="C28" s="107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7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7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7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7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7"/>
      <c r="D33" s="21" t="s">
        <v>130</v>
      </c>
      <c r="E33" s="77">
        <v>3015745</v>
      </c>
      <c r="F33" s="15">
        <v>469900</v>
      </c>
      <c r="G33" s="16">
        <v>1181000</v>
      </c>
      <c r="H33" s="15"/>
      <c r="I33" s="15"/>
      <c r="J33" s="15">
        <v>260000</v>
      </c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7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7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7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7"/>
      <c r="D37" s="21" t="s">
        <v>130</v>
      </c>
      <c r="E37" s="131">
        <v>325000</v>
      </c>
      <c r="F37" s="97">
        <v>60000</v>
      </c>
      <c r="G37" s="98">
        <v>1223250</v>
      </c>
      <c r="H37" s="97"/>
      <c r="I37" s="97"/>
      <c r="J37" s="97">
        <v>268000</v>
      </c>
      <c r="K37" s="97">
        <v>500000</v>
      </c>
      <c r="L37" s="97"/>
      <c r="M37" s="97"/>
      <c r="N37" s="97"/>
      <c r="O37" s="97"/>
      <c r="P37" s="142"/>
      <c r="Q37" s="99"/>
      <c r="R37" s="53">
        <f t="shared" si="1"/>
        <v>2376250</v>
      </c>
    </row>
    <row r="38" spans="1:18" ht="19.5" customHeight="1">
      <c r="A38" s="139"/>
      <c r="B38" s="100"/>
      <c r="C38" s="140"/>
      <c r="D38" s="141"/>
      <c r="E38" s="134"/>
      <c r="F38" s="18"/>
      <c r="G38" s="13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39"/>
      <c r="B39" s="100"/>
      <c r="C39" s="140"/>
      <c r="D39" s="141"/>
      <c r="E39" s="134"/>
      <c r="F39" s="18"/>
      <c r="G39" s="135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39"/>
      <c r="B40" s="100"/>
      <c r="C40" s="140"/>
      <c r="D40" s="141"/>
      <c r="E40" s="134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208" t="s">
        <v>184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9.5" customHeight="1">
      <c r="A42" s="1"/>
      <c r="B42" s="43"/>
      <c r="C42" s="206" t="s">
        <v>128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11"/>
      <c r="Q42" s="11"/>
      <c r="R42" s="12" t="s">
        <v>164</v>
      </c>
    </row>
    <row r="43" spans="1:18" ht="19.5" customHeight="1" thickBot="1">
      <c r="A43" s="1"/>
      <c r="B43" s="207" t="s">
        <v>24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8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0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0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8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8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8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8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0</v>
      </c>
      <c r="M51" s="15"/>
      <c r="N51" s="15"/>
      <c r="O51" s="15"/>
      <c r="P51" s="54"/>
      <c r="Q51" s="55"/>
      <c r="R51" s="53">
        <f t="shared" si="1"/>
        <v>0</v>
      </c>
    </row>
    <row r="52" spans="1:18" ht="19.5" customHeight="1">
      <c r="A52" s="40" t="s">
        <v>149</v>
      </c>
      <c r="B52" s="78" t="s">
        <v>78</v>
      </c>
      <c r="C52" s="108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8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>
        <v>635000</v>
      </c>
      <c r="K53" s="15"/>
      <c r="L53" s="15"/>
      <c r="M53" s="15"/>
      <c r="N53" s="15"/>
      <c r="O53" s="15"/>
      <c r="P53" s="54"/>
      <c r="Q53" s="55"/>
      <c r="R53" s="53">
        <f t="shared" si="1"/>
        <v>6754455</v>
      </c>
    </row>
    <row r="54" spans="1:18" ht="19.5" customHeight="1">
      <c r="A54" s="40" t="s">
        <v>151</v>
      </c>
      <c r="B54" s="78" t="s">
        <v>76</v>
      </c>
      <c r="C54" s="108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3"/>
      <c r="D55" s="21" t="s">
        <v>130</v>
      </c>
      <c r="E55" s="77"/>
      <c r="F55" s="15"/>
      <c r="G55" s="16">
        <v>3636680</v>
      </c>
      <c r="H55" s="16">
        <v>3500000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7486680</v>
      </c>
    </row>
    <row r="56" spans="1:18" ht="19.5" customHeight="1">
      <c r="A56" s="40" t="s">
        <v>153</v>
      </c>
      <c r="B56" s="78" t="s">
        <v>167</v>
      </c>
      <c r="C56" s="103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3"/>
      <c r="D57" s="73" t="s">
        <v>130</v>
      </c>
      <c r="E57" s="77"/>
      <c r="F57" s="15"/>
      <c r="G57" s="16"/>
      <c r="H57" s="16">
        <v>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0</v>
      </c>
    </row>
    <row r="58" spans="1:18" ht="19.5" customHeight="1">
      <c r="A58" s="40" t="s">
        <v>155</v>
      </c>
      <c r="B58" s="78" t="s">
        <v>98</v>
      </c>
      <c r="C58" s="103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3"/>
      <c r="D59" s="21" t="s">
        <v>130</v>
      </c>
      <c r="E59" s="94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5"/>
      <c r="Q59" s="96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7" t="s">
        <v>102</v>
      </c>
      <c r="D60" s="73" t="s">
        <v>161</v>
      </c>
      <c r="E60" s="94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5"/>
      <c r="Q60" s="96"/>
      <c r="R60" s="53">
        <f t="shared" si="1"/>
        <v>12251174</v>
      </c>
    </row>
    <row r="61" spans="1:18" ht="19.5" customHeight="1">
      <c r="A61" s="40" t="s">
        <v>158</v>
      </c>
      <c r="B61" s="83"/>
      <c r="C61" s="111"/>
      <c r="D61" s="21" t="s">
        <v>130</v>
      </c>
      <c r="E61" s="94"/>
      <c r="F61" s="23"/>
      <c r="G61" s="24">
        <v>4786012</v>
      </c>
      <c r="H61" s="24"/>
      <c r="I61" s="23">
        <v>3389500</v>
      </c>
      <c r="J61" s="23">
        <v>153396713</v>
      </c>
      <c r="K61" s="23">
        <v>7465162</v>
      </c>
      <c r="L61" s="23"/>
      <c r="M61" s="23"/>
      <c r="N61" s="23"/>
      <c r="O61" s="23"/>
      <c r="P61" s="95"/>
      <c r="Q61" s="96"/>
      <c r="R61" s="53">
        <f t="shared" si="1"/>
        <v>169037387</v>
      </c>
    </row>
    <row r="62" spans="1:18" ht="19.5" customHeight="1">
      <c r="A62" s="40" t="s">
        <v>159</v>
      </c>
      <c r="B62" s="92" t="s">
        <v>171</v>
      </c>
      <c r="C62" s="111" t="s">
        <v>172</v>
      </c>
      <c r="D62" s="73" t="s">
        <v>161</v>
      </c>
      <c r="E62" s="94"/>
      <c r="F62" s="23"/>
      <c r="G62" s="24"/>
      <c r="H62" s="24"/>
      <c r="I62" s="23"/>
      <c r="J62" s="23"/>
      <c r="K62" s="23"/>
      <c r="L62" s="23"/>
      <c r="M62" s="23"/>
      <c r="N62" s="23"/>
      <c r="O62" s="23"/>
      <c r="P62" s="95"/>
      <c r="Q62" s="96"/>
      <c r="R62" s="53">
        <f t="shared" si="1"/>
        <v>0</v>
      </c>
    </row>
    <row r="63" spans="1:18" ht="19.5" customHeight="1">
      <c r="A63" s="40" t="s">
        <v>160</v>
      </c>
      <c r="B63" s="83"/>
      <c r="C63" s="111"/>
      <c r="D63" s="73" t="s">
        <v>130</v>
      </c>
      <c r="E63" s="94">
        <v>634000</v>
      </c>
      <c r="F63" s="23">
        <v>219000</v>
      </c>
      <c r="G63" s="24"/>
      <c r="H63" s="24"/>
      <c r="I63" s="23"/>
      <c r="J63" s="23"/>
      <c r="K63" s="23"/>
      <c r="L63" s="23"/>
      <c r="M63" s="23"/>
      <c r="N63" s="23"/>
      <c r="O63" s="23"/>
      <c r="P63" s="95"/>
      <c r="Q63" s="96"/>
      <c r="R63" s="53">
        <f t="shared" si="1"/>
        <v>853000</v>
      </c>
    </row>
    <row r="64" spans="1:18" ht="19.5" customHeight="1">
      <c r="A64" s="40" t="s">
        <v>169</v>
      </c>
      <c r="B64" s="83">
        <v>107080</v>
      </c>
      <c r="C64" s="112" t="s">
        <v>125</v>
      </c>
      <c r="D64" s="73" t="s">
        <v>161</v>
      </c>
      <c r="E64" s="94">
        <v>545022</v>
      </c>
      <c r="F64" s="23">
        <v>106276</v>
      </c>
      <c r="G64" s="24">
        <v>2112952</v>
      </c>
      <c r="H64" s="24"/>
      <c r="I64" s="23"/>
      <c r="J64" s="23"/>
      <c r="K64" s="23"/>
      <c r="L64" s="23"/>
      <c r="M64" s="23"/>
      <c r="N64" s="23"/>
      <c r="O64" s="23"/>
      <c r="P64" s="23"/>
      <c r="Q64" s="96"/>
      <c r="R64" s="53">
        <f t="shared" si="1"/>
        <v>2764250</v>
      </c>
    </row>
    <row r="65" spans="1:18" ht="19.5" customHeight="1">
      <c r="A65" s="40" t="s">
        <v>170</v>
      </c>
      <c r="B65" s="83"/>
      <c r="C65" s="191"/>
      <c r="D65" s="21" t="s">
        <v>130</v>
      </c>
      <c r="E65" s="192">
        <v>545022</v>
      </c>
      <c r="F65" s="23">
        <v>106276</v>
      </c>
      <c r="G65" s="24">
        <v>2612120</v>
      </c>
      <c r="H65" s="24"/>
      <c r="I65" s="23"/>
      <c r="J65" s="23"/>
      <c r="K65" s="23"/>
      <c r="L65" s="23"/>
      <c r="M65" s="23"/>
      <c r="N65" s="23"/>
      <c r="O65" s="23"/>
      <c r="P65" s="23"/>
      <c r="Q65" s="96"/>
      <c r="R65" s="53">
        <f t="shared" si="1"/>
        <v>3263418</v>
      </c>
    </row>
    <row r="66" spans="1:18" ht="19.5" customHeight="1">
      <c r="A66" s="40" t="s">
        <v>173</v>
      </c>
      <c r="B66" s="83">
        <v>62020</v>
      </c>
      <c r="C66" s="191" t="s">
        <v>180</v>
      </c>
      <c r="D66" s="183" t="s">
        <v>161</v>
      </c>
      <c r="E66" s="193"/>
      <c r="F66" s="194"/>
      <c r="G66" s="195"/>
      <c r="H66" s="195"/>
      <c r="I66" s="194"/>
      <c r="J66" s="194"/>
      <c r="K66" s="194"/>
      <c r="L66" s="194"/>
      <c r="M66" s="194"/>
      <c r="N66" s="194"/>
      <c r="O66" s="194"/>
      <c r="P66" s="194"/>
      <c r="Q66" s="196"/>
      <c r="R66" s="53">
        <f t="shared" si="1"/>
        <v>0</v>
      </c>
    </row>
    <row r="67" spans="1:18" ht="19.5" customHeight="1" thickBot="1">
      <c r="A67" s="40" t="s">
        <v>174</v>
      </c>
      <c r="B67" s="190"/>
      <c r="C67" s="153"/>
      <c r="D67" s="201" t="s">
        <v>130</v>
      </c>
      <c r="E67" s="197"/>
      <c r="F67" s="198"/>
      <c r="G67" s="199"/>
      <c r="H67" s="199"/>
      <c r="I67" s="198"/>
      <c r="J67" s="198">
        <v>17399000</v>
      </c>
      <c r="K67" s="198"/>
      <c r="L67" s="198"/>
      <c r="M67" s="198"/>
      <c r="N67" s="198"/>
      <c r="O67" s="198"/>
      <c r="P67" s="198"/>
      <c r="Q67" s="200"/>
      <c r="R67" s="53">
        <f t="shared" si="1"/>
        <v>17399000</v>
      </c>
    </row>
    <row r="68" spans="1:19" s="26" customFormat="1" ht="15" customHeight="1" thickBot="1">
      <c r="A68" s="40" t="s">
        <v>178</v>
      </c>
      <c r="B68" s="136"/>
      <c r="C68" s="137" t="s">
        <v>38</v>
      </c>
      <c r="D68" s="122" t="s">
        <v>161</v>
      </c>
      <c r="E68" s="156">
        <f>SUM(E6+E8+E10+E12+E14+E16+E18+E20+E22+E24+E26+E28+E30+E32+E34+E36+E46+E48+E50+E52+E54+E58+E60+E64)</f>
        <v>28229290</v>
      </c>
      <c r="F68" s="156">
        <f aca="true" t="shared" si="2" ref="F68:Q68">SUM(F6+F8+F10+F12+F14+F16+F18+F20+F22+F24+F26+F28+F30+F32+F34+F36+F46+F48+F50+F52+F54+F58+F60+F64)</f>
        <v>5528836</v>
      </c>
      <c r="G68" s="156">
        <f t="shared" si="2"/>
        <v>62204411</v>
      </c>
      <c r="H68" s="156">
        <f>SUM(H6+H8+H10+H12+H14+H16+H18+H20+H22+H24+H26+H28+H30+H32+H34+H36+H46+H48+H50+H52+H54+H56+H58+H60+H64)</f>
        <v>2600000</v>
      </c>
      <c r="I68" s="156">
        <f t="shared" si="2"/>
        <v>109600410</v>
      </c>
      <c r="J68" s="156">
        <f t="shared" si="2"/>
        <v>2984500</v>
      </c>
      <c r="K68" s="156">
        <f t="shared" si="2"/>
        <v>136058717</v>
      </c>
      <c r="L68" s="156">
        <f t="shared" si="2"/>
        <v>2000000</v>
      </c>
      <c r="M68" s="156">
        <f t="shared" si="2"/>
        <v>0</v>
      </c>
      <c r="N68" s="156">
        <f t="shared" si="2"/>
        <v>0</v>
      </c>
      <c r="O68" s="156">
        <f t="shared" si="2"/>
        <v>1500000</v>
      </c>
      <c r="P68" s="156">
        <f t="shared" si="2"/>
        <v>7943178</v>
      </c>
      <c r="Q68" s="156">
        <f t="shared" si="2"/>
        <v>4511220</v>
      </c>
      <c r="R68" s="156">
        <f>SUM(R6+R8+R10+R12+R14+R16+R18+R20+R22+R24+R26+R28+R30+R32+R34+R36+R46+R48+R50+R52+R54+R58+R60+R64)</f>
        <v>363160562</v>
      </c>
      <c r="S68" s="56"/>
    </row>
    <row r="69" spans="1:19" s="26" customFormat="1" ht="21.75" customHeight="1" thickBot="1">
      <c r="A69" s="40" t="s">
        <v>179</v>
      </c>
      <c r="B69" s="133"/>
      <c r="C69" s="132"/>
      <c r="D69" s="122" t="s">
        <v>130</v>
      </c>
      <c r="E69" s="157">
        <f>SUM(E7+E9+E11+E13+E15+E17+E19+E21+E23+E25+E27+E29+E31+E33+E35+E37+E47+E49+E51+E53+E55+E59+E61+E63+E65)</f>
        <v>34268781</v>
      </c>
      <c r="F69" s="157">
        <f>SUM(F7+F9+F11+F13+F15+F17+F19+F21+F23+F25+F27+F29+F31+F33+F35+F37+F47+F49+F51+F53+F55+F59+F61+F63+F65)</f>
        <v>6201014</v>
      </c>
      <c r="G69" s="157">
        <f aca="true" t="shared" si="3" ref="G69:Q69">SUM(G7+G9+G11+G13+G15+G17+G19+G21+G23+G25+G27+G29+G31+G33+G35+G37+G47+G49+G51+G53+G55+G59+G61+G63+G65)</f>
        <v>77720069</v>
      </c>
      <c r="H69" s="157">
        <f t="shared" si="3"/>
        <v>3500000</v>
      </c>
      <c r="I69" s="157">
        <f>SUM(I7+I9+I11+I13+I15+I17+I19+I21+I23+I25+I27+I29+I31+I33+I35+I37+I47+I49+I51+I53+I55+I59+I61+I63+I65)</f>
        <v>122049009</v>
      </c>
      <c r="J69" s="157">
        <f>SUM(J7+J9+J11+J13+J15+J17+J19+J21+J23+J25+J27+J29+J31+J33+J35+J37+J47+J49+J51+J53+J55+J59+J61+J63+J65+J67)</f>
        <v>172753213</v>
      </c>
      <c r="K69" s="157">
        <f t="shared" si="3"/>
        <v>172947433</v>
      </c>
      <c r="L69" s="157">
        <f>SUM(L7+L9+L11+L13+L15+L17+L19+L21+L23+L25+L27+L29+L31+L33+L35+L37+L47+L49+L51+L53+L55+L59+L61+L63+L65)</f>
        <v>0</v>
      </c>
      <c r="M69" s="157">
        <f t="shared" si="3"/>
        <v>0</v>
      </c>
      <c r="N69" s="157">
        <f t="shared" si="3"/>
        <v>0</v>
      </c>
      <c r="O69" s="157">
        <f t="shared" si="3"/>
        <v>1500000</v>
      </c>
      <c r="P69" s="157">
        <f>SUM(P7+P9+P11+P13+P15+P17+P19+P21+P23+P25+P27+P29+P31+P33+P35+P37+P47+P49+P51+P53+P55+P59+P61+P63+P65)</f>
        <v>20050114</v>
      </c>
      <c r="Q69" s="157">
        <f t="shared" si="3"/>
        <v>4511220</v>
      </c>
      <c r="R69" s="157">
        <f>SUM(R7+R9+R11+R13+R15+R17+R19+R21+R23+R25+R27+R29+R31+R33+R35+R37+R47+R49+R51+R53+R55+R57+R59+R61+R63+R65+R67)</f>
        <v>615500853</v>
      </c>
      <c r="S69" s="56"/>
    </row>
    <row r="70" spans="1:19" s="26" customFormat="1" ht="12.75" customHeight="1">
      <c r="A70" s="57"/>
      <c r="B70" s="58"/>
      <c r="C70" s="59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19"/>
      <c r="S70" s="56"/>
    </row>
    <row r="71" spans="1:18" ht="15">
      <c r="A71" s="61"/>
      <c r="B71" s="62"/>
      <c r="E71" s="63"/>
      <c r="F71" s="63"/>
      <c r="G71" s="64"/>
      <c r="H71" s="64"/>
      <c r="J71" s="202"/>
      <c r="K71" s="202"/>
      <c r="L71" s="2"/>
      <c r="M71" s="2"/>
      <c r="R71" s="65"/>
    </row>
    <row r="72" spans="1:18" ht="15">
      <c r="A72" s="66"/>
      <c r="B72" s="62"/>
      <c r="G72" s="67" t="s">
        <v>39</v>
      </c>
      <c r="H72" s="67"/>
      <c r="K72" s="67" t="s">
        <v>40</v>
      </c>
      <c r="L72" s="67"/>
      <c r="R72" s="65"/>
    </row>
  </sheetData>
  <sheetProtection/>
  <mergeCells count="7">
    <mergeCell ref="C2:O2"/>
    <mergeCell ref="B3:P3"/>
    <mergeCell ref="J71:K71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2020-04-30T06:39:28Z</cp:lastPrinted>
  <dcterms:created xsi:type="dcterms:W3CDTF">2012-02-01T19:03:49Z</dcterms:created>
  <dcterms:modified xsi:type="dcterms:W3CDTF">2020-04-30T06:40:12Z</dcterms:modified>
  <cp:category/>
  <cp:version/>
  <cp:contentType/>
  <cp:contentStatus/>
</cp:coreProperties>
</file>