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25" windowWidth="11340" windowHeight="8835" tabRatio="841" firstSheet="11" activeTab="19"/>
  </bookViews>
  <sheets>
    <sheet name="2. melléklet" sheetId="1" r:id="rId1"/>
    <sheet name="2.a melléklet" sheetId="2" r:id="rId2"/>
    <sheet name="2.b melléklet" sheetId="3" r:id="rId3"/>
    <sheet name="2.c melléklet" sheetId="4" r:id="rId4"/>
    <sheet name="2.d melléklet" sheetId="5" r:id="rId5"/>
    <sheet name="2.e melléklet" sheetId="6" r:id="rId6"/>
    <sheet name="3. melléklet" sheetId="7" r:id="rId7"/>
    <sheet name="3.a melléklet" sheetId="8" r:id="rId8"/>
    <sheet name="3.b melléklet" sheetId="9" r:id="rId9"/>
    <sheet name="3.c melléklet" sheetId="10" r:id="rId10"/>
    <sheet name="3.d melléklet" sheetId="11" r:id="rId11"/>
    <sheet name="3.e melléklet" sheetId="12" r:id="rId12"/>
    <sheet name="4.sz.melléklet" sheetId="13" r:id="rId13"/>
    <sheet name="5a.sz.melléklet" sheetId="14" r:id="rId14"/>
    <sheet name="5b.sz.melléklet" sheetId="15" r:id="rId15"/>
    <sheet name="6.sz.melléklet" sheetId="16" r:id="rId16"/>
    <sheet name="7.sz.melléklet" sheetId="17" r:id="rId17"/>
    <sheet name="9.sz.melléklet" sheetId="18" r:id="rId18"/>
    <sheet name="10.sz.melléklet" sheetId="19" r:id="rId19"/>
    <sheet name="11.sz.melléklet" sheetId="20" r:id="rId20"/>
    <sheet name="Munka1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Key1" localSheetId="19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9" hidden="1">#REF!</definedName>
    <definedName name="_Key2" localSheetId="13" hidden="1">#REF!</definedName>
    <definedName name="_Key2" localSheetId="14" hidden="1">#REF!</definedName>
    <definedName name="_Key2" hidden="1">#REF!</definedName>
    <definedName name="_Order1" hidden="1">255</definedName>
    <definedName name="_Order2" hidden="1">255</definedName>
    <definedName name="_Sort" localSheetId="19" hidden="1">#REF!</definedName>
    <definedName name="_Sort" localSheetId="13" hidden="1">#REF!</definedName>
    <definedName name="_Sort" localSheetId="14" hidden="1">#REF!</definedName>
    <definedName name="_Sort" hidden="1">#REF!</definedName>
    <definedName name="aa" localSheetId="19" hidden="1">#REF!</definedName>
    <definedName name="aa" localSheetId="13" hidden="1">#REF!</definedName>
    <definedName name="aa" localSheetId="14" hidden="1">#REF!</definedName>
    <definedName name="aa" hidden="1">#REF!</definedName>
    <definedName name="aaa" localSheetId="19" hidden="1">#REF!</definedName>
    <definedName name="aaa" localSheetId="13" hidden="1">#REF!</definedName>
    <definedName name="aaa" localSheetId="14" hidden="1">#REF!</definedName>
    <definedName name="aaa" hidden="1">#REF!</definedName>
    <definedName name="aaaaa" localSheetId="19">#REF!</definedName>
    <definedName name="aaaaa" localSheetId="13">#REF!</definedName>
    <definedName name="aaaaa" localSheetId="14">#REF!</definedName>
    <definedName name="aaaaa">#REF!</definedName>
    <definedName name="aaaaaa" localSheetId="19">#REF!</definedName>
    <definedName name="aaaaaa" localSheetId="13">#REF!</definedName>
    <definedName name="aaaaaa" localSheetId="14">#REF!</definedName>
    <definedName name="aaaaaa">#REF!</definedName>
    <definedName name="ADATBÁZIS_MÉ" localSheetId="19">#REF!</definedName>
    <definedName name="ADATBÁZIS_MÉ" localSheetId="13">#REF!</definedName>
    <definedName name="ADATBÁZIS_MÉ" localSheetId="14">#REF!</definedName>
    <definedName name="ADATBÁZIS_MÉ">#REF!</definedName>
    <definedName name="f" localSheetId="19">#REF!</definedName>
    <definedName name="f" localSheetId="13">#REF!</definedName>
    <definedName name="f" localSheetId="14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Titles" localSheetId="0">'2. melléklet'!$1:$6</definedName>
    <definedName name="_xlnm.Print_Titles" localSheetId="6">'3. melléklet'!$8:$8</definedName>
    <definedName name="_xlnm.Print_Titles" localSheetId="16">'7.sz.melléklet'!$A:$B</definedName>
    <definedName name="_xlnm.Print_Area" localSheetId="18">'10.sz.melléklet'!$A$1:$M$53</definedName>
    <definedName name="_xlnm.Print_Area" localSheetId="0">'2. melléklet'!$A$1:$G$146</definedName>
    <definedName name="_xlnm.Print_Area" localSheetId="13">'5a.sz.melléklet'!$A$1:$C$36</definedName>
    <definedName name="_xlnm.Print_Area" localSheetId="14">'5b.sz.melléklet'!$A$1:$C$19</definedName>
    <definedName name="_xlnm.Print_Area" localSheetId="15">'6.sz.melléklet'!$A$1:$L$65</definedName>
    <definedName name="_xlnm.Print_Area" localSheetId="17">'9.sz.melléklet'!$A$1:$C$33</definedName>
  </definedNames>
  <calcPr fullCalcOnLoad="1"/>
</workbook>
</file>

<file path=xl/comments19.xml><?xml version="1.0" encoding="utf-8"?>
<comments xmlns="http://schemas.openxmlformats.org/spreadsheetml/2006/main">
  <authors>
    <author>felhasznalo4</author>
  </authors>
  <commentList>
    <comment ref="J34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73.500 Ft</t>
        </r>
      </text>
    </comment>
    <comment ref="J38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98.000 Ft</t>
        </r>
      </text>
    </comment>
    <comment ref="F43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122.000 Ft</t>
        </r>
      </text>
    </comment>
    <comment ref="F48" authorId="0">
      <text>
        <r>
          <rPr>
            <b/>
            <sz val="9"/>
            <rFont val="Tahoma"/>
            <family val="2"/>
          </rPr>
          <t>felhasznalo4:</t>
        </r>
        <r>
          <rPr>
            <sz val="9"/>
            <rFont val="Tahoma"/>
            <family val="2"/>
          </rPr>
          <t xml:space="preserve">
1.370 Ft/óra,3óra/hét</t>
        </r>
      </text>
    </comment>
  </commentList>
</comments>
</file>

<file path=xl/sharedStrings.xml><?xml version="1.0" encoding="utf-8"?>
<sst xmlns="http://schemas.openxmlformats.org/spreadsheetml/2006/main" count="1891" uniqueCount="502">
  <si>
    <t>Megnevezés</t>
  </si>
  <si>
    <t>I.</t>
  </si>
  <si>
    <t>MŰKÖDÉSI BEVÉTELEK</t>
  </si>
  <si>
    <t>1.</t>
  </si>
  <si>
    <t>2.</t>
  </si>
  <si>
    <t>Illetékek</t>
  </si>
  <si>
    <t>Helyi adó</t>
  </si>
  <si>
    <t>Átengedett központi adók</t>
  </si>
  <si>
    <t>II.</t>
  </si>
  <si>
    <t>Fejlesztési célú támogatások</t>
  </si>
  <si>
    <t>3.</t>
  </si>
  <si>
    <t>Pénzügyi befektetések bevételei</t>
  </si>
  <si>
    <t>MINDÖSSZESEN</t>
  </si>
  <si>
    <t>ÉRTÉKPAPÍROK ÉRTÉKESÍTÉSÉNEK BEVÉTELE</t>
  </si>
  <si>
    <t>3.1</t>
  </si>
  <si>
    <t>Központosított előirányzatokból működési célúak</t>
  </si>
  <si>
    <t>3.2</t>
  </si>
  <si>
    <t>3.3</t>
  </si>
  <si>
    <t>Helyi önkormányzatok kiegészítő támogatása</t>
  </si>
  <si>
    <t>3.4</t>
  </si>
  <si>
    <t>4.</t>
  </si>
  <si>
    <t>Intézményi működési bevételek</t>
  </si>
  <si>
    <t>Bírságok, pótlékok és egyéb sajátos bevételek</t>
  </si>
  <si>
    <t>Előző évi működési célú előirányzat-maradvány, pénzmaradvány átvétel</t>
  </si>
  <si>
    <t>Előző évi költségvetési kiegészítések, visszatérülések</t>
  </si>
  <si>
    <t>Tárgyi eszközök, immetariális javak értékesítése</t>
  </si>
  <si>
    <t>1.1</t>
  </si>
  <si>
    <t>1.2</t>
  </si>
  <si>
    <t>FELHALMOZÁSI BEVÉTELEK</t>
  </si>
  <si>
    <t>2.1</t>
  </si>
  <si>
    <t>Központosított előirányzatokból fejlesztési célúak</t>
  </si>
  <si>
    <t>2.2</t>
  </si>
  <si>
    <t>Előző évi felhalmozási célú előirányzat-maradvány, pénzmaradvány átvétel</t>
  </si>
  <si>
    <t>KTGVETÉSI HIÁNY BELSŐ FINANSZ. MEGHALADÓ ÖSSZEGÉNEK KÜLSŐ FINANSZÍROZÁSÁRA SZOLGÁLÓ BEVÉTELEK</t>
  </si>
  <si>
    <t>Működési célú bevételek</t>
  </si>
  <si>
    <t>Felhalmozási célú bevételek</t>
  </si>
  <si>
    <t>HITELEK FELVÉTELE ÉS KÖTVÉNYKIB. BEVÉTELE</t>
  </si>
  <si>
    <t>Felhalmozási célú hitel felvétele és                                kötvénykibocsátás felhalmozási célra</t>
  </si>
  <si>
    <t>2.3</t>
  </si>
  <si>
    <t>2.4</t>
  </si>
  <si>
    <t>Közhatalmi bevételek</t>
  </si>
  <si>
    <t>Egyéb saját működési bevétel</t>
  </si>
  <si>
    <t>Működési célú ÁFA bevételek visszatérülése</t>
  </si>
  <si>
    <t>- SZJA helyben</t>
  </si>
  <si>
    <t>- SZJA jövedelemkülönbség mérséklése</t>
  </si>
  <si>
    <t xml:space="preserve">         ebből: SZJA összesen</t>
  </si>
  <si>
    <t>- Áru és készletértékesítés</t>
  </si>
  <si>
    <t>- Szolgáltatások ellenértéke</t>
  </si>
  <si>
    <t>- Egyéb sajátos bevételek</t>
  </si>
  <si>
    <t>- Továbbszámlázott szolgáltatások értéke</t>
  </si>
  <si>
    <t>- Bérleti és lízingdíjak</t>
  </si>
  <si>
    <t>- Alkalmazottak térítése</t>
  </si>
  <si>
    <t>- Kiszámlázott termékek és szolgáltatások ÁFÁ-ja</t>
  </si>
  <si>
    <t>- Értékesített tárgyi eszközök ÁFÁ-ja</t>
  </si>
  <si>
    <t>- Fordított adózás miatti ÁFA</t>
  </si>
  <si>
    <t>- Építményadó</t>
  </si>
  <si>
    <t>- Telekadó</t>
  </si>
  <si>
    <t>- Magánszemélyek kommunális adója</t>
  </si>
  <si>
    <t>- Könyvtári érdekeltségnövelő</t>
  </si>
  <si>
    <t xml:space="preserve">                       - Közhasznú</t>
  </si>
  <si>
    <t xml:space="preserve">                       - Rövid foglalkoztatás</t>
  </si>
  <si>
    <t xml:space="preserve">                       - Hosszú foglalkoztatás</t>
  </si>
  <si>
    <t xml:space="preserve">                       - TÁMOP keretében</t>
  </si>
  <si>
    <t>- Helyi Önkormányzattól</t>
  </si>
  <si>
    <t>- Többcélú Kistérségi Társulástól</t>
  </si>
  <si>
    <t>- Elkülönített Állami Alaptól</t>
  </si>
  <si>
    <t xml:space="preserve">              - Munkaerőpiaci Alaptól</t>
  </si>
  <si>
    <t>- Non-profit szervezettől</t>
  </si>
  <si>
    <t>- Egyházaktól</t>
  </si>
  <si>
    <t>- Háztartásoktól</t>
  </si>
  <si>
    <t>- Vállakozásoktól</t>
  </si>
  <si>
    <t>- EU költségvetéséből</t>
  </si>
  <si>
    <t>- Központi forrásból</t>
  </si>
  <si>
    <t>- Egyéb</t>
  </si>
  <si>
    <t>- Oszalék, hozambevétel</t>
  </si>
  <si>
    <t>- Tartós részesedések értékesítése</t>
  </si>
  <si>
    <t>- Felhalmozási kamatbevételek</t>
  </si>
  <si>
    <t>- Realizált árfolyamnyereség</t>
  </si>
  <si>
    <t>- Lakossági közműfejlesztési támogatás</t>
  </si>
  <si>
    <t>- Felhalmozási kiadásokhoz kapcs. ÁFA visszatérülés</t>
  </si>
  <si>
    <t>- Működési kiadásokhoz kapcs. ÁFA visszatérülés</t>
  </si>
  <si>
    <t>- Különféle bírságok</t>
  </si>
  <si>
    <t>- Helyszíni és szabálysértési bírság</t>
  </si>
  <si>
    <t>- Talajterhelési díj</t>
  </si>
  <si>
    <t>- Egyéb sajátos folyó bevételek</t>
  </si>
  <si>
    <t>KTGVETÉSI KIADÁSOK ÉS KTGVETÉSI BEVÉTELEK ÖSSZESÍTÉSÉNEK EGYENLEGE, HIÁNY</t>
  </si>
  <si>
    <t xml:space="preserve"> - Gyermekélelmezési feladatok /nyári gyermekétk./</t>
  </si>
  <si>
    <t xml:space="preserve"> - Bérpolitikai támogatás kereset kiegészítés</t>
  </si>
  <si>
    <t>- Kötbér egyéb kártérítés,kamat</t>
  </si>
  <si>
    <t>- Vállakozásoktól/TIOP</t>
  </si>
  <si>
    <t>- Iparűzési adó</t>
  </si>
  <si>
    <t xml:space="preserve">- Idegenforgalmi adó épület után </t>
  </si>
  <si>
    <t>- Gépjárműadó 2013-ban 40%</t>
  </si>
  <si>
    <t>Működési célu támogatások államháztartáson.belülről</t>
  </si>
  <si>
    <t>3.1.1</t>
  </si>
  <si>
    <t>Helyi önk.működésének általános támogatása</t>
  </si>
  <si>
    <t>3.1.2</t>
  </si>
  <si>
    <t>3.1.3</t>
  </si>
  <si>
    <t>3.1.4</t>
  </si>
  <si>
    <t>Helyi önk.által.működési és ágazati felad.támogatása</t>
  </si>
  <si>
    <t>Önkormányzat önmaga</t>
  </si>
  <si>
    <t xml:space="preserve"> bevételei kiemelt előirányzatonként, részletes</t>
  </si>
  <si>
    <t>Tel.önk.köznev és gyermekétkeztetési.támogatása</t>
  </si>
  <si>
    <t>Telep.önk.szociális.és gyermekjólét támogatása</t>
  </si>
  <si>
    <t>Telep.önk.kulturális támogatása</t>
  </si>
  <si>
    <t>- Üdülőhelyi  feladatok</t>
  </si>
  <si>
    <t xml:space="preserve"> Központi költségvetési szervtől</t>
  </si>
  <si>
    <t xml:space="preserve"> TB-től</t>
  </si>
  <si>
    <t>Fejezeti kezelésű el.-tól</t>
  </si>
  <si>
    <t xml:space="preserve"> Helyi Önkormányzattól</t>
  </si>
  <si>
    <t>Többcélú Kistérségi Társulástól</t>
  </si>
  <si>
    <t xml:space="preserve"> Egyéb vállalkozásoktól</t>
  </si>
  <si>
    <t>Működési célú átvett pénzeszköz</t>
  </si>
  <si>
    <t>- Lakott külter.kapcs.feladatok támogatása</t>
  </si>
  <si>
    <t xml:space="preserve">-EU költségvetésből </t>
  </si>
  <si>
    <t>5.</t>
  </si>
  <si>
    <t>TÁRGYÉVI MŰKÖDÉSI KÖLTSÉGVETÉSI BEVÉTELEK ÖSSZESEN</t>
  </si>
  <si>
    <t>Pénzmaradvány igénybevétel működési célra</t>
  </si>
  <si>
    <t>KÖLTSÉGVETÉSI MŰKÖDÉSI BEVÉTELEK ÖSSZESEN</t>
  </si>
  <si>
    <t>Felhalmozási  bevételek</t>
  </si>
  <si>
    <t>Felhalmozási támogatások államháztartáson belülről</t>
  </si>
  <si>
    <t>2.2.1</t>
  </si>
  <si>
    <t>EU-s forrásokból származó pénzeszköz</t>
  </si>
  <si>
    <t>2.2.2</t>
  </si>
  <si>
    <t>Helyi önkormányzattól származó pénzeszköz</t>
  </si>
  <si>
    <t>Felhalmozási célú átvett pénzeszköz</t>
  </si>
  <si>
    <t>TÁRGYÉVI FELHALMOZÁSI BEVÉTELEK ÖSSZESEN</t>
  </si>
  <si>
    <t>FELHALMOZÁSI BEVÉTELEK ÖSSZESEN</t>
  </si>
  <si>
    <t xml:space="preserve"> Költségvetési hiány külső finanszírozására szolgáló bevételek</t>
  </si>
  <si>
    <t xml:space="preserve">FINANSZÍROZÁSI BEVÉTELEK ÖSSZESEN </t>
  </si>
  <si>
    <t>KÖLTSÉGVETÉSI BEVÉTELEK ÖSSZESEN (I.+II.)</t>
  </si>
  <si>
    <t>6. számú melléklet</t>
  </si>
  <si>
    <t>Mikepércs Község Önkormányzat</t>
  </si>
  <si>
    <t>Felhalmozási bevételek és kiadások mérlege</t>
  </si>
  <si>
    <t xml:space="preserve"> </t>
  </si>
  <si>
    <t>eFt-ban</t>
  </si>
  <si>
    <t>BEVÉTELEK (ÁFA-val)</t>
  </si>
  <si>
    <t>KIADÁSOK (ÁFA-val)</t>
  </si>
  <si>
    <t>I. Bevételek</t>
  </si>
  <si>
    <t>I.1. Intézményi működési bevételek</t>
  </si>
  <si>
    <t>Saját forrás *</t>
  </si>
  <si>
    <t>1.6 Általános forgalmi adó-bev., -visszatérülések</t>
  </si>
  <si>
    <t>I.2. Önkormányzatok sajátos bevételei</t>
  </si>
  <si>
    <t>"Vis maior: Önkormányzati utak helyreállítása" /a saját forrás és a támogatással finanszírozott kiadás is betervezésre került/</t>
  </si>
  <si>
    <t>Támogatás</t>
  </si>
  <si>
    <t>2.2. Helyi adók</t>
  </si>
  <si>
    <t xml:space="preserve">   - Magánszemélyek kommunális adója</t>
  </si>
  <si>
    <t>Összesen</t>
  </si>
  <si>
    <t>2.3. Átengedett központi adók</t>
  </si>
  <si>
    <t>"IKSZT felújítás" /a saját forrás és a támogatással finanszírozott kiadás is betervezésre került/</t>
  </si>
  <si>
    <t xml:space="preserve">   - SZJA helyben maradó rész. (Lakáshoz jutási támogatás)</t>
  </si>
  <si>
    <t>II. Támogatások</t>
  </si>
  <si>
    <t xml:space="preserve">     "KEOP-7.1.0/11-2011-0022 "Derogációs víziközmű projektek előkészítése" "Szennyvízcsatorna hálózat bővítése Mikepércsen."/a saját forrás a támogatással finanszírozott kiadásés és a visszaigényelhető ÁFA is betervezésre került/</t>
  </si>
  <si>
    <t>2.2. Fejlesztési célú támogatások</t>
  </si>
  <si>
    <t>2.3. Vis maior támogatás</t>
  </si>
  <si>
    <t>ÁFA</t>
  </si>
  <si>
    <t xml:space="preserve">     "Önkormányzati utak helyreállítása" </t>
  </si>
  <si>
    <t>III.Felhalmozási és egyéb tőke jellegű bevételek</t>
  </si>
  <si>
    <t>III.1. Tárgyi eszközök és immat. javak értékesítése</t>
  </si>
  <si>
    <t xml:space="preserve">   - Föld, telek értékesítés</t>
  </si>
  <si>
    <t>III.2. Önk. sajátos felhalmozási és tőkebevételei</t>
  </si>
  <si>
    <t xml:space="preserve">   - Önkormányzati vagyon bérbeadása</t>
  </si>
  <si>
    <t xml:space="preserve">   - Üzemeltetésből, köncesszióból származó bevételek</t>
  </si>
  <si>
    <t>IV. Támogatásértékű bevétel</t>
  </si>
  <si>
    <t>IV.2. Támogatásértékű felhalmozási bevétel össz.</t>
  </si>
  <si>
    <t xml:space="preserve">   - Elkülönített Állami Alapoktól</t>
  </si>
  <si>
    <t xml:space="preserve">        Munkaerőpiaci Alaptól Közfoglalkoztatás eszközbeszerzés</t>
  </si>
  <si>
    <t xml:space="preserve">   - Felh.célú támogatás ért.bev. EU pályázati prg.</t>
  </si>
  <si>
    <t>V. Véglegesen átvett pénzeszköz</t>
  </si>
  <si>
    <t>V.2. Felhalmozási célú pénzeszk. Átvétel államházt. kívülről</t>
  </si>
  <si>
    <t xml:space="preserve">   - Beruh. célú pénzeszköz átvétel háztartásoktól</t>
  </si>
  <si>
    <t xml:space="preserve">   - Felhalmozási célú pénzeszk. átvétel EU kv.-ből</t>
  </si>
  <si>
    <t>VII. Pénzforgalom nélküli bevételek</t>
  </si>
  <si>
    <t>VII.1. Előző évi pénzmaradvány igénybevétel</t>
  </si>
  <si>
    <t>X. Hitelek</t>
  </si>
  <si>
    <t>X.2. Felhalmozási célú hitel felvétele</t>
  </si>
  <si>
    <t>2.1 Rövid lejáratú hitel felvétele (forráshiány)</t>
  </si>
  <si>
    <t>Hosszú lejáratú hitelek tőke törlesztése</t>
  </si>
  <si>
    <t>2.2 Hosszú lejáratú hitel felvétele</t>
  </si>
  <si>
    <t xml:space="preserve">Hosszú lejáratú hitelek kamata </t>
  </si>
  <si>
    <t>Önkormányzat felhalm.bevétel össz:</t>
  </si>
  <si>
    <t>Önkormányzat felhalm.kiad. össz:</t>
  </si>
  <si>
    <t>A * -al jelölt tételek a költségvetési év azon fejlesztési céljai melyek megvalósításához a Magyarország gazdasági stabilitásáról szóló 2011. évi CXCIV. törvény szerinti adósságot keletkeztető ügylet megkötése válik vagy válhat szükségessé!</t>
  </si>
  <si>
    <t>költségvetési kiadás előirányzat-csoportonként, kiemelt előirányzatonként</t>
  </si>
  <si>
    <t>(ezer Ft)</t>
  </si>
  <si>
    <t>Kiemelt EI.</t>
  </si>
  <si>
    <t>I. MŰKÖDÉSI KÖLTSÉGVETÉS előirányzat-csoport</t>
  </si>
  <si>
    <t xml:space="preserve">Személyi juttatások </t>
  </si>
  <si>
    <t>Kötelező feladatok</t>
  </si>
  <si>
    <t xml:space="preserve">Önként vállalt feladatok </t>
  </si>
  <si>
    <t>Állami (államigazgatási) feladatok</t>
  </si>
  <si>
    <t>Munkaadókat terhelő jár. és szoc. hozzájárulási adó</t>
  </si>
  <si>
    <t>Dologi kiadások</t>
  </si>
  <si>
    <t>Ellátottak pénzbeli juttatásai</t>
  </si>
  <si>
    <t>Egyéb működési célú kiadások</t>
  </si>
  <si>
    <t>a. támogatások</t>
  </si>
  <si>
    <t>b. pénzeszköz átadás</t>
  </si>
  <si>
    <t>c. társadalom és szocpol. és egyéb juttatás</t>
  </si>
  <si>
    <t>d. előző évi működési célú pénzmaradvány átadás</t>
  </si>
  <si>
    <t>Áltatános és céltartalék</t>
  </si>
  <si>
    <t>Működési költségvetési kiadások összesen</t>
  </si>
  <si>
    <t>1-5.</t>
  </si>
  <si>
    <t>II. FELHALMOZÁSI KÖLTSÉGVETÉS előirányzat-csoport</t>
  </si>
  <si>
    <t>Beruházások</t>
  </si>
  <si>
    <t>Felújítások</t>
  </si>
  <si>
    <t>Egyéb felhalmozási kiadások</t>
  </si>
  <si>
    <t>Felhalmozási költségvetési kiadások összesen</t>
  </si>
  <si>
    <t>1-3.</t>
  </si>
  <si>
    <t>Finanszírozási kiadások (Hiteltörlesztés)</t>
  </si>
  <si>
    <t>Felhalmozási kiadások összesen</t>
  </si>
  <si>
    <t>Önkormányzat kiadásai mindösszesen</t>
  </si>
  <si>
    <t>e Ft-ban</t>
  </si>
  <si>
    <t>Jogcím</t>
  </si>
  <si>
    <t>Bevételek</t>
  </si>
  <si>
    <t>Kiadások</t>
  </si>
  <si>
    <t>Működési bevételek</t>
  </si>
  <si>
    <t>Működési kiadások</t>
  </si>
  <si>
    <t>I/1.</t>
  </si>
  <si>
    <t>Személyi jutatások</t>
  </si>
  <si>
    <t>Támogatások</t>
  </si>
  <si>
    <t>I/2.</t>
  </si>
  <si>
    <t>Munkaadókat terhelő járulékok</t>
  </si>
  <si>
    <t>Egyéb működési bevételek</t>
  </si>
  <si>
    <t>I/3.</t>
  </si>
  <si>
    <t>Dologi és egyéb folyó kiadások</t>
  </si>
  <si>
    <t>I/4.</t>
  </si>
  <si>
    <t>Egyéb működési kiadások</t>
  </si>
  <si>
    <t>I/4.1.</t>
  </si>
  <si>
    <t>B.</t>
  </si>
  <si>
    <t>Költségvetési bevételek összesen (1.+…+4.)</t>
  </si>
  <si>
    <t>I/4.2.</t>
  </si>
  <si>
    <t>Működési célú pénzeszköz átadás államh. kívülre</t>
  </si>
  <si>
    <t>C.</t>
  </si>
  <si>
    <t>Költségvetési hiány belső finanszírozására szolgáló pénzforgalom nélküli bevételek</t>
  </si>
  <si>
    <t>I/4.3.</t>
  </si>
  <si>
    <t>Társadalom-, szociálpolitikai és egyéb jutt. tám.</t>
  </si>
  <si>
    <t>Bevételek összesen</t>
  </si>
  <si>
    <t>I/4.4.</t>
  </si>
  <si>
    <t>Előző évi működési célú elői-m., pénzm. átad.</t>
  </si>
  <si>
    <t>I/5.</t>
  </si>
  <si>
    <t>III.</t>
  </si>
  <si>
    <t>Támogatási kölcsönök nyújtása, törlesztése</t>
  </si>
  <si>
    <t>Bev. és kiad. egyenlege, működési hiány</t>
  </si>
  <si>
    <t>IV.</t>
  </si>
  <si>
    <t>Pénzforgalom nélküli kiadások</t>
  </si>
  <si>
    <t>D.</t>
  </si>
  <si>
    <t>Költségvetési hiány belső finanszírozását meghaladó összegének külső finanszírozására szolgáló bevételek (hitel) VI.+VII.</t>
  </si>
  <si>
    <t>IV/1.</t>
  </si>
  <si>
    <t>Alap- és vállalkozási tev. közötti elszám.</t>
  </si>
  <si>
    <t>IV/2.</t>
  </si>
  <si>
    <t>E.</t>
  </si>
  <si>
    <t>Finanszírozási kiadások</t>
  </si>
  <si>
    <t>VI.</t>
  </si>
  <si>
    <t>Értékpapírok vásárlásának kiadása</t>
  </si>
  <si>
    <t>VII.</t>
  </si>
  <si>
    <t>Hitelek törlesztése és kötvénybeváltás kiadásai</t>
  </si>
  <si>
    <t>Működési bevételek mindösszesen:</t>
  </si>
  <si>
    <t>Működési kiadások mindösszesen:</t>
  </si>
  <si>
    <t>Felhalmozási bevételek</t>
  </si>
  <si>
    <t>Felhalmozási kiadások</t>
  </si>
  <si>
    <t>II/1.</t>
  </si>
  <si>
    <t>Beruházási kiadások ÁFÁ-val</t>
  </si>
  <si>
    <t>Felhalmozási támogatások</t>
  </si>
  <si>
    <t>II/2.</t>
  </si>
  <si>
    <t>Felújítási kiadások ÁFÁ-val</t>
  </si>
  <si>
    <t>Felhalmozási ÁFA-visszatérítés</t>
  </si>
  <si>
    <t>II/3.</t>
  </si>
  <si>
    <t>Önk. sajátos felh. és tőkej. bev.</t>
  </si>
  <si>
    <t>II/3.1</t>
  </si>
  <si>
    <t>Támogatásértékű felhalmozási kiadások</t>
  </si>
  <si>
    <t>Felhalm. célú támogatás értékű bevétel</t>
  </si>
  <si>
    <t>II/3.2</t>
  </si>
  <si>
    <t>Felhalm. célú pénzeszközátadás áh. kívülre</t>
  </si>
  <si>
    <t>Felhalm. célú pénzeszköz átvétel</t>
  </si>
  <si>
    <t>II/3.3</t>
  </si>
  <si>
    <t>Előző évi felh. célú elői-m., pénzm. átad.</t>
  </si>
  <si>
    <t>Tárgyévi felhalmozási bevételek</t>
  </si>
  <si>
    <t>Támogatási kölcsönök nyújtása, törl.</t>
  </si>
  <si>
    <t>Pénzmaradvány igénybevétel</t>
  </si>
  <si>
    <t>Felhalmozási célú hitelek törlesztése</t>
  </si>
  <si>
    <t>Felhalmozási bevétel összesen</t>
  </si>
  <si>
    <t>Felhalm. célú hitelek kamatának fizetése</t>
  </si>
  <si>
    <t>Bev. és kiad. egyenlege, felhalm. hiány</t>
  </si>
  <si>
    <t>Felhalmozási bevételek mindösszesen:</t>
  </si>
  <si>
    <t>Felhalmozási kiadások mindösszesen:</t>
  </si>
  <si>
    <t>BEVÉTELEK ÖSSZESEN:</t>
  </si>
  <si>
    <t>KIADÁSOK ÖSSZESEN:</t>
  </si>
  <si>
    <t xml:space="preserve">2.1. Központosított előirányzatok </t>
  </si>
  <si>
    <t xml:space="preserve">     "KEOP-7.1.0 Szennyvízcsatorna hálózat bőv.." BM önerő tám</t>
  </si>
  <si>
    <t xml:space="preserve">     "EAOP-4.1.3 Bőlcsőde pályázat." BM önerő tám.</t>
  </si>
  <si>
    <t xml:space="preserve"> "EAOP-4.1.3/B-11-2012-0006 Bőlcsőde pályázat" /a saját forrás és a támogatással finanszírozott kiadás is betervezésre került/</t>
  </si>
  <si>
    <t>" ÉAOP-4.1.1/A-11-2012-0016 Óvoda építés beruházás"/a saját forrás és a támogatással finanszírozott kiadás is betervezésre került/</t>
  </si>
  <si>
    <t xml:space="preserve">      " ÉAOP-4.1.1/A-11-2012-0016 Óvoda építés beruházás"</t>
  </si>
  <si>
    <t xml:space="preserve">      " EAOP-4.1.3/B-11-2012-0006 Bőlcsőde pályázat </t>
  </si>
  <si>
    <t xml:space="preserve">      " KEOP-7.1.0/11-2011-0022 Szennyvízcsatorna hálózat bőv.."</t>
  </si>
  <si>
    <t xml:space="preserve">      " IKSZT felújítás" </t>
  </si>
  <si>
    <t>Wass Albert Művelődési Ház</t>
  </si>
  <si>
    <t>Mikepércs Étkező-Konyha</t>
  </si>
  <si>
    <t>Mikepércs Községi Önkormányzat összesen</t>
  </si>
  <si>
    <t>- Különféle bírságok, pótlékok</t>
  </si>
  <si>
    <t>Működési forráshiány (Hitelfelvétel)</t>
  </si>
  <si>
    <t>2.2.3</t>
  </si>
  <si>
    <t>Vis Maior</t>
  </si>
  <si>
    <t>Előző évi pénzmaradvány felhalmozási célú igénybevétele</t>
  </si>
  <si>
    <t>Mikepércs Községi Önkormányzat</t>
  </si>
  <si>
    <t>Mikepércs Polgármesteri Hivatal</t>
  </si>
  <si>
    <t>3.sz. melléklet</t>
  </si>
  <si>
    <t>3.a sz. melléklet</t>
  </si>
  <si>
    <t>3.b sz. melléklet</t>
  </si>
  <si>
    <t>3.c sz. melléklet</t>
  </si>
  <si>
    <t>3.d sz. melléklet</t>
  </si>
  <si>
    <t>3.e sz. melléklet</t>
  </si>
  <si>
    <t>Felhalmozási célú hitelek felvétele</t>
  </si>
  <si>
    <t>Köhatalmi bevételek</t>
  </si>
  <si>
    <t>Általános és céltartalék</t>
  </si>
  <si>
    <t>Csodavár Óvoda</t>
  </si>
  <si>
    <t>Ingatlan vásárlás</t>
  </si>
  <si>
    <t>IV. Étkező Konyha összesen:</t>
  </si>
  <si>
    <t>I. Önkormányzat összesen:</t>
  </si>
  <si>
    <t>II. Polgármesteri Hivatal összesen:</t>
  </si>
  <si>
    <t>III. Wass Albert Műv. Ház összesen:</t>
  </si>
  <si>
    <t>V. Csoda Vár Óvoda összesen:</t>
  </si>
  <si>
    <r>
      <t xml:space="preserve">   </t>
    </r>
    <r>
      <rPr>
        <sz val="10"/>
        <rFont val="Arial"/>
        <family val="2"/>
      </rPr>
      <t>- Fundamenta ISPA szennyvízberuházás hitelfedezet</t>
    </r>
  </si>
  <si>
    <t>KÖZOP-3.2. jelű "Kerékpárút-hálózat fejlesztése kivitelezése /a saját forrás és a támogatással finanszírozott kiadás is betervezésre került/</t>
  </si>
  <si>
    <t xml:space="preserve">   - Felh.célú támogatás ért.bev.</t>
  </si>
  <si>
    <t xml:space="preserve">        Debrecen Megyei Jogú Város Konzorcium /Kerékpárút/</t>
  </si>
  <si>
    <t>Kazán pályázat /Munkaügyi Központ/</t>
  </si>
  <si>
    <t>Szannyvízcsatorna felújítás céltartalék</t>
  </si>
  <si>
    <t>2.2.4</t>
  </si>
  <si>
    <t>2.2.5</t>
  </si>
  <si>
    <t>Munkaerőpiaci Alaptól</t>
  </si>
  <si>
    <t>-Egyéb önk.vagyon üzemeltetéséből szárm.bev.</t>
  </si>
  <si>
    <t>- Intézményi ellátási díjak</t>
  </si>
  <si>
    <t>ÁFA bevételek, - visszatérülése</t>
  </si>
  <si>
    <t>Igazgatási szolgáltatási díj</t>
  </si>
  <si>
    <t>3.1.5</t>
  </si>
  <si>
    <t>3.1.6</t>
  </si>
  <si>
    <t>Előző évi költségvetési kieg.,visszatérülések</t>
  </si>
  <si>
    <t>Működési célú visszatérítendő tám., kölcsönök megtér.</t>
  </si>
  <si>
    <t>3.1.7</t>
  </si>
  <si>
    <t>Szociális ellátások támogatása</t>
  </si>
  <si>
    <t>Működési célú támogatások államháztartáson belülről</t>
  </si>
  <si>
    <t xml:space="preserve">     "KEOP-4.10.0/A "Napkollektor Új Óvoda"/a 2013. évi kiadás kerül betervezésre/</t>
  </si>
  <si>
    <t xml:space="preserve">     "KEOP-4.10.0/A "Napkollektor Bőlcsőde"/a 2013. évi kiadás kerül betervezésre/</t>
  </si>
  <si>
    <t xml:space="preserve">     "KEOP-4.10.0/A "Napkollektor Óvoda u. 4.szám"/a 2013. évi önerő kerül betervezésre/</t>
  </si>
  <si>
    <t>jelenlegi módosítás</t>
  </si>
  <si>
    <t>jelenlegi mód.</t>
  </si>
  <si>
    <t>3.1.8</t>
  </si>
  <si>
    <t>Szerkezetátalakítási tartalék</t>
  </si>
  <si>
    <t>3.1.9</t>
  </si>
  <si>
    <t>Egyéb működési célú központi támogatás /bérkompenzáció/</t>
  </si>
  <si>
    <t xml:space="preserve">     "Új Egészségközpont építése Mikepércsen" BM önerő tám.</t>
  </si>
  <si>
    <t xml:space="preserve">     "Lakossági közműfejlesztés támogatás"</t>
  </si>
  <si>
    <t xml:space="preserve">     "Új egészségház beruházás." BM önerő tám.</t>
  </si>
  <si>
    <t xml:space="preserve">     "Lakossági közműfejlesztési támogatás"</t>
  </si>
  <si>
    <t>- Nemzeti Kúltúrális Alaptól</t>
  </si>
  <si>
    <t>Fejezeti kezelésű el.-tól EU-s programokra</t>
  </si>
  <si>
    <t>" ÉAOP-3.1.2/A-11jelű Önkormányzati tulajdonú belterületi utak fejlesztése"/a saját forrás /önerő/ kerül betervezésre/</t>
  </si>
  <si>
    <t>eredeti előirányzat</t>
  </si>
  <si>
    <t>modosított előirányzat</t>
  </si>
  <si>
    <t>módosított előirányzat</t>
  </si>
  <si>
    <t>eredeti ei.</t>
  </si>
  <si>
    <t>módosított ei.</t>
  </si>
  <si>
    <t>eddigi módosítás</t>
  </si>
  <si>
    <t>eddigi mód.</t>
  </si>
  <si>
    <t xml:space="preserve">      " ÉAOP-3.1.2/A-11 Önkorm. tulajd. belt. utak fejlesztése"</t>
  </si>
  <si>
    <t>2013. évi költségvetés II. módosítása</t>
  </si>
  <si>
    <t>2013. évi költségvetés II. módosítás</t>
  </si>
  <si>
    <t xml:space="preserve">Egyéb működési célú központi támogatás </t>
  </si>
  <si>
    <t>Mesekuckó pályázat fejlesztés</t>
  </si>
  <si>
    <t>Református Egyház Alapítvány támogatás</t>
  </si>
  <si>
    <t>5/a. számú melléklet</t>
  </si>
  <si>
    <t>II./1 BERUHÁZÁSI KIADÁSOK (ÁFA-val)</t>
  </si>
  <si>
    <t>Önkormányzat összesen:</t>
  </si>
  <si>
    <t>Wass Albert Műv. Ház összesen:</t>
  </si>
  <si>
    <t>Étkező Konyha összesen:</t>
  </si>
  <si>
    <t>Önkormányzat beruházási kiad. össz:</t>
  </si>
  <si>
    <t>5/b. számú melléklet</t>
  </si>
  <si>
    <t>II/2. FELÚJÍTÁSI KIADÁSOK (ÁFA-val)</t>
  </si>
  <si>
    <t>Polgármesteri Hivatal összesen:</t>
  </si>
  <si>
    <t>Béres András Műv. Isk. és Könyvtár összesen:</t>
  </si>
  <si>
    <t>Önkormányzat felújítási össz:</t>
  </si>
  <si>
    <t>ezer forint</t>
  </si>
  <si>
    <t>No.</t>
  </si>
  <si>
    <t>Január</t>
  </si>
  <si>
    <t>Február</t>
  </si>
  <si>
    <t>Március</t>
  </si>
  <si>
    <t>Április</t>
  </si>
  <si>
    <t>Május</t>
  </si>
  <si>
    <t xml:space="preserve">Június </t>
  </si>
  <si>
    <t>Július</t>
  </si>
  <si>
    <t>Augusztus</t>
  </si>
  <si>
    <t>Szeptember</t>
  </si>
  <si>
    <t>Október</t>
  </si>
  <si>
    <t xml:space="preserve">November </t>
  </si>
  <si>
    <t>December</t>
  </si>
  <si>
    <t>2013. évi előirányzat</t>
  </si>
  <si>
    <t>BEVÉTELEK</t>
  </si>
  <si>
    <t xml:space="preserve">            - ebből helyi adó</t>
  </si>
  <si>
    <r>
      <t xml:space="preserve">             </t>
    </r>
    <r>
      <rPr>
        <sz val="8"/>
        <rFont val="Times New Roman CE"/>
        <family val="0"/>
      </rPr>
      <t xml:space="preserve">  magánszemélyek által befizetett építmény és telekadó 20%-a, kommunális adó 100%-a</t>
    </r>
  </si>
  <si>
    <t>Felhalmozási és tőkejellegű bevétel</t>
  </si>
  <si>
    <t>Működési célú támogatások állah. belülről</t>
  </si>
  <si>
    <t xml:space="preserve">            -ebből felhalmozási</t>
  </si>
  <si>
    <t>Átvett pénzeszközök</t>
  </si>
  <si>
    <t xml:space="preserve">              - ebből működésre</t>
  </si>
  <si>
    <t xml:space="preserve">              - ebből fejlesztésre</t>
  </si>
  <si>
    <t>Egyéb bevétel (pénz/készlet/maradvány)</t>
  </si>
  <si>
    <t xml:space="preserve">           - ebből kötelezettséggel terhelt felhalmozási célra</t>
  </si>
  <si>
    <t xml:space="preserve">           - ebből kötelezettséggel terhelt működési célra</t>
  </si>
  <si>
    <t>1+...6 bevétel együtt</t>
  </si>
  <si>
    <t>Finanszírozási műveletek (hitel...)</t>
  </si>
  <si>
    <t xml:space="preserve">            -ebből működési célú hitel</t>
  </si>
  <si>
    <t xml:space="preserve">            -ebből felhalmozási célú hitel</t>
  </si>
  <si>
    <t xml:space="preserve">            -ebből függő bevétel</t>
  </si>
  <si>
    <t>(7+8) összes bevétel</t>
  </si>
  <si>
    <t>KIADÁSOK</t>
  </si>
  <si>
    <t>Személyi juttatás</t>
  </si>
  <si>
    <t>Munkaadókat terhelő járulék</t>
  </si>
  <si>
    <t>Dologi kiadás</t>
  </si>
  <si>
    <t>Szociális kiadás</t>
  </si>
  <si>
    <t>Egyéb működési célú kiadás</t>
  </si>
  <si>
    <t>10+...14 = működési kiadások</t>
  </si>
  <si>
    <t>Felújítás</t>
  </si>
  <si>
    <t>Beruházás</t>
  </si>
  <si>
    <t>16+17 = felhalmozási kiadás</t>
  </si>
  <si>
    <t>15+18 = kiadások együtt</t>
  </si>
  <si>
    <t>Finanszírozási műveletek (hiteltörlesztés...)</t>
  </si>
  <si>
    <t xml:space="preserve">            -ebből működési célú hiteltörlesztés</t>
  </si>
  <si>
    <t xml:space="preserve">            -ebből felhalmozási célú hiteltörlesztés</t>
  </si>
  <si>
    <t xml:space="preserve">            -ebből függő kiadás</t>
  </si>
  <si>
    <t>(19+20 ) összes kiadások</t>
  </si>
  <si>
    <t>7-19 eltérése (+/-)</t>
  </si>
  <si>
    <t>9-21 eltérése (+/-)</t>
  </si>
  <si>
    <t>9. számú melléklet</t>
  </si>
  <si>
    <t>Mikepércs Község Önkormányzat Európai Unió által támogatott projektjei</t>
  </si>
  <si>
    <t>2013. évi költségvetés</t>
  </si>
  <si>
    <t>TÁMOGATOTT PROJEKTEK</t>
  </si>
  <si>
    <t>Önkormányzat kiadásai összesen:</t>
  </si>
  <si>
    <t>10. számú melléklet</t>
  </si>
  <si>
    <t>Létszám előirányzat</t>
  </si>
  <si>
    <t>Intézmény</t>
  </si>
  <si>
    <t>Foglakoztatás jellege</t>
  </si>
  <si>
    <t>Tényleges Összesen</t>
  </si>
  <si>
    <t>Státusz összesen</t>
  </si>
  <si>
    <t>Megjegyzés</t>
  </si>
  <si>
    <t>köztisztv. (tényl)</t>
  </si>
  <si>
    <t>státusz</t>
  </si>
  <si>
    <t>közalk.(tényl)</t>
  </si>
  <si>
    <t>Megb. díjas (tényl.)</t>
  </si>
  <si>
    <t>munkatv (tényl)</t>
  </si>
  <si>
    <t>Polgármesteri Hivatal</t>
  </si>
  <si>
    <t xml:space="preserve"> - jegyző</t>
  </si>
  <si>
    <t xml:space="preserve"> - aljegyző</t>
  </si>
  <si>
    <t xml:space="preserve"> - gazdasági vezető</t>
  </si>
  <si>
    <t xml:space="preserve"> - pénztáros</t>
  </si>
  <si>
    <t xml:space="preserve"> - gazdasági ügyintéző</t>
  </si>
  <si>
    <t xml:space="preserve"> - munkaügyi és gazdasági ügyintéző</t>
  </si>
  <si>
    <t xml:space="preserve"> - adóügyi előadó</t>
  </si>
  <si>
    <t>Ide lehet, hogy a 2 fő helyett 1,75-öt kellene írni (Véghné+Kinga) 1fő létszámcsökkentés</t>
  </si>
  <si>
    <t xml:space="preserve"> - jogi előadó</t>
  </si>
  <si>
    <t xml:space="preserve"> - szociális előadó</t>
  </si>
  <si>
    <t xml:space="preserve"> - titkárnő</t>
  </si>
  <si>
    <t>Önkormányzat</t>
  </si>
  <si>
    <t xml:space="preserve"> - polgármester</t>
  </si>
  <si>
    <t xml:space="preserve"> - műszaki tanácsadó</t>
  </si>
  <si>
    <t xml:space="preserve"> - pénzügyi tanácsadó</t>
  </si>
  <si>
    <t xml:space="preserve"> - jogi tanácsadó</t>
  </si>
  <si>
    <t xml:space="preserve"> - gyermekjóléti ügyintéző</t>
  </si>
  <si>
    <t xml:space="preserve"> - családsegítő</t>
  </si>
  <si>
    <t xml:space="preserve"> - háziorvos</t>
  </si>
  <si>
    <t>1fő létszámcsökkentés</t>
  </si>
  <si>
    <t xml:space="preserve"> - ápoló</t>
  </si>
  <si>
    <t xml:space="preserve"> - EÜ adminisztrátor</t>
  </si>
  <si>
    <t xml:space="preserve"> - védőnő</t>
  </si>
  <si>
    <t xml:space="preserve"> - munkacsoport-vezető</t>
  </si>
  <si>
    <t xml:space="preserve"> - karbantartó</t>
  </si>
  <si>
    <t xml:space="preserve"> - mezőőr</t>
  </si>
  <si>
    <t xml:space="preserve"> - házigondozó</t>
  </si>
  <si>
    <t xml:space="preserve"> - eljáró</t>
  </si>
  <si>
    <t>Étkező-Konyha</t>
  </si>
  <si>
    <t xml:space="preserve"> - megbízott intézményvezető</t>
  </si>
  <si>
    <t xml:space="preserve"> - szakács</t>
  </si>
  <si>
    <t xml:space="preserve"> - konyhai kisegítő</t>
  </si>
  <si>
    <t>Meg kell határozni a konyhai dolgozók státuszhelyét</t>
  </si>
  <si>
    <t xml:space="preserve"> - szabadidőszervező</t>
  </si>
  <si>
    <t xml:space="preserve"> - kulturális szervező</t>
  </si>
  <si>
    <t xml:space="preserve"> - könyvtáros</t>
  </si>
  <si>
    <t xml:space="preserve"> - óvodapedagógus</t>
  </si>
  <si>
    <t xml:space="preserve"> - dajka</t>
  </si>
  <si>
    <t xml:space="preserve"> - gyógypedagógus</t>
  </si>
  <si>
    <t xml:space="preserve"> - pedagógiai asszisztens (2013.09.01-től)</t>
  </si>
  <si>
    <t xml:space="preserve"> - óvodatitkár (2013.09.01-től)</t>
  </si>
  <si>
    <t xml:space="preserve"> - óvodapszichológus (2013.09.01-től)</t>
  </si>
  <si>
    <t xml:space="preserve"> - gondozó - takarító (2013.09.01-től)</t>
  </si>
  <si>
    <t>Összesen:</t>
  </si>
  <si>
    <t>11. számú melléklet</t>
  </si>
  <si>
    <t>Közfoglalkoztatottak éves létszám-előirányzata</t>
  </si>
  <si>
    <t>sor-szám</t>
  </si>
  <si>
    <t>Közfoglalkoztatás módja</t>
  </si>
  <si>
    <t>munkatv. (tényl)fő</t>
  </si>
  <si>
    <t>Hosszú távú 6 és 8 órás</t>
  </si>
  <si>
    <t xml:space="preserve">kisegítő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</si>
</sst>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\f\ő"/>
    <numFmt numFmtId="165" formatCode="_-* #,##0\ _F_t_-;\-* #,##0\ _F_t_-;_-* &quot;- &quot;_F_t_-;_-@_-"/>
    <numFmt numFmtId="166" formatCode="yyyy\-mm\-dd"/>
    <numFmt numFmtId="167" formatCode="mmm\ d/"/>
    <numFmt numFmtId="168" formatCode="[$-40E]yyyy\.\ mmmm\ d\."/>
    <numFmt numFmtId="169" formatCode="0.0"/>
    <numFmt numFmtId="170" formatCode="#,##0.0"/>
    <numFmt numFmtId="171" formatCode="0__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0;\-0;;@"/>
    <numFmt numFmtId="178" formatCode="_-* #,##0\ _F_t_-;\-* #,##0\ _F_t_-;_-* &quot;-&quot;??\ _F_t_-;_-@_-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#,###"/>
    <numFmt numFmtId="188" formatCode="#,##0.000"/>
    <numFmt numFmtId="189" formatCode="[$¥€-2]\ #\ ##,000_);[Red]\([$€-2]\ #\ ##,000\)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i/>
      <sz val="11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 CE"/>
      <family val="1"/>
    </font>
    <font>
      <u val="single"/>
      <sz val="10"/>
      <color indexed="36"/>
      <name val="Arial"/>
      <family val="2"/>
    </font>
    <font>
      <sz val="12"/>
      <name val="Arial CE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2"/>
      <color indexed="9"/>
      <name val="Arial CE"/>
      <family val="2"/>
    </font>
    <font>
      <b/>
      <i/>
      <sz val="12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3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1" fillId="0" borderId="0">
      <alignment/>
      <protection/>
    </xf>
    <xf numFmtId="0" fontId="1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7" fillId="0" borderId="0">
      <alignment/>
      <protection/>
    </xf>
    <xf numFmtId="0" fontId="1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7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2" fillId="0" borderId="13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49" fontId="0" fillId="36" borderId="1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3" fontId="0" fillId="0" borderId="15" xfId="67" applyFont="1" applyBorder="1">
      <alignment/>
      <protection/>
    </xf>
    <xf numFmtId="49" fontId="0" fillId="0" borderId="15" xfId="67" applyNumberFormat="1" applyFont="1" applyBorder="1">
      <alignment/>
      <protection/>
    </xf>
    <xf numFmtId="49" fontId="0" fillId="0" borderId="0" xfId="67" applyNumberFormat="1" applyFont="1" applyBorder="1">
      <alignment/>
      <protection/>
    </xf>
    <xf numFmtId="49" fontId="0" fillId="0" borderId="16" xfId="67" applyNumberFormat="1" applyFont="1" applyBorder="1">
      <alignment/>
      <protection/>
    </xf>
    <xf numFmtId="49" fontId="0" fillId="0" borderId="17" xfId="67" applyNumberFormat="1" applyFont="1" applyBorder="1">
      <alignment/>
      <protection/>
    </xf>
    <xf numFmtId="49" fontId="0" fillId="0" borderId="14" xfId="67" applyNumberFormat="1" applyFont="1" applyBorder="1">
      <alignment/>
      <protection/>
    </xf>
    <xf numFmtId="49" fontId="0" fillId="0" borderId="18" xfId="67" applyNumberFormat="1" applyFont="1" applyBorder="1">
      <alignment/>
      <protection/>
    </xf>
    <xf numFmtId="0" fontId="0" fillId="0" borderId="12" xfId="0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1" fontId="2" fillId="33" borderId="21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1" fontId="9" fillId="38" borderId="23" xfId="0" applyNumberFormat="1" applyFont="1" applyFill="1" applyBorder="1" applyAlignment="1">
      <alignment horizontal="right" vertical="center" indent="1"/>
    </xf>
    <xf numFmtId="1" fontId="3" fillId="34" borderId="24" xfId="0" applyNumberFormat="1" applyFont="1" applyFill="1" applyBorder="1" applyAlignment="1">
      <alignment horizontal="right" vertical="center" indent="1"/>
    </xf>
    <xf numFmtId="1" fontId="2" fillId="33" borderId="24" xfId="0" applyNumberFormat="1" applyFont="1" applyFill="1" applyBorder="1" applyAlignment="1">
      <alignment horizontal="right" vertical="center" indent="1"/>
    </xf>
    <xf numFmtId="1" fontId="2" fillId="0" borderId="24" xfId="0" applyNumberFormat="1" applyFont="1" applyBorder="1" applyAlignment="1">
      <alignment horizontal="right" vertical="center" indent="1"/>
    </xf>
    <xf numFmtId="1" fontId="3" fillId="34" borderId="25" xfId="0" applyNumberFormat="1" applyFont="1" applyFill="1" applyBorder="1" applyAlignment="1">
      <alignment horizontal="right" vertical="center" indent="1"/>
    </xf>
    <xf numFmtId="1" fontId="0" fillId="36" borderId="24" xfId="0" applyNumberFormat="1" applyFont="1" applyFill="1" applyBorder="1" applyAlignment="1">
      <alignment horizontal="right" vertical="center" indent="1"/>
    </xf>
    <xf numFmtId="1" fontId="0" fillId="0" borderId="24" xfId="0" applyNumberFormat="1" applyFont="1" applyBorder="1" applyAlignment="1">
      <alignment horizontal="right" vertical="center" indent="1"/>
    </xf>
    <xf numFmtId="1" fontId="5" fillId="0" borderId="24" xfId="0" applyNumberFormat="1" applyFont="1" applyBorder="1" applyAlignment="1">
      <alignment horizontal="right" vertical="center" indent="1"/>
    </xf>
    <xf numFmtId="1" fontId="2" fillId="0" borderId="24" xfId="0" applyNumberFormat="1" applyFont="1" applyFill="1" applyBorder="1" applyAlignment="1">
      <alignment horizontal="right" vertical="center" indent="1"/>
    </xf>
    <xf numFmtId="1" fontId="2" fillId="37" borderId="24" xfId="0" applyNumberFormat="1" applyFont="1" applyFill="1" applyBorder="1" applyAlignment="1">
      <alignment horizontal="right" vertical="center" indent="1"/>
    </xf>
    <xf numFmtId="1" fontId="2" fillId="37" borderId="26" xfId="0" applyNumberFormat="1" applyFont="1" applyFill="1" applyBorder="1" applyAlignment="1">
      <alignment horizontal="right" vertical="center" indent="1"/>
    </xf>
    <xf numFmtId="1" fontId="9" fillId="38" borderId="27" xfId="0" applyNumberFormat="1" applyFont="1" applyFill="1" applyBorder="1" applyAlignment="1">
      <alignment horizontal="right" vertical="center" indent="1"/>
    </xf>
    <xf numFmtId="3" fontId="6" fillId="0" borderId="0" xfId="72" applyFont="1">
      <alignment/>
      <protection/>
    </xf>
    <xf numFmtId="3" fontId="2" fillId="0" borderId="0" xfId="72" applyFont="1" applyBorder="1" applyAlignment="1">
      <alignment horizontal="right"/>
      <protection/>
    </xf>
    <xf numFmtId="3" fontId="0" fillId="0" borderId="0" xfId="72" applyFont="1" applyBorder="1" applyAlignment="1">
      <alignment horizontal="right"/>
      <protection/>
    </xf>
    <xf numFmtId="3" fontId="0" fillId="0" borderId="0" xfId="72" applyFont="1" applyBorder="1">
      <alignment/>
      <protection/>
    </xf>
    <xf numFmtId="3" fontId="0" fillId="39" borderId="28" xfId="72" applyFont="1" applyFill="1" applyBorder="1" applyAlignment="1">
      <alignment horizontal="center" vertical="center"/>
      <protection/>
    </xf>
    <xf numFmtId="3" fontId="2" fillId="40" borderId="29" xfId="72" applyFont="1" applyFill="1" applyBorder="1">
      <alignment/>
      <protection/>
    </xf>
    <xf numFmtId="3" fontId="2" fillId="40" borderId="29" xfId="72" applyNumberFormat="1" applyFont="1" applyFill="1" applyBorder="1">
      <alignment/>
      <protection/>
    </xf>
    <xf numFmtId="3" fontId="2" fillId="40" borderId="29" xfId="72" applyFont="1" applyFill="1" applyBorder="1">
      <alignment/>
      <protection/>
    </xf>
    <xf numFmtId="3" fontId="0" fillId="0" borderId="0" xfId="72" applyFont="1">
      <alignment/>
      <protection/>
    </xf>
    <xf numFmtId="3" fontId="3" fillId="0" borderId="15" xfId="69" applyFont="1" applyBorder="1">
      <alignment/>
      <protection/>
    </xf>
    <xf numFmtId="3" fontId="2" fillId="36" borderId="15" xfId="72" applyNumberFormat="1" applyFont="1" applyFill="1" applyBorder="1">
      <alignment/>
      <protection/>
    </xf>
    <xf numFmtId="3" fontId="0" fillId="36" borderId="15" xfId="72" applyFont="1" applyFill="1" applyBorder="1" applyAlignment="1">
      <alignment horizontal="left"/>
      <protection/>
    </xf>
    <xf numFmtId="3" fontId="2" fillId="0" borderId="15" xfId="72" applyFont="1" applyFill="1" applyBorder="1" applyAlignment="1">
      <alignment horizontal="left"/>
      <protection/>
    </xf>
    <xf numFmtId="3" fontId="2" fillId="36" borderId="15" xfId="72" applyFont="1" applyFill="1" applyBorder="1">
      <alignment/>
      <protection/>
    </xf>
    <xf numFmtId="3" fontId="5" fillId="0" borderId="15" xfId="69" applyFont="1" applyBorder="1">
      <alignment/>
      <protection/>
    </xf>
    <xf numFmtId="3" fontId="0" fillId="36" borderId="15" xfId="72" applyNumberFormat="1" applyFont="1" applyFill="1" applyBorder="1">
      <alignment/>
      <protection/>
    </xf>
    <xf numFmtId="3" fontId="3" fillId="0" borderId="15" xfId="72" applyFont="1" applyBorder="1">
      <alignment/>
      <protection/>
    </xf>
    <xf numFmtId="3" fontId="2" fillId="0" borderId="15" xfId="72" applyNumberFormat="1" applyFont="1" applyBorder="1">
      <alignment/>
      <protection/>
    </xf>
    <xf numFmtId="3" fontId="2" fillId="0" borderId="15" xfId="72" applyFont="1" applyBorder="1">
      <alignment/>
      <protection/>
    </xf>
    <xf numFmtId="3" fontId="5" fillId="0" borderId="15" xfId="72" applyFont="1" applyBorder="1">
      <alignment/>
      <protection/>
    </xf>
    <xf numFmtId="3" fontId="0" fillId="0" borderId="15" xfId="72" applyNumberFormat="1" applyFont="1" applyBorder="1">
      <alignment/>
      <protection/>
    </xf>
    <xf numFmtId="3" fontId="2" fillId="0" borderId="15" xfId="72" applyFont="1" applyFill="1" applyBorder="1">
      <alignment/>
      <protection/>
    </xf>
    <xf numFmtId="3" fontId="0" fillId="0" borderId="15" xfId="72" applyFont="1" applyBorder="1">
      <alignment/>
      <protection/>
    </xf>
    <xf numFmtId="3" fontId="0" fillId="0" borderId="15" xfId="72" applyFont="1" applyFill="1" applyBorder="1" applyAlignment="1">
      <alignment horizontal="left"/>
      <protection/>
    </xf>
    <xf numFmtId="3" fontId="0" fillId="0" borderId="15" xfId="72" applyFont="1" applyFill="1" applyBorder="1">
      <alignment/>
      <protection/>
    </xf>
    <xf numFmtId="3" fontId="2" fillId="40" borderId="15" xfId="72" applyFont="1" applyFill="1" applyBorder="1">
      <alignment/>
      <protection/>
    </xf>
    <xf numFmtId="3" fontId="2" fillId="40" borderId="15" xfId="72" applyNumberFormat="1" applyFont="1" applyFill="1" applyBorder="1">
      <alignment/>
      <protection/>
    </xf>
    <xf numFmtId="3" fontId="2" fillId="0" borderId="15" xfId="74" applyFont="1" applyFill="1" applyBorder="1">
      <alignment/>
      <protection/>
    </xf>
    <xf numFmtId="3" fontId="0" fillId="0" borderId="15" xfId="74" applyFont="1" applyFill="1" applyBorder="1">
      <alignment/>
      <protection/>
    </xf>
    <xf numFmtId="3" fontId="0" fillId="0" borderId="15" xfId="72" applyFont="1" applyBorder="1">
      <alignment/>
      <protection/>
    </xf>
    <xf numFmtId="3" fontId="0" fillId="0" borderId="15" xfId="72" applyFont="1" applyFill="1" applyBorder="1">
      <alignment/>
      <protection/>
    </xf>
    <xf numFmtId="3" fontId="0" fillId="0" borderId="30" xfId="68" applyFont="1" applyBorder="1">
      <alignment/>
      <protection/>
    </xf>
    <xf numFmtId="3" fontId="0" fillId="36" borderId="15" xfId="72" applyFont="1" applyFill="1" applyBorder="1">
      <alignment/>
      <protection/>
    </xf>
    <xf numFmtId="3" fontId="2" fillId="36" borderId="15" xfId="72" applyFont="1" applyFill="1" applyBorder="1">
      <alignment/>
      <protection/>
    </xf>
    <xf numFmtId="3" fontId="0" fillId="0" borderId="15" xfId="72" applyFont="1" applyFill="1" applyBorder="1" applyAlignment="1">
      <alignment horizontal="left"/>
      <protection/>
    </xf>
    <xf numFmtId="3" fontId="0" fillId="0" borderId="15" xfId="74" applyFont="1" applyFill="1" applyBorder="1" applyAlignment="1">
      <alignment horizontal="right"/>
      <protection/>
    </xf>
    <xf numFmtId="3" fontId="2" fillId="0" borderId="15" xfId="74" applyFont="1" applyFill="1" applyBorder="1" applyAlignment="1">
      <alignment horizontal="right"/>
      <protection/>
    </xf>
    <xf numFmtId="3" fontId="0" fillId="0" borderId="15" xfId="74" applyFont="1" applyFill="1" applyBorder="1" applyAlignment="1">
      <alignment horizontal="right"/>
      <protection/>
    </xf>
    <xf numFmtId="3" fontId="2" fillId="40" borderId="15" xfId="72" applyFont="1" applyFill="1" applyBorder="1">
      <alignment/>
      <protection/>
    </xf>
    <xf numFmtId="3" fontId="3" fillId="0" borderId="15" xfId="72" applyFont="1" applyFill="1" applyBorder="1">
      <alignment/>
      <protection/>
    </xf>
    <xf numFmtId="3" fontId="0" fillId="0" borderId="15" xfId="72" applyNumberFormat="1" applyFont="1" applyBorder="1">
      <alignment/>
      <protection/>
    </xf>
    <xf numFmtId="3" fontId="2" fillId="40" borderId="31" xfId="72" applyFont="1" applyFill="1" applyBorder="1" applyAlignment="1">
      <alignment/>
      <protection/>
    </xf>
    <xf numFmtId="3" fontId="2" fillId="40" borderId="32" xfId="72" applyFont="1" applyFill="1" applyBorder="1" applyAlignment="1">
      <alignment/>
      <protection/>
    </xf>
    <xf numFmtId="3" fontId="17" fillId="41" borderId="15" xfId="72" applyFont="1" applyFill="1" applyBorder="1">
      <alignment/>
      <protection/>
    </xf>
    <xf numFmtId="3" fontId="17" fillId="41" borderId="15" xfId="72" applyNumberFormat="1" applyFont="1" applyFill="1" applyBorder="1">
      <alignment/>
      <protection/>
    </xf>
    <xf numFmtId="3" fontId="0" fillId="41" borderId="15" xfId="72" applyFont="1" applyFill="1" applyBorder="1">
      <alignment/>
      <protection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8" fillId="42" borderId="33" xfId="0" applyNumberFormat="1" applyFont="1" applyFill="1" applyBorder="1" applyAlignment="1">
      <alignment vertical="center" textRotation="180" wrapText="1"/>
    </xf>
    <xf numFmtId="3" fontId="19" fillId="42" borderId="3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2" fillId="0" borderId="3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3" fontId="18" fillId="0" borderId="36" xfId="0" applyNumberFormat="1" applyFont="1" applyFill="1" applyBorder="1" applyAlignment="1">
      <alignment vertical="center" wrapText="1"/>
    </xf>
    <xf numFmtId="3" fontId="23" fillId="0" borderId="39" xfId="0" applyNumberFormat="1" applyFont="1" applyFill="1" applyBorder="1" applyAlignment="1">
      <alignment horizontal="center" vertical="center" wrapText="1"/>
    </xf>
    <xf numFmtId="3" fontId="23" fillId="0" borderId="40" xfId="0" applyNumberFormat="1" applyFont="1" applyFill="1" applyBorder="1" applyAlignment="1">
      <alignment horizontal="center" vertical="center" wrapText="1"/>
    </xf>
    <xf numFmtId="3" fontId="23" fillId="0" borderId="41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/>
    </xf>
    <xf numFmtId="3" fontId="20" fillId="34" borderId="15" xfId="0" applyNumberFormat="1" applyFont="1" applyFill="1" applyBorder="1" applyAlignment="1">
      <alignment vertical="center" wrapText="1"/>
    </xf>
    <xf numFmtId="3" fontId="20" fillId="34" borderId="36" xfId="0" applyNumberFormat="1" applyFont="1" applyFill="1" applyBorder="1" applyAlignment="1">
      <alignment vertical="center" wrapText="1"/>
    </xf>
    <xf numFmtId="3" fontId="23" fillId="34" borderId="15" xfId="0" applyNumberFormat="1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left" vertical="center"/>
    </xf>
    <xf numFmtId="3" fontId="23" fillId="34" borderId="36" xfId="0" applyNumberFormat="1" applyFont="1" applyFill="1" applyBorder="1" applyAlignment="1">
      <alignment vertical="center" wrapText="1"/>
    </xf>
    <xf numFmtId="3" fontId="23" fillId="34" borderId="42" xfId="0" applyNumberFormat="1" applyFont="1" applyFill="1" applyBorder="1" applyAlignment="1">
      <alignment horizontal="center" vertical="center" wrapText="1"/>
    </xf>
    <xf numFmtId="0" fontId="23" fillId="34" borderId="42" xfId="0" applyFont="1" applyFill="1" applyBorder="1" applyAlignment="1">
      <alignment horizontal="left" vertical="center"/>
    </xf>
    <xf numFmtId="3" fontId="23" fillId="34" borderId="43" xfId="0" applyNumberFormat="1" applyFont="1" applyFill="1" applyBorder="1" applyAlignment="1">
      <alignment vertical="center" wrapText="1"/>
    </xf>
    <xf numFmtId="3" fontId="20" fillId="34" borderId="36" xfId="0" applyNumberFormat="1" applyFont="1" applyFill="1" applyBorder="1" applyAlignment="1">
      <alignment horizontal="right" vertical="center" wrapText="1"/>
    </xf>
    <xf numFmtId="3" fontId="19" fillId="0" borderId="36" xfId="0" applyNumberFormat="1" applyFont="1" applyFill="1" applyBorder="1" applyAlignment="1">
      <alignment horizontal="right" vertical="center" wrapText="1"/>
    </xf>
    <xf numFmtId="3" fontId="12" fillId="42" borderId="15" xfId="0" applyNumberFormat="1" applyFont="1" applyFill="1" applyBorder="1" applyAlignment="1">
      <alignment horizontal="right" vertical="center" wrapText="1"/>
    </xf>
    <xf numFmtId="3" fontId="12" fillId="42" borderId="3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23" fillId="42" borderId="15" xfId="0" applyNumberFormat="1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left" vertical="center"/>
    </xf>
    <xf numFmtId="3" fontId="23" fillId="42" borderId="36" xfId="0" applyNumberFormat="1" applyFont="1" applyFill="1" applyBorder="1" applyAlignment="1">
      <alignment horizontal="right" vertical="center" wrapText="1"/>
    </xf>
    <xf numFmtId="3" fontId="23" fillId="42" borderId="42" xfId="0" applyNumberFormat="1" applyFont="1" applyFill="1" applyBorder="1" applyAlignment="1">
      <alignment horizontal="center" vertical="center" wrapText="1"/>
    </xf>
    <xf numFmtId="0" fontId="23" fillId="42" borderId="42" xfId="0" applyFont="1" applyFill="1" applyBorder="1" applyAlignment="1">
      <alignment horizontal="left" vertical="center"/>
    </xf>
    <xf numFmtId="3" fontId="23" fillId="42" borderId="43" xfId="0" applyNumberFormat="1" applyFont="1" applyFill="1" applyBorder="1" applyAlignment="1">
      <alignment horizontal="right" vertical="center" wrapText="1"/>
    </xf>
    <xf numFmtId="3" fontId="16" fillId="0" borderId="0" xfId="71" applyNumberFormat="1">
      <alignment/>
      <protection/>
    </xf>
    <xf numFmtId="3" fontId="16" fillId="0" borderId="0" xfId="71" applyNumberFormat="1" applyAlignment="1">
      <alignment horizontal="right"/>
      <protection/>
    </xf>
    <xf numFmtId="3" fontId="24" fillId="0" borderId="0" xfId="71" applyNumberFormat="1" applyFont="1" applyAlignment="1">
      <alignment horizontal="right"/>
      <protection/>
    </xf>
    <xf numFmtId="3" fontId="24" fillId="40" borderId="15" xfId="71" applyNumberFormat="1" applyFont="1" applyFill="1" applyBorder="1" applyAlignment="1">
      <alignment horizontal="center" vertical="center" wrapText="1"/>
      <protection/>
    </xf>
    <xf numFmtId="3" fontId="24" fillId="40" borderId="15" xfId="71" applyNumberFormat="1" applyFont="1" applyFill="1" applyBorder="1" applyAlignment="1">
      <alignment horizontal="center" vertical="center"/>
      <protection/>
    </xf>
    <xf numFmtId="3" fontId="24" fillId="0" borderId="0" xfId="71" applyNumberFormat="1" applyFont="1">
      <alignment/>
      <protection/>
    </xf>
    <xf numFmtId="3" fontId="24" fillId="0" borderId="15" xfId="71" applyNumberFormat="1" applyFont="1" applyBorder="1">
      <alignment/>
      <protection/>
    </xf>
    <xf numFmtId="3" fontId="24" fillId="0" borderId="15" xfId="71" applyNumberFormat="1" applyFont="1" applyBorder="1" applyAlignment="1">
      <alignment horizontal="center"/>
      <protection/>
    </xf>
    <xf numFmtId="3" fontId="16" fillId="0" borderId="15" xfId="71" applyNumberFormat="1" applyFont="1" applyBorder="1">
      <alignment/>
      <protection/>
    </xf>
    <xf numFmtId="3" fontId="6" fillId="0" borderId="15" xfId="66" applyFont="1" applyFill="1" applyBorder="1">
      <alignment/>
      <protection/>
    </xf>
    <xf numFmtId="3" fontId="16" fillId="0" borderId="15" xfId="71" applyNumberFormat="1" applyFont="1" applyBorder="1">
      <alignment/>
      <protection/>
    </xf>
    <xf numFmtId="0" fontId="25" fillId="36" borderId="15" xfId="70" applyNumberFormat="1" applyFont="1" applyFill="1" applyBorder="1">
      <alignment/>
      <protection/>
    </xf>
    <xf numFmtId="3" fontId="25" fillId="36" borderId="15" xfId="70" applyFont="1" applyFill="1" applyBorder="1">
      <alignment/>
      <protection/>
    </xf>
    <xf numFmtId="0" fontId="26" fillId="36" borderId="15" xfId="70" applyNumberFormat="1" applyFont="1" applyFill="1" applyBorder="1" applyAlignment="1">
      <alignment horizontal="center"/>
      <protection/>
    </xf>
    <xf numFmtId="3" fontId="26" fillId="36" borderId="15" xfId="70" applyFont="1" applyFill="1" applyBorder="1">
      <alignment/>
      <protection/>
    </xf>
    <xf numFmtId="3" fontId="26" fillId="0" borderId="15" xfId="70" applyFont="1" applyFill="1" applyBorder="1">
      <alignment/>
      <protection/>
    </xf>
    <xf numFmtId="3" fontId="26" fillId="0" borderId="15" xfId="70" applyFont="1" applyBorder="1">
      <alignment/>
      <protection/>
    </xf>
    <xf numFmtId="3" fontId="6" fillId="0" borderId="15" xfId="66" applyFont="1" applyFill="1" applyBorder="1" applyAlignment="1">
      <alignment wrapText="1"/>
      <protection/>
    </xf>
    <xf numFmtId="0" fontId="7" fillId="36" borderId="15" xfId="70" applyNumberFormat="1" applyFont="1" applyFill="1" applyBorder="1" applyAlignment="1">
      <alignment horizontal="right"/>
      <protection/>
    </xf>
    <xf numFmtId="3" fontId="7" fillId="36" borderId="15" xfId="70" applyFont="1" applyFill="1" applyBorder="1">
      <alignment/>
      <protection/>
    </xf>
    <xf numFmtId="3" fontId="7" fillId="0" borderId="15" xfId="70" applyBorder="1">
      <alignment/>
      <protection/>
    </xf>
    <xf numFmtId="3" fontId="1" fillId="0" borderId="15" xfId="66" applyFont="1" applyFill="1" applyBorder="1" applyAlignment="1">
      <alignment wrapText="1"/>
      <protection/>
    </xf>
    <xf numFmtId="3" fontId="24" fillId="0" borderId="15" xfId="71" applyNumberFormat="1" applyFont="1" applyBorder="1">
      <alignment/>
      <protection/>
    </xf>
    <xf numFmtId="3" fontId="7" fillId="0" borderId="15" xfId="70" applyFont="1" applyBorder="1">
      <alignment/>
      <protection/>
    </xf>
    <xf numFmtId="3" fontId="16" fillId="0" borderId="15" xfId="71" applyNumberFormat="1" applyBorder="1">
      <alignment/>
      <protection/>
    </xf>
    <xf numFmtId="3" fontId="1" fillId="0" borderId="15" xfId="66" applyFont="1" applyFill="1" applyBorder="1">
      <alignment/>
      <protection/>
    </xf>
    <xf numFmtId="3" fontId="7" fillId="36" borderId="15" xfId="70" applyFont="1" applyFill="1" applyBorder="1">
      <alignment/>
      <protection/>
    </xf>
    <xf numFmtId="3" fontId="25" fillId="36" borderId="15" xfId="70" applyFont="1" applyFill="1" applyBorder="1">
      <alignment/>
      <protection/>
    </xf>
    <xf numFmtId="3" fontId="25" fillId="0" borderId="15" xfId="70" applyFont="1" applyBorder="1">
      <alignment/>
      <protection/>
    </xf>
    <xf numFmtId="3" fontId="16" fillId="43" borderId="15" xfId="71" applyNumberFormat="1" applyFont="1" applyFill="1" applyBorder="1">
      <alignment/>
      <protection/>
    </xf>
    <xf numFmtId="3" fontId="1" fillId="43" borderId="15" xfId="66" applyFont="1" applyFill="1" applyBorder="1">
      <alignment/>
      <protection/>
    </xf>
    <xf numFmtId="3" fontId="24" fillId="43" borderId="15" xfId="71" applyNumberFormat="1" applyFont="1" applyFill="1" applyBorder="1">
      <alignment/>
      <protection/>
    </xf>
    <xf numFmtId="0" fontId="25" fillId="36" borderId="15" xfId="70" applyNumberFormat="1" applyFont="1" applyFill="1" applyBorder="1" applyAlignment="1">
      <alignment horizontal="left"/>
      <protection/>
    </xf>
    <xf numFmtId="3" fontId="24" fillId="40" borderId="15" xfId="71" applyNumberFormat="1" applyFont="1" applyFill="1" applyBorder="1">
      <alignment/>
      <protection/>
    </xf>
    <xf numFmtId="3" fontId="16" fillId="40" borderId="15" xfId="71" applyNumberFormat="1" applyFont="1" applyFill="1" applyBorder="1">
      <alignment/>
      <protection/>
    </xf>
    <xf numFmtId="3" fontId="24" fillId="40" borderId="0" xfId="71" applyNumberFormat="1" applyFont="1" applyFill="1">
      <alignment/>
      <protection/>
    </xf>
    <xf numFmtId="3" fontId="24" fillId="0" borderId="15" xfId="71" applyNumberFormat="1" applyFont="1" applyBorder="1" applyAlignment="1">
      <alignment horizontal="left"/>
      <protection/>
    </xf>
    <xf numFmtId="3" fontId="26" fillId="0" borderId="15" xfId="71" applyNumberFormat="1" applyFont="1" applyBorder="1">
      <alignment/>
      <protection/>
    </xf>
    <xf numFmtId="3" fontId="7" fillId="0" borderId="15" xfId="71" applyNumberFormat="1" applyFont="1" applyBorder="1">
      <alignment/>
      <protection/>
    </xf>
    <xf numFmtId="3" fontId="24" fillId="36" borderId="15" xfId="70" applyFont="1" applyFill="1" applyBorder="1">
      <alignment/>
      <protection/>
    </xf>
    <xf numFmtId="3" fontId="24" fillId="40" borderId="15" xfId="71" applyNumberFormat="1" applyFont="1" applyFill="1" applyBorder="1">
      <alignment/>
      <protection/>
    </xf>
    <xf numFmtId="3" fontId="16" fillId="40" borderId="0" xfId="71" applyNumberFormat="1" applyFill="1">
      <alignment/>
      <protection/>
    </xf>
    <xf numFmtId="3" fontId="16" fillId="41" borderId="15" xfId="71" applyNumberFormat="1" applyFont="1" applyFill="1" applyBorder="1">
      <alignment/>
      <protection/>
    </xf>
    <xf numFmtId="3" fontId="27" fillId="41" borderId="15" xfId="71" applyNumberFormat="1" applyFont="1" applyFill="1" applyBorder="1">
      <alignment/>
      <protection/>
    </xf>
    <xf numFmtId="3" fontId="27" fillId="41" borderId="0" xfId="71" applyNumberFormat="1" applyFont="1" applyFill="1">
      <alignment/>
      <protection/>
    </xf>
    <xf numFmtId="3" fontId="3" fillId="0" borderId="44" xfId="0" applyNumberFormat="1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" fontId="0" fillId="0" borderId="24" xfId="0" applyNumberFormat="1" applyFont="1" applyFill="1" applyBorder="1" applyAlignment="1">
      <alignment horizontal="right" vertical="center" indent="1"/>
    </xf>
    <xf numFmtId="3" fontId="0" fillId="36" borderId="30" xfId="72" applyFont="1" applyFill="1" applyBorder="1" applyAlignment="1">
      <alignment vertical="center" wrapText="1"/>
      <protection/>
    </xf>
    <xf numFmtId="3" fontId="0" fillId="0" borderId="47" xfId="72" applyFont="1" applyBorder="1" applyAlignment="1">
      <alignment vertical="center"/>
      <protection/>
    </xf>
    <xf numFmtId="49" fontId="0" fillId="0" borderId="16" xfId="67" applyNumberFormat="1" applyFont="1" applyBorder="1">
      <alignment/>
      <protection/>
    </xf>
    <xf numFmtId="3" fontId="28" fillId="0" borderId="15" xfId="71" applyNumberFormat="1" applyFont="1" applyBorder="1">
      <alignment/>
      <protection/>
    </xf>
    <xf numFmtId="49" fontId="2" fillId="0" borderId="15" xfId="67" applyNumberFormat="1" applyFont="1" applyBorder="1">
      <alignment/>
      <protection/>
    </xf>
    <xf numFmtId="3" fontId="23" fillId="34" borderId="36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1" fontId="2" fillId="35" borderId="24" xfId="0" applyNumberFormat="1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center" vertical="center"/>
    </xf>
    <xf numFmtId="49" fontId="2" fillId="37" borderId="49" xfId="0" applyNumberFormat="1" applyFont="1" applyFill="1" applyBorder="1" applyAlignment="1">
      <alignment vertical="center"/>
    </xf>
    <xf numFmtId="0" fontId="12" fillId="37" borderId="49" xfId="0" applyFont="1" applyFill="1" applyBorder="1" applyAlignment="1">
      <alignment vertical="center"/>
    </xf>
    <xf numFmtId="1" fontId="2" fillId="37" borderId="13" xfId="0" applyNumberFormat="1" applyFont="1" applyFill="1" applyBorder="1" applyAlignment="1">
      <alignment horizontal="right" vertical="center" indent="1"/>
    </xf>
    <xf numFmtId="0" fontId="2" fillId="0" borderId="50" xfId="0" applyFont="1" applyFill="1" applyBorder="1" applyAlignment="1">
      <alignment horizontal="center" vertical="center"/>
    </xf>
    <xf numFmtId="49" fontId="2" fillId="37" borderId="51" xfId="0" applyNumberFormat="1" applyFont="1" applyFill="1" applyBorder="1" applyAlignment="1">
      <alignment vertical="center"/>
    </xf>
    <xf numFmtId="0" fontId="12" fillId="37" borderId="51" xfId="0" applyFont="1" applyFill="1" applyBorder="1" applyAlignment="1">
      <alignment vertical="center"/>
    </xf>
    <xf numFmtId="1" fontId="2" fillId="37" borderId="52" xfId="0" applyNumberFormat="1" applyFont="1" applyFill="1" applyBorder="1" applyAlignment="1">
      <alignment horizontal="right" vertical="center" indent="1"/>
    </xf>
    <xf numFmtId="3" fontId="2" fillId="39" borderId="53" xfId="72" applyFont="1" applyFill="1" applyBorder="1" applyAlignment="1">
      <alignment vertical="center"/>
      <protection/>
    </xf>
    <xf numFmtId="3" fontId="2" fillId="39" borderId="28" xfId="72" applyFont="1" applyFill="1" applyBorder="1" applyAlignment="1">
      <alignment horizontal="center" vertical="center" wrapText="1"/>
      <protection/>
    </xf>
    <xf numFmtId="3" fontId="2" fillId="39" borderId="53" xfId="72" applyFont="1" applyFill="1" applyBorder="1" applyAlignment="1">
      <alignment vertical="center"/>
      <protection/>
    </xf>
    <xf numFmtId="3" fontId="2" fillId="39" borderId="54" xfId="7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5" xfId="67" applyNumberFormat="1" applyFont="1" applyBorder="1">
      <alignment/>
      <protection/>
    </xf>
    <xf numFmtId="0" fontId="8" fillId="0" borderId="0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9" fillId="0" borderId="32" xfId="0" applyFont="1" applyFill="1" applyBorder="1" applyAlignment="1">
      <alignment horizontal="left" vertical="center"/>
    </xf>
    <xf numFmtId="3" fontId="19" fillId="0" borderId="36" xfId="0" applyNumberFormat="1" applyFont="1" applyFill="1" applyBorder="1" applyAlignment="1">
      <alignment vertical="center" wrapText="1"/>
    </xf>
    <xf numFmtId="3" fontId="0" fillId="0" borderId="15" xfId="67" applyFont="1" applyBorder="1">
      <alignment/>
      <protection/>
    </xf>
    <xf numFmtId="1" fontId="2" fillId="37" borderId="55" xfId="0" applyNumberFormat="1" applyFont="1" applyFill="1" applyBorder="1" applyAlignment="1">
      <alignment horizontal="right" vertical="center" indent="1"/>
    </xf>
    <xf numFmtId="3" fontId="23" fillId="34" borderId="56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3" fontId="3" fillId="34" borderId="25" xfId="0" applyNumberFormat="1" applyFont="1" applyFill="1" applyBorder="1" applyAlignment="1">
      <alignment horizontal="right" vertical="center" indent="1"/>
    </xf>
    <xf numFmtId="3" fontId="2" fillId="33" borderId="24" xfId="0" applyNumberFormat="1" applyFont="1" applyFill="1" applyBorder="1" applyAlignment="1">
      <alignment horizontal="right" vertical="center" indent="1"/>
    </xf>
    <xf numFmtId="3" fontId="0" fillId="36" borderId="24" xfId="0" applyNumberFormat="1" applyFont="1" applyFill="1" applyBorder="1" applyAlignment="1">
      <alignment horizontal="right" vertical="center" indent="1"/>
    </xf>
    <xf numFmtId="3" fontId="2" fillId="0" borderId="24" xfId="0" applyNumberFormat="1" applyFont="1" applyBorder="1" applyAlignment="1">
      <alignment horizontal="right" vertical="center" indent="1"/>
    </xf>
    <xf numFmtId="3" fontId="2" fillId="0" borderId="13" xfId="0" applyNumberFormat="1" applyFont="1" applyBorder="1" applyAlignment="1">
      <alignment horizontal="right" vertical="center" indent="1"/>
    </xf>
    <xf numFmtId="3" fontId="0" fillId="0" borderId="24" xfId="0" applyNumberFormat="1" applyFont="1" applyBorder="1" applyAlignment="1">
      <alignment horizontal="right" vertical="center" indent="1"/>
    </xf>
    <xf numFmtId="3" fontId="2" fillId="36" borderId="24" xfId="0" applyNumberFormat="1" applyFont="1" applyFill="1" applyBorder="1" applyAlignment="1">
      <alignment horizontal="right" vertical="center" indent="1"/>
    </xf>
    <xf numFmtId="3" fontId="2" fillId="35" borderId="24" xfId="0" applyNumberFormat="1" applyFont="1" applyFill="1" applyBorder="1" applyAlignment="1">
      <alignment horizontal="right" vertical="center" indent="1"/>
    </xf>
    <xf numFmtId="3" fontId="3" fillId="34" borderId="24" xfId="0" applyNumberFormat="1" applyFont="1" applyFill="1" applyBorder="1" applyAlignment="1">
      <alignment horizontal="right" vertical="center" indent="1"/>
    </xf>
    <xf numFmtId="3" fontId="2" fillId="0" borderId="24" xfId="0" applyNumberFormat="1" applyFont="1" applyFill="1" applyBorder="1" applyAlignment="1">
      <alignment horizontal="right" vertical="center" indent="1"/>
    </xf>
    <xf numFmtId="3" fontId="2" fillId="37" borderId="24" xfId="0" applyNumberFormat="1" applyFont="1" applyFill="1" applyBorder="1" applyAlignment="1">
      <alignment horizontal="right" vertical="center" indent="1"/>
    </xf>
    <xf numFmtId="3" fontId="2" fillId="33" borderId="21" xfId="0" applyNumberFormat="1" applyFont="1" applyFill="1" applyBorder="1" applyAlignment="1">
      <alignment horizontal="right" vertical="center" indent="1"/>
    </xf>
    <xf numFmtId="3" fontId="2" fillId="37" borderId="26" xfId="0" applyNumberFormat="1" applyFont="1" applyFill="1" applyBorder="1" applyAlignment="1">
      <alignment horizontal="right" vertical="center" indent="1"/>
    </xf>
    <xf numFmtId="3" fontId="2" fillId="37" borderId="13" xfId="0" applyNumberFormat="1" applyFont="1" applyFill="1" applyBorder="1" applyAlignment="1">
      <alignment horizontal="right" vertical="center" indent="1"/>
    </xf>
    <xf numFmtId="3" fontId="9" fillId="38" borderId="23" xfId="0" applyNumberFormat="1" applyFont="1" applyFill="1" applyBorder="1" applyAlignment="1">
      <alignment horizontal="right" vertical="center" indent="1"/>
    </xf>
    <xf numFmtId="3" fontId="0" fillId="0" borderId="57" xfId="0" applyNumberFormat="1" applyFill="1" applyBorder="1" applyAlignment="1">
      <alignment vertical="center"/>
    </xf>
    <xf numFmtId="3" fontId="2" fillId="33" borderId="58" xfId="0" applyNumberFormat="1" applyFont="1" applyFill="1" applyBorder="1" applyAlignment="1">
      <alignment horizontal="right" vertical="center" indent="1"/>
    </xf>
    <xf numFmtId="3" fontId="2" fillId="0" borderId="59" xfId="0" applyNumberFormat="1" applyFont="1" applyBorder="1" applyAlignment="1">
      <alignment horizontal="right" vertical="center" indent="1"/>
    </xf>
    <xf numFmtId="3" fontId="9" fillId="38" borderId="60" xfId="0" applyNumberFormat="1" applyFont="1" applyFill="1" applyBorder="1" applyAlignment="1">
      <alignment horizontal="right" vertical="center" indent="1"/>
    </xf>
    <xf numFmtId="3" fontId="9" fillId="38" borderId="27" xfId="0" applyNumberFormat="1" applyFont="1" applyFill="1" applyBorder="1" applyAlignment="1">
      <alignment horizontal="right" vertical="center" indent="1"/>
    </xf>
    <xf numFmtId="3" fontId="2" fillId="40" borderId="31" xfId="72" applyFont="1" applyFill="1" applyBorder="1" applyAlignment="1">
      <alignment horizontal="left"/>
      <protection/>
    </xf>
    <xf numFmtId="3" fontId="2" fillId="40" borderId="32" xfId="72" applyFont="1" applyFill="1" applyBorder="1" applyAlignment="1">
      <alignment horizontal="left"/>
      <protection/>
    </xf>
    <xf numFmtId="0" fontId="1" fillId="0" borderId="0" xfId="0" applyFont="1" applyAlignment="1">
      <alignment horizontal="center" vertical="center"/>
    </xf>
    <xf numFmtId="0" fontId="9" fillId="38" borderId="61" xfId="0" applyFont="1" applyFill="1" applyBorder="1" applyAlignment="1">
      <alignment horizontal="center" vertical="center"/>
    </xf>
    <xf numFmtId="0" fontId="10" fillId="38" borderId="62" xfId="0" applyFont="1" applyFill="1" applyBorder="1" applyAlignment="1">
      <alignment horizontal="center" vertical="center"/>
    </xf>
    <xf numFmtId="49" fontId="4" fillId="37" borderId="63" xfId="67" applyNumberFormat="1" applyFont="1" applyFill="1" applyBorder="1" applyAlignment="1">
      <alignment/>
      <protection/>
    </xf>
    <xf numFmtId="0" fontId="4" fillId="37" borderId="64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9" fillId="38" borderId="65" xfId="0" applyFont="1" applyFill="1" applyBorder="1" applyAlignment="1">
      <alignment horizontal="center" vertical="center"/>
    </xf>
    <xf numFmtId="0" fontId="10" fillId="38" borderId="66" xfId="0" applyFont="1" applyFill="1" applyBorder="1" applyAlignment="1">
      <alignment horizontal="center" vertical="center"/>
    </xf>
    <xf numFmtId="0" fontId="2" fillId="42" borderId="67" xfId="0" applyFont="1" applyFill="1" applyBorder="1" applyAlignment="1">
      <alignment horizontal="center" vertical="center" wrapText="1"/>
    </xf>
    <xf numFmtId="0" fontId="2" fillId="42" borderId="68" xfId="0" applyFont="1" applyFill="1" applyBorder="1" applyAlignment="1">
      <alignment horizontal="center" vertical="center" wrapText="1"/>
    </xf>
    <xf numFmtId="0" fontId="2" fillId="42" borderId="69" xfId="0" applyFont="1" applyFill="1" applyBorder="1" applyAlignment="1">
      <alignment horizontal="center" vertical="center"/>
    </xf>
    <xf numFmtId="0" fontId="2" fillId="42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42" borderId="75" xfId="0" applyFont="1" applyFill="1" applyBorder="1" applyAlignment="1">
      <alignment horizontal="center" vertical="center" wrapText="1"/>
    </xf>
    <xf numFmtId="0" fontId="2" fillId="42" borderId="76" xfId="0" applyFont="1" applyFill="1" applyBorder="1" applyAlignment="1">
      <alignment horizontal="center" vertical="center" wrapText="1"/>
    </xf>
    <xf numFmtId="0" fontId="9" fillId="38" borderId="65" xfId="0" applyFont="1" applyFill="1" applyBorder="1" applyAlignment="1">
      <alignment horizontal="center" vertical="center" wrapText="1"/>
    </xf>
    <xf numFmtId="0" fontId="10" fillId="38" borderId="66" xfId="0" applyFont="1" applyFill="1" applyBorder="1" applyAlignment="1">
      <alignment horizontal="center" vertical="center" wrapText="1"/>
    </xf>
    <xf numFmtId="0" fontId="10" fillId="38" borderId="77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20" fillId="33" borderId="80" xfId="0" applyFont="1" applyFill="1" applyBorder="1" applyAlignment="1">
      <alignment horizontal="center" vertical="center" wrapText="1"/>
    </xf>
    <xf numFmtId="0" fontId="20" fillId="33" borderId="8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2" fillId="0" borderId="15" xfId="0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19" fillId="42" borderId="82" xfId="0" applyNumberFormat="1" applyFont="1" applyFill="1" applyBorder="1" applyAlignment="1">
      <alignment horizontal="center" vertical="center" wrapText="1"/>
    </xf>
    <xf numFmtId="3" fontId="19" fillId="42" borderId="83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49" fontId="12" fillId="34" borderId="35" xfId="0" applyNumberFormat="1" applyFont="1" applyFill="1" applyBorder="1" applyAlignment="1">
      <alignment horizontal="center" vertical="center"/>
    </xf>
    <xf numFmtId="49" fontId="12" fillId="34" borderId="84" xfId="0" applyNumberFormat="1" applyFont="1" applyFill="1" applyBorder="1" applyAlignment="1">
      <alignment horizontal="center" vertical="center"/>
    </xf>
    <xf numFmtId="49" fontId="12" fillId="34" borderId="85" xfId="0" applyNumberFormat="1" applyFont="1" applyFill="1" applyBorder="1" applyAlignment="1">
      <alignment horizontal="center" vertical="center"/>
    </xf>
    <xf numFmtId="0" fontId="20" fillId="34" borderId="86" xfId="0" applyFont="1" applyFill="1" applyBorder="1" applyAlignment="1">
      <alignment horizontal="left" vertical="center"/>
    </xf>
    <xf numFmtId="0" fontId="20" fillId="34" borderId="87" xfId="0" applyFont="1" applyFill="1" applyBorder="1" applyAlignment="1">
      <alignment horizontal="left" vertical="center"/>
    </xf>
    <xf numFmtId="0" fontId="20" fillId="34" borderId="32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0" fillId="33" borderId="88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49" fontId="12" fillId="42" borderId="35" xfId="0" applyNumberFormat="1" applyFont="1" applyFill="1" applyBorder="1" applyAlignment="1">
      <alignment horizontal="center" vertical="center" wrapText="1"/>
    </xf>
    <xf numFmtId="49" fontId="12" fillId="42" borderId="84" xfId="0" applyNumberFormat="1" applyFont="1" applyFill="1" applyBorder="1" applyAlignment="1">
      <alignment horizontal="center" vertical="center" wrapText="1"/>
    </xf>
    <xf numFmtId="49" fontId="12" fillId="42" borderId="85" xfId="0" applyNumberFormat="1" applyFont="1" applyFill="1" applyBorder="1" applyAlignment="1">
      <alignment horizontal="center" vertical="center" wrapText="1"/>
    </xf>
    <xf numFmtId="0" fontId="20" fillId="34" borderId="89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/>
    </xf>
    <xf numFmtId="0" fontId="20" fillId="42" borderId="86" xfId="0" applyFont="1" applyFill="1" applyBorder="1" applyAlignment="1">
      <alignment horizontal="left" vertical="center" wrapText="1"/>
    </xf>
    <xf numFmtId="0" fontId="20" fillId="42" borderId="87" xfId="0" applyFont="1" applyFill="1" applyBorder="1" applyAlignment="1">
      <alignment horizontal="left" vertical="center" wrapText="1"/>
    </xf>
    <xf numFmtId="0" fontId="20" fillId="42" borderId="32" xfId="0" applyFont="1" applyFill="1" applyBorder="1" applyAlignment="1">
      <alignment horizontal="left" vertical="center" wrapText="1"/>
    </xf>
    <xf numFmtId="49" fontId="12" fillId="34" borderId="89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left" vertical="center"/>
    </xf>
    <xf numFmtId="49" fontId="12" fillId="0" borderId="87" xfId="0" applyNumberFormat="1" applyFont="1" applyFill="1" applyBorder="1" applyAlignment="1">
      <alignment horizontal="left" vertical="center"/>
    </xf>
    <xf numFmtId="49" fontId="12" fillId="0" borderId="32" xfId="0" applyNumberFormat="1" applyFont="1" applyFill="1" applyBorder="1" applyAlignment="1">
      <alignment horizontal="left" vertical="center"/>
    </xf>
    <xf numFmtId="3" fontId="2" fillId="0" borderId="90" xfId="72" applyFont="1" applyBorder="1" applyAlignment="1">
      <alignment horizontal="right"/>
      <protection/>
    </xf>
    <xf numFmtId="3" fontId="6" fillId="0" borderId="0" xfId="72" applyFont="1" applyAlignment="1">
      <alignment horizontal="right"/>
      <protection/>
    </xf>
    <xf numFmtId="3" fontId="1" fillId="0" borderId="0" xfId="72" applyFont="1" applyAlignment="1">
      <alignment horizontal="center"/>
      <protection/>
    </xf>
    <xf numFmtId="3" fontId="0" fillId="40" borderId="47" xfId="72" applyFont="1" applyFill="1" applyBorder="1" applyAlignment="1">
      <alignment horizontal="center"/>
      <protection/>
    </xf>
    <xf numFmtId="3" fontId="0" fillId="0" borderId="30" xfId="72" applyFont="1" applyFill="1" applyBorder="1" applyAlignment="1">
      <alignment horizontal="left" vertical="center" wrapText="1"/>
      <protection/>
    </xf>
    <xf numFmtId="3" fontId="0" fillId="0" borderId="47" xfId="72" applyFont="1" applyFill="1" applyBorder="1" applyAlignment="1">
      <alignment horizontal="left" vertical="center" wrapText="1"/>
      <protection/>
    </xf>
    <xf numFmtId="3" fontId="0" fillId="0" borderId="29" xfId="72" applyFont="1" applyFill="1" applyBorder="1" applyAlignment="1">
      <alignment horizontal="left" vertical="center" wrapText="1"/>
      <protection/>
    </xf>
    <xf numFmtId="3" fontId="0" fillId="36" borderId="30" xfId="72" applyFont="1" applyFill="1" applyBorder="1" applyAlignment="1">
      <alignment horizontal="left" vertical="center" wrapText="1"/>
      <protection/>
    </xf>
    <xf numFmtId="3" fontId="0" fillId="36" borderId="47" xfId="72" applyFont="1" applyFill="1" applyBorder="1" applyAlignment="1">
      <alignment horizontal="left" vertical="center" wrapText="1"/>
      <protection/>
    </xf>
    <xf numFmtId="3" fontId="0" fillId="36" borderId="29" xfId="72" applyFont="1" applyFill="1" applyBorder="1" applyAlignment="1">
      <alignment horizontal="left" vertical="center" wrapText="1"/>
      <protection/>
    </xf>
    <xf numFmtId="3" fontId="0" fillId="0" borderId="47" xfId="72" applyFont="1" applyFill="1" applyBorder="1" applyAlignment="1">
      <alignment horizontal="left" vertical="center" wrapText="1"/>
      <protection/>
    </xf>
    <xf numFmtId="3" fontId="0" fillId="0" borderId="29" xfId="72" applyFont="1" applyFill="1" applyBorder="1" applyAlignment="1">
      <alignment horizontal="left" vertical="center" wrapText="1"/>
      <protection/>
    </xf>
    <xf numFmtId="3" fontId="2" fillId="40" borderId="31" xfId="72" applyFont="1" applyFill="1" applyBorder="1" applyAlignment="1">
      <alignment horizontal="left"/>
      <protection/>
    </xf>
    <xf numFmtId="3" fontId="2" fillId="40" borderId="32" xfId="72" applyFont="1" applyFill="1" applyBorder="1" applyAlignment="1">
      <alignment horizontal="left"/>
      <protection/>
    </xf>
    <xf numFmtId="3" fontId="2" fillId="40" borderId="91" xfId="72" applyFont="1" applyFill="1" applyBorder="1" applyAlignment="1">
      <alignment horizontal="left"/>
      <protection/>
    </xf>
    <xf numFmtId="3" fontId="2" fillId="40" borderId="40" xfId="72" applyFont="1" applyFill="1" applyBorder="1" applyAlignment="1">
      <alignment horizontal="left"/>
      <protection/>
    </xf>
    <xf numFmtId="3" fontId="2" fillId="0" borderId="18" xfId="72" applyFont="1" applyBorder="1" applyAlignment="1">
      <alignment horizontal="left" wrapText="1"/>
      <protection/>
    </xf>
    <xf numFmtId="3" fontId="2" fillId="0" borderId="0" xfId="72" applyFont="1" applyBorder="1" applyAlignment="1">
      <alignment horizontal="left" wrapText="1"/>
      <protection/>
    </xf>
    <xf numFmtId="3" fontId="0" fillId="36" borderId="30" xfId="74" applyFont="1" applyFill="1" applyBorder="1" applyAlignment="1">
      <alignment horizontal="left" vertical="center" wrapText="1"/>
      <protection/>
    </xf>
    <xf numFmtId="3" fontId="0" fillId="36" borderId="47" xfId="74" applyFont="1" applyFill="1" applyBorder="1" applyAlignment="1">
      <alignment horizontal="left" vertical="center" wrapText="1"/>
      <protection/>
    </xf>
    <xf numFmtId="3" fontId="0" fillId="36" borderId="29" xfId="74" applyFont="1" applyFill="1" applyBorder="1" applyAlignment="1">
      <alignment horizontal="left" vertical="center" wrapText="1"/>
      <protection/>
    </xf>
    <xf numFmtId="3" fontId="0" fillId="0" borderId="0" xfId="73">
      <alignment/>
      <protection/>
    </xf>
    <xf numFmtId="3" fontId="0" fillId="0" borderId="0" xfId="73" applyFont="1" applyAlignment="1">
      <alignment/>
      <protection/>
    </xf>
    <xf numFmtId="3" fontId="2" fillId="0" borderId="0" xfId="73" applyFont="1" applyAlignment="1">
      <alignment horizontal="right"/>
      <protection/>
    </xf>
    <xf numFmtId="3" fontId="2" fillId="39" borderId="53" xfId="73" applyFont="1" applyFill="1" applyBorder="1" applyAlignment="1">
      <alignment horizontal="left"/>
      <protection/>
    </xf>
    <xf numFmtId="3" fontId="2" fillId="39" borderId="54" xfId="73" applyFont="1" applyFill="1" applyBorder="1" applyAlignment="1">
      <alignment horizontal="left"/>
      <protection/>
    </xf>
    <xf numFmtId="3" fontId="2" fillId="39" borderId="92" xfId="73" applyFont="1" applyFill="1" applyBorder="1" applyAlignment="1">
      <alignment horizontal="left"/>
      <protection/>
    </xf>
    <xf numFmtId="3" fontId="2" fillId="40" borderId="93" xfId="73" applyFont="1" applyFill="1" applyBorder="1" applyAlignment="1">
      <alignment horizontal="left"/>
      <protection/>
    </xf>
    <xf numFmtId="3" fontId="2" fillId="40" borderId="94" xfId="73" applyFont="1" applyFill="1" applyBorder="1" applyAlignment="1">
      <alignment horizontal="left"/>
      <protection/>
    </xf>
    <xf numFmtId="3" fontId="2" fillId="40" borderId="15" xfId="73" applyFont="1" applyFill="1" applyBorder="1">
      <alignment/>
      <protection/>
    </xf>
    <xf numFmtId="3" fontId="0" fillId="36" borderId="15" xfId="76" applyFont="1" applyFill="1" applyBorder="1" applyAlignment="1">
      <alignment horizontal="left"/>
      <protection/>
    </xf>
    <xf numFmtId="3" fontId="2" fillId="0" borderId="15" xfId="76" applyFont="1" applyFill="1" applyBorder="1" applyAlignment="1">
      <alignment horizontal="left"/>
      <protection/>
    </xf>
    <xf numFmtId="3" fontId="2" fillId="36" borderId="15" xfId="76" applyFont="1" applyFill="1" applyBorder="1">
      <alignment/>
      <protection/>
    </xf>
    <xf numFmtId="3" fontId="0" fillId="36" borderId="15" xfId="73" applyFont="1" applyFill="1" applyBorder="1" applyAlignment="1">
      <alignment horizontal="left"/>
      <protection/>
    </xf>
    <xf numFmtId="3" fontId="2" fillId="36" borderId="15" xfId="73" applyFont="1" applyFill="1" applyBorder="1" applyAlignment="1">
      <alignment horizontal="left"/>
      <protection/>
    </xf>
    <xf numFmtId="3" fontId="2" fillId="36" borderId="15" xfId="73" applyFont="1" applyFill="1" applyBorder="1">
      <alignment/>
      <protection/>
    </xf>
    <xf numFmtId="3" fontId="0" fillId="0" borderId="30" xfId="76" applyFont="1" applyFill="1" applyBorder="1" applyAlignment="1">
      <alignment horizontal="left" vertical="center" wrapText="1"/>
      <protection/>
    </xf>
    <xf numFmtId="3" fontId="2" fillId="0" borderId="15" xfId="76" applyFont="1" applyFill="1" applyBorder="1">
      <alignment/>
      <protection/>
    </xf>
    <xf numFmtId="3" fontId="0" fillId="0" borderId="47" xfId="76" applyFont="1" applyFill="1" applyBorder="1" applyAlignment="1">
      <alignment horizontal="left" vertical="center" wrapText="1"/>
      <protection/>
    </xf>
    <xf numFmtId="3" fontId="2" fillId="0" borderId="15" xfId="75" applyFont="1" applyFill="1" applyBorder="1">
      <alignment/>
      <protection/>
    </xf>
    <xf numFmtId="3" fontId="0" fillId="0" borderId="29" xfId="76" applyFont="1" applyFill="1" applyBorder="1" applyAlignment="1">
      <alignment horizontal="left" vertical="center" wrapText="1"/>
      <protection/>
    </xf>
    <xf numFmtId="3" fontId="0" fillId="0" borderId="15" xfId="75" applyFont="1" applyFill="1" applyBorder="1">
      <alignment/>
      <protection/>
    </xf>
    <xf numFmtId="3" fontId="0" fillId="0" borderId="15" xfId="76" applyFont="1" applyFill="1" applyBorder="1">
      <alignment/>
      <protection/>
    </xf>
    <xf numFmtId="3" fontId="0" fillId="36" borderId="30" xfId="76" applyFont="1" applyFill="1" applyBorder="1" applyAlignment="1">
      <alignment horizontal="left" vertical="center" wrapText="1"/>
      <protection/>
    </xf>
    <xf numFmtId="3" fontId="2" fillId="36" borderId="15" xfId="76" applyFont="1" applyFill="1" applyBorder="1">
      <alignment/>
      <protection/>
    </xf>
    <xf numFmtId="3" fontId="0" fillId="36" borderId="47" xfId="76" applyFont="1" applyFill="1" applyBorder="1" applyAlignment="1">
      <alignment horizontal="left" vertical="center" wrapText="1"/>
      <protection/>
    </xf>
    <xf numFmtId="3" fontId="0" fillId="36" borderId="29" xfId="76" applyFont="1" applyFill="1" applyBorder="1" applyAlignment="1">
      <alignment horizontal="left" vertical="center" wrapText="1"/>
      <protection/>
    </xf>
    <xf numFmtId="3" fontId="0" fillId="0" borderId="15" xfId="76" applyFont="1" applyFill="1" applyBorder="1" applyAlignment="1">
      <alignment horizontal="left"/>
      <protection/>
    </xf>
    <xf numFmtId="3" fontId="0" fillId="36" borderId="15" xfId="76" applyFont="1" applyFill="1" applyBorder="1">
      <alignment/>
      <protection/>
    </xf>
    <xf numFmtId="3" fontId="0" fillId="0" borderId="47" xfId="76" applyFont="1" applyFill="1" applyBorder="1" applyAlignment="1">
      <alignment horizontal="left" vertical="center" wrapText="1"/>
      <protection/>
    </xf>
    <xf numFmtId="3" fontId="0" fillId="0" borderId="29" xfId="76" applyFont="1" applyFill="1" applyBorder="1" applyAlignment="1">
      <alignment horizontal="left" vertical="center" wrapText="1"/>
      <protection/>
    </xf>
    <xf numFmtId="3" fontId="0" fillId="0" borderId="15" xfId="76" applyFont="1" applyFill="1" applyBorder="1" applyAlignment="1">
      <alignment horizontal="left"/>
      <protection/>
    </xf>
    <xf numFmtId="3" fontId="0" fillId="36" borderId="30" xfId="75" applyFont="1" applyFill="1" applyBorder="1" applyAlignment="1">
      <alignment horizontal="left" vertical="center" wrapText="1"/>
      <protection/>
    </xf>
    <xf numFmtId="3" fontId="0" fillId="0" borderId="15" xfId="75" applyFont="1" applyFill="1" applyBorder="1" applyAlignment="1">
      <alignment horizontal="right"/>
      <protection/>
    </xf>
    <xf numFmtId="3" fontId="0" fillId="36" borderId="47" xfId="75" applyFont="1" applyFill="1" applyBorder="1" applyAlignment="1">
      <alignment horizontal="left" vertical="center" wrapText="1"/>
      <protection/>
    </xf>
    <xf numFmtId="3" fontId="2" fillId="0" borderId="15" xfId="75" applyFont="1" applyFill="1" applyBorder="1" applyAlignment="1">
      <alignment horizontal="right"/>
      <protection/>
    </xf>
    <xf numFmtId="3" fontId="0" fillId="36" borderId="29" xfId="75" applyFont="1" applyFill="1" applyBorder="1" applyAlignment="1">
      <alignment horizontal="left" vertical="center" wrapText="1"/>
      <protection/>
    </xf>
    <xf numFmtId="3" fontId="0" fillId="0" borderId="15" xfId="75" applyFont="1" applyFill="1" applyBorder="1" applyAlignment="1">
      <alignment horizontal="right"/>
      <protection/>
    </xf>
    <xf numFmtId="3" fontId="2" fillId="40" borderId="31" xfId="73" applyFont="1" applyFill="1" applyBorder="1" applyAlignment="1">
      <alignment horizontal="left"/>
      <protection/>
    </xf>
    <xf numFmtId="3" fontId="2" fillId="40" borderId="32" xfId="73" applyFont="1" applyFill="1" applyBorder="1" applyAlignment="1">
      <alignment horizontal="left"/>
      <protection/>
    </xf>
    <xf numFmtId="3" fontId="0" fillId="36" borderId="15" xfId="73" applyFont="1" applyFill="1" applyBorder="1">
      <alignment/>
      <protection/>
    </xf>
    <xf numFmtId="3" fontId="17" fillId="41" borderId="15" xfId="73" applyFont="1" applyFill="1" applyBorder="1">
      <alignment/>
      <protection/>
    </xf>
    <xf numFmtId="3" fontId="17" fillId="41" borderId="15" xfId="73" applyNumberFormat="1" applyFont="1" applyFill="1" applyBorder="1">
      <alignment/>
      <protection/>
    </xf>
    <xf numFmtId="3" fontId="0" fillId="0" borderId="0" xfId="73" applyFont="1" applyAlignment="1">
      <alignment horizontal="right"/>
      <protection/>
    </xf>
    <xf numFmtId="3" fontId="0" fillId="0" borderId="0" xfId="73" applyAlignment="1">
      <alignment horizontal="right"/>
      <protection/>
    </xf>
    <xf numFmtId="3" fontId="0" fillId="0" borderId="30" xfId="75" applyFont="1" applyFill="1" applyBorder="1" applyAlignment="1">
      <alignment horizontal="left" vertical="center" wrapText="1"/>
      <protection/>
    </xf>
    <xf numFmtId="3" fontId="2" fillId="0" borderId="15" xfId="75" applyFont="1" applyFill="1" applyBorder="1" applyAlignment="1">
      <alignment horizontal="left"/>
      <protection/>
    </xf>
    <xf numFmtId="3" fontId="2" fillId="0" borderId="15" xfId="75" applyFont="1" applyBorder="1">
      <alignment/>
      <protection/>
    </xf>
    <xf numFmtId="3" fontId="0" fillId="0" borderId="47" xfId="75" applyFont="1" applyFill="1" applyBorder="1" applyAlignment="1">
      <alignment horizontal="left" vertical="center" wrapText="1"/>
      <protection/>
    </xf>
    <xf numFmtId="3" fontId="0" fillId="0" borderId="29" xfId="75" applyFont="1" applyFill="1" applyBorder="1" applyAlignment="1">
      <alignment horizontal="left" vertical="center" wrapText="1"/>
      <protection/>
    </xf>
    <xf numFmtId="3" fontId="0" fillId="0" borderId="15" xfId="75" applyFont="1" applyFill="1" applyBorder="1" applyAlignment="1">
      <alignment horizontal="left"/>
      <protection/>
    </xf>
    <xf numFmtId="3" fontId="2" fillId="0" borderId="15" xfId="73" applyFont="1" applyFill="1" applyBorder="1">
      <alignment/>
      <protection/>
    </xf>
    <xf numFmtId="3" fontId="0" fillId="0" borderId="15" xfId="73" applyFont="1" applyFill="1" applyBorder="1">
      <alignment/>
      <protection/>
    </xf>
    <xf numFmtId="3" fontId="0" fillId="0" borderId="31" xfId="73" applyFont="1" applyFill="1" applyBorder="1" applyAlignment="1">
      <alignment horizontal="center" vertical="top" wrapText="1"/>
      <protection/>
    </xf>
    <xf numFmtId="3" fontId="0" fillId="0" borderId="87" xfId="73" applyFont="1" applyFill="1" applyBorder="1" applyAlignment="1">
      <alignment horizontal="center" vertical="top" wrapText="1"/>
      <protection/>
    </xf>
    <xf numFmtId="3" fontId="0" fillId="0" borderId="32" xfId="73" applyFont="1" applyFill="1" applyBorder="1" applyAlignment="1">
      <alignment horizontal="center" vertical="top" wrapText="1"/>
      <protection/>
    </xf>
    <xf numFmtId="3" fontId="0" fillId="0" borderId="31" xfId="73" applyFont="1" applyBorder="1" applyAlignment="1">
      <alignment horizontal="center"/>
      <protection/>
    </xf>
    <xf numFmtId="3" fontId="0" fillId="0" borderId="87" xfId="73" applyFont="1" applyBorder="1" applyAlignment="1">
      <alignment horizontal="center"/>
      <protection/>
    </xf>
    <xf numFmtId="3" fontId="0" fillId="0" borderId="32" xfId="73" applyFont="1" applyBorder="1" applyAlignment="1">
      <alignment horizontal="center"/>
      <protection/>
    </xf>
    <xf numFmtId="3" fontId="47" fillId="0" borderId="31" xfId="73" applyFont="1" applyBorder="1" applyAlignment="1">
      <alignment horizontal="center"/>
      <protection/>
    </xf>
    <xf numFmtId="3" fontId="47" fillId="0" borderId="87" xfId="73" applyFont="1" applyBorder="1" applyAlignment="1">
      <alignment horizontal="center"/>
      <protection/>
    </xf>
    <xf numFmtId="3" fontId="47" fillId="0" borderId="32" xfId="73" applyFont="1" applyBorder="1" applyAlignment="1">
      <alignment horizontal="center"/>
      <protection/>
    </xf>
    <xf numFmtId="0" fontId="48" fillId="0" borderId="0" xfId="77" applyFont="1" applyBorder="1" applyAlignment="1">
      <alignment horizontal="center" vertical="center"/>
      <protection/>
    </xf>
    <xf numFmtId="0" fontId="48" fillId="0" borderId="0" xfId="77" applyFont="1">
      <alignment/>
      <protection/>
    </xf>
    <xf numFmtId="0" fontId="48" fillId="0" borderId="0" xfId="77" applyFont="1" applyBorder="1" applyAlignment="1">
      <alignment horizontal="right"/>
      <protection/>
    </xf>
    <xf numFmtId="0" fontId="48" fillId="0" borderId="95" xfId="77" applyFont="1" applyBorder="1" applyAlignment="1">
      <alignment horizontal="center" vertical="center" wrapText="1"/>
      <protection/>
    </xf>
    <xf numFmtId="0" fontId="48" fillId="0" borderId="96" xfId="77" applyFont="1" applyBorder="1" applyAlignment="1">
      <alignment horizontal="center" vertical="center"/>
      <protection/>
    </xf>
    <xf numFmtId="0" fontId="48" fillId="0" borderId="96" xfId="77" applyFont="1" applyBorder="1" applyAlignment="1">
      <alignment horizontal="center" vertical="center" wrapText="1"/>
      <protection/>
    </xf>
    <xf numFmtId="0" fontId="48" fillId="0" borderId="0" xfId="77" applyFont="1" applyAlignment="1">
      <alignment horizontal="center" vertical="top"/>
      <protection/>
    </xf>
    <xf numFmtId="0" fontId="48" fillId="0" borderId="33" xfId="77" applyFont="1" applyBorder="1" applyAlignment="1">
      <alignment horizontal="center" vertical="center"/>
      <protection/>
    </xf>
    <xf numFmtId="0" fontId="48" fillId="0" borderId="97" xfId="77" applyFont="1" applyBorder="1" applyAlignment="1">
      <alignment horizontal="center" vertical="top"/>
      <protection/>
    </xf>
    <xf numFmtId="0" fontId="49" fillId="0" borderId="29" xfId="77" applyFont="1" applyBorder="1" applyAlignment="1">
      <alignment horizontal="center" vertical="center"/>
      <protection/>
    </xf>
    <xf numFmtId="0" fontId="49" fillId="0" borderId="29" xfId="77" applyFont="1" applyBorder="1" applyAlignment="1">
      <alignment horizontal="center" vertical="top"/>
      <protection/>
    </xf>
    <xf numFmtId="3" fontId="48" fillId="0" borderId="29" xfId="77" applyNumberFormat="1" applyFont="1" applyBorder="1" applyAlignment="1">
      <alignment horizontal="center" vertical="top"/>
      <protection/>
    </xf>
    <xf numFmtId="0" fontId="48" fillId="0" borderId="15" xfId="77" applyFont="1" applyBorder="1" applyAlignment="1">
      <alignment horizontal="center" vertical="center"/>
      <protection/>
    </xf>
    <xf numFmtId="0" fontId="48" fillId="0" borderId="15" xfId="77" applyFont="1" applyBorder="1">
      <alignment/>
      <protection/>
    </xf>
    <xf numFmtId="3" fontId="48" fillId="0" borderId="15" xfId="77" applyNumberFormat="1" applyFont="1" applyBorder="1">
      <alignment/>
      <protection/>
    </xf>
    <xf numFmtId="0" fontId="48" fillId="0" borderId="15" xfId="77" applyFont="1" applyFill="1" applyBorder="1" applyAlignment="1">
      <alignment horizontal="center" vertical="center"/>
      <protection/>
    </xf>
    <xf numFmtId="0" fontId="48" fillId="0" borderId="15" xfId="77" applyFont="1" applyFill="1" applyBorder="1">
      <alignment/>
      <protection/>
    </xf>
    <xf numFmtId="3" fontId="48" fillId="0" borderId="15" xfId="77" applyNumberFormat="1" applyFont="1" applyFill="1" applyBorder="1">
      <alignment/>
      <protection/>
    </xf>
    <xf numFmtId="0" fontId="48" fillId="0" borderId="0" xfId="77" applyFont="1" applyFill="1">
      <alignment/>
      <protection/>
    </xf>
    <xf numFmtId="0" fontId="50" fillId="0" borderId="15" xfId="77" applyFont="1" applyFill="1" applyBorder="1">
      <alignment/>
      <protection/>
    </xf>
    <xf numFmtId="0" fontId="48" fillId="0" borderId="15" xfId="77" applyFont="1" applyFill="1" applyBorder="1" applyAlignment="1">
      <alignment horizontal="right" wrapText="1"/>
      <protection/>
    </xf>
    <xf numFmtId="0" fontId="48" fillId="0" borderId="15" xfId="77" applyFont="1" applyBorder="1" applyAlignment="1">
      <alignment horizontal="center" vertical="center"/>
      <protection/>
    </xf>
    <xf numFmtId="0" fontId="50" fillId="0" borderId="15" xfId="77" applyFont="1" applyBorder="1">
      <alignment/>
      <protection/>
    </xf>
    <xf numFmtId="0" fontId="48" fillId="34" borderId="15" xfId="77" applyFont="1" applyFill="1" applyBorder="1" applyAlignment="1">
      <alignment horizontal="center" vertical="center"/>
      <protection/>
    </xf>
    <xf numFmtId="0" fontId="48" fillId="34" borderId="15" xfId="77" applyFont="1" applyFill="1" applyBorder="1">
      <alignment/>
      <protection/>
    </xf>
    <xf numFmtId="3" fontId="48" fillId="34" borderId="15" xfId="77" applyNumberFormat="1" applyFont="1" applyFill="1" applyBorder="1">
      <alignment/>
      <protection/>
    </xf>
    <xf numFmtId="3" fontId="48" fillId="34" borderId="15" xfId="77" applyNumberFormat="1" applyFont="1" applyFill="1" applyBorder="1" applyAlignment="1">
      <alignment horizontal="right"/>
      <protection/>
    </xf>
    <xf numFmtId="0" fontId="48" fillId="0" borderId="0" xfId="77" applyFont="1" applyBorder="1">
      <alignment/>
      <protection/>
    </xf>
    <xf numFmtId="3" fontId="48" fillId="0" borderId="0" xfId="77" applyNumberFormat="1" applyFont="1" applyBorder="1">
      <alignment/>
      <protection/>
    </xf>
    <xf numFmtId="0" fontId="49" fillId="0" borderId="15" xfId="77" applyFont="1" applyBorder="1" applyAlignment="1">
      <alignment horizontal="center" vertical="center"/>
      <protection/>
    </xf>
    <xf numFmtId="0" fontId="49" fillId="0" borderId="15" xfId="77" applyFont="1" applyBorder="1" applyAlignment="1">
      <alignment horizontal="center"/>
      <protection/>
    </xf>
    <xf numFmtId="3" fontId="48" fillId="0" borderId="15" xfId="77" applyNumberFormat="1" applyFont="1" applyBorder="1" applyAlignment="1">
      <alignment horizontal="right"/>
      <protection/>
    </xf>
    <xf numFmtId="0" fontId="48" fillId="0" borderId="0" xfId="77" applyFont="1" applyAlignment="1">
      <alignment horizontal="center" vertical="center"/>
      <protection/>
    </xf>
    <xf numFmtId="0" fontId="49" fillId="0" borderId="0" xfId="77" applyFont="1" applyBorder="1" applyAlignment="1">
      <alignment horizontal="left" wrapText="1"/>
      <protection/>
    </xf>
    <xf numFmtId="0" fontId="49" fillId="0" borderId="0" xfId="77" applyFont="1">
      <alignment/>
      <protection/>
    </xf>
    <xf numFmtId="3" fontId="0" fillId="0" borderId="0" xfId="75">
      <alignment/>
      <protection/>
    </xf>
    <xf numFmtId="3" fontId="0" fillId="0" borderId="0" xfId="75" applyFont="1">
      <alignment/>
      <protection/>
    </xf>
    <xf numFmtId="3" fontId="4" fillId="0" borderId="0" xfId="75" applyFont="1" applyAlignment="1">
      <alignment horizontal="center" wrapText="1"/>
      <protection/>
    </xf>
    <xf numFmtId="3" fontId="1" fillId="0" borderId="0" xfId="75" applyFont="1" applyAlignment="1">
      <alignment horizontal="center"/>
      <protection/>
    </xf>
    <xf numFmtId="3" fontId="0" fillId="0" borderId="0" xfId="75" applyFont="1">
      <alignment/>
      <protection/>
    </xf>
    <xf numFmtId="3" fontId="2" fillId="0" borderId="0" xfId="75" applyFont="1" applyAlignment="1">
      <alignment horizontal="right"/>
      <protection/>
    </xf>
    <xf numFmtId="3" fontId="2" fillId="39" borderId="28" xfId="75" applyFont="1" applyFill="1" applyBorder="1" applyAlignment="1">
      <alignment horizontal="center"/>
      <protection/>
    </xf>
    <xf numFmtId="3" fontId="2" fillId="36" borderId="93" xfId="75" applyFont="1" applyFill="1" applyBorder="1" applyAlignment="1">
      <alignment horizontal="left"/>
      <protection/>
    </xf>
    <xf numFmtId="3" fontId="2" fillId="36" borderId="94" xfId="75" applyFont="1" applyFill="1" applyBorder="1" applyAlignment="1">
      <alignment horizontal="left"/>
      <protection/>
    </xf>
    <xf numFmtId="3" fontId="2" fillId="36" borderId="15" xfId="75" applyFont="1" applyFill="1" applyBorder="1">
      <alignment/>
      <protection/>
    </xf>
    <xf numFmtId="3" fontId="0" fillId="0" borderId="47" xfId="75" applyFont="1" applyFill="1" applyBorder="1" applyAlignment="1">
      <alignment horizontal="left" vertical="center" wrapText="1"/>
      <protection/>
    </xf>
    <xf numFmtId="3" fontId="0" fillId="0" borderId="29" xfId="75" applyFont="1" applyFill="1" applyBorder="1" applyAlignment="1">
      <alignment horizontal="left" vertical="center" wrapText="1"/>
      <protection/>
    </xf>
    <xf numFmtId="3" fontId="2" fillId="36" borderId="15" xfId="75" applyFont="1" applyFill="1" applyBorder="1">
      <alignment/>
      <protection/>
    </xf>
    <xf numFmtId="3" fontId="0" fillId="36" borderId="15" xfId="75" applyFont="1" applyFill="1" applyBorder="1">
      <alignment/>
      <protection/>
    </xf>
    <xf numFmtId="3" fontId="0" fillId="0" borderId="15" xfId="75" applyFont="1" applyFill="1" applyBorder="1" applyAlignment="1">
      <alignment horizontal="left"/>
      <protection/>
    </xf>
    <xf numFmtId="3" fontId="17" fillId="41" borderId="15" xfId="75" applyFont="1" applyFill="1" applyBorder="1">
      <alignment/>
      <protection/>
    </xf>
    <xf numFmtId="3" fontId="17" fillId="41" borderId="15" xfId="75" applyNumberFormat="1" applyFont="1" applyFill="1" applyBorder="1">
      <alignment/>
      <protection/>
    </xf>
    <xf numFmtId="0" fontId="16" fillId="0" borderId="0" xfId="65">
      <alignment/>
      <protection/>
    </xf>
    <xf numFmtId="49" fontId="24" fillId="0" borderId="0" xfId="65" applyNumberFormat="1" applyFont="1">
      <alignment/>
      <protection/>
    </xf>
    <xf numFmtId="0" fontId="16" fillId="0" borderId="90" xfId="65" applyBorder="1" applyAlignment="1">
      <alignment horizontal="right"/>
      <protection/>
    </xf>
    <xf numFmtId="0" fontId="51" fillId="0" borderId="0" xfId="65" applyFont="1">
      <alignment/>
      <protection/>
    </xf>
    <xf numFmtId="0" fontId="24" fillId="0" borderId="0" xfId="65" applyFont="1" applyAlignment="1">
      <alignment horizontal="center"/>
      <protection/>
    </xf>
    <xf numFmtId="0" fontId="16" fillId="0" borderId="0" xfId="65" applyBorder="1" applyAlignment="1">
      <alignment horizontal="right"/>
      <protection/>
    </xf>
    <xf numFmtId="0" fontId="16" fillId="0" borderId="0" xfId="65" applyBorder="1" applyAlignment="1">
      <alignment horizontal="right"/>
      <protection/>
    </xf>
    <xf numFmtId="0" fontId="52" fillId="39" borderId="15" xfId="65" applyFont="1" applyFill="1" applyBorder="1" applyAlignment="1">
      <alignment horizontal="center" vertical="center" wrapText="1"/>
      <protection/>
    </xf>
    <xf numFmtId="49" fontId="52" fillId="39" borderId="15" xfId="65" applyNumberFormat="1" applyFont="1" applyFill="1" applyBorder="1" applyAlignment="1">
      <alignment horizontal="center" vertical="center" wrapText="1"/>
      <protection/>
    </xf>
    <xf numFmtId="0" fontId="52" fillId="39" borderId="30" xfId="65" applyFont="1" applyFill="1" applyBorder="1" applyAlignment="1">
      <alignment horizontal="center" vertical="center" wrapText="1"/>
      <protection/>
    </xf>
    <xf numFmtId="0" fontId="52" fillId="39" borderId="30" xfId="65" applyFont="1" applyFill="1" applyBorder="1" applyAlignment="1">
      <alignment horizontal="center" vertical="center" wrapText="1"/>
      <protection/>
    </xf>
    <xf numFmtId="0" fontId="52" fillId="39" borderId="15" xfId="65" applyFont="1" applyFill="1" applyBorder="1" applyAlignment="1">
      <alignment horizontal="center" wrapText="1"/>
      <protection/>
    </xf>
    <xf numFmtId="0" fontId="52" fillId="39" borderId="98" xfId="65" applyFont="1" applyFill="1" applyBorder="1" applyAlignment="1">
      <alignment horizontal="center" wrapText="1"/>
      <protection/>
    </xf>
    <xf numFmtId="0" fontId="24" fillId="0" borderId="0" xfId="65" applyFont="1" applyAlignment="1">
      <alignment wrapText="1"/>
      <protection/>
    </xf>
    <xf numFmtId="49" fontId="52" fillId="39" borderId="99" xfId="65" applyNumberFormat="1" applyFont="1" applyFill="1" applyBorder="1" applyAlignment="1">
      <alignment horizontal="center" vertical="center" wrapText="1"/>
      <protection/>
    </xf>
    <xf numFmtId="0" fontId="53" fillId="40" borderId="95" xfId="65" applyFont="1" applyFill="1" applyBorder="1" applyAlignment="1">
      <alignment wrapText="1"/>
      <protection/>
    </xf>
    <xf numFmtId="0" fontId="53" fillId="40" borderId="100" xfId="65" applyFont="1" applyFill="1" applyBorder="1" applyAlignment="1">
      <alignment wrapText="1"/>
      <protection/>
    </xf>
    <xf numFmtId="0" fontId="52" fillId="39" borderId="38" xfId="65" applyFont="1" applyFill="1" applyBorder="1" applyAlignment="1">
      <alignment horizontal="center" wrapText="1"/>
      <protection/>
    </xf>
    <xf numFmtId="0" fontId="52" fillId="39" borderId="30" xfId="65" applyFont="1" applyFill="1" applyBorder="1" applyAlignment="1">
      <alignment horizontal="center" wrapText="1"/>
      <protection/>
    </xf>
    <xf numFmtId="0" fontId="52" fillId="39" borderId="101" xfId="65" applyFont="1" applyFill="1" applyBorder="1" applyAlignment="1">
      <alignment horizontal="center" wrapText="1"/>
      <protection/>
    </xf>
    <xf numFmtId="0" fontId="16" fillId="0" borderId="0" xfId="65" applyAlignment="1">
      <alignment wrapText="1"/>
      <protection/>
    </xf>
    <xf numFmtId="0" fontId="52" fillId="39" borderId="102" xfId="65" applyFont="1" applyFill="1" applyBorder="1" applyAlignment="1">
      <alignment wrapText="1"/>
      <protection/>
    </xf>
    <xf numFmtId="49" fontId="52" fillId="39" borderId="93" xfId="65" applyNumberFormat="1" applyFont="1" applyFill="1" applyBorder="1" applyAlignment="1">
      <alignment wrapText="1"/>
      <protection/>
    </xf>
    <xf numFmtId="0" fontId="52" fillId="39" borderId="103" xfId="65" applyFont="1" applyFill="1" applyBorder="1" applyAlignment="1">
      <alignment wrapText="1"/>
      <protection/>
    </xf>
    <xf numFmtId="0" fontId="52" fillId="39" borderId="94" xfId="65" applyFont="1" applyFill="1" applyBorder="1" applyAlignment="1">
      <alignment wrapText="1"/>
      <protection/>
    </xf>
    <xf numFmtId="0" fontId="54" fillId="39" borderId="41" xfId="65" applyFont="1" applyFill="1" applyBorder="1" applyAlignment="1">
      <alignment wrapText="1"/>
      <protection/>
    </xf>
    <xf numFmtId="3" fontId="16" fillId="0" borderId="0" xfId="65" applyNumberFormat="1" applyAlignment="1">
      <alignment wrapText="1"/>
      <protection/>
    </xf>
    <xf numFmtId="0" fontId="52" fillId="0" borderId="89" xfId="65" applyFont="1" applyBorder="1" applyAlignment="1">
      <alignment wrapText="1"/>
      <protection/>
    </xf>
    <xf numFmtId="49" fontId="51" fillId="0" borderId="31" xfId="65" applyNumberFormat="1" applyFont="1" applyBorder="1" applyAlignment="1">
      <alignment wrapText="1"/>
      <protection/>
    </xf>
    <xf numFmtId="0" fontId="51" fillId="0" borderId="89" xfId="65" applyFont="1" applyBorder="1" applyAlignment="1">
      <alignment wrapText="1"/>
      <protection/>
    </xf>
    <xf numFmtId="0" fontId="51" fillId="0" borderId="36" xfId="65" applyFont="1" applyBorder="1" applyAlignment="1">
      <alignment wrapText="1"/>
      <protection/>
    </xf>
    <xf numFmtId="0" fontId="51" fillId="0" borderId="32" xfId="65" applyFont="1" applyBorder="1" applyAlignment="1">
      <alignment wrapText="1"/>
      <protection/>
    </xf>
    <xf numFmtId="0" fontId="52" fillId="39" borderId="89" xfId="65" applyFont="1" applyFill="1" applyBorder="1" applyAlignment="1">
      <alignment wrapText="1"/>
      <protection/>
    </xf>
    <xf numFmtId="49" fontId="52" fillId="39" borderId="31" xfId="65" applyNumberFormat="1" applyFont="1" applyFill="1" applyBorder="1" applyAlignment="1">
      <alignment wrapText="1"/>
      <protection/>
    </xf>
    <xf numFmtId="0" fontId="52" fillId="0" borderId="32" xfId="65" applyFont="1" applyBorder="1" applyAlignment="1">
      <alignment wrapText="1"/>
      <protection/>
    </xf>
    <xf numFmtId="3" fontId="24" fillId="0" borderId="0" xfId="65" applyNumberFormat="1" applyFont="1" applyAlignment="1">
      <alignment wrapText="1"/>
      <protection/>
    </xf>
    <xf numFmtId="0" fontId="24" fillId="0" borderId="0" xfId="65" applyFont="1" applyAlignment="1">
      <alignment wrapText="1"/>
      <protection/>
    </xf>
    <xf numFmtId="0" fontId="55" fillId="0" borderId="89" xfId="65" applyFont="1" applyBorder="1" applyAlignment="1">
      <alignment wrapText="1"/>
      <protection/>
    </xf>
    <xf numFmtId="0" fontId="55" fillId="0" borderId="36" xfId="65" applyFont="1" applyBorder="1" applyAlignment="1">
      <alignment wrapText="1"/>
      <protection/>
    </xf>
    <xf numFmtId="0" fontId="52" fillId="0" borderId="104" xfId="65" applyFont="1" applyBorder="1" applyAlignment="1">
      <alignment wrapText="1"/>
      <protection/>
    </xf>
    <xf numFmtId="49" fontId="51" fillId="0" borderId="105" xfId="65" applyNumberFormat="1" applyFont="1" applyBorder="1" applyAlignment="1">
      <alignment wrapText="1"/>
      <protection/>
    </xf>
    <xf numFmtId="0" fontId="51" fillId="0" borderId="104" xfId="65" applyFont="1" applyBorder="1" applyAlignment="1">
      <alignment wrapText="1"/>
      <protection/>
    </xf>
    <xf numFmtId="0" fontId="51" fillId="0" borderId="43" xfId="65" applyFont="1" applyBorder="1" applyAlignment="1">
      <alignment wrapText="1"/>
      <protection/>
    </xf>
    <xf numFmtId="0" fontId="55" fillId="0" borderId="43" xfId="65" applyFont="1" applyBorder="1" applyAlignment="1">
      <alignment wrapText="1"/>
      <protection/>
    </xf>
    <xf numFmtId="0" fontId="51" fillId="0" borderId="106" xfId="65" applyFont="1" applyBorder="1" applyAlignment="1">
      <alignment wrapText="1"/>
      <protection/>
    </xf>
    <xf numFmtId="0" fontId="54" fillId="39" borderId="94" xfId="65" applyFont="1" applyFill="1" applyBorder="1" applyAlignment="1">
      <alignment wrapText="1"/>
      <protection/>
    </xf>
    <xf numFmtId="0" fontId="54" fillId="39" borderId="103" xfId="65" applyFont="1" applyFill="1" applyBorder="1" applyAlignment="1">
      <alignment wrapText="1"/>
      <protection/>
    </xf>
    <xf numFmtId="0" fontId="52" fillId="0" borderId="35" xfId="65" applyFont="1" applyBorder="1" applyAlignment="1">
      <alignment wrapText="1"/>
      <protection/>
    </xf>
    <xf numFmtId="49" fontId="51" fillId="0" borderId="99" xfId="65" applyNumberFormat="1" applyFont="1" applyBorder="1" applyAlignment="1">
      <alignment wrapText="1"/>
      <protection/>
    </xf>
    <xf numFmtId="0" fontId="51" fillId="0" borderId="35" xfId="65" applyFont="1" applyBorder="1" applyAlignment="1">
      <alignment wrapText="1"/>
      <protection/>
    </xf>
    <xf numFmtId="0" fontId="51" fillId="0" borderId="56" xfId="65" applyFont="1" applyBorder="1" applyAlignment="1">
      <alignment wrapText="1"/>
      <protection/>
    </xf>
    <xf numFmtId="0" fontId="55" fillId="0" borderId="56" xfId="65" applyFont="1" applyBorder="1" applyAlignment="1">
      <alignment wrapText="1"/>
      <protection/>
    </xf>
    <xf numFmtId="0" fontId="56" fillId="0" borderId="31" xfId="0" applyFont="1" applyFill="1" applyBorder="1" applyAlignment="1">
      <alignment/>
    </xf>
    <xf numFmtId="0" fontId="52" fillId="39" borderId="35" xfId="65" applyFont="1" applyFill="1" applyBorder="1" applyAlignment="1">
      <alignment wrapText="1"/>
      <protection/>
    </xf>
    <xf numFmtId="0" fontId="57" fillId="39" borderId="99" xfId="0" applyFont="1" applyFill="1" applyBorder="1" applyAlignment="1">
      <alignment/>
    </xf>
    <xf numFmtId="0" fontId="52" fillId="39" borderId="56" xfId="65" applyFont="1" applyFill="1" applyBorder="1" applyAlignment="1">
      <alignment wrapText="1"/>
      <protection/>
    </xf>
    <xf numFmtId="0" fontId="52" fillId="39" borderId="38" xfId="65" applyFont="1" applyFill="1" applyBorder="1" applyAlignment="1">
      <alignment wrapText="1"/>
      <protection/>
    </xf>
    <xf numFmtId="0" fontId="56" fillId="0" borderId="99" xfId="0" applyFont="1" applyFill="1" applyBorder="1" applyAlignment="1">
      <alignment/>
    </xf>
    <xf numFmtId="0" fontId="51" fillId="0" borderId="38" xfId="65" applyFont="1" applyBorder="1" applyAlignment="1">
      <alignment wrapText="1"/>
      <protection/>
    </xf>
    <xf numFmtId="0" fontId="56" fillId="0" borderId="99" xfId="0" applyFont="1" applyFill="1" applyBorder="1" applyAlignment="1">
      <alignment wrapText="1"/>
    </xf>
    <xf numFmtId="0" fontId="52" fillId="39" borderId="104" xfId="65" applyFont="1" applyFill="1" applyBorder="1">
      <alignment/>
      <protection/>
    </xf>
    <xf numFmtId="49" fontId="52" fillId="39" borderId="105" xfId="65" applyNumberFormat="1" applyFont="1" applyFill="1" applyBorder="1">
      <alignment/>
      <protection/>
    </xf>
    <xf numFmtId="0" fontId="52" fillId="39" borderId="43" xfId="65" applyFont="1" applyFill="1" applyBorder="1">
      <alignment/>
      <protection/>
    </xf>
    <xf numFmtId="0" fontId="54" fillId="39" borderId="106" xfId="65" applyFont="1" applyFill="1" applyBorder="1">
      <alignment/>
      <protection/>
    </xf>
    <xf numFmtId="0" fontId="54" fillId="39" borderId="43" xfId="65" applyFont="1" applyFill="1" applyBorder="1">
      <alignment/>
      <protection/>
    </xf>
    <xf numFmtId="49" fontId="16" fillId="0" borderId="0" xfId="65" applyNumberFormat="1">
      <alignment/>
      <protection/>
    </xf>
    <xf numFmtId="0" fontId="24" fillId="0" borderId="0" xfId="65" applyFont="1" applyAlignment="1">
      <alignment horizontal="center"/>
      <protection/>
    </xf>
    <xf numFmtId="0" fontId="24" fillId="39" borderId="107" xfId="65" applyFont="1" applyFill="1" applyBorder="1" applyAlignment="1">
      <alignment horizontal="center" vertical="center" wrapText="1"/>
      <protection/>
    </xf>
    <xf numFmtId="49" fontId="24" fillId="39" borderId="107" xfId="65" applyNumberFormat="1" applyFont="1" applyFill="1" applyBorder="1" applyAlignment="1">
      <alignment horizontal="center" vertical="center" wrapText="1"/>
      <protection/>
    </xf>
    <xf numFmtId="0" fontId="24" fillId="39" borderId="107" xfId="65" applyFont="1" applyFill="1" applyBorder="1" applyAlignment="1">
      <alignment horizontal="center" vertical="center" wrapText="1"/>
      <protection/>
    </xf>
    <xf numFmtId="0" fontId="24" fillId="39" borderId="108" xfId="65" applyFont="1" applyFill="1" applyBorder="1" applyAlignment="1">
      <alignment horizontal="center" vertical="center" wrapText="1"/>
      <protection/>
    </xf>
    <xf numFmtId="49" fontId="24" fillId="39" borderId="109" xfId="65" applyNumberFormat="1" applyFont="1" applyFill="1" applyBorder="1" applyAlignment="1">
      <alignment horizontal="center" vertical="center" wrapText="1"/>
      <protection/>
    </xf>
    <xf numFmtId="0" fontId="60" fillId="40" borderId="28" xfId="65" applyFont="1" applyFill="1" applyBorder="1" applyAlignment="1">
      <alignment wrapText="1"/>
      <protection/>
    </xf>
    <xf numFmtId="0" fontId="24" fillId="40" borderId="15" xfId="65" applyFont="1" applyFill="1" applyBorder="1" applyAlignment="1">
      <alignment wrapText="1"/>
      <protection/>
    </xf>
    <xf numFmtId="49" fontId="24" fillId="40" borderId="31" xfId="65" applyNumberFormat="1" applyFont="1" applyFill="1" applyBorder="1" applyAlignment="1">
      <alignment wrapText="1"/>
      <protection/>
    </xf>
    <xf numFmtId="0" fontId="24" fillId="40" borderId="110" xfId="65" applyFont="1" applyFill="1" applyBorder="1" applyAlignment="1">
      <alignment wrapText="1"/>
      <protection/>
    </xf>
    <xf numFmtId="0" fontId="51" fillId="0" borderId="15" xfId="65" applyFont="1" applyBorder="1" applyAlignment="1">
      <alignment wrapText="1"/>
      <protection/>
    </xf>
    <xf numFmtId="0" fontId="16" fillId="0" borderId="15" xfId="65" applyBorder="1">
      <alignment/>
      <protection/>
    </xf>
    <xf numFmtId="0" fontId="16" fillId="0" borderId="110" xfId="65" applyBorder="1" applyAlignment="1">
      <alignment wrapText="1"/>
      <protection/>
    </xf>
    <xf numFmtId="0" fontId="24" fillId="39" borderId="28" xfId="65" applyFont="1" applyFill="1" applyBorder="1">
      <alignment/>
      <protection/>
    </xf>
    <xf numFmtId="49" fontId="24" fillId="39" borderId="53" xfId="65" applyNumberFormat="1" applyFont="1" applyFill="1" applyBorder="1">
      <alignment/>
      <protection/>
    </xf>
    <xf numFmtId="0" fontId="51" fillId="0" borderId="32" xfId="65" applyFont="1" applyBorder="1">
      <alignment/>
      <protection/>
    </xf>
  </cellXfs>
  <cellStyles count="7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ktsgv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_Kiadás önkormányzat" xfId="62"/>
    <cellStyle name="Normál 2_2012. évi Költségvetési rendelet mellékletek" xfId="63"/>
    <cellStyle name="Normál 3" xfId="64"/>
    <cellStyle name="Normál_10.11.sz melléklet_Státusz létszám előriányzat2010-új(1)" xfId="65"/>
    <cellStyle name="Normál_2.sz.melléklet_bevételek forrásonként  2010. évi költségvetés(1)" xfId="66"/>
    <cellStyle name="Normál_2.sz.melléklet_bevételek forrásonként_új" xfId="67"/>
    <cellStyle name="Normál_2.sz.melléklet_bevételek forrásonként_új 2" xfId="68"/>
    <cellStyle name="Normál_2.sz.melléklet_bevételek forrásonként_új_2012. évi Költségvetési rendelet mellékletek" xfId="69"/>
    <cellStyle name="Normál_3.sz.melléklet_Költségvetési működési kiadások kiemelt előir.-ként ÖNKORM" xfId="70"/>
    <cellStyle name="Normál_4.sz.melléklet_Mérleg 2010. évi költségvetés" xfId="71"/>
    <cellStyle name="Normál_5.6.9.sz.melléklet_felhalmozási kiadás,mérleg,EU projekt" xfId="72"/>
    <cellStyle name="Normál_5.6.9.sz.melléklet_felhalmozási kiadás,mérleg,EU projekt 2" xfId="73"/>
    <cellStyle name="Normál_5.6.9.sz.melléklet_felhalmozási kiadás,mérleg,EU projekt 3" xfId="74"/>
    <cellStyle name="Normál_5.6.9.sz.melléklet_felhalmozási kiadás,mérleg,EU projekt 3 2" xfId="75"/>
    <cellStyle name="Normál_5.6.9.sz.melléklet_felhalmozási kiadás,mérleg,EU projekt 4" xfId="76"/>
    <cellStyle name="Normál_7.sz.melléklet_Előirányzat felhasználási ütemterv 2010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adatok\2003\02ELO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Documents%20and%20Settings\Marg&#243;\Dokumentumok\j&#243;%20k&#246;lts&#233;gvet&#233;si%20anyag\t&#225;bl&#225;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Rendszergazda\Dokumentumok\adatok\2003\02ELO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3.%20&#233;vi%20k&#246;lts&#233;gvet&#233;st%20megalapoz&#243;%20dokumentumok\2013.%20&#233;vi%20k&#246;lts&#233;gvet&#233;s%20II.%20fordul&#243;\II.%20fordul&#243;ra\&#218;j%20mappa\2013.%20&#233;vi%20k&#246;lts&#233;gvet&#233;s%20rendelet%20mell&#233;kletei%20II.%20fordul&#243;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 melléklet"/>
      <sheetName val="2.a melléklet"/>
      <sheetName val="2.b melléklet"/>
      <sheetName val="2.c melléklet"/>
      <sheetName val="2.d melléklet"/>
      <sheetName val="2.e melléklet"/>
      <sheetName val="3. melléklet"/>
      <sheetName val="3.a melléklet"/>
      <sheetName val="3.b melléklet"/>
      <sheetName val="3.c melléklet"/>
      <sheetName val="3.d melléklet"/>
      <sheetName val="3.e melléklet"/>
      <sheetName val="4.sz.melléklet"/>
      <sheetName val="5a.sz.melléklet"/>
      <sheetName val="5b.sz.melléklet"/>
      <sheetName val="6.sz.melléklet"/>
      <sheetName val="7.sz.melléklet"/>
      <sheetName val="9.sz.melléklet"/>
      <sheetName val="10.sz.melléklet"/>
      <sheetName val="11.sz.melléklet"/>
      <sheetName val="12. számú melléklet"/>
      <sheetName val="13. számú 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view="pageBreakPreview" zoomScale="90" zoomScaleSheetLayoutView="90" zoomScalePageLayoutView="0" workbookViewId="0" topLeftCell="A136">
      <selection activeCell="H147" sqref="H147"/>
    </sheetView>
  </sheetViews>
  <sheetFormatPr defaultColWidth="9.140625" defaultRowHeight="12.75"/>
  <cols>
    <col min="1" max="1" width="1.421875" style="2" customWidth="1"/>
    <col min="2" max="2" width="6.421875" style="3" customWidth="1"/>
    <col min="3" max="3" width="50.57421875" style="1" bestFit="1" customWidth="1"/>
    <col min="4" max="4" width="14.421875" style="1" customWidth="1"/>
    <col min="5" max="5" width="11.421875" style="1" customWidth="1"/>
    <col min="6" max="6" width="11.8515625" style="1" customWidth="1"/>
    <col min="7" max="7" width="14.00390625" style="1" customWidth="1"/>
    <col min="8" max="16384" width="9.140625" style="1" customWidth="1"/>
  </cols>
  <sheetData>
    <row r="1" spans="1:7" ht="15.75">
      <c r="A1" s="253" t="s">
        <v>298</v>
      </c>
      <c r="B1" s="253"/>
      <c r="C1" s="253"/>
      <c r="D1" s="253"/>
      <c r="E1" s="253"/>
      <c r="F1" s="253"/>
      <c r="G1" s="253"/>
    </row>
    <row r="2" spans="1:7" ht="15.75">
      <c r="A2" s="253" t="s">
        <v>101</v>
      </c>
      <c r="B2" s="253"/>
      <c r="C2" s="253"/>
      <c r="D2" s="253"/>
      <c r="E2" s="253"/>
      <c r="F2" s="253"/>
      <c r="G2" s="253"/>
    </row>
    <row r="3" spans="1:7" ht="15.75">
      <c r="A3" s="253" t="s">
        <v>366</v>
      </c>
      <c r="B3" s="253"/>
      <c r="C3" s="253"/>
      <c r="D3" s="253"/>
      <c r="E3" s="253"/>
      <c r="F3" s="253"/>
      <c r="G3" s="253"/>
    </row>
    <row r="4" ht="15.75" customHeight="1" thickBot="1">
      <c r="G4" s="113" t="s">
        <v>184</v>
      </c>
    </row>
    <row r="5" spans="1:7" ht="21" customHeight="1">
      <c r="A5" s="264" t="s">
        <v>0</v>
      </c>
      <c r="B5" s="265"/>
      <c r="C5" s="266"/>
      <c r="D5" s="262" t="s">
        <v>358</v>
      </c>
      <c r="E5" s="270" t="s">
        <v>363</v>
      </c>
      <c r="F5" s="270" t="s">
        <v>345</v>
      </c>
      <c r="G5" s="270" t="s">
        <v>359</v>
      </c>
    </row>
    <row r="6" spans="1:7" ht="29.25" customHeight="1" thickBot="1">
      <c r="A6" s="267"/>
      <c r="B6" s="268"/>
      <c r="C6" s="269"/>
      <c r="D6" s="263"/>
      <c r="E6" s="271"/>
      <c r="F6" s="271"/>
      <c r="G6" s="271"/>
    </row>
    <row r="7" spans="1:7" s="4" customFormat="1" ht="16.5" customHeight="1">
      <c r="A7" s="275" t="s">
        <v>1</v>
      </c>
      <c r="B7" s="276"/>
      <c r="C7" s="28" t="s">
        <v>2</v>
      </c>
      <c r="D7" s="231">
        <f>SUM('2.a melléklet'!D7,'2.b melléklet'!D7,'2.c melléklet'!D7,'2.d melléklet'!D7,'2.e melléklet'!D7)</f>
        <v>569774</v>
      </c>
      <c r="E7" s="231">
        <f>SUM('2.a melléklet'!E7,'2.b melléklet'!E7,'2.c melléklet'!E7,'2.d melléklet'!E7,'2.e melléklet'!E7)</f>
        <v>35113</v>
      </c>
      <c r="F7" s="231">
        <f>SUM('2.a melléklet'!F7,'2.b melléklet'!F7,'2.c melléklet'!F7,'2.d melléklet'!F7,'2.e melléklet'!F7)</f>
        <v>20762</v>
      </c>
      <c r="G7" s="231">
        <f>SUM('2.a melléklet'!G7,'2.b melléklet'!G7,'2.c melléklet'!G7,'2.d melléklet'!G7,'2.e melléklet'!G7)</f>
        <v>625649</v>
      </c>
    </row>
    <row r="8" spans="1:7" s="4" customFormat="1" ht="13.5" customHeight="1">
      <c r="A8" s="5"/>
      <c r="B8" s="6" t="s">
        <v>3</v>
      </c>
      <c r="C8" s="7" t="s">
        <v>21</v>
      </c>
      <c r="D8" s="232">
        <f>SUM('2.a melléklet'!D8,'2.b melléklet'!D8,'2.c melléklet'!D8,'2.d melléklet'!D8,'2.e melléklet'!D8)</f>
        <v>106802</v>
      </c>
      <c r="E8" s="232">
        <f>SUM('2.a melléklet'!E8,'2.b melléklet'!E8,'2.c melléklet'!E8,'2.d melléklet'!E8,'2.e melléklet'!E8)</f>
        <v>-5142</v>
      </c>
      <c r="F8" s="232">
        <f>SUM('2.a melléklet'!F8,'2.b melléklet'!F8,'2.c melléklet'!F8,'2.d melléklet'!F8,'2.e melléklet'!F8)</f>
        <v>14001</v>
      </c>
      <c r="G8" s="232">
        <f>SUM('2.a melléklet'!G8,'2.b melléklet'!G8,'2.c melléklet'!G8,'2.d melléklet'!G8,'2.e melléklet'!G8)</f>
        <v>115661</v>
      </c>
    </row>
    <row r="9" spans="1:7" s="4" customFormat="1" ht="13.5" customHeight="1">
      <c r="A9" s="29"/>
      <c r="B9" s="30" t="s">
        <v>26</v>
      </c>
      <c r="C9" s="31" t="s">
        <v>41</v>
      </c>
      <c r="D9" s="233">
        <f>SUM('2.a melléklet'!D9,'2.b melléklet'!D9,'2.c melléklet'!D9,'2.d melléklet'!D9,'2.e melléklet'!D9)</f>
        <v>67820</v>
      </c>
      <c r="E9" s="233">
        <f>SUM('2.a melléklet'!E9,'2.b melléklet'!E9,'2.c melléklet'!E9,'2.d melléklet'!E9,'2.e melléklet'!E9)</f>
        <v>-284</v>
      </c>
      <c r="F9" s="233">
        <f>SUM('2.a melléklet'!F9,'2.b melléklet'!F9,'2.c melléklet'!F9,'2.d melléklet'!F9,'2.e melléklet'!F9)</f>
        <v>2150</v>
      </c>
      <c r="G9" s="233">
        <f>SUM('2.a melléklet'!G9,'2.b melléklet'!G9,'2.c melléklet'!G9,'2.d melléklet'!G9,'2.e melléklet'!G9)</f>
        <v>69686</v>
      </c>
    </row>
    <row r="10" spans="1:7" s="4" customFormat="1" ht="13.5" customHeight="1">
      <c r="A10" s="29"/>
      <c r="B10" s="30"/>
      <c r="C10" s="32" t="s">
        <v>46</v>
      </c>
      <c r="D10" s="233">
        <f>SUM('2.a melléklet'!D10,'2.b melléklet'!D10,'2.c melléklet'!D10,'2.d melléklet'!D10,'2.e melléklet'!D10)</f>
        <v>0</v>
      </c>
      <c r="E10" s="233">
        <f>SUM('2.a melléklet'!E10,'2.b melléklet'!E10,'2.c melléklet'!E10,'2.d melléklet'!E10,'2.e melléklet'!E10)</f>
        <v>0</v>
      </c>
      <c r="F10" s="233">
        <f>SUM('2.a melléklet'!F10,'2.b melléklet'!F10,'2.c melléklet'!F10,'2.d melléklet'!F10,'2.e melléklet'!F10)</f>
        <v>0</v>
      </c>
      <c r="G10" s="233">
        <f>SUM('2.a melléklet'!G10,'2.b melléklet'!G10,'2.c melléklet'!G10,'2.d melléklet'!G10,'2.e melléklet'!G10)</f>
        <v>0</v>
      </c>
    </row>
    <row r="11" spans="1:7" s="4" customFormat="1" ht="13.5" customHeight="1">
      <c r="A11" s="29"/>
      <c r="B11" s="30"/>
      <c r="C11" s="32" t="s">
        <v>47</v>
      </c>
      <c r="D11" s="233">
        <f>SUM('2.a melléklet'!D11,'2.b melléklet'!D11,'2.c melléklet'!D11,'2.d melléklet'!D11,'2.e melléklet'!D11)</f>
        <v>45035</v>
      </c>
      <c r="E11" s="233">
        <f>SUM('2.a melléklet'!E11,'2.b melléklet'!E11,'2.c melléklet'!E11,'2.d melléklet'!E11,'2.e melléklet'!E11)</f>
        <v>-450</v>
      </c>
      <c r="F11" s="233">
        <f>SUM('2.a melléklet'!F11,'2.b melléklet'!F11,'2.c melléklet'!F11,'2.d melléklet'!F11,'2.e melléklet'!F11)</f>
        <v>0</v>
      </c>
      <c r="G11" s="233">
        <f>SUM('2.a melléklet'!G11,'2.b melléklet'!G11,'2.c melléklet'!G11,'2.d melléklet'!G11,'2.e melléklet'!G11)</f>
        <v>44585</v>
      </c>
    </row>
    <row r="12" spans="1:7" s="4" customFormat="1" ht="13.5" customHeight="1">
      <c r="A12" s="29"/>
      <c r="B12" s="30"/>
      <c r="C12" s="32" t="s">
        <v>48</v>
      </c>
      <c r="D12" s="233">
        <f>SUM('2.a melléklet'!D12,'2.b melléklet'!D12,'2.c melléklet'!D12,'2.d melléklet'!D12,'2.e melléklet'!D12)</f>
        <v>5657</v>
      </c>
      <c r="E12" s="233">
        <f>SUM('2.a melléklet'!E12,'2.b melléklet'!E12,'2.c melléklet'!E12,'2.d melléklet'!E12,'2.e melléklet'!E12)</f>
        <v>0</v>
      </c>
      <c r="F12" s="233">
        <f>SUM('2.a melléklet'!F12,'2.b melléklet'!F12,'2.c melléklet'!F12,'2.d melléklet'!F12,'2.e melléklet'!F12)</f>
        <v>2150</v>
      </c>
      <c r="G12" s="233">
        <f>SUM('2.a melléklet'!G12,'2.b melléklet'!G12,'2.c melléklet'!G12,'2.d melléklet'!G12,'2.e melléklet'!G12)</f>
        <v>7807</v>
      </c>
    </row>
    <row r="13" spans="1:7" s="4" customFormat="1" ht="13.5" customHeight="1">
      <c r="A13" s="29"/>
      <c r="B13" s="30"/>
      <c r="C13" s="32" t="s">
        <v>49</v>
      </c>
      <c r="D13" s="233">
        <f>SUM('2.a melléklet'!D13,'2.b melléklet'!D13,'2.c melléklet'!D13,'2.d melléklet'!D13,'2.e melléklet'!D13)</f>
        <v>586</v>
      </c>
      <c r="E13" s="233">
        <f>SUM('2.a melléklet'!E13,'2.b melléklet'!E13,'2.c melléklet'!E13,'2.d melléklet'!E13,'2.e melléklet'!E13)</f>
        <v>0</v>
      </c>
      <c r="F13" s="233">
        <f>SUM('2.a melléklet'!F13,'2.b melléklet'!F13,'2.c melléklet'!F13,'2.d melléklet'!F13,'2.e melléklet'!F13)</f>
        <v>0</v>
      </c>
      <c r="G13" s="233">
        <f>SUM('2.a melléklet'!G13,'2.b melléklet'!G13,'2.c melléklet'!G13,'2.d melléklet'!G13,'2.e melléklet'!G13)</f>
        <v>586</v>
      </c>
    </row>
    <row r="14" spans="1:7" s="4" customFormat="1" ht="13.5" customHeight="1">
      <c r="A14" s="29"/>
      <c r="B14" s="30"/>
      <c r="C14" s="32" t="s">
        <v>50</v>
      </c>
      <c r="D14" s="233">
        <f>SUM('2.a melléklet'!D14,'2.b melléklet'!D14,'2.c melléklet'!D14,'2.d melléklet'!D14,'2.e melléklet'!D14)</f>
        <v>5069</v>
      </c>
      <c r="E14" s="233">
        <f>SUM('2.a melléklet'!E14,'2.b melléklet'!E14,'2.c melléklet'!E14,'2.d melléklet'!E14,'2.e melléklet'!E14)</f>
        <v>0</v>
      </c>
      <c r="F14" s="233">
        <f>SUM('2.a melléklet'!F14,'2.b melléklet'!F14,'2.c melléklet'!F14,'2.d melléklet'!F14,'2.e melléklet'!F14)</f>
        <v>0</v>
      </c>
      <c r="G14" s="233">
        <f>SUM('2.a melléklet'!G14,'2.b melléklet'!G14,'2.c melléklet'!G14,'2.d melléklet'!G14,'2.e melléklet'!G14)</f>
        <v>5069</v>
      </c>
    </row>
    <row r="15" spans="1:7" s="4" customFormat="1" ht="13.5" customHeight="1">
      <c r="A15" s="29"/>
      <c r="B15" s="30"/>
      <c r="C15" s="32" t="s">
        <v>332</v>
      </c>
      <c r="D15" s="233">
        <f>SUM('2.a melléklet'!D15,'2.b melléklet'!D15,'2.c melléklet'!D15,'2.d melléklet'!D15,'2.e melléklet'!D15)</f>
        <v>11473</v>
      </c>
      <c r="E15" s="233">
        <f>SUM('2.a melléklet'!E15,'2.b melléklet'!E15,'2.c melléklet'!E15,'2.d melléklet'!E15,'2.e melléklet'!E15)</f>
        <v>166</v>
      </c>
      <c r="F15" s="233">
        <f>SUM('2.a melléklet'!F15,'2.b melléklet'!F15,'2.c melléklet'!F15,'2.d melléklet'!F15,'2.e melléklet'!F15)</f>
        <v>0</v>
      </c>
      <c r="G15" s="233">
        <f>SUM('2.a melléklet'!G15,'2.b melléklet'!G15,'2.c melléklet'!G15,'2.d melléklet'!G15,'2.e melléklet'!G15)</f>
        <v>11639</v>
      </c>
    </row>
    <row r="16" spans="1:7" s="4" customFormat="1" ht="13.5" customHeight="1">
      <c r="A16" s="29"/>
      <c r="B16" s="30"/>
      <c r="C16" s="32" t="s">
        <v>51</v>
      </c>
      <c r="D16" s="233">
        <f>SUM('2.a melléklet'!D16,'2.b melléklet'!D16,'2.c melléklet'!D16,'2.d melléklet'!D16,'2.e melléklet'!D16)</f>
        <v>0</v>
      </c>
      <c r="E16" s="233">
        <f>SUM('2.a melléklet'!E16,'2.b melléklet'!E16,'2.c melléklet'!E16,'2.d melléklet'!E16,'2.e melléklet'!E16)</f>
        <v>0</v>
      </c>
      <c r="F16" s="233">
        <f>SUM('2.a melléklet'!F16,'2.b melléklet'!F16,'2.c melléklet'!F16,'2.d melléklet'!F16,'2.e melléklet'!F16)</f>
        <v>0</v>
      </c>
      <c r="G16" s="233">
        <f>SUM('2.a melléklet'!G16,'2.b melléklet'!G16,'2.c melléklet'!G16,'2.d melléklet'!G16,'2.e melléklet'!G16)</f>
        <v>0</v>
      </c>
    </row>
    <row r="17" spans="1:7" s="4" customFormat="1" ht="13.5" customHeight="1">
      <c r="A17" s="29"/>
      <c r="B17" s="30"/>
      <c r="C17" s="32" t="s">
        <v>88</v>
      </c>
      <c r="D17" s="233">
        <f>SUM('2.a melléklet'!D17,'2.b melléklet'!D17,'2.c melléklet'!D17,'2.d melléklet'!D17,'2.e melléklet'!D17)</f>
        <v>0</v>
      </c>
      <c r="E17" s="233">
        <f>SUM('2.a melléklet'!E17,'2.b melléklet'!E17,'2.c melléklet'!E17,'2.d melléklet'!E17,'2.e melléklet'!E17)</f>
        <v>0</v>
      </c>
      <c r="F17" s="233">
        <f>SUM('2.a melléklet'!F17,'2.b melléklet'!F17,'2.c melléklet'!F17,'2.d melléklet'!F17,'2.e melléklet'!F17)</f>
        <v>0</v>
      </c>
      <c r="G17" s="233">
        <f>SUM('2.a melléklet'!G17,'2.b melléklet'!G17,'2.c melléklet'!G17,'2.d melléklet'!G17,'2.e melléklet'!G17)</f>
        <v>0</v>
      </c>
    </row>
    <row r="18" spans="1:7" s="4" customFormat="1" ht="13.5" customHeight="1">
      <c r="A18" s="29"/>
      <c r="B18" s="30" t="s">
        <v>27</v>
      </c>
      <c r="C18" s="32" t="s">
        <v>42</v>
      </c>
      <c r="D18" s="233">
        <f>SUM('2.a melléklet'!D18,'2.b melléklet'!D18,'2.c melléklet'!D18,'2.d melléklet'!D18,'2.e melléklet'!D18)</f>
        <v>38982</v>
      </c>
      <c r="E18" s="233">
        <f>SUM('2.a melléklet'!E18,'2.b melléklet'!E18,'2.c melléklet'!E18,'2.d melléklet'!E18,'2.e melléklet'!E18)</f>
        <v>-4858</v>
      </c>
      <c r="F18" s="233">
        <f>SUM('2.a melléklet'!F18,'2.b melléklet'!F18,'2.c melléklet'!F18,'2.d melléklet'!F18,'2.e melléklet'!F18)</f>
        <v>11851</v>
      </c>
      <c r="G18" s="233">
        <f>SUM('2.a melléklet'!G18,'2.b melléklet'!G18,'2.c melléklet'!G18,'2.d melléklet'!G18,'2.e melléklet'!G18)</f>
        <v>45975</v>
      </c>
    </row>
    <row r="19" spans="1:7" s="4" customFormat="1" ht="13.5" customHeight="1">
      <c r="A19" s="29"/>
      <c r="B19" s="30"/>
      <c r="C19" s="32" t="s">
        <v>80</v>
      </c>
      <c r="D19" s="233">
        <f>SUM('2.a melléklet'!D19,'2.b melléklet'!D19,'2.c melléklet'!D19,'2.d melléklet'!D19,'2.e melléklet'!D19)</f>
        <v>19927</v>
      </c>
      <c r="E19" s="233">
        <f>SUM('2.a melléklet'!E19,'2.b melléklet'!E19,'2.c melléklet'!E19,'2.d melléklet'!E19,'2.e melléklet'!E19)</f>
        <v>-4780</v>
      </c>
      <c r="F19" s="233">
        <f>SUM('2.a melléklet'!F19,'2.b melléklet'!F19,'2.c melléklet'!F19,'2.d melléklet'!F19,'2.e melléklet'!F19)</f>
        <v>0</v>
      </c>
      <c r="G19" s="233">
        <f>SUM('2.a melléklet'!G19,'2.b melléklet'!G19,'2.c melléklet'!G19,'2.d melléklet'!G19,'2.e melléklet'!G19)</f>
        <v>15147</v>
      </c>
    </row>
    <row r="20" spans="1:7" s="4" customFormat="1" ht="13.5" customHeight="1">
      <c r="A20" s="29"/>
      <c r="B20" s="30"/>
      <c r="C20" s="32" t="s">
        <v>79</v>
      </c>
      <c r="D20" s="233">
        <f>SUM('2.a melléklet'!D20,'2.b melléklet'!D20,'2.c melléklet'!D20,'2.d melléklet'!D20,'2.e melléklet'!D20)</f>
        <v>3873</v>
      </c>
      <c r="E20" s="233">
        <f>SUM('2.a melléklet'!E20,'2.b melléklet'!E20,'2.c melléklet'!E20,'2.d melléklet'!E20,'2.e melléklet'!E20)</f>
        <v>0</v>
      </c>
      <c r="F20" s="233">
        <f>SUM('2.a melléklet'!F20,'2.b melléklet'!F20,'2.c melléklet'!F20,'2.d melléklet'!F20,'2.e melléklet'!F20)</f>
        <v>0</v>
      </c>
      <c r="G20" s="233">
        <f>SUM('2.a melléklet'!G20,'2.b melléklet'!G20,'2.c melléklet'!G20,'2.d melléklet'!G20,'2.e melléklet'!G20)</f>
        <v>3873</v>
      </c>
    </row>
    <row r="21" spans="1:7" s="4" customFormat="1" ht="13.5" customHeight="1">
      <c r="A21" s="29"/>
      <c r="B21" s="30"/>
      <c r="C21" s="32" t="s">
        <v>52</v>
      </c>
      <c r="D21" s="233">
        <f>SUM('2.a melléklet'!D21,'2.b melléklet'!D21,'2.c melléklet'!D21,'2.d melléklet'!D21,'2.e melléklet'!D21)</f>
        <v>15182</v>
      </c>
      <c r="E21" s="233">
        <f>SUM('2.a melléklet'!E21,'2.b melléklet'!E21,'2.c melléklet'!E21,'2.d melléklet'!E21,'2.e melléklet'!E21)</f>
        <v>-78</v>
      </c>
      <c r="F21" s="233">
        <f>SUM('2.a melléklet'!F21,'2.b melléklet'!F21,'2.c melléklet'!F21,'2.d melléklet'!F21,'2.e melléklet'!F21)</f>
        <v>0</v>
      </c>
      <c r="G21" s="233">
        <f>SUM('2.a melléklet'!G21,'2.b melléklet'!G21,'2.c melléklet'!G21,'2.d melléklet'!G21,'2.e melléklet'!G21)</f>
        <v>15104</v>
      </c>
    </row>
    <row r="22" spans="1:7" s="4" customFormat="1" ht="13.5" customHeight="1">
      <c r="A22" s="29"/>
      <c r="B22" s="30"/>
      <c r="C22" s="32" t="s">
        <v>53</v>
      </c>
      <c r="D22" s="233">
        <f>SUM('2.a melléklet'!D22,'2.b melléklet'!D22,'2.c melléklet'!D22,'2.d melléklet'!D22,'2.e melléklet'!D22)</f>
        <v>0</v>
      </c>
      <c r="E22" s="233">
        <f>SUM('2.a melléklet'!E22,'2.b melléklet'!E22,'2.c melléklet'!E22,'2.d melléklet'!E22,'2.e melléklet'!E22)</f>
        <v>0</v>
      </c>
      <c r="F22" s="233">
        <f>SUM('2.a melléklet'!F22,'2.b melléklet'!F22,'2.c melléklet'!F22,'2.d melléklet'!F22,'2.e melléklet'!F22)</f>
        <v>0</v>
      </c>
      <c r="G22" s="233">
        <f>SUM('2.a melléklet'!G22,'2.b melléklet'!G22,'2.c melléklet'!G22,'2.d melléklet'!G22,'2.e melléklet'!G22)</f>
        <v>0</v>
      </c>
    </row>
    <row r="23" spans="1:7" s="4" customFormat="1" ht="13.5" customHeight="1">
      <c r="A23" s="29"/>
      <c r="B23" s="30"/>
      <c r="C23" s="32" t="s">
        <v>54</v>
      </c>
      <c r="D23" s="233">
        <f>SUM('2.a melléklet'!D23,'2.b melléklet'!D23,'2.c melléklet'!D23,'2.d melléklet'!D23,'2.e melléklet'!D23)</f>
        <v>0</v>
      </c>
      <c r="E23" s="233">
        <f>SUM('2.a melléklet'!E23,'2.b melléklet'!E23,'2.c melléklet'!E23,'2.d melléklet'!E23,'2.e melléklet'!E23)</f>
        <v>0</v>
      </c>
      <c r="F23" s="233">
        <f>SUM('2.a melléklet'!F23,'2.b melléklet'!F23,'2.c melléklet'!F23,'2.d melléklet'!F23,'2.e melléklet'!F23)</f>
        <v>11851</v>
      </c>
      <c r="G23" s="233">
        <f>SUM('2.a melléklet'!G23,'2.b melléklet'!G23,'2.c melléklet'!G23,'2.d melléklet'!G23,'2.e melléklet'!G23)</f>
        <v>11851</v>
      </c>
    </row>
    <row r="24" spans="1:7" s="4" customFormat="1" ht="13.5" customHeight="1">
      <c r="A24" s="29"/>
      <c r="B24" s="30"/>
      <c r="C24" s="31"/>
      <c r="D24" s="233"/>
      <c r="E24" s="233"/>
      <c r="F24" s="233"/>
      <c r="G24" s="233"/>
    </row>
    <row r="25" spans="1:7" s="4" customFormat="1" ht="13.5" customHeight="1">
      <c r="A25" s="5"/>
      <c r="B25" s="6" t="s">
        <v>4</v>
      </c>
      <c r="C25" s="7" t="s">
        <v>40</v>
      </c>
      <c r="D25" s="232">
        <f>+D26+D27+D33+D40</f>
        <v>50000</v>
      </c>
      <c r="E25" s="232">
        <f>+E26+E27+E33+E40</f>
        <v>0</v>
      </c>
      <c r="F25" s="232"/>
      <c r="G25" s="232">
        <f>+G26+G27+G33+G40</f>
        <v>50000</v>
      </c>
    </row>
    <row r="26" spans="1:7" ht="13.5" customHeight="1">
      <c r="A26" s="8"/>
      <c r="B26" s="10" t="s">
        <v>29</v>
      </c>
      <c r="C26" s="11" t="s">
        <v>334</v>
      </c>
      <c r="D26" s="234"/>
      <c r="E26" s="234"/>
      <c r="F26" s="234"/>
      <c r="G26" s="234"/>
    </row>
    <row r="27" spans="1:7" ht="13.5" customHeight="1">
      <c r="A27" s="8"/>
      <c r="B27" s="10" t="s">
        <v>31</v>
      </c>
      <c r="C27" s="11" t="s">
        <v>6</v>
      </c>
      <c r="D27" s="234">
        <f>SUM(D28:D32)</f>
        <v>41100</v>
      </c>
      <c r="E27" s="234">
        <f>SUM(E28:E32)</f>
        <v>0</v>
      </c>
      <c r="F27" s="234"/>
      <c r="G27" s="234">
        <f>SUM(G28:G32)</f>
        <v>41100</v>
      </c>
    </row>
    <row r="28" spans="1:7" ht="13.5" customHeight="1">
      <c r="A28" s="8"/>
      <c r="B28" s="10"/>
      <c r="C28" s="32" t="s">
        <v>55</v>
      </c>
      <c r="D28" s="233">
        <f>SUM('2.a melléklet'!D28,'2.b melléklet'!D28,'2.c melléklet'!D28,'2.d melléklet'!D28,'2.e melléklet'!D28)</f>
        <v>0</v>
      </c>
      <c r="E28" s="233">
        <f>SUM('2.a melléklet'!E28,'2.b melléklet'!E28,'2.c melléklet'!E28,'2.d melléklet'!E28,'2.e melléklet'!E28)</f>
        <v>0</v>
      </c>
      <c r="F28" s="233"/>
      <c r="G28" s="233">
        <f>SUM('2.a melléklet'!G28,'2.b melléklet'!G28,'2.c melléklet'!G28,'2.d melléklet'!G28,'2.e melléklet'!G28)</f>
        <v>0</v>
      </c>
    </row>
    <row r="29" spans="1:7" ht="13.5" customHeight="1">
      <c r="A29" s="8"/>
      <c r="B29" s="10"/>
      <c r="C29" s="32" t="s">
        <v>56</v>
      </c>
      <c r="D29" s="233">
        <f>SUM('2.a melléklet'!D29,'2.b melléklet'!D29,'2.c melléklet'!D29,'2.d melléklet'!D29,'2.e melléklet'!D29)</f>
        <v>300</v>
      </c>
      <c r="E29" s="233">
        <f>SUM('2.a melléklet'!E29,'2.b melléklet'!E29,'2.c melléklet'!E29,'2.d melléklet'!E29,'2.e melléklet'!E29)</f>
        <v>0</v>
      </c>
      <c r="F29" s="233"/>
      <c r="G29" s="233">
        <f>SUM('2.a melléklet'!G29,'2.b melléklet'!G29,'2.c melléklet'!G29,'2.d melléklet'!G29,'2.e melléklet'!G29)</f>
        <v>300</v>
      </c>
    </row>
    <row r="30" spans="1:7" ht="13.5" customHeight="1">
      <c r="A30" s="8"/>
      <c r="B30" s="10"/>
      <c r="C30" s="32" t="s">
        <v>90</v>
      </c>
      <c r="D30" s="233">
        <f>SUM('2.a melléklet'!D30,'2.b melléklet'!D30,'2.c melléklet'!D30,'2.d melléklet'!D30,'2.e melléklet'!D30)</f>
        <v>28500</v>
      </c>
      <c r="E30" s="233">
        <f>SUM('2.a melléklet'!E30,'2.b melléklet'!E30,'2.c melléklet'!E30,'2.d melléklet'!E30,'2.e melléklet'!E30)</f>
        <v>0</v>
      </c>
      <c r="F30" s="233"/>
      <c r="G30" s="233">
        <f>SUM('2.a melléklet'!G30,'2.b melléklet'!G30,'2.c melléklet'!G30,'2.d melléklet'!G30,'2.e melléklet'!G30)</f>
        <v>28500</v>
      </c>
    </row>
    <row r="31" spans="1:7" ht="13.5" customHeight="1">
      <c r="A31" s="8"/>
      <c r="B31" s="10"/>
      <c r="C31" s="32" t="s">
        <v>57</v>
      </c>
      <c r="D31" s="233">
        <f>SUM('2.a melléklet'!D31,'2.b melléklet'!D31,'2.c melléklet'!D31,'2.d melléklet'!D31,'2.e melléklet'!D31)</f>
        <v>12200</v>
      </c>
      <c r="E31" s="233">
        <f>SUM('2.a melléklet'!E31,'2.b melléklet'!E31,'2.c melléklet'!E31,'2.d melléklet'!E31,'2.e melléklet'!E31)</f>
        <v>0</v>
      </c>
      <c r="F31" s="233"/>
      <c r="G31" s="233">
        <f>SUM('2.a melléklet'!G31,'2.b melléklet'!G31,'2.c melléklet'!G31,'2.d melléklet'!G31,'2.e melléklet'!G31)</f>
        <v>12200</v>
      </c>
    </row>
    <row r="32" spans="1:7" ht="13.5" customHeight="1">
      <c r="A32" s="8"/>
      <c r="B32" s="10"/>
      <c r="C32" s="32" t="s">
        <v>91</v>
      </c>
      <c r="D32" s="233">
        <f>SUM('2.a melléklet'!D32,'2.b melléklet'!D32,'2.c melléklet'!D32,'2.d melléklet'!D32,'2.e melléklet'!D32)</f>
        <v>100</v>
      </c>
      <c r="E32" s="233">
        <f>SUM('2.a melléklet'!E32,'2.b melléklet'!E32,'2.c melléklet'!E32,'2.d melléklet'!E32,'2.e melléklet'!E32)</f>
        <v>0</v>
      </c>
      <c r="F32" s="233"/>
      <c r="G32" s="233">
        <f>SUM('2.a melléklet'!G32,'2.b melléklet'!G32,'2.c melléklet'!G32,'2.d melléklet'!G32,'2.e melléklet'!G32)</f>
        <v>100</v>
      </c>
    </row>
    <row r="33" spans="1:7" ht="13.5" customHeight="1">
      <c r="A33" s="8"/>
      <c r="B33" s="10" t="s">
        <v>38</v>
      </c>
      <c r="C33" s="27" t="s">
        <v>7</v>
      </c>
      <c r="D33" s="235">
        <f>SUM(D35:D39)</f>
        <v>8000</v>
      </c>
      <c r="E33" s="235">
        <f>SUM(E35:E39)</f>
        <v>0</v>
      </c>
      <c r="F33" s="235"/>
      <c r="G33" s="235">
        <f>SUM(G35:G39)</f>
        <v>8000</v>
      </c>
    </row>
    <row r="34" spans="1:7" ht="13.5" customHeight="1">
      <c r="A34" s="8"/>
      <c r="B34" s="10"/>
      <c r="C34" s="17" t="s">
        <v>45</v>
      </c>
      <c r="D34" s="233">
        <f>SUM('2.a melléklet'!D34,'2.b melléklet'!D34,'2.c melléklet'!D34,'2.d melléklet'!D34,'2.e melléklet'!D34)</f>
        <v>0</v>
      </c>
      <c r="E34" s="233">
        <f>SUM('2.a melléklet'!E34,'2.b melléklet'!E34,'2.c melléklet'!E34,'2.d melléklet'!E34,'2.e melléklet'!E34)</f>
        <v>0</v>
      </c>
      <c r="F34" s="233"/>
      <c r="G34" s="233">
        <f>SUM('2.a melléklet'!G34,'2.b melléklet'!G34,'2.c melléklet'!G34,'2.d melléklet'!G34,'2.e melléklet'!G34)</f>
        <v>0</v>
      </c>
    </row>
    <row r="35" spans="1:7" ht="13.5" customHeight="1">
      <c r="A35" s="8"/>
      <c r="B35" s="9"/>
      <c r="C35" s="33" t="s">
        <v>43</v>
      </c>
      <c r="D35" s="233">
        <f>SUM('2.a melléklet'!D35,'2.b melléklet'!D35,'2.c melléklet'!D35,'2.d melléklet'!D35,'2.e melléklet'!D35)</f>
        <v>0</v>
      </c>
      <c r="E35" s="233">
        <f>SUM('2.a melléklet'!E35,'2.b melléklet'!E35,'2.c melléklet'!E35,'2.d melléklet'!E35,'2.e melléklet'!E35)</f>
        <v>0</v>
      </c>
      <c r="F35" s="233"/>
      <c r="G35" s="233">
        <f>SUM('2.a melléklet'!G35,'2.b melléklet'!G35,'2.c melléklet'!G35,'2.d melléklet'!G35,'2.e melléklet'!G35)</f>
        <v>0</v>
      </c>
    </row>
    <row r="36" spans="1:7" ht="13.5" customHeight="1">
      <c r="A36" s="8"/>
      <c r="B36" s="9"/>
      <c r="C36" s="33" t="s">
        <v>44</v>
      </c>
      <c r="D36" s="233">
        <f>SUM('2.a melléklet'!D36,'2.b melléklet'!D36,'2.c melléklet'!D36,'2.d melléklet'!D36,'2.e melléklet'!D36)</f>
        <v>0</v>
      </c>
      <c r="E36" s="233">
        <f>SUM('2.a melléklet'!E36,'2.b melléklet'!E36,'2.c melléklet'!E36,'2.d melléklet'!E36,'2.e melléklet'!E36)</f>
        <v>0</v>
      </c>
      <c r="F36" s="233"/>
      <c r="G36" s="233">
        <f>SUM('2.a melléklet'!G36,'2.b melléklet'!G36,'2.c melléklet'!G36,'2.d melléklet'!G36,'2.e melléklet'!G36)</f>
        <v>0</v>
      </c>
    </row>
    <row r="37" spans="1:7" ht="13.5" customHeight="1">
      <c r="A37" s="8"/>
      <c r="B37" s="9"/>
      <c r="C37" s="33" t="s">
        <v>92</v>
      </c>
      <c r="D37" s="233">
        <f>SUM('2.a melléklet'!D37,'2.b melléklet'!D37,'2.c melléklet'!D37,'2.d melléklet'!D37,'2.e melléklet'!D37)</f>
        <v>8000</v>
      </c>
      <c r="E37" s="233">
        <f>SUM('2.a melléklet'!E37,'2.b melléklet'!E37,'2.c melléklet'!E37,'2.d melléklet'!E37,'2.e melléklet'!E37)</f>
        <v>0</v>
      </c>
      <c r="F37" s="233"/>
      <c r="G37" s="233">
        <f>SUM('2.a melléklet'!G37,'2.b melléklet'!G37,'2.c melléklet'!G37,'2.d melléklet'!G37,'2.e melléklet'!G37)</f>
        <v>8000</v>
      </c>
    </row>
    <row r="38" spans="1:7" ht="13.5" customHeight="1">
      <c r="A38" s="8"/>
      <c r="B38" s="9"/>
      <c r="C38" s="33"/>
      <c r="D38" s="236"/>
      <c r="E38" s="236"/>
      <c r="F38" s="236"/>
      <c r="G38" s="236"/>
    </row>
    <row r="39" spans="1:7" ht="13.5" customHeight="1">
      <c r="A39" s="8"/>
      <c r="B39" s="9"/>
      <c r="C39" s="33"/>
      <c r="D39" s="236"/>
      <c r="E39" s="236"/>
      <c r="F39" s="236"/>
      <c r="G39" s="236"/>
    </row>
    <row r="40" spans="1:7" ht="13.5" customHeight="1">
      <c r="A40" s="8"/>
      <c r="B40" s="10" t="s">
        <v>39</v>
      </c>
      <c r="C40" s="11" t="s">
        <v>22</v>
      </c>
      <c r="D40" s="234">
        <f>SUM(D41:D44)</f>
        <v>900</v>
      </c>
      <c r="E40" s="234">
        <f>SUM(E41:E44)</f>
        <v>0</v>
      </c>
      <c r="F40" s="234"/>
      <c r="G40" s="234">
        <f>SUM(G41:G44)</f>
        <v>900</v>
      </c>
    </row>
    <row r="41" spans="1:7" ht="13.5" customHeight="1">
      <c r="A41" s="8"/>
      <c r="B41" s="9"/>
      <c r="C41" s="33" t="s">
        <v>299</v>
      </c>
      <c r="D41" s="233">
        <f>SUM('2.a melléklet'!D41,'2.b melléklet'!D41,'2.c melléklet'!D41,'2.d melléklet'!D41,'2.e melléklet'!D41)</f>
        <v>900</v>
      </c>
      <c r="E41" s="233">
        <f>SUM('2.a melléklet'!E41,'2.b melléklet'!E41,'2.c melléklet'!E41,'2.d melléklet'!E41,'2.e melléklet'!E41)</f>
        <v>0</v>
      </c>
      <c r="F41" s="233"/>
      <c r="G41" s="233">
        <f>SUM('2.a melléklet'!G41,'2.b melléklet'!G41,'2.c melléklet'!G41,'2.d melléklet'!G41,'2.e melléklet'!G41)</f>
        <v>900</v>
      </c>
    </row>
    <row r="42" spans="1:7" ht="13.5" customHeight="1">
      <c r="A42" s="8"/>
      <c r="B42" s="9"/>
      <c r="C42" s="33" t="s">
        <v>82</v>
      </c>
      <c r="D42" s="233">
        <f>SUM('2.a melléklet'!D42,'2.b melléklet'!D42,'2.c melléklet'!D42,'2.d melléklet'!D42,'2.e melléklet'!D42)</f>
        <v>0</v>
      </c>
      <c r="E42" s="233">
        <f>SUM('2.a melléklet'!E42,'2.b melléklet'!E42,'2.c melléklet'!E42,'2.d melléklet'!E42,'2.e melléklet'!E42)</f>
        <v>0</v>
      </c>
      <c r="F42" s="233"/>
      <c r="G42" s="233">
        <f>SUM('2.a melléklet'!G42,'2.b melléklet'!G42,'2.c melléklet'!G42,'2.d melléklet'!G42,'2.e melléklet'!G42)</f>
        <v>0</v>
      </c>
    </row>
    <row r="43" spans="1:7" ht="13.5" customHeight="1">
      <c r="A43" s="8"/>
      <c r="B43" s="9"/>
      <c r="C43" s="33" t="s">
        <v>83</v>
      </c>
      <c r="D43" s="233">
        <f>SUM('2.a melléklet'!D43,'2.b melléklet'!D43,'2.c melléklet'!D43,'2.d melléklet'!D43,'2.e melléklet'!D43)</f>
        <v>0</v>
      </c>
      <c r="E43" s="233">
        <f>SUM('2.a melléklet'!E43,'2.b melléklet'!E43,'2.c melléklet'!E43,'2.d melléklet'!E43,'2.e melléklet'!E43)</f>
        <v>0</v>
      </c>
      <c r="F43" s="233"/>
      <c r="G43" s="233">
        <f>SUM('2.a melléklet'!G43,'2.b melléklet'!G43,'2.c melléklet'!G43,'2.d melléklet'!G43,'2.e melléklet'!G43)</f>
        <v>0</v>
      </c>
    </row>
    <row r="44" spans="1:7" ht="13.5" customHeight="1">
      <c r="A44" s="8"/>
      <c r="B44" s="9"/>
      <c r="C44" s="33" t="s">
        <v>84</v>
      </c>
      <c r="D44" s="233">
        <f>SUM('2.a melléklet'!D44,'2.b melléklet'!D44,'2.c melléklet'!D44,'2.d melléklet'!D44,'2.e melléklet'!D44)</f>
        <v>0</v>
      </c>
      <c r="E44" s="233">
        <f>SUM('2.a melléklet'!E44,'2.b melléklet'!E44,'2.c melléklet'!E44,'2.d melléklet'!E44,'2.e melléklet'!E44)</f>
        <v>0</v>
      </c>
      <c r="F44" s="233"/>
      <c r="G44" s="233">
        <f>SUM('2.a melléklet'!G44,'2.b melléklet'!G44,'2.c melléklet'!G44,'2.d melléklet'!G44,'2.e melléklet'!G44)</f>
        <v>0</v>
      </c>
    </row>
    <row r="45" spans="1:7" ht="13.5" customHeight="1">
      <c r="A45" s="5"/>
      <c r="B45" s="6" t="s">
        <v>10</v>
      </c>
      <c r="C45" s="7" t="s">
        <v>93</v>
      </c>
      <c r="D45" s="232">
        <f>SUM('2.a melléklet'!D45,'2.b melléklet'!D45,'2.c melléklet'!D45,'2.d melléklet'!D45,'2.e melléklet'!D45)</f>
        <v>412948</v>
      </c>
      <c r="E45" s="232">
        <f>SUM('2.a melléklet'!E45,'2.b melléklet'!E45,'2.c melléklet'!E45,'2.d melléklet'!E45,'2.e melléklet'!E45)</f>
        <v>39670</v>
      </c>
      <c r="F45" s="232">
        <f>SUM('2.a melléklet'!F45,'2.b melléklet'!F45,'2.c melléklet'!F45,'2.d melléklet'!F45,'2.e melléklet'!F45)</f>
        <v>6761</v>
      </c>
      <c r="G45" s="232">
        <f>SUM('2.a melléklet'!G45,'2.b melléklet'!G45,'2.c melléklet'!G45,'2.d melléklet'!G45,'2.e melléklet'!G45)</f>
        <v>459379</v>
      </c>
    </row>
    <row r="46" spans="1:7" ht="13.5" customHeight="1">
      <c r="A46" s="8"/>
      <c r="B46" s="10" t="s">
        <v>14</v>
      </c>
      <c r="C46" s="11" t="s">
        <v>99</v>
      </c>
      <c r="D46" s="234">
        <f>SUM('2.a melléklet'!D46,'2.b melléklet'!D46,'2.c melléklet'!D46,'2.d melléklet'!D46,'2.e melléklet'!D46)</f>
        <v>314698</v>
      </c>
      <c r="E46" s="234">
        <f>SUM('2.a melléklet'!E46,'2.b melléklet'!E46,'2.c melléklet'!E46,'2.d melléklet'!E46,'2.e melléklet'!E46)</f>
        <v>21613</v>
      </c>
      <c r="F46" s="234">
        <f>SUM('2.a melléklet'!F46,'2.b melléklet'!F46,'2.c melléklet'!F46,'2.d melléklet'!F46,'2.e melléklet'!F46)</f>
        <v>-11602</v>
      </c>
      <c r="G46" s="234">
        <f>SUM('2.a melléklet'!G46,'2.b melléklet'!G46,'2.c melléklet'!G46,'2.d melléklet'!G46,'2.e melléklet'!G46)</f>
        <v>324709</v>
      </c>
    </row>
    <row r="47" spans="1:7" ht="13.5" customHeight="1">
      <c r="A47" s="8"/>
      <c r="B47" s="9" t="s">
        <v>94</v>
      </c>
      <c r="C47" s="41" t="s">
        <v>95</v>
      </c>
      <c r="D47" s="233">
        <f>SUM('2.a melléklet'!D47,'2.b melléklet'!D47,'2.c melléklet'!D47,'2.d melléklet'!D47,'2.e melléklet'!D47)</f>
        <v>62461</v>
      </c>
      <c r="E47" s="233">
        <f>SUM('2.a melléklet'!E47,'2.b melléklet'!E47,'2.c melléklet'!E47,'2.d melléklet'!E47,'2.e melléklet'!E47)</f>
        <v>0</v>
      </c>
      <c r="F47" s="233"/>
      <c r="G47" s="233">
        <f>SUM('2.a melléklet'!G47,'2.b melléklet'!G47,'2.c melléklet'!G47,'2.d melléklet'!G47,'2.e melléklet'!G47)</f>
        <v>62461</v>
      </c>
    </row>
    <row r="48" spans="1:7" ht="13.5" customHeight="1">
      <c r="A48" s="8"/>
      <c r="B48" s="9" t="s">
        <v>96</v>
      </c>
      <c r="C48" s="41" t="s">
        <v>102</v>
      </c>
      <c r="D48" s="233">
        <f>SUM('2.a melléklet'!D48,'2.b melléklet'!D48,'2.c melléklet'!D48,'2.d melléklet'!D48,'2.e melléklet'!D48)</f>
        <v>69576</v>
      </c>
      <c r="E48" s="233">
        <f>SUM('2.a melléklet'!E48,'2.b melléklet'!E48,'2.c melléklet'!E48,'2.d melléklet'!E48,'2.e melléklet'!E48)</f>
        <v>926</v>
      </c>
      <c r="F48" s="233">
        <f>SUM('2.a melléklet'!F48,'2.b melléklet'!F48,'2.c melléklet'!F48,'2.d melléklet'!F48,'2.e melléklet'!F48)</f>
        <v>2186</v>
      </c>
      <c r="G48" s="233">
        <f>SUM('2.a melléklet'!G48,'2.b melléklet'!G48,'2.c melléklet'!G48,'2.d melléklet'!G48,'2.e melléklet'!G48)</f>
        <v>72688</v>
      </c>
    </row>
    <row r="49" spans="1:7" ht="13.5" customHeight="1">
      <c r="A49" s="8"/>
      <c r="B49" s="9" t="s">
        <v>97</v>
      </c>
      <c r="C49" s="41" t="s">
        <v>103</v>
      </c>
      <c r="D49" s="237">
        <f>SUM('2.a melléklet'!D49,'2.b melléklet'!D49,'2.c melléklet'!D49,'2.d melléklet'!D49,'2.e melléklet'!D49)</f>
        <v>35106</v>
      </c>
      <c r="E49" s="237">
        <f>SUM('2.a melléklet'!E49,'2.b melléklet'!E49,'2.c melléklet'!E49,'2.d melléklet'!E49,'2.e melléklet'!E49)</f>
        <v>435</v>
      </c>
      <c r="F49" s="237"/>
      <c r="G49" s="237">
        <f>SUM('2.a melléklet'!G49,'2.b melléklet'!G49,'2.c melléklet'!G49,'2.d melléklet'!G49,'2.e melléklet'!G49)</f>
        <v>35707</v>
      </c>
    </row>
    <row r="50" spans="1:7" ht="13.5" customHeight="1">
      <c r="A50" s="8"/>
      <c r="B50" s="9" t="s">
        <v>98</v>
      </c>
      <c r="C50" s="221" t="s">
        <v>340</v>
      </c>
      <c r="D50" s="237">
        <f>SUM('2.a melléklet'!D50,'2.b melléklet'!D50,'2.c melléklet'!D50,'2.d melléklet'!D50,'2.e melléklet'!D50)</f>
        <v>66165</v>
      </c>
      <c r="E50" s="237">
        <f>SUM('2.a melléklet'!E50,'2.b melléklet'!E50,'2.c melléklet'!E50,'2.d melléklet'!E50,'2.e melléklet'!E50)</f>
        <v>0</v>
      </c>
      <c r="F50" s="237">
        <f>SUM('2.a melléklet'!F50,'2.b melléklet'!F50,'2.c melléklet'!F50,'2.d melléklet'!F50,'2.e melléklet'!F50)</f>
        <v>3792</v>
      </c>
      <c r="G50" s="237">
        <f>SUM('2.a melléklet'!G50,'2.b melléklet'!G50,'2.c melléklet'!G50,'2.d melléklet'!G50,'2.e melléklet'!G50)</f>
        <v>69957</v>
      </c>
    </row>
    <row r="51" spans="1:7" ht="13.5" customHeight="1">
      <c r="A51" s="8"/>
      <c r="B51" s="9" t="s">
        <v>335</v>
      </c>
      <c r="C51" s="41" t="s">
        <v>104</v>
      </c>
      <c r="D51" s="237">
        <f>SUM('2.a melléklet'!D51,'2.b melléklet'!D51,'2.c melléklet'!D51,'2.d melléklet'!D51,'2.e melléklet'!D51)</f>
        <v>5271</v>
      </c>
      <c r="E51" s="237">
        <f>SUM('2.a melléklet'!E51,'2.b melléklet'!E51,'2.c melléklet'!E51,'2.d melléklet'!E51,'2.e melléklet'!E51)</f>
        <v>0</v>
      </c>
      <c r="F51" s="237"/>
      <c r="G51" s="237">
        <f>SUM('2.a melléklet'!G51,'2.b melléklet'!G51,'2.c melléklet'!G51,'2.d melléklet'!G51,'2.e melléklet'!G51)</f>
        <v>5271</v>
      </c>
    </row>
    <row r="52" spans="1:7" ht="13.5" customHeight="1">
      <c r="A52" s="8"/>
      <c r="B52" s="9" t="s">
        <v>336</v>
      </c>
      <c r="C52" s="41" t="s">
        <v>15</v>
      </c>
      <c r="D52" s="234">
        <f>SUM(D53:D59)</f>
        <v>1713</v>
      </c>
      <c r="E52" s="234">
        <f>SUM(E53:E59)</f>
        <v>3555</v>
      </c>
      <c r="F52" s="234"/>
      <c r="G52" s="234">
        <f>SUM(G53:G59)</f>
        <v>7503</v>
      </c>
    </row>
    <row r="53" spans="1:7" ht="13.5" customHeight="1">
      <c r="A53" s="8"/>
      <c r="B53" s="9"/>
      <c r="C53" s="221" t="s">
        <v>105</v>
      </c>
      <c r="D53" s="233">
        <f>SUM('2.a melléklet'!D53,'2.b melléklet'!D53,'2.c melléklet'!D53,'2.d melléklet'!D53,'2.e melléklet'!D53)</f>
        <v>111</v>
      </c>
      <c r="E53" s="233">
        <f>SUM('2.a melléklet'!E53,'2.b melléklet'!E53,'2.c melléklet'!E53,'2.d melléklet'!E53,'2.e melléklet'!E53)</f>
        <v>0</v>
      </c>
      <c r="F53" s="233"/>
      <c r="G53" s="233">
        <f>SUM('2.a melléklet'!G53,'2.b melléklet'!G53,'2.c melléklet'!G53,'2.d melléklet'!G53,'2.e melléklet'!G53)</f>
        <v>111</v>
      </c>
    </row>
    <row r="54" spans="1:7" ht="13.5" customHeight="1">
      <c r="A54" s="8"/>
      <c r="B54" s="9"/>
      <c r="C54" s="221" t="s">
        <v>58</v>
      </c>
      <c r="D54" s="233">
        <f>SUM('2.a melléklet'!D54,'2.b melléklet'!D54,'2.c melléklet'!D54,'2.d melléklet'!D54,'2.e melléklet'!D54)</f>
        <v>0</v>
      </c>
      <c r="E54" s="233">
        <f>SUM('2.a melléklet'!E54,'2.b melléklet'!E54,'2.c melléklet'!E54,'2.d melléklet'!E54,'2.e melléklet'!E54)</f>
        <v>62</v>
      </c>
      <c r="F54" s="233">
        <f>SUM('2.a melléklet'!F54,'2.b melléklet'!F54,'2.c melléklet'!F54,'2.d melléklet'!F54,'2.e melléklet'!F54)</f>
        <v>-62</v>
      </c>
      <c r="G54" s="233">
        <f>SUM('2.a melléklet'!G54,'2.b melléklet'!G54,'2.c melléklet'!G54,'2.d melléklet'!G54,'2.e melléklet'!G54)</f>
        <v>0</v>
      </c>
    </row>
    <row r="55" spans="1:7" ht="13.5" customHeight="1">
      <c r="A55" s="8"/>
      <c r="B55" s="9"/>
      <c r="C55" s="221" t="s">
        <v>113</v>
      </c>
      <c r="D55" s="233">
        <f>SUM('2.a melléklet'!D55,'2.b melléklet'!D55,'2.c melléklet'!D55,'2.d melléklet'!D55,'2.e melléklet'!D55)</f>
        <v>1602</v>
      </c>
      <c r="E55" s="233">
        <f>SUM('2.a melléklet'!E55,'2.b melléklet'!E55,'2.c melléklet'!E55,'2.d melléklet'!E55,'2.e melléklet'!E55)</f>
        <v>0</v>
      </c>
      <c r="F55" s="233"/>
      <c r="G55" s="233">
        <f>SUM('2.a melléklet'!G55,'2.b melléklet'!G55,'2.c melléklet'!G55,'2.d melléklet'!G55,'2.e melléklet'!G55)</f>
        <v>1602</v>
      </c>
    </row>
    <row r="56" spans="1:7" ht="13.5" customHeight="1">
      <c r="A56" s="8"/>
      <c r="B56" s="9"/>
      <c r="C56" s="221"/>
      <c r="D56" s="233">
        <f>SUM('2.a melléklet'!D56,'2.b melléklet'!D56,'2.c melléklet'!D56,'2.d melléklet'!D56,'2.e melléklet'!D56)</f>
        <v>0</v>
      </c>
      <c r="E56" s="233">
        <f>SUM('2.a melléklet'!E56,'2.b melléklet'!E56,'2.c melléklet'!E56,'2.d melléklet'!E56,'2.e melléklet'!E56)</f>
        <v>0</v>
      </c>
      <c r="F56" s="233"/>
      <c r="G56" s="233">
        <f>SUM('2.a melléklet'!G56,'2.b melléklet'!G56,'2.c melléklet'!G56,'2.d melléklet'!G56,'2.e melléklet'!G56)</f>
        <v>0</v>
      </c>
    </row>
    <row r="57" spans="1:7" ht="13.5" customHeight="1">
      <c r="A57" s="8"/>
      <c r="B57" s="9"/>
      <c r="C57" s="221"/>
      <c r="D57" s="233">
        <f>SUM('2.a melléklet'!D57,'2.b melléklet'!D57,'2.c melléklet'!D57,'2.d melléklet'!D57,'2.e melléklet'!D57)</f>
        <v>0</v>
      </c>
      <c r="E57" s="233">
        <f>SUM('2.a melléklet'!E57,'2.b melléklet'!E57,'2.c melléklet'!E57,'2.d melléklet'!E57,'2.e melléklet'!E57)</f>
        <v>0</v>
      </c>
      <c r="F57" s="233"/>
      <c r="G57" s="233">
        <f>SUM('2.a melléklet'!G57,'2.b melléklet'!G57,'2.c melléklet'!G57,'2.d melléklet'!G57,'2.e melléklet'!G57)</f>
        <v>0</v>
      </c>
    </row>
    <row r="58" spans="1:7" ht="13.5" customHeight="1">
      <c r="A58" s="8"/>
      <c r="B58" s="9"/>
      <c r="C58" s="227" t="s">
        <v>86</v>
      </c>
      <c r="D58" s="233">
        <f>SUM('2.a melléklet'!D58,'2.b melléklet'!D58,'2.c melléklet'!D58,'2.d melléklet'!D58,'2.e melléklet'!D58)</f>
        <v>0</v>
      </c>
      <c r="E58" s="233">
        <f>SUM('2.a melléklet'!E58,'2.b melléklet'!E58,'2.c melléklet'!E58,'2.d melléklet'!E58,'2.e melléklet'!E58)</f>
        <v>3493</v>
      </c>
      <c r="F58" s="233"/>
      <c r="G58" s="233">
        <f>SUM('2.a melléklet'!G58,'2.b melléklet'!G58,'2.c melléklet'!G58,'2.d melléklet'!G58,'2.e melléklet'!G58)</f>
        <v>5467</v>
      </c>
    </row>
    <row r="59" spans="1:7" ht="13.5" customHeight="1">
      <c r="A59" s="8"/>
      <c r="B59" s="9"/>
      <c r="C59" s="227" t="s">
        <v>87</v>
      </c>
      <c r="D59" s="233">
        <f>SUM('2.a melléklet'!D59,'2.b melléklet'!D59,'2.c melléklet'!D59,'2.d melléklet'!D59,'2.e melléklet'!D59)</f>
        <v>0</v>
      </c>
      <c r="E59" s="233">
        <f>SUM('2.a melléklet'!E59,'2.b melléklet'!E59,'2.c melléklet'!E59,'2.d melléklet'!E59,'2.e melléklet'!E59)</f>
        <v>0</v>
      </c>
      <c r="F59" s="233"/>
      <c r="G59" s="233">
        <f>SUM('2.a melléklet'!G59,'2.b melléklet'!G59,'2.c melléklet'!G59,'2.d melléklet'!G59,'2.e melléklet'!G59)</f>
        <v>323</v>
      </c>
    </row>
    <row r="60" spans="1:7" ht="13.5" customHeight="1">
      <c r="A60" s="8"/>
      <c r="B60" s="9" t="s">
        <v>339</v>
      </c>
      <c r="C60" s="41" t="s">
        <v>18</v>
      </c>
      <c r="D60" s="236">
        <f>SUM('2.a melléklet'!D60,'2.b melléklet'!D60,'2.c melléklet'!D60,'2.d melléklet'!D60,'2.e melléklet'!D60)</f>
        <v>74406</v>
      </c>
      <c r="E60" s="236">
        <f>SUM('2.a melléklet'!E60,'2.b melléklet'!E60,'2.c melléklet'!E60,'2.d melléklet'!E60,'2.e melléklet'!E60)</f>
        <v>-6935</v>
      </c>
      <c r="F60" s="236">
        <f>SUM('2.a melléklet'!F60,'2.b melléklet'!F60,'2.c melléklet'!F60,'2.d melléklet'!F60,'2.e melléklet'!F60)</f>
        <v>-32471</v>
      </c>
      <c r="G60" s="236">
        <f>SUM('2.a melléklet'!G60,'2.b melléklet'!G60,'2.c melléklet'!G60,'2.d melléklet'!G60,'2.e melléklet'!G60)</f>
        <v>35000</v>
      </c>
    </row>
    <row r="61" spans="1:7" ht="15.75" customHeight="1">
      <c r="A61" s="8"/>
      <c r="B61" s="9" t="s">
        <v>347</v>
      </c>
      <c r="C61" s="223" t="s">
        <v>348</v>
      </c>
      <c r="D61" s="236">
        <f>SUM('2.a melléklet'!D61,'2.b melléklet'!D61,'2.c melléklet'!D61,'2.d melléklet'!D61,'2.e melléklet'!D61)</f>
        <v>0</v>
      </c>
      <c r="E61" s="236">
        <f>SUM('2.a melléklet'!E61,'2.b melléklet'!E61,'2.c melléklet'!E61,'2.d melléklet'!E61,'2.e melléklet'!E61)</f>
        <v>20950</v>
      </c>
      <c r="F61" s="236"/>
      <c r="G61" s="236">
        <f>SUM('2.a melléklet'!G61,'2.b melléklet'!G61,'2.c melléklet'!G61,'2.d melléklet'!G61,'2.e melléklet'!G61)</f>
        <v>22950</v>
      </c>
    </row>
    <row r="62" spans="1:7" ht="15.75" customHeight="1">
      <c r="A62" s="8"/>
      <c r="B62" s="9" t="s">
        <v>349</v>
      </c>
      <c r="C62" s="224" t="s">
        <v>350</v>
      </c>
      <c r="D62" s="236">
        <f>SUM('2.a melléklet'!D62,'2.b melléklet'!D62,'2.c melléklet'!D62,'2.d melléklet'!D62,'2.e melléklet'!D62)</f>
        <v>0</v>
      </c>
      <c r="E62" s="236">
        <f>SUM('2.a melléklet'!E62,'2.b melléklet'!E62,'2.c melléklet'!E62,'2.d melléklet'!E62,'2.e melléklet'!E62)</f>
        <v>2682</v>
      </c>
      <c r="F62" s="236"/>
      <c r="G62" s="236">
        <f>SUM('2.a melléklet'!G62,'2.b melléklet'!G62,'2.c melléklet'!G62,'2.d melléklet'!G62,'2.e melléklet'!G62)</f>
        <v>13172</v>
      </c>
    </row>
    <row r="63" spans="1:7" s="4" customFormat="1" ht="13.5" customHeight="1">
      <c r="A63" s="8"/>
      <c r="B63" s="10" t="s">
        <v>16</v>
      </c>
      <c r="C63" s="202" t="s">
        <v>337</v>
      </c>
      <c r="D63" s="237">
        <f>SUM('2.a melléklet'!D63,'2.b melléklet'!D63,'2.c melléklet'!D63,'2.d melléklet'!D63,'2.e melléklet'!D63)</f>
        <v>0</v>
      </c>
      <c r="E63" s="237">
        <f>SUM('2.a melléklet'!E63,'2.b melléklet'!E63,'2.c melléklet'!E63,'2.d melléklet'!E63,'2.e melléklet'!E63)</f>
        <v>0</v>
      </c>
      <c r="F63" s="237"/>
      <c r="G63" s="237">
        <f>SUM('2.a melléklet'!G63,'2.b melléklet'!G63,'2.c melléklet'!G63,'2.d melléklet'!G63,'2.e melléklet'!G63)</f>
        <v>0</v>
      </c>
    </row>
    <row r="64" spans="1:7" ht="13.5" customHeight="1">
      <c r="A64" s="8"/>
      <c r="B64" s="10" t="s">
        <v>17</v>
      </c>
      <c r="C64" s="202" t="s">
        <v>338</v>
      </c>
      <c r="D64" s="237">
        <f>SUM('2.a melléklet'!D64,'2.b melléklet'!D64,'2.c melléklet'!D64,'2.d melléklet'!D64,'2.e melléklet'!D64)</f>
        <v>0</v>
      </c>
      <c r="E64" s="237">
        <f>SUM('2.a melléklet'!E64,'2.b melléklet'!E64,'2.c melléklet'!E64,'2.d melléklet'!E64,'2.e melléklet'!E64)</f>
        <v>0</v>
      </c>
      <c r="F64" s="237"/>
      <c r="G64" s="237">
        <f>SUM('2.a melléklet'!G64,'2.b melléklet'!G64,'2.c melléklet'!G64,'2.d melléklet'!G64,'2.e melléklet'!G64)</f>
        <v>0</v>
      </c>
    </row>
    <row r="65" spans="1:7" s="4" customFormat="1" ht="13.5" customHeight="1">
      <c r="A65" s="8"/>
      <c r="B65" s="10" t="s">
        <v>19</v>
      </c>
      <c r="C65" s="202" t="s">
        <v>341</v>
      </c>
      <c r="D65" s="237">
        <f>SUM('2.a melléklet'!D65,'2.b melléklet'!D65,'2.c melléklet'!D65,'2.d melléklet'!D65,'2.e melléklet'!D65)</f>
        <v>98250</v>
      </c>
      <c r="E65" s="237">
        <f>SUM('2.a melléklet'!E65,'2.b melléklet'!E65,'2.c melléklet'!E65,'2.d melléklet'!E65,'2.e melléklet'!E65)</f>
        <v>18057</v>
      </c>
      <c r="F65" s="237">
        <f>SUM('2.a melléklet'!F65,'2.b melléklet'!F65,'2.c melléklet'!F65,'2.d melléklet'!F65,'2.e melléklet'!F65)</f>
        <v>18363</v>
      </c>
      <c r="G65" s="237">
        <f>SUM('2.a melléklet'!G65,'2.b melléklet'!G65,'2.c melléklet'!G65,'2.d melléklet'!G65,'2.e melléklet'!G65)</f>
        <v>134670</v>
      </c>
    </row>
    <row r="66" spans="1:7" s="4" customFormat="1" ht="13.5" customHeight="1">
      <c r="A66" s="8"/>
      <c r="B66" s="10"/>
      <c r="C66" s="35" t="s">
        <v>356</v>
      </c>
      <c r="D66" s="233">
        <f>SUM('2.a melléklet'!D66,'2.b melléklet'!D66,'2.c melléklet'!D66,'2.d melléklet'!D66,'2.e melléklet'!D66)</f>
        <v>0</v>
      </c>
      <c r="E66" s="233">
        <f>SUM('2.a melléklet'!E66,'2.b melléklet'!E66,'2.c melléklet'!E66,'2.d melléklet'!E66,'2.e melléklet'!E66)</f>
        <v>13557</v>
      </c>
      <c r="F66" s="233"/>
      <c r="G66" s="233">
        <f>SUM('2.a melléklet'!G66,'2.b melléklet'!G66,'2.c melléklet'!G66,'2.d melléklet'!G66,'2.e melléklet'!G66)</f>
        <v>13557</v>
      </c>
    </row>
    <row r="67" spans="1:7" s="4" customFormat="1" ht="13.5" customHeight="1">
      <c r="A67" s="8"/>
      <c r="B67" s="10"/>
      <c r="C67" s="35" t="s">
        <v>108</v>
      </c>
      <c r="D67" s="233">
        <f>SUM('2.a melléklet'!D67,'2.b melléklet'!D67,'2.c melléklet'!D67,'2.d melléklet'!D67,'2.e melléklet'!D67)</f>
        <v>1200</v>
      </c>
      <c r="E67" s="233">
        <f>SUM('2.a melléklet'!E67,'2.b melléklet'!E67,'2.c melléklet'!E67,'2.d melléklet'!E67,'2.e melléklet'!E67)</f>
        <v>0</v>
      </c>
      <c r="F67" s="233">
        <f>SUM('2.a melléklet'!F67,'2.b melléklet'!F67,'2.c melléklet'!F67,'2.d melléklet'!F67,'2.e melléklet'!F67)</f>
        <v>2575</v>
      </c>
      <c r="G67" s="233">
        <f>SUM('2.a melléklet'!G67,'2.b melléklet'!G67,'2.c melléklet'!G67,'2.d melléklet'!G67,'2.e melléklet'!G67)</f>
        <v>3775</v>
      </c>
    </row>
    <row r="68" spans="1:7" s="4" customFormat="1" ht="13.5" customHeight="1">
      <c r="A68" s="8"/>
      <c r="B68" s="10"/>
      <c r="C68" s="35" t="s">
        <v>107</v>
      </c>
      <c r="D68" s="233">
        <f>SUM('2.a melléklet'!D68,'2.b melléklet'!D68,'2.c melléklet'!D68,'2.d melléklet'!D68,'2.e melléklet'!D68)</f>
        <v>26783</v>
      </c>
      <c r="E68" s="233">
        <f>SUM('2.a melléklet'!E68,'2.b melléklet'!E68,'2.c melléklet'!E68,'2.d melléklet'!E68,'2.e melléklet'!E68)</f>
        <v>0</v>
      </c>
      <c r="F68" s="233">
        <f>SUM('2.a melléklet'!F68,'2.b melléklet'!F68,'2.c melléklet'!F68,'2.d melléklet'!F68,'2.e melléklet'!F68)</f>
        <v>0</v>
      </c>
      <c r="G68" s="233">
        <f>SUM('2.a melléklet'!G68,'2.b melléklet'!G68,'2.c melléklet'!G68,'2.d melléklet'!G68,'2.e melléklet'!G68)</f>
        <v>26783</v>
      </c>
    </row>
    <row r="69" spans="1:7" s="4" customFormat="1" ht="13.5" customHeight="1">
      <c r="A69" s="8"/>
      <c r="B69" s="10"/>
      <c r="C69" s="36" t="s">
        <v>65</v>
      </c>
      <c r="D69" s="233">
        <f>SUM('2.a melléklet'!D69,'2.b melléklet'!D69,'2.c melléklet'!D69,'2.d melléklet'!D69,'2.e melléklet'!D69)</f>
        <v>65631</v>
      </c>
      <c r="E69" s="233">
        <f>SUM('2.a melléklet'!E69,'2.b melléklet'!E69,'2.c melléklet'!E69,'2.d melléklet'!E69,'2.e melléklet'!E69)</f>
        <v>0</v>
      </c>
      <c r="F69" s="233">
        <f>SUM('2.a melléklet'!F69,'2.b melléklet'!F69,'2.c melléklet'!F69,'2.d melléklet'!F69,'2.e melléklet'!F69)</f>
        <v>15788</v>
      </c>
      <c r="G69" s="233">
        <f>SUM('2.a melléklet'!G69,'2.b melléklet'!G69,'2.c melléklet'!G69,'2.d melléklet'!G69,'2.e melléklet'!G69)</f>
        <v>81419</v>
      </c>
    </row>
    <row r="70" spans="1:7" s="4" customFormat="1" ht="13.5" customHeight="1">
      <c r="A70" s="8"/>
      <c r="B70" s="10"/>
      <c r="C70" s="35" t="s">
        <v>66</v>
      </c>
      <c r="D70" s="233">
        <f>SUM('2.a melléklet'!D70,'2.b melléklet'!D70,'2.c melléklet'!D70,'2.d melléklet'!D70,'2.e melléklet'!D70)</f>
        <v>65631</v>
      </c>
      <c r="E70" s="233">
        <f>SUM('2.a melléklet'!E70,'2.b melléklet'!E70,'2.c melléklet'!E70,'2.d melléklet'!E70,'2.e melléklet'!E70)</f>
        <v>0</v>
      </c>
      <c r="F70" s="233">
        <f>SUM('2.a melléklet'!F70,'2.b melléklet'!F70,'2.c melléklet'!F70,'2.d melléklet'!F70,'2.e melléklet'!F70)</f>
        <v>15788</v>
      </c>
      <c r="G70" s="233">
        <f>SUM('2.a melléklet'!G70,'2.b melléklet'!G70,'2.c melléklet'!G70,'2.d melléklet'!G70,'2.e melléklet'!G70)</f>
        <v>81419</v>
      </c>
    </row>
    <row r="71" spans="1:7" s="4" customFormat="1" ht="13.5" customHeight="1">
      <c r="A71" s="8"/>
      <c r="B71" s="10"/>
      <c r="C71" s="35" t="s">
        <v>59</v>
      </c>
      <c r="D71" s="233">
        <f>SUM('2.a melléklet'!D71,'2.b melléklet'!D71,'2.c melléklet'!D71,'2.d melléklet'!D71,'2.e melléklet'!D71)</f>
        <v>0</v>
      </c>
      <c r="E71" s="233">
        <f>SUM('2.a melléklet'!E71,'2.b melléklet'!E71,'2.c melléklet'!E71,'2.d melléklet'!E71,'2.e melléklet'!E71)</f>
        <v>0</v>
      </c>
      <c r="F71" s="233">
        <f>SUM('2.a melléklet'!F71,'2.b melléklet'!F71,'2.c melléklet'!F71,'2.d melléklet'!F71,'2.e melléklet'!F71)</f>
        <v>0</v>
      </c>
      <c r="G71" s="233">
        <f>SUM('2.a melléklet'!G71,'2.b melléklet'!G71,'2.c melléklet'!G71,'2.d melléklet'!G71,'2.e melléklet'!G71)</f>
        <v>0</v>
      </c>
    </row>
    <row r="72" spans="1:7" s="4" customFormat="1" ht="13.5" customHeight="1">
      <c r="A72" s="8"/>
      <c r="B72" s="10"/>
      <c r="C72" s="35" t="s">
        <v>60</v>
      </c>
      <c r="D72" s="233">
        <f>SUM('2.a melléklet'!D72,'2.b melléklet'!D72,'2.c melléklet'!D72,'2.d melléklet'!D72,'2.e melléklet'!D72)</f>
        <v>0</v>
      </c>
      <c r="E72" s="233">
        <f>SUM('2.a melléklet'!E72,'2.b melléklet'!E72,'2.c melléklet'!E72,'2.d melléklet'!E72,'2.e melléklet'!E72)</f>
        <v>0</v>
      </c>
      <c r="F72" s="233">
        <f>SUM('2.a melléklet'!F72,'2.b melléklet'!F72,'2.c melléklet'!F72,'2.d melléklet'!F72,'2.e melléklet'!F72)</f>
        <v>0</v>
      </c>
      <c r="G72" s="233">
        <f>SUM('2.a melléklet'!G72,'2.b melléklet'!G72,'2.c melléklet'!G72,'2.d melléklet'!G72,'2.e melléklet'!G72)</f>
        <v>0</v>
      </c>
    </row>
    <row r="73" spans="1:7" s="4" customFormat="1" ht="13.5" customHeight="1">
      <c r="A73" s="8"/>
      <c r="B73" s="10"/>
      <c r="C73" s="35" t="s">
        <v>61</v>
      </c>
      <c r="D73" s="233">
        <f>SUM('2.a melléklet'!D73,'2.b melléklet'!D73,'2.c melléklet'!D73,'2.d melléklet'!D73,'2.e melléklet'!D73)</f>
        <v>65631</v>
      </c>
      <c r="E73" s="233">
        <f>SUM('2.a melléklet'!E73,'2.b melléklet'!E73,'2.c melléklet'!E73,'2.d melléklet'!E73,'2.e melléklet'!E73)</f>
        <v>0</v>
      </c>
      <c r="F73" s="233">
        <f>SUM('2.a melléklet'!F73,'2.b melléklet'!F73,'2.c melléklet'!F73,'2.d melléklet'!F73,'2.e melléklet'!F73)</f>
        <v>15788</v>
      </c>
      <c r="G73" s="233">
        <f>SUM('2.a melléklet'!G73,'2.b melléklet'!G73,'2.c melléklet'!G73,'2.d melléklet'!G73,'2.e melléklet'!G73)</f>
        <v>81419</v>
      </c>
    </row>
    <row r="74" spans="1:7" s="4" customFormat="1" ht="13.5" customHeight="1">
      <c r="A74" s="8"/>
      <c r="B74" s="10"/>
      <c r="C74" s="35" t="s">
        <v>62</v>
      </c>
      <c r="D74" s="233">
        <f>SUM('2.a melléklet'!D74,'2.b melléklet'!D74,'2.c melléklet'!D74,'2.d melléklet'!D74,'2.e melléklet'!D74)</f>
        <v>0</v>
      </c>
      <c r="E74" s="233">
        <f>SUM('2.a melléklet'!E74,'2.b melléklet'!E74,'2.c melléklet'!E74,'2.d melléklet'!E74,'2.e melléklet'!E74)</f>
        <v>0</v>
      </c>
      <c r="F74" s="233">
        <f>SUM('2.a melléklet'!F74,'2.b melléklet'!F74,'2.c melléklet'!F74,'2.d melléklet'!F74,'2.e melléklet'!F74)</f>
        <v>0</v>
      </c>
      <c r="G74" s="233">
        <f>SUM('2.a melléklet'!G74,'2.b melléklet'!G74,'2.c melléklet'!G74,'2.d melléklet'!G74,'2.e melléklet'!G74)</f>
        <v>0</v>
      </c>
    </row>
    <row r="75" spans="1:7" s="4" customFormat="1" ht="13.5" customHeight="1">
      <c r="A75" s="8"/>
      <c r="B75" s="10"/>
      <c r="C75" s="37" t="s">
        <v>109</v>
      </c>
      <c r="D75" s="233">
        <f>SUM('2.a melléklet'!D75,'2.b melléklet'!D75,'2.c melléklet'!D75,'2.d melléklet'!D75,'2.e melléklet'!D75)</f>
        <v>4636</v>
      </c>
      <c r="E75" s="233">
        <f>SUM('2.a melléklet'!E75,'2.b melléklet'!E75,'2.c melléklet'!E75,'2.d melléklet'!E75,'2.e melléklet'!E75)</f>
        <v>0</v>
      </c>
      <c r="F75" s="233">
        <f>SUM('2.a melléklet'!F75,'2.b melléklet'!F75,'2.c melléklet'!F75,'2.d melléklet'!F75,'2.e melléklet'!F75)</f>
        <v>0</v>
      </c>
      <c r="G75" s="233">
        <f>SUM('2.a melléklet'!G75,'2.b melléklet'!G75,'2.c melléklet'!G75,'2.d melléklet'!G75,'2.e melléklet'!G75)</f>
        <v>4636</v>
      </c>
    </row>
    <row r="76" spans="1:7" s="4" customFormat="1" ht="13.5" customHeight="1">
      <c r="A76" s="8"/>
      <c r="B76" s="10"/>
      <c r="C76" s="38" t="s">
        <v>110</v>
      </c>
      <c r="D76" s="233">
        <f>SUM('2.a melléklet'!D76,'2.b melléklet'!D76,'2.c melléklet'!D76,'2.d melléklet'!D76,'2.e melléklet'!D76)</f>
        <v>0</v>
      </c>
      <c r="E76" s="233">
        <f>SUM('2.a melléklet'!E76,'2.b melléklet'!E76,'2.c melléklet'!E76,'2.d melléklet'!E76,'2.e melléklet'!E76)</f>
        <v>0</v>
      </c>
      <c r="F76" s="233">
        <f>SUM('2.a melléklet'!F76,'2.b melléklet'!F76,'2.c melléklet'!F76,'2.d melléklet'!F76,'2.e melléklet'!F76)</f>
        <v>0</v>
      </c>
      <c r="G76" s="233">
        <f>SUM('2.a melléklet'!G76,'2.b melléklet'!G76,'2.c melléklet'!G76,'2.d melléklet'!G76,'2.e melléklet'!G76)</f>
        <v>0</v>
      </c>
    </row>
    <row r="77" spans="1:7" s="4" customFormat="1" ht="13.5" customHeight="1">
      <c r="A77" s="8"/>
      <c r="B77" s="10"/>
      <c r="C77" s="38" t="s">
        <v>355</v>
      </c>
      <c r="D77" s="233">
        <f>SUM('2.a melléklet'!D77,'2.b melléklet'!D77,'2.c melléklet'!D77,'2.d melléklet'!D77,'2.e melléklet'!D77)</f>
        <v>0</v>
      </c>
      <c r="E77" s="233">
        <f>SUM('2.a melléklet'!E77,'2.b melléklet'!E77,'2.c melléklet'!E77,'2.d melléklet'!E77,'2.e melléklet'!E77)</f>
        <v>4500</v>
      </c>
      <c r="F77" s="233">
        <f>SUM('2.a melléklet'!F77,'2.b melléklet'!F77,'2.c melléklet'!F77,'2.d melléklet'!F77,'2.e melléklet'!F77)</f>
        <v>0</v>
      </c>
      <c r="G77" s="233">
        <f>SUM('2.a melléklet'!G77,'2.b melléklet'!G77,'2.c melléklet'!G77,'2.d melléklet'!G77,'2.e melléklet'!G77)</f>
        <v>4500</v>
      </c>
    </row>
    <row r="78" spans="1:7" s="4" customFormat="1" ht="13.5" customHeight="1">
      <c r="A78" s="8"/>
      <c r="B78" s="10"/>
      <c r="C78" s="35"/>
      <c r="D78" s="236"/>
      <c r="E78" s="236"/>
      <c r="F78" s="236"/>
      <c r="G78" s="236"/>
    </row>
    <row r="79" spans="1:7" s="44" customFormat="1" ht="13.5" customHeight="1">
      <c r="A79" s="5"/>
      <c r="B79" s="6" t="s">
        <v>20</v>
      </c>
      <c r="C79" s="43" t="s">
        <v>112</v>
      </c>
      <c r="D79" s="232">
        <f>SUM(D81:D86)</f>
        <v>24</v>
      </c>
      <c r="E79" s="232">
        <f>SUM(E81:E86)</f>
        <v>585</v>
      </c>
      <c r="F79" s="232">
        <f>SUM('2.a melléklet'!F79,'2.b melléklet'!F79,'2.c melléklet'!F79,'2.d melléklet'!F79,'2.e melléklet'!F79)</f>
        <v>0</v>
      </c>
      <c r="G79" s="232">
        <f>SUM(G81:G86)</f>
        <v>609</v>
      </c>
    </row>
    <row r="80" spans="1:7" s="4" customFormat="1" ht="13.5" customHeight="1">
      <c r="A80" s="8"/>
      <c r="B80" s="10"/>
      <c r="C80" s="37" t="s">
        <v>67</v>
      </c>
      <c r="D80" s="233">
        <f>SUM('2.a melléklet'!D80,'2.b melléklet'!D80,'2.c melléklet'!D80,'2.d melléklet'!D80,'2.e melléklet'!D80)</f>
        <v>0</v>
      </c>
      <c r="E80" s="233">
        <f>SUM('2.a melléklet'!E80,'2.b melléklet'!E80,'2.c melléklet'!E80,'2.d melléklet'!E80,'2.e melléklet'!E80)</f>
        <v>0</v>
      </c>
      <c r="F80" s="233">
        <f>SUM('2.a melléklet'!F80,'2.b melléklet'!F80,'2.c melléklet'!F80,'2.d melléklet'!F80,'2.e melléklet'!F80)</f>
        <v>0</v>
      </c>
      <c r="G80" s="233">
        <f>SUM('2.a melléklet'!G80,'2.b melléklet'!G80,'2.c melléklet'!G80,'2.d melléklet'!G80,'2.e melléklet'!G80)</f>
        <v>0</v>
      </c>
    </row>
    <row r="81" spans="1:7" s="4" customFormat="1" ht="13.5" customHeight="1">
      <c r="A81" s="8"/>
      <c r="B81" s="10"/>
      <c r="C81" s="37" t="s">
        <v>68</v>
      </c>
      <c r="D81" s="233">
        <f>SUM('2.a melléklet'!D81,'2.b melléklet'!D81,'2.c melléklet'!D81,'2.d melléklet'!D81,'2.e melléklet'!D81)</f>
        <v>24</v>
      </c>
      <c r="E81" s="233">
        <f>SUM('2.a melléklet'!E81,'2.b melléklet'!E81,'2.c melléklet'!E81,'2.d melléklet'!E81,'2.e melléklet'!E81)</f>
        <v>0</v>
      </c>
      <c r="F81" s="233">
        <f>SUM('2.a melléklet'!F81,'2.b melléklet'!F81,'2.c melléklet'!F81,'2.d melléklet'!F81,'2.e melléklet'!F81)</f>
        <v>0</v>
      </c>
      <c r="G81" s="233">
        <f>SUM('2.a melléklet'!G81,'2.b melléklet'!G81,'2.c melléklet'!G81,'2.d melléklet'!G81,'2.e melléklet'!G81)</f>
        <v>24</v>
      </c>
    </row>
    <row r="82" spans="1:7" s="4" customFormat="1" ht="13.5" customHeight="1">
      <c r="A82" s="8"/>
      <c r="B82" s="10"/>
      <c r="C82" s="37" t="s">
        <v>69</v>
      </c>
      <c r="D82" s="233">
        <f>SUM('2.a melléklet'!D82,'2.b melléklet'!D82,'2.c melléklet'!D82,'2.d melléklet'!D82,'2.e melléklet'!D82)</f>
        <v>0</v>
      </c>
      <c r="E82" s="233">
        <f>SUM('2.a melléklet'!E82,'2.b melléklet'!E82,'2.c melléklet'!E82,'2.d melléklet'!E82,'2.e melléklet'!E82)</f>
        <v>535</v>
      </c>
      <c r="F82" s="233">
        <f>SUM('2.a melléklet'!F82,'2.b melléklet'!F82,'2.c melléklet'!F82,'2.d melléklet'!F82,'2.e melléklet'!F82)</f>
        <v>0</v>
      </c>
      <c r="G82" s="233">
        <f>SUM('2.a melléklet'!G82,'2.b melléklet'!G82,'2.c melléklet'!G82,'2.d melléklet'!G82,'2.e melléklet'!G82)</f>
        <v>535</v>
      </c>
    </row>
    <row r="83" spans="1:7" s="4" customFormat="1" ht="13.5" customHeight="1">
      <c r="A83" s="8"/>
      <c r="B83" s="10"/>
      <c r="C83" s="37" t="s">
        <v>70</v>
      </c>
      <c r="D83" s="233">
        <f>SUM('2.a melléklet'!D83,'2.b melléklet'!D83,'2.c melléklet'!D83,'2.d melléklet'!D83,'2.e melléklet'!D83)</f>
        <v>0</v>
      </c>
      <c r="E83" s="233">
        <f>SUM('2.a melléklet'!E83,'2.b melléklet'!E83,'2.c melléklet'!E83,'2.d melléklet'!E83,'2.e melléklet'!E83)</f>
        <v>50</v>
      </c>
      <c r="F83" s="233">
        <f>SUM('2.a melléklet'!F83,'2.b melléklet'!F83,'2.c melléklet'!F83,'2.d melléklet'!F83,'2.e melléklet'!F83)</f>
        <v>0</v>
      </c>
      <c r="G83" s="233">
        <f>SUM('2.a melléklet'!G83,'2.b melléklet'!G83,'2.c melléklet'!G83,'2.d melléklet'!G83,'2.e melléklet'!G83)</f>
        <v>50</v>
      </c>
    </row>
    <row r="84" spans="1:7" s="4" customFormat="1" ht="13.5" customHeight="1">
      <c r="A84" s="8"/>
      <c r="B84" s="10"/>
      <c r="C84" s="35"/>
      <c r="D84" s="233">
        <f>SUM('2.a melléklet'!D84,'2.b melléklet'!D84,'2.c melléklet'!D84,'2.d melléklet'!D84,'2.e melléklet'!D84)</f>
        <v>0</v>
      </c>
      <c r="E84" s="233">
        <f>SUM('2.a melléklet'!E84,'2.b melléklet'!E84,'2.c melléklet'!E84,'2.d melléklet'!E84,'2.e melléklet'!E84)</f>
        <v>0</v>
      </c>
      <c r="F84" s="233">
        <f>SUM('2.a melléklet'!F84,'2.b melléklet'!F84,'2.c melléklet'!F84,'2.d melléklet'!F84,'2.e melléklet'!F84)</f>
        <v>0</v>
      </c>
      <c r="G84" s="233">
        <f>SUM('2.a melléklet'!G84,'2.b melléklet'!G84,'2.c melléklet'!G84,'2.d melléklet'!G84,'2.e melléklet'!G84)</f>
        <v>0</v>
      </c>
    </row>
    <row r="85" spans="1:7" s="4" customFormat="1" ht="13.5" customHeight="1">
      <c r="A85" s="8"/>
      <c r="B85" s="10"/>
      <c r="C85" s="40" t="s">
        <v>114</v>
      </c>
      <c r="D85" s="233">
        <f>SUM('2.a melléklet'!D85,'2.b melléklet'!D85,'2.c melléklet'!D85,'2.d melléklet'!D85,'2.e melléklet'!D85)</f>
        <v>0</v>
      </c>
      <c r="E85" s="233">
        <f>SUM('2.a melléklet'!E85,'2.b melléklet'!E85,'2.c melléklet'!E85,'2.d melléklet'!E85,'2.e melléklet'!E85)</f>
        <v>0</v>
      </c>
      <c r="F85" s="233">
        <f>SUM('2.a melléklet'!F85,'2.b melléklet'!F85,'2.c melléklet'!F85,'2.d melléklet'!F85,'2.e melléklet'!F85)</f>
        <v>0</v>
      </c>
      <c r="G85" s="233">
        <f>SUM('2.a melléklet'!G85,'2.b melléklet'!G85,'2.c melléklet'!G85,'2.d melléklet'!G85,'2.e melléklet'!G85)</f>
        <v>0</v>
      </c>
    </row>
    <row r="86" spans="1:7" s="4" customFormat="1" ht="13.5" customHeight="1">
      <c r="A86" s="8"/>
      <c r="B86" s="10"/>
      <c r="C86" s="35"/>
      <c r="D86" s="234"/>
      <c r="E86" s="234"/>
      <c r="F86" s="234"/>
      <c r="G86" s="234"/>
    </row>
    <row r="87" spans="1:7" s="4" customFormat="1" ht="27" customHeight="1">
      <c r="A87" s="8"/>
      <c r="B87" s="10"/>
      <c r="C87" s="20" t="s">
        <v>23</v>
      </c>
      <c r="D87" s="234"/>
      <c r="E87" s="234"/>
      <c r="F87" s="234"/>
      <c r="G87" s="234"/>
    </row>
    <row r="88" spans="1:7" s="4" customFormat="1" ht="13.5" customHeight="1">
      <c r="A88" s="8"/>
      <c r="B88" s="10"/>
      <c r="C88" s="19" t="s">
        <v>24</v>
      </c>
      <c r="D88" s="234">
        <f>SUM(D89:D90)</f>
        <v>0</v>
      </c>
      <c r="E88" s="234">
        <f>SUM(E89:E90)</f>
        <v>0</v>
      </c>
      <c r="F88" s="234"/>
      <c r="G88" s="234">
        <f>SUM(G89:G90)</f>
        <v>0</v>
      </c>
    </row>
    <row r="89" spans="1:7" s="4" customFormat="1" ht="18.75" customHeight="1">
      <c r="A89" s="8"/>
      <c r="B89" s="10"/>
      <c r="C89" s="37" t="s">
        <v>72</v>
      </c>
      <c r="D89" s="233">
        <f>SUM('2.a melléklet'!D89,'2.b melléklet'!D89,'2.c melléklet'!D89,'2.d melléklet'!D89,'2.e melléklet'!D89)</f>
        <v>0</v>
      </c>
      <c r="E89" s="233">
        <f>SUM('2.a melléklet'!E89,'2.b melléklet'!E89,'2.c melléklet'!E89,'2.d melléklet'!E89,'2.e melléklet'!E89)</f>
        <v>0</v>
      </c>
      <c r="F89" s="233"/>
      <c r="G89" s="233">
        <f>SUM('2.a melléklet'!G89,'2.b melléklet'!G89,'2.c melléklet'!G89,'2.d melléklet'!G89,'2.e melléklet'!G89)</f>
        <v>0</v>
      </c>
    </row>
    <row r="90" spans="1:7" s="4" customFormat="1" ht="21" customHeight="1">
      <c r="A90" s="8"/>
      <c r="B90" s="10"/>
      <c r="C90" s="37" t="s">
        <v>73</v>
      </c>
      <c r="D90" s="233">
        <f>SUM('2.a melléklet'!D90,'2.b melléklet'!D90,'2.c melléklet'!D90,'2.d melléklet'!D90,'2.e melléklet'!D90)</f>
        <v>0</v>
      </c>
      <c r="E90" s="233">
        <f>SUM('2.a melléklet'!E90,'2.b melléklet'!E90,'2.c melléklet'!E90,'2.d melléklet'!E90,'2.e melléklet'!E90)</f>
        <v>0</v>
      </c>
      <c r="F90" s="233"/>
      <c r="G90" s="233">
        <f>SUM('2.a melléklet'!G90,'2.b melléklet'!G90,'2.c melléklet'!G90,'2.d melléklet'!G90,'2.e melléklet'!G90)</f>
        <v>0</v>
      </c>
    </row>
    <row r="91" spans="1:7" ht="15" customHeight="1">
      <c r="A91" s="8" t="e">
        <f>IF(#REF!-#REF!=0,"",#REF!-#REF!)</f>
        <v>#REF!</v>
      </c>
      <c r="B91" s="10"/>
      <c r="C91" s="19" t="s">
        <v>116</v>
      </c>
      <c r="D91" s="234"/>
      <c r="E91" s="234"/>
      <c r="F91" s="234"/>
      <c r="G91" s="234"/>
    </row>
    <row r="92" spans="1:7" ht="15" customHeight="1">
      <c r="A92" s="5"/>
      <c r="B92" s="6" t="s">
        <v>115</v>
      </c>
      <c r="C92" s="43" t="s">
        <v>117</v>
      </c>
      <c r="D92" s="232">
        <f>SUM('2.a melléklet'!D92,'2.b melléklet'!D92,'2.c melléklet'!D92,'2.d melléklet'!D92,'2.e melléklet'!D92)</f>
        <v>0</v>
      </c>
      <c r="E92" s="232">
        <f>SUM('2.a melléklet'!E92,'2.b melléklet'!E92,'2.c melléklet'!E92,'2.d melléklet'!E92,'2.e melléklet'!E92)</f>
        <v>0</v>
      </c>
      <c r="F92" s="232">
        <f>SUM('2.a melléklet'!F92,'2.b melléklet'!F92,'2.c melléklet'!F92,'2.d melléklet'!F92,'2.e melléklet'!F92)</f>
        <v>43434</v>
      </c>
      <c r="G92" s="232">
        <f>SUM('2.a melléklet'!G92,'2.b melléklet'!G92,'2.c melléklet'!G92,'2.d melléklet'!G92,'2.e melléklet'!G92)</f>
        <v>43434</v>
      </c>
    </row>
    <row r="93" spans="1:7" ht="15" customHeight="1">
      <c r="A93" s="204"/>
      <c r="B93" s="205"/>
      <c r="C93" s="206" t="s">
        <v>118</v>
      </c>
      <c r="D93" s="238">
        <f>SUM(D7,D92)</f>
        <v>569774</v>
      </c>
      <c r="E93" s="238">
        <f>SUM(E7,E92)</f>
        <v>35113</v>
      </c>
      <c r="F93" s="238">
        <f>SUM(F7,F92)</f>
        <v>64196</v>
      </c>
      <c r="G93" s="238">
        <f>SUM(G7,G92)</f>
        <v>669083</v>
      </c>
    </row>
    <row r="94" spans="1:7" ht="15" customHeight="1">
      <c r="A94" s="204"/>
      <c r="B94" s="205" t="s">
        <v>3</v>
      </c>
      <c r="C94" s="206" t="s">
        <v>188</v>
      </c>
      <c r="D94" s="238">
        <f>SUM('2.a melléklet'!D94,'2.b melléklet'!D94,'2.c melléklet'!D94,'2.d melléklet'!D94,'2.e melléklet'!D94)</f>
        <v>332455</v>
      </c>
      <c r="E94" s="238">
        <f>SUM('2.a melléklet'!E94,'2.b melléklet'!E94,'2.c melléklet'!E94,'2.d melléklet'!E94,'2.e melléklet'!E94)</f>
        <v>13648</v>
      </c>
      <c r="F94" s="238"/>
      <c r="G94" s="238">
        <f>SUM('2.a melléklet'!G94,'2.b melléklet'!G94,'2.c melléklet'!G94,'2.d melléklet'!G94,'2.e melléklet'!G94)</f>
        <v>346103</v>
      </c>
    </row>
    <row r="95" spans="1:7" ht="15" customHeight="1">
      <c r="A95" s="204"/>
      <c r="B95" s="205" t="s">
        <v>4</v>
      </c>
      <c r="C95" s="206" t="s">
        <v>189</v>
      </c>
      <c r="D95" s="238">
        <f>SUM('2.a melléklet'!D95,'2.b melléklet'!D95,'2.c melléklet'!D95,'2.d melléklet'!D95,'2.e melléklet'!D95)</f>
        <v>147986</v>
      </c>
      <c r="E95" s="238">
        <f>SUM('2.a melléklet'!E95,'2.b melléklet'!E95,'2.c melléklet'!E95,'2.d melléklet'!E95,'2.e melléklet'!E95)</f>
        <v>21550</v>
      </c>
      <c r="F95" s="238"/>
      <c r="G95" s="238">
        <f>SUM('2.a melléklet'!G95,'2.b melléklet'!G95,'2.c melléklet'!G95,'2.d melléklet'!G95,'2.e melléklet'!G95)</f>
        <v>169786</v>
      </c>
    </row>
    <row r="96" spans="1:7" ht="15" customHeight="1">
      <c r="A96" s="204"/>
      <c r="B96" s="205" t="s">
        <v>10</v>
      </c>
      <c r="C96" s="206" t="s">
        <v>190</v>
      </c>
      <c r="D96" s="238">
        <f>SUM('2.a melléklet'!D96,'2.b melléklet'!D96,'2.c melléklet'!D96,'2.d melléklet'!D96,'2.e melléklet'!D96)</f>
        <v>89333</v>
      </c>
      <c r="E96" s="238">
        <f>SUM('2.a melléklet'!E96,'2.b melléklet'!E96,'2.c melléklet'!E96,'2.d melléklet'!E96,'2.e melléklet'!E96)</f>
        <v>0</v>
      </c>
      <c r="F96" s="238"/>
      <c r="G96" s="238">
        <f>SUM('2.a melléklet'!G96,'2.b melléklet'!G96,'2.c melléklet'!G96,'2.d melléklet'!G96,'2.e melléklet'!G96)</f>
        <v>89333</v>
      </c>
    </row>
    <row r="97" spans="1:7" ht="16.5" customHeight="1">
      <c r="A97" s="258" t="s">
        <v>8</v>
      </c>
      <c r="B97" s="259"/>
      <c r="C97" s="12" t="s">
        <v>28</v>
      </c>
      <c r="D97" s="239">
        <f>D98+D106+D118</f>
        <v>576110</v>
      </c>
      <c r="E97" s="239">
        <f>E98+E106+E118</f>
        <v>287</v>
      </c>
      <c r="F97" s="239">
        <f>F98+F106+F118</f>
        <v>279668</v>
      </c>
      <c r="G97" s="239">
        <f>G98+G106+G118</f>
        <v>856569</v>
      </c>
    </row>
    <row r="98" spans="1:7" ht="13.5" customHeight="1">
      <c r="A98" s="5"/>
      <c r="B98" s="6" t="s">
        <v>3</v>
      </c>
      <c r="C98" s="7" t="s">
        <v>119</v>
      </c>
      <c r="D98" s="232">
        <f>+D99+D100</f>
        <v>5406</v>
      </c>
      <c r="E98" s="232">
        <f>+E99+E100</f>
        <v>85</v>
      </c>
      <c r="F98" s="232"/>
      <c r="G98" s="232">
        <f>SUM(D98:F98)</f>
        <v>5491</v>
      </c>
    </row>
    <row r="99" spans="1:7" s="24" customFormat="1" ht="13.5" customHeight="1">
      <c r="A99" s="21"/>
      <c r="B99" s="22" t="s">
        <v>26</v>
      </c>
      <c r="C99" s="23" t="s">
        <v>25</v>
      </c>
      <c r="D99" s="240"/>
      <c r="E99" s="240">
        <f>SUM('2.a melléklet'!E99,'2.b melléklet'!E99,'2.c melléklet'!E99,'2.d melléklet'!E99,'2.e melléklet'!E99)</f>
        <v>85</v>
      </c>
      <c r="F99" s="240"/>
      <c r="G99" s="240">
        <f>SUM('2.a melléklet'!G99,'2.b melléklet'!G99,'2.c melléklet'!G99,'2.d melléklet'!G99,'2.e melléklet'!G99)</f>
        <v>85</v>
      </c>
    </row>
    <row r="100" spans="1:7" s="24" customFormat="1" ht="13.5" customHeight="1">
      <c r="A100" s="21"/>
      <c r="B100" s="22" t="s">
        <v>27</v>
      </c>
      <c r="C100" s="25" t="s">
        <v>11</v>
      </c>
      <c r="D100" s="240">
        <f>SUM(D101:D105)</f>
        <v>5406</v>
      </c>
      <c r="E100" s="240">
        <f>SUM(E101:E105)</f>
        <v>0</v>
      </c>
      <c r="F100" s="240"/>
      <c r="G100" s="240">
        <f>SUM(G101:G105)</f>
        <v>5406</v>
      </c>
    </row>
    <row r="101" spans="1:7" ht="13.5" customHeight="1">
      <c r="A101" s="13"/>
      <c r="B101" s="9"/>
      <c r="C101" s="37" t="s">
        <v>74</v>
      </c>
      <c r="D101" s="233">
        <f>SUM('2.a melléklet'!D101,'2.b melléklet'!D101,'2.c melléklet'!D101,'2.d melléklet'!D101,'2.e melléklet'!D101)</f>
        <v>0</v>
      </c>
      <c r="E101" s="233">
        <f>SUM('2.a melléklet'!E101,'2.b melléklet'!E101,'2.c melléklet'!E101,'2.d melléklet'!E101,'2.e melléklet'!E101)</f>
        <v>0</v>
      </c>
      <c r="F101" s="233"/>
      <c r="G101" s="233">
        <f>SUM('2.a melléklet'!G101,'2.b melléklet'!G101,'2.c melléklet'!G101,'2.d melléklet'!G101,'2.e melléklet'!G101)</f>
        <v>0</v>
      </c>
    </row>
    <row r="102" spans="1:7" ht="13.5" customHeight="1">
      <c r="A102" s="13"/>
      <c r="B102" s="9"/>
      <c r="C102" s="37" t="s">
        <v>75</v>
      </c>
      <c r="D102" s="233">
        <f>SUM('2.a melléklet'!D102,'2.b melléklet'!D102,'2.c melléklet'!D102,'2.d melléklet'!D102,'2.e melléklet'!D102)</f>
        <v>0</v>
      </c>
      <c r="E102" s="233">
        <f>SUM('2.a melléklet'!E102,'2.b melléklet'!E102,'2.c melléklet'!E102,'2.d melléklet'!E102,'2.e melléklet'!E102)</f>
        <v>0</v>
      </c>
      <c r="F102" s="233"/>
      <c r="G102" s="233">
        <f>SUM('2.a melléklet'!G102,'2.b melléklet'!G102,'2.c melléklet'!G102,'2.d melléklet'!G102,'2.e melléklet'!G102)</f>
        <v>0</v>
      </c>
    </row>
    <row r="103" spans="1:7" ht="13.5" customHeight="1">
      <c r="A103" s="13"/>
      <c r="B103" s="9"/>
      <c r="C103" s="37" t="s">
        <v>76</v>
      </c>
      <c r="D103" s="233">
        <f>SUM('2.a melléklet'!D103,'2.b melléklet'!D103,'2.c melléklet'!D103,'2.d melléklet'!D103,'2.e melléklet'!D103)</f>
        <v>0</v>
      </c>
      <c r="E103" s="233">
        <f>SUM('2.a melléklet'!E103,'2.b melléklet'!E103,'2.c melléklet'!E103,'2.d melléklet'!E103,'2.e melléklet'!E103)</f>
        <v>0</v>
      </c>
      <c r="F103" s="233"/>
      <c r="G103" s="233">
        <f>SUM('2.a melléklet'!G103,'2.b melléklet'!G103,'2.c melléklet'!G103,'2.d melléklet'!G103,'2.e melléklet'!G103)</f>
        <v>0</v>
      </c>
    </row>
    <row r="104" spans="1:7" ht="13.5" customHeight="1">
      <c r="A104" s="13"/>
      <c r="B104" s="9"/>
      <c r="C104" s="37" t="s">
        <v>77</v>
      </c>
      <c r="D104" s="233">
        <f>SUM('2.a melléklet'!D104,'2.b melléklet'!D104,'2.c melléklet'!D104,'2.d melléklet'!D104,'2.e melléklet'!D104)</f>
        <v>0</v>
      </c>
      <c r="E104" s="233">
        <f>SUM('2.a melléklet'!E104,'2.b melléklet'!E104,'2.c melléklet'!E104,'2.d melléklet'!E104,'2.e melléklet'!E104)</f>
        <v>0</v>
      </c>
      <c r="F104" s="233"/>
      <c r="G104" s="233">
        <f>SUM('2.a melléklet'!G104,'2.b melléklet'!G104,'2.c melléklet'!G104,'2.d melléklet'!G104,'2.e melléklet'!G104)</f>
        <v>0</v>
      </c>
    </row>
    <row r="105" spans="1:7" ht="13.5" customHeight="1">
      <c r="A105" s="13"/>
      <c r="B105" s="9"/>
      <c r="C105" s="39" t="s">
        <v>331</v>
      </c>
      <c r="D105" s="233">
        <f>SUM('2.a melléklet'!D105,'2.b melléklet'!D105,'2.c melléklet'!D105,'2.d melléklet'!D105,'2.e melléklet'!D105)</f>
        <v>5406</v>
      </c>
      <c r="E105" s="233">
        <f>SUM('2.a melléklet'!E105,'2.b melléklet'!E105,'2.c melléklet'!E105,'2.d melléklet'!E105,'2.e melléklet'!E105)</f>
        <v>0</v>
      </c>
      <c r="F105" s="233"/>
      <c r="G105" s="233">
        <f>SUM('2.a melléklet'!G105,'2.b melléklet'!G105,'2.c melléklet'!G105,'2.d melléklet'!G105,'2.e melléklet'!G105)</f>
        <v>5406</v>
      </c>
    </row>
    <row r="106" spans="1:7" ht="13.5" customHeight="1">
      <c r="A106" s="5"/>
      <c r="B106" s="6" t="s">
        <v>4</v>
      </c>
      <c r="C106" s="7" t="s">
        <v>120</v>
      </c>
      <c r="D106" s="232">
        <f>+D107+D112</f>
        <v>531289</v>
      </c>
      <c r="E106" s="232">
        <f>+E107+E112</f>
        <v>202</v>
      </c>
      <c r="F106" s="232">
        <f>+F107+F112</f>
        <v>279668</v>
      </c>
      <c r="G106" s="232">
        <f>+G107+G112</f>
        <v>811663</v>
      </c>
    </row>
    <row r="107" spans="1:7" s="24" customFormat="1" ht="13.5" customHeight="1">
      <c r="A107" s="21"/>
      <c r="B107" s="22" t="s">
        <v>29</v>
      </c>
      <c r="C107" s="23" t="s">
        <v>30</v>
      </c>
      <c r="D107" s="240">
        <f>SUM(D108:D111)</f>
        <v>4203</v>
      </c>
      <c r="E107" s="240">
        <f>SUM(E108:E111)</f>
        <v>202</v>
      </c>
      <c r="F107" s="240"/>
      <c r="G107" s="240">
        <f>SUM(G108:G111)</f>
        <v>4909</v>
      </c>
    </row>
    <row r="108" spans="1:7" s="24" customFormat="1" ht="13.5" customHeight="1">
      <c r="A108" s="21"/>
      <c r="B108" s="22"/>
      <c r="C108" s="37" t="s">
        <v>78</v>
      </c>
      <c r="D108" s="233">
        <f>SUM('2.a melléklet'!D108,'2.b melléklet'!D108,'2.c melléklet'!D108,'2.d melléklet'!D108,'2.e melléklet'!D108)</f>
        <v>0</v>
      </c>
      <c r="E108" s="233">
        <f>SUM('2.a melléklet'!E108,'2.b melléklet'!E108,'2.c melléklet'!E108,'2.d melléklet'!E108,'2.e melléklet'!E108)</f>
        <v>37</v>
      </c>
      <c r="F108" s="233"/>
      <c r="G108" s="233">
        <f>SUM('2.a melléklet'!G108,'2.b melléklet'!G108,'2.c melléklet'!G108,'2.d melléklet'!G108,'2.e melléklet'!G108)</f>
        <v>37</v>
      </c>
    </row>
    <row r="109" spans="1:7" s="24" customFormat="1" ht="13.5" customHeight="1">
      <c r="A109" s="21"/>
      <c r="B109" s="22"/>
      <c r="C109" s="95" t="s">
        <v>288</v>
      </c>
      <c r="D109" s="233">
        <f>SUM('2.a melléklet'!D109,'2.b melléklet'!D109,'2.c melléklet'!D109,'2.d melléklet'!D109,'2.e melléklet'!D109)</f>
        <v>1076</v>
      </c>
      <c r="E109" s="233">
        <f>SUM('2.a melléklet'!E109,'2.b melléklet'!E109,'2.c melléklet'!E109,'2.d melléklet'!E109,'2.e melléklet'!E109)</f>
        <v>-659</v>
      </c>
      <c r="F109" s="233"/>
      <c r="G109" s="233">
        <f>SUM('2.a melléklet'!G109,'2.b melléklet'!G109,'2.c melléklet'!G109,'2.d melléklet'!G109,'2.e melléklet'!G109)</f>
        <v>921</v>
      </c>
    </row>
    <row r="110" spans="1:7" s="24" customFormat="1" ht="13.5" customHeight="1">
      <c r="A110" s="21"/>
      <c r="B110" s="22"/>
      <c r="C110" s="95" t="s">
        <v>289</v>
      </c>
      <c r="D110" s="233">
        <f>SUM('2.a melléklet'!D110,'2.b melléklet'!D110,'2.c melléklet'!D110,'2.d melléklet'!D110,'2.e melléklet'!D110)</f>
        <v>3127</v>
      </c>
      <c r="E110" s="233">
        <f>SUM('2.a melléklet'!E110,'2.b melléklet'!E110,'2.c melléklet'!E110,'2.d melléklet'!E110,'2.e melléklet'!E110)</f>
        <v>-3127</v>
      </c>
      <c r="F110" s="233"/>
      <c r="G110" s="233">
        <f>SUM('2.a melléklet'!G110,'2.b melléklet'!G110,'2.c melléklet'!G110,'2.d melléklet'!G110,'2.e melléklet'!G110)</f>
        <v>0</v>
      </c>
    </row>
    <row r="111" spans="1:7" s="24" customFormat="1" ht="13.5" customHeight="1">
      <c r="A111" s="21"/>
      <c r="B111" s="22"/>
      <c r="C111" s="95" t="s">
        <v>353</v>
      </c>
      <c r="D111" s="233">
        <f>SUM('2.a melléklet'!D111,'2.b melléklet'!D111,'2.c melléklet'!D111,'2.d melléklet'!D111,'2.e melléklet'!D111)</f>
        <v>0</v>
      </c>
      <c r="E111" s="233">
        <f>SUM('2.a melléklet'!E111,'2.b melléklet'!E111,'2.c melléklet'!E111,'2.d melléklet'!E111,'2.e melléklet'!E111)</f>
        <v>3951</v>
      </c>
      <c r="F111" s="233"/>
      <c r="G111" s="233">
        <f>SUM('2.a melléklet'!G111,'2.b melléklet'!G111,'2.c melléklet'!G111,'2.d melléklet'!G111,'2.e melléklet'!G111)</f>
        <v>3951</v>
      </c>
    </row>
    <row r="112" spans="1:7" s="24" customFormat="1" ht="13.5" customHeight="1">
      <c r="A112" s="21"/>
      <c r="B112" s="22" t="s">
        <v>31</v>
      </c>
      <c r="C112" s="23" t="s">
        <v>9</v>
      </c>
      <c r="D112" s="240">
        <f>SUM(D113:D117)</f>
        <v>527086</v>
      </c>
      <c r="E112" s="240">
        <f>SUM(E113:E117)</f>
        <v>0</v>
      </c>
      <c r="F112" s="240">
        <f>SUM(F113:F117)</f>
        <v>279668</v>
      </c>
      <c r="G112" s="240">
        <f>SUM(G113:G117)</f>
        <v>806754</v>
      </c>
    </row>
    <row r="113" spans="1:7" s="24" customFormat="1" ht="13.5" customHeight="1">
      <c r="A113" s="21"/>
      <c r="B113" s="42" t="s">
        <v>121</v>
      </c>
      <c r="C113" s="37" t="s">
        <v>122</v>
      </c>
      <c r="D113" s="233">
        <f>SUM('2.a melléklet'!D113,'2.b melléklet'!D113,'2.c melléklet'!D113,'2.d melléklet'!D113,'2.e melléklet'!D113)</f>
        <v>409534</v>
      </c>
      <c r="E113" s="233">
        <f>SUM('2.a melléklet'!E113,'2.b melléklet'!E113,'2.c melléklet'!E113,'2.d melléklet'!E113,'2.e melléklet'!E113)</f>
        <v>0</v>
      </c>
      <c r="F113" s="233">
        <f>SUM('2.a melléklet'!F113,'2.b melléklet'!F113,'2.c melléklet'!F113,'2.d melléklet'!F113,'2.e melléklet'!F113)</f>
        <v>279668</v>
      </c>
      <c r="G113" s="233">
        <f>SUM('2.a melléklet'!G113,'2.b melléklet'!G113,'2.c melléklet'!G113,'2.d melléklet'!G113,'2.e melléklet'!G113)</f>
        <v>689202</v>
      </c>
    </row>
    <row r="114" spans="1:7" s="24" customFormat="1" ht="13.5" customHeight="1">
      <c r="A114" s="21"/>
      <c r="B114" s="42" t="s">
        <v>123</v>
      </c>
      <c r="C114" s="37" t="s">
        <v>302</v>
      </c>
      <c r="D114" s="233">
        <f>SUM('2.a melléklet'!D114,'2.b melléklet'!D114,'2.c melléklet'!D114,'2.d melléklet'!D114,'2.e melléklet'!D114)</f>
        <v>20475</v>
      </c>
      <c r="E114" s="233">
        <f>SUM('2.a melléklet'!E114,'2.b melléklet'!E114,'2.c melléklet'!E114,'2.d melléklet'!E114,'2.e melléklet'!E114)</f>
        <v>0</v>
      </c>
      <c r="F114" s="233"/>
      <c r="G114" s="233">
        <f>SUM('2.a melléklet'!G114,'2.b melléklet'!G114,'2.c melléklet'!G114,'2.d melléklet'!G114,'2.e melléklet'!G114)</f>
        <v>20475</v>
      </c>
    </row>
    <row r="115" spans="1:7" s="24" customFormat="1" ht="13.5" customHeight="1">
      <c r="A115" s="21"/>
      <c r="B115" s="42" t="s">
        <v>301</v>
      </c>
      <c r="C115" s="37" t="s">
        <v>124</v>
      </c>
      <c r="D115" s="233">
        <f>SUM('2.a melléklet'!D115,'2.b melléklet'!D115,'2.c melléklet'!D115,'2.d melléklet'!D115,'2.e melléklet'!D115)</f>
        <v>83016</v>
      </c>
      <c r="E115" s="233">
        <f>SUM('2.a melléklet'!E115,'2.b melléklet'!E115,'2.c melléklet'!E115,'2.d melléklet'!E115,'2.e melléklet'!E115)</f>
        <v>0</v>
      </c>
      <c r="F115" s="233"/>
      <c r="G115" s="233">
        <f>SUM('2.a melléklet'!G115,'2.b melléklet'!G115,'2.c melléklet'!G115,'2.d melléklet'!G115,'2.e melléklet'!G115)</f>
        <v>83016</v>
      </c>
    </row>
    <row r="116" spans="1:7" s="24" customFormat="1" ht="13.5" customHeight="1">
      <c r="A116" s="21"/>
      <c r="B116" s="42" t="s">
        <v>328</v>
      </c>
      <c r="C116" s="37" t="s">
        <v>330</v>
      </c>
      <c r="D116" s="233">
        <f>SUM('2.a melléklet'!D116,'2.b melléklet'!D116,'2.c melléklet'!D116,'2.d melléklet'!D116,'2.e melléklet'!D116)</f>
        <v>14061</v>
      </c>
      <c r="E116" s="233">
        <f>SUM('2.a melléklet'!E116,'2.b melléklet'!E116,'2.c melléklet'!E116,'2.d melléklet'!E116,'2.e melléklet'!E116)</f>
        <v>0</v>
      </c>
      <c r="F116" s="233"/>
      <c r="G116" s="233">
        <f>SUM('2.a melléklet'!G116,'2.b melléklet'!G116,'2.c melléklet'!G116,'2.d melléklet'!G116,'2.e melléklet'!G116)</f>
        <v>14061</v>
      </c>
    </row>
    <row r="117" spans="1:7" s="24" customFormat="1" ht="13.5" customHeight="1">
      <c r="A117" s="21"/>
      <c r="B117" s="42" t="s">
        <v>329</v>
      </c>
      <c r="C117" s="37"/>
      <c r="D117" s="233">
        <f>SUM('2.a melléklet'!D117,'2.b melléklet'!D117,'2.c melléklet'!D117,'2.d melléklet'!D117,'2.e melléklet'!D117)</f>
        <v>0</v>
      </c>
      <c r="E117" s="233">
        <f>SUM('2.a melléklet'!E117,'2.b melléklet'!E117,'2.c melléklet'!E117,'2.d melléklet'!E117,'2.e melléklet'!E117)</f>
        <v>0</v>
      </c>
      <c r="F117" s="233"/>
      <c r="G117" s="233">
        <f>SUM('2.a melléklet'!G117,'2.b melléklet'!G117,'2.c melléklet'!G117,'2.d melléklet'!G117,'2.e melléklet'!G117)</f>
        <v>0</v>
      </c>
    </row>
    <row r="118" spans="1:7" ht="13.5" customHeight="1">
      <c r="A118" s="5"/>
      <c r="B118" s="6" t="s">
        <v>10</v>
      </c>
      <c r="C118" s="7" t="s">
        <v>125</v>
      </c>
      <c r="D118" s="232">
        <f>SUM(D119:D123)</f>
        <v>39415</v>
      </c>
      <c r="E118" s="232">
        <f>SUM(E119:E123)</f>
        <v>0</v>
      </c>
      <c r="F118" s="232"/>
      <c r="G118" s="232">
        <f>SUM(G119:G123)</f>
        <v>39415</v>
      </c>
    </row>
    <row r="119" spans="1:7" s="24" customFormat="1" ht="13.5" customHeight="1">
      <c r="A119" s="21"/>
      <c r="B119" s="22"/>
      <c r="C119" s="37" t="s">
        <v>67</v>
      </c>
      <c r="D119" s="233">
        <f>SUM('2.a melléklet'!D119,'2.b melléklet'!D119,'2.c melléklet'!D119,'2.d melléklet'!D119,'2.e melléklet'!D119)</f>
        <v>0</v>
      </c>
      <c r="E119" s="233">
        <f>SUM('2.a melléklet'!E119,'2.b melléklet'!E119,'2.c melléklet'!E119,'2.d melléklet'!E119,'2.e melléklet'!E119)</f>
        <v>0</v>
      </c>
      <c r="F119" s="233"/>
      <c r="G119" s="233">
        <f>SUM('2.a melléklet'!G119,'2.b melléklet'!G119,'2.c melléklet'!G119,'2.d melléklet'!G119,'2.e melléklet'!G119)</f>
        <v>0</v>
      </c>
    </row>
    <row r="120" spans="1:7" s="24" customFormat="1" ht="13.5" customHeight="1">
      <c r="A120" s="21"/>
      <c r="B120" s="22"/>
      <c r="C120" s="37" t="s">
        <v>68</v>
      </c>
      <c r="D120" s="233">
        <f>SUM('2.a melléklet'!D120,'2.b melléklet'!D120,'2.c melléklet'!D120,'2.d melléklet'!D120,'2.e melléklet'!D120)</f>
        <v>0</v>
      </c>
      <c r="E120" s="233">
        <f>SUM('2.a melléklet'!E120,'2.b melléklet'!E120,'2.c melléklet'!E120,'2.d melléklet'!E120,'2.e melléklet'!E120)</f>
        <v>0</v>
      </c>
      <c r="F120" s="233"/>
      <c r="G120" s="233">
        <f>SUM('2.a melléklet'!G120,'2.b melléklet'!G120,'2.c melléklet'!G120,'2.d melléklet'!G120,'2.e melléklet'!G120)</f>
        <v>0</v>
      </c>
    </row>
    <row r="121" spans="1:7" s="24" customFormat="1" ht="13.5" customHeight="1">
      <c r="A121" s="21"/>
      <c r="B121" s="22"/>
      <c r="C121" s="37" t="s">
        <v>69</v>
      </c>
      <c r="D121" s="233">
        <f>SUM('2.a melléklet'!D121,'2.b melléklet'!D121,'2.c melléklet'!D121,'2.d melléklet'!D121,'2.e melléklet'!D121)</f>
        <v>39415</v>
      </c>
      <c r="E121" s="233">
        <f>SUM('2.a melléklet'!E121,'2.b melléklet'!E121,'2.c melléklet'!E121,'2.d melléklet'!E121,'2.e melléklet'!E121)</f>
        <v>0</v>
      </c>
      <c r="F121" s="233"/>
      <c r="G121" s="233">
        <f>SUM('2.a melléklet'!G121,'2.b melléklet'!G121,'2.c melléklet'!G121,'2.d melléklet'!G121,'2.e melléklet'!G121)</f>
        <v>39415</v>
      </c>
    </row>
    <row r="122" spans="1:7" s="24" customFormat="1" ht="13.5" customHeight="1">
      <c r="A122" s="21"/>
      <c r="B122" s="22"/>
      <c r="C122" s="37" t="s">
        <v>89</v>
      </c>
      <c r="D122" s="233">
        <f>SUM('2.a melléklet'!D122,'2.b melléklet'!D122,'2.c melléklet'!D122,'2.d melléklet'!D122,'2.e melléklet'!D122)</f>
        <v>0</v>
      </c>
      <c r="E122" s="233">
        <f>SUM('2.a melléklet'!E122,'2.b melléklet'!E122,'2.c melléklet'!E122,'2.d melléklet'!E122,'2.e melléklet'!E122)</f>
        <v>0</v>
      </c>
      <c r="F122" s="233"/>
      <c r="G122" s="233">
        <f>SUM('2.a melléklet'!G122,'2.b melléklet'!G122,'2.c melléklet'!G122,'2.d melléklet'!G122,'2.e melléklet'!G122)</f>
        <v>0</v>
      </c>
    </row>
    <row r="123" spans="1:7" s="24" customFormat="1" ht="13.5" customHeight="1">
      <c r="A123" s="21"/>
      <c r="B123" s="22"/>
      <c r="C123" s="37" t="s">
        <v>71</v>
      </c>
      <c r="D123" s="233">
        <f>SUM('2.a melléklet'!D123,'2.b melléklet'!D123,'2.c melléklet'!D123,'2.d melléklet'!D123,'2.e melléklet'!D123)</f>
        <v>0</v>
      </c>
      <c r="E123" s="233">
        <f>SUM('2.a melléklet'!E123,'2.b melléklet'!E123,'2.c melléklet'!E123,'2.d melléklet'!E123,'2.e melléklet'!E123)</f>
        <v>0</v>
      </c>
      <c r="F123" s="233"/>
      <c r="G123" s="233">
        <f>SUM('2.a melléklet'!G123,'2.b melléklet'!G123,'2.c melléklet'!G123,'2.d melléklet'!G123,'2.e melléklet'!G123)</f>
        <v>0</v>
      </c>
    </row>
    <row r="124" spans="1:7" s="24" customFormat="1" ht="27" customHeight="1">
      <c r="A124" s="21"/>
      <c r="B124" s="22" t="s">
        <v>14</v>
      </c>
      <c r="C124" s="20" t="s">
        <v>32</v>
      </c>
      <c r="D124" s="240">
        <f>SUM(D126:D126)</f>
        <v>0</v>
      </c>
      <c r="E124" s="240">
        <f>SUM(E126:E126)</f>
        <v>0</v>
      </c>
      <c r="F124" s="240"/>
      <c r="G124" s="240">
        <f>SUM(G126:G126)</f>
        <v>0</v>
      </c>
    </row>
    <row r="125" spans="1:7" s="24" customFormat="1" ht="13.5" customHeight="1">
      <c r="A125" s="21"/>
      <c r="B125" s="22"/>
      <c r="C125" s="38" t="s">
        <v>64</v>
      </c>
      <c r="D125" s="233">
        <f>SUM('2.a melléklet'!D125,'2.b melléklet'!D125,'2.c melléklet'!D125,'2.d melléklet'!D125,'2.e melléklet'!D125)</f>
        <v>0</v>
      </c>
      <c r="E125" s="233">
        <f>SUM('2.a melléklet'!E125,'2.b melléklet'!E125,'2.c melléklet'!E125,'2.d melléklet'!E125,'2.e melléklet'!E125)</f>
        <v>0</v>
      </c>
      <c r="F125" s="233"/>
      <c r="G125" s="233">
        <f>SUM('2.a melléklet'!G125,'2.b melléklet'!G125,'2.c melléklet'!G125,'2.d melléklet'!G125,'2.e melléklet'!G125)</f>
        <v>0</v>
      </c>
    </row>
    <row r="126" spans="1:7" s="24" customFormat="1" ht="13.5" customHeight="1">
      <c r="A126" s="21"/>
      <c r="B126" s="22"/>
      <c r="C126" s="37" t="s">
        <v>63</v>
      </c>
      <c r="D126" s="233">
        <f>SUM('2.a melléklet'!D126,'2.b melléklet'!D126,'2.c melléklet'!D126,'2.d melléklet'!D126,'2.e melléklet'!D126)</f>
        <v>0</v>
      </c>
      <c r="E126" s="233">
        <f>SUM('2.a melléklet'!E126,'2.b melléklet'!E126,'2.c melléklet'!E126,'2.d melléklet'!E126,'2.e melléklet'!E126)</f>
        <v>0</v>
      </c>
      <c r="F126" s="233"/>
      <c r="G126" s="233">
        <f>SUM('2.a melléklet'!G126,'2.b melléklet'!G126,'2.c melléklet'!G126,'2.d melléklet'!G126,'2.e melléklet'!G126)</f>
        <v>0</v>
      </c>
    </row>
    <row r="127" spans="1:7" s="24" customFormat="1" ht="13.5" customHeight="1">
      <c r="A127" s="21"/>
      <c r="B127" s="22"/>
      <c r="C127" s="37"/>
      <c r="D127" s="233">
        <f>SUM('2.a melléklet'!D127,'2.b melléklet'!D127,'2.c melléklet'!D127,'2.d melléklet'!D127,'2.e melléklet'!D127)</f>
        <v>0</v>
      </c>
      <c r="E127" s="233">
        <f>SUM('2.a melléklet'!E127,'2.b melléklet'!E127,'2.c melléklet'!E127,'2.d melléklet'!E127,'2.e melléklet'!E127)</f>
        <v>0</v>
      </c>
      <c r="F127" s="233"/>
      <c r="G127" s="233">
        <f>SUM('2.a melléklet'!G127,'2.b melléklet'!G127,'2.c melléklet'!G127,'2.d melléklet'!G127,'2.e melléklet'!G127)</f>
        <v>0</v>
      </c>
    </row>
    <row r="128" spans="1:7" ht="13.5" customHeight="1">
      <c r="A128" s="8" t="e">
        <f>IF(#REF!-#REF!=0,"",#REF!-#REF!)</f>
        <v>#REF!</v>
      </c>
      <c r="B128" s="10"/>
      <c r="C128" s="19"/>
      <c r="D128" s="234"/>
      <c r="E128" s="234"/>
      <c r="F128" s="234"/>
      <c r="G128" s="234"/>
    </row>
    <row r="129" spans="1:7" ht="16.5" customHeight="1">
      <c r="A129" s="45"/>
      <c r="B129" s="256" t="s">
        <v>126</v>
      </c>
      <c r="C129" s="257"/>
      <c r="D129" s="241">
        <f>SUM(D97)</f>
        <v>576110</v>
      </c>
      <c r="E129" s="241">
        <f>SUM(E97)</f>
        <v>287</v>
      </c>
      <c r="F129" s="241">
        <f>SUM(F97)</f>
        <v>279668</v>
      </c>
      <c r="G129" s="241">
        <f>SUM(G97)</f>
        <v>856569</v>
      </c>
    </row>
    <row r="130" spans="1:7" ht="16.5" customHeight="1" thickBot="1">
      <c r="A130" s="46"/>
      <c r="B130" s="47" t="s">
        <v>20</v>
      </c>
      <c r="C130" s="48" t="s">
        <v>303</v>
      </c>
      <c r="D130" s="242">
        <f>SUM('2.a melléklet'!D130,'2.b melléklet'!D130,'2.c melléklet'!D130,'2.d melléklet'!D130,'2.e melléklet'!D130)</f>
        <v>20107</v>
      </c>
      <c r="E130" s="242">
        <f>SUM('2.a melléklet'!E130,'2.b melléklet'!E130,'2.c melléklet'!E130,'2.d melléklet'!E130,'2.e melléklet'!E130)</f>
        <v>0</v>
      </c>
      <c r="F130" s="242">
        <f>SUM('2.a melléklet'!F130,'2.b melléklet'!F130,'2.c melléklet'!F130,'2.d melléklet'!F130,'2.e melléklet'!F130)</f>
        <v>-8125</v>
      </c>
      <c r="G130" s="242">
        <f>SUM('2.a melléklet'!G130,'2.b melléklet'!G130,'2.c melléklet'!G130,'2.d melléklet'!G130,'2.e melléklet'!G130)</f>
        <v>11982</v>
      </c>
    </row>
    <row r="131" spans="1:7" ht="21" customHeight="1">
      <c r="A131" s="50"/>
      <c r="B131" s="51"/>
      <c r="C131" s="52" t="s">
        <v>127</v>
      </c>
      <c r="D131" s="243">
        <f>SUM(D129:D130)</f>
        <v>596217</v>
      </c>
      <c r="E131" s="243">
        <f>SUM(E129:E130)</f>
        <v>287</v>
      </c>
      <c r="F131" s="243">
        <f>SUM(F129:F130)</f>
        <v>271543</v>
      </c>
      <c r="G131" s="243">
        <f>SUM(G129:G130)</f>
        <v>868551</v>
      </c>
    </row>
    <row r="132" spans="1:7" ht="21" customHeight="1">
      <c r="A132" s="208"/>
      <c r="B132" s="209" t="s">
        <v>3</v>
      </c>
      <c r="C132" s="210" t="s">
        <v>188</v>
      </c>
      <c r="D132" s="244">
        <f>SUM('2.a melléklet'!D132,'2.b melléklet'!D132,'2.c melléklet'!D132,'2.d melléklet'!D132,'2.e melléklet'!D132)</f>
        <v>275940</v>
      </c>
      <c r="E132" s="244">
        <f>SUM('2.a melléklet'!E132,'2.b melléklet'!E132,'2.c melléklet'!E132,'2.d melléklet'!E132,'2.e melléklet'!E132)</f>
        <v>140</v>
      </c>
      <c r="F132" s="244"/>
      <c r="G132" s="244">
        <f>SUM('2.a melléklet'!G132,'2.b melléklet'!G132,'2.c melléklet'!G132,'2.d melléklet'!G132,'2.e melléklet'!G132)</f>
        <v>276080</v>
      </c>
    </row>
    <row r="133" spans="1:7" ht="21" customHeight="1">
      <c r="A133" s="208"/>
      <c r="B133" s="209" t="s">
        <v>4</v>
      </c>
      <c r="C133" s="210" t="s">
        <v>189</v>
      </c>
      <c r="D133" s="244">
        <f>SUM('2.a melléklet'!D133,'2.b melléklet'!D133,'2.c melléklet'!D133,'2.d melléklet'!D133,'2.e melléklet'!D133)</f>
        <v>320277</v>
      </c>
      <c r="E133" s="244">
        <f>SUM('2.a melléklet'!E133,'2.b melléklet'!E133,'2.c melléklet'!E133,'2.d melléklet'!E133,'2.e melléklet'!E133)</f>
        <v>0</v>
      </c>
      <c r="F133" s="244"/>
      <c r="G133" s="244">
        <f>SUM('2.a melléklet'!G133,'2.b melléklet'!G133,'2.c melléklet'!G133,'2.d melléklet'!G133,'2.e melléklet'!G133)</f>
        <v>320277</v>
      </c>
    </row>
    <row r="134" spans="1:7" ht="21" customHeight="1" thickBot="1">
      <c r="A134" s="212"/>
      <c r="B134" s="213" t="s">
        <v>10</v>
      </c>
      <c r="C134" s="214" t="s">
        <v>190</v>
      </c>
      <c r="D134" s="244">
        <f>SUM('2.a melléklet'!D134,'2.b melléklet'!D134,'2.c melléklet'!D134,'2.d melléklet'!D134,'2.e melléklet'!D134)</f>
        <v>0</v>
      </c>
      <c r="E134" s="244">
        <f>SUM('2.a melléklet'!E134,'2.b melléklet'!E134,'2.c melléklet'!E134,'2.d melléklet'!E134,'2.e melléklet'!E134)</f>
        <v>0</v>
      </c>
      <c r="F134" s="244"/>
      <c r="G134" s="244">
        <f>SUM('2.a melléklet'!G134,'2.b melléklet'!G134,'2.c melléklet'!G134,'2.d melléklet'!G134,'2.e melléklet'!G134)</f>
        <v>0</v>
      </c>
    </row>
    <row r="135" spans="1:7" s="14" customFormat="1" ht="19.5" customHeight="1" thickBot="1" thickTop="1">
      <c r="A135" s="260" t="s">
        <v>130</v>
      </c>
      <c r="B135" s="261"/>
      <c r="C135" s="261"/>
      <c r="D135" s="245">
        <f>SUM(D93,D131)</f>
        <v>1165991</v>
      </c>
      <c r="E135" s="245">
        <f>SUM(E93,E131)</f>
        <v>35400</v>
      </c>
      <c r="F135" s="245">
        <f>SUM(F93,F131)</f>
        <v>335739</v>
      </c>
      <c r="G135" s="245">
        <f>SUM(G93,G131)</f>
        <v>1537634</v>
      </c>
    </row>
    <row r="136" spans="1:7" s="14" customFormat="1" ht="33" customHeight="1" thickBot="1" thickTop="1">
      <c r="A136" s="272" t="s">
        <v>85</v>
      </c>
      <c r="B136" s="273"/>
      <c r="C136" s="274"/>
      <c r="D136" s="245"/>
      <c r="E136" s="245"/>
      <c r="F136" s="245"/>
      <c r="G136" s="245"/>
    </row>
    <row r="137" spans="1:7" s="15" customFormat="1" ht="27" customHeight="1" thickBot="1" thickTop="1">
      <c r="A137" s="194" t="s">
        <v>128</v>
      </c>
      <c r="B137" s="195"/>
      <c r="C137" s="195"/>
      <c r="D137" s="246"/>
      <c r="E137" s="246"/>
      <c r="F137" s="246"/>
      <c r="G137" s="246"/>
    </row>
    <row r="138" spans="1:7" ht="27" customHeight="1" thickTop="1">
      <c r="A138" s="258"/>
      <c r="B138" s="259"/>
      <c r="C138" s="12" t="s">
        <v>13</v>
      </c>
      <c r="D138" s="231">
        <f>SUM(D139:D140)</f>
        <v>0</v>
      </c>
      <c r="E138" s="231">
        <f>SUM(E139:E140)</f>
        <v>0</v>
      </c>
      <c r="F138" s="231"/>
      <c r="G138" s="231">
        <f>SUM(G139:G140)</f>
        <v>0</v>
      </c>
    </row>
    <row r="139" spans="1:7" s="4" customFormat="1" ht="13.5" customHeight="1">
      <c r="A139" s="5"/>
      <c r="B139" s="6" t="s">
        <v>3</v>
      </c>
      <c r="C139" s="7" t="s">
        <v>34</v>
      </c>
      <c r="D139" s="232"/>
      <c r="E139" s="232"/>
      <c r="F139" s="232"/>
      <c r="G139" s="232"/>
    </row>
    <row r="140" spans="1:7" s="4" customFormat="1" ht="13.5" customHeight="1">
      <c r="A140" s="5"/>
      <c r="B140" s="6" t="s">
        <v>4</v>
      </c>
      <c r="C140" s="7" t="s">
        <v>35</v>
      </c>
      <c r="D140" s="232"/>
      <c r="E140" s="232"/>
      <c r="F140" s="232"/>
      <c r="G140" s="232"/>
    </row>
    <row r="141" spans="1:7" s="15" customFormat="1" ht="27" customHeight="1">
      <c r="A141" s="258"/>
      <c r="B141" s="259"/>
      <c r="C141" s="12" t="s">
        <v>36</v>
      </c>
      <c r="D141" s="239">
        <f>SUM(D142:D143)</f>
        <v>28966</v>
      </c>
      <c r="E141" s="239">
        <f>SUM(E142:E143)</f>
        <v>31491</v>
      </c>
      <c r="F141" s="239">
        <f>SUM(F142:F143)</f>
        <v>2300</v>
      </c>
      <c r="G141" s="239">
        <f>SUM(G142:G143)</f>
        <v>62757</v>
      </c>
    </row>
    <row r="142" spans="1:7" ht="27.75" customHeight="1" thickBot="1">
      <c r="A142" s="5"/>
      <c r="B142" s="6"/>
      <c r="C142" s="26" t="s">
        <v>37</v>
      </c>
      <c r="D142" s="247">
        <f>SUM('2.a melléklet'!D142,'2.b melléklet'!D142,'2.c melléklet'!D142,'2.d melléklet'!D142,'2.e melléklet'!D142)</f>
        <v>28966</v>
      </c>
      <c r="E142" s="247">
        <f>SUM('2.a melléklet'!E142,'2.b melléklet'!E142,'2.c melléklet'!E142,'2.d melléklet'!E142,'2.e melléklet'!E142)</f>
        <v>31491</v>
      </c>
      <c r="F142" s="247">
        <f>SUM('2.a melléklet'!F142,'2.b melléklet'!F142,'2.c melléklet'!F142,'2.d melléklet'!F142,'2.e melléklet'!F142)</f>
        <v>2300</v>
      </c>
      <c r="G142" s="247">
        <f>SUM('2.a melléklet'!G142,'2.b melléklet'!G142,'2.c melléklet'!G142,'2.d melléklet'!G142,'2.e melléklet'!G142)</f>
        <v>62757</v>
      </c>
    </row>
    <row r="143" spans="1:7" ht="24" customHeight="1" thickBot="1">
      <c r="A143" s="8"/>
      <c r="B143" s="10"/>
      <c r="C143" s="19" t="s">
        <v>300</v>
      </c>
      <c r="D143" s="248">
        <f>SUM('2.a melléklet'!D143,'2.b melléklet'!D143,'2.c melléklet'!D143,'2.d melléklet'!D143,'2.e melléklet'!D143)</f>
        <v>0</v>
      </c>
      <c r="E143" s="248">
        <f>SUM('2.a melléklet'!E143,'2.b melléklet'!E143,'2.c melléklet'!E143,'2.d melléklet'!E143,'2.e melléklet'!E143)</f>
        <v>0</v>
      </c>
      <c r="F143" s="248"/>
      <c r="G143" s="248">
        <f>SUM('2.a melléklet'!G143,'2.b melléklet'!G143,'2.c melléklet'!G143,'2.d melléklet'!G143,'2.e melléklet'!G143)</f>
        <v>0</v>
      </c>
    </row>
    <row r="144" spans="1:7" s="4" customFormat="1" ht="13.5" customHeight="1" thickBot="1" thickTop="1">
      <c r="A144" s="260" t="s">
        <v>129</v>
      </c>
      <c r="B144" s="261"/>
      <c r="C144" s="261"/>
      <c r="D144" s="249">
        <f>SUM(D138,D141,D137)</f>
        <v>28966</v>
      </c>
      <c r="E144" s="249">
        <f>SUM(E138,E141,E137)</f>
        <v>31491</v>
      </c>
      <c r="F144" s="249">
        <f>SUM(F138,F141,F137)</f>
        <v>2300</v>
      </c>
      <c r="G144" s="249">
        <f>SUM(G138,G141,G137)</f>
        <v>62757</v>
      </c>
    </row>
    <row r="145" spans="1:7" ht="19.5" customHeight="1" thickBot="1" thickTop="1">
      <c r="A145" s="8" t="e">
        <f>IF(#REF!-#REF!=0,"",#REF!-#REF!)</f>
        <v>#REF!</v>
      </c>
      <c r="B145" s="10"/>
      <c r="C145" s="19"/>
      <c r="D145" s="234"/>
      <c r="E145" s="234"/>
      <c r="F145" s="234"/>
      <c r="G145" s="234"/>
    </row>
    <row r="146" spans="1:7" ht="16.5" customHeight="1" thickBot="1" thickTop="1">
      <c r="A146" s="254" t="s">
        <v>12</v>
      </c>
      <c r="B146" s="255"/>
      <c r="C146" s="255"/>
      <c r="D146" s="250">
        <f>SUM(D135,D144)</f>
        <v>1194957</v>
      </c>
      <c r="E146" s="250">
        <f>SUM(E135,E144)</f>
        <v>66891</v>
      </c>
      <c r="F146" s="250">
        <f>SUM(F135,F144)</f>
        <v>338039</v>
      </c>
      <c r="G146" s="250">
        <f>SUM(G135,G144)</f>
        <v>1600391</v>
      </c>
    </row>
  </sheetData>
  <sheetProtection/>
  <mergeCells count="17">
    <mergeCell ref="E5:E6"/>
    <mergeCell ref="G5:G6"/>
    <mergeCell ref="A136:C136"/>
    <mergeCell ref="A141:B141"/>
    <mergeCell ref="A97:B97"/>
    <mergeCell ref="A7:B7"/>
    <mergeCell ref="F5:F6"/>
    <mergeCell ref="A1:G1"/>
    <mergeCell ref="A2:G2"/>
    <mergeCell ref="A3:G3"/>
    <mergeCell ref="A146:C146"/>
    <mergeCell ref="B129:C129"/>
    <mergeCell ref="A138:B138"/>
    <mergeCell ref="A144:C144"/>
    <mergeCell ref="A135:C135"/>
    <mergeCell ref="D5:D6"/>
    <mergeCell ref="A5:C6"/>
  </mergeCells>
  <printOptions horizontalCentered="1"/>
  <pageMargins left="0.5905511811023623" right="0.3937007874015748" top="0.984251968503937" bottom="0.5905511811023623" header="0.5118110236220472" footer="0.5118110236220472"/>
  <pageSetup horizontalDpi="600" verticalDpi="600" orientation="portrait" paperSize="9" scale="57" r:id="rId1"/>
  <headerFooter alignWithMargins="0">
    <oddHeader>&amp;R2. sz. melléklet</oddHeader>
  </headerFooter>
  <rowBreaks count="1" manualBreakCount="1">
    <brk id="7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45.140625" style="0" customWidth="1"/>
    <col min="4" max="4" width="10.57421875" style="0" customWidth="1"/>
    <col min="5" max="6" width="9.57421875" style="0" customWidth="1"/>
    <col min="7" max="7" width="10.28125" style="0" customWidth="1"/>
  </cols>
  <sheetData>
    <row r="1" spans="1:7" ht="12.75">
      <c r="A1" s="111"/>
      <c r="B1" s="111"/>
      <c r="C1" s="283"/>
      <c r="D1" s="283"/>
      <c r="E1" s="283" t="s">
        <v>309</v>
      </c>
      <c r="F1" s="283"/>
      <c r="G1" s="283"/>
    </row>
    <row r="2" spans="1:7" ht="12.75">
      <c r="A2" s="111"/>
      <c r="B2" s="111"/>
      <c r="C2" s="112"/>
      <c r="D2" s="113"/>
      <c r="E2" s="113"/>
      <c r="F2" s="113"/>
      <c r="G2" s="113"/>
    </row>
    <row r="3" spans="1:7" ht="15.75">
      <c r="A3" s="285" t="s">
        <v>296</v>
      </c>
      <c r="B3" s="285"/>
      <c r="C3" s="285"/>
      <c r="D3" s="285"/>
      <c r="E3" s="285"/>
      <c r="F3" s="285"/>
      <c r="G3" s="285"/>
    </row>
    <row r="4" spans="1:7" ht="14.25">
      <c r="A4" s="286" t="s">
        <v>183</v>
      </c>
      <c r="B4" s="286"/>
      <c r="C4" s="286"/>
      <c r="D4" s="286"/>
      <c r="E4" s="286"/>
      <c r="F4" s="286"/>
      <c r="G4" s="286"/>
    </row>
    <row r="5" spans="1:7" ht="15.75">
      <c r="A5" s="285" t="s">
        <v>367</v>
      </c>
      <c r="B5" s="285"/>
      <c r="C5" s="285"/>
      <c r="D5" s="285"/>
      <c r="E5" s="285"/>
      <c r="F5" s="285"/>
      <c r="G5" s="285"/>
    </row>
    <row r="6" spans="1:4" ht="20.25">
      <c r="A6" s="291"/>
      <c r="B6" s="291"/>
      <c r="C6" s="291"/>
      <c r="D6" s="291"/>
    </row>
    <row r="7" spans="1:7" ht="19.5" thickBot="1">
      <c r="A7" s="300"/>
      <c r="B7" s="300"/>
      <c r="C7" s="300"/>
      <c r="D7" s="113"/>
      <c r="E7" s="113"/>
      <c r="F7" s="113"/>
      <c r="G7" s="113" t="s">
        <v>184</v>
      </c>
    </row>
    <row r="8" spans="1:7" ht="48.75" thickBot="1">
      <c r="A8" s="114" t="s">
        <v>185</v>
      </c>
      <c r="B8" s="287"/>
      <c r="C8" s="288"/>
      <c r="D8" s="115" t="s">
        <v>358</v>
      </c>
      <c r="E8" s="115" t="s">
        <v>363</v>
      </c>
      <c r="F8" s="115" t="s">
        <v>345</v>
      </c>
      <c r="G8" s="115" t="s">
        <v>360</v>
      </c>
    </row>
    <row r="9" spans="1:7" ht="15.75" customHeight="1">
      <c r="A9" s="280" t="s">
        <v>186</v>
      </c>
      <c r="B9" s="281"/>
      <c r="C9" s="281"/>
      <c r="D9" s="281"/>
      <c r="E9" s="281"/>
      <c r="F9" s="281"/>
      <c r="G9" s="281"/>
    </row>
    <row r="10" spans="1:7" ht="14.25">
      <c r="A10" s="118" t="s">
        <v>3</v>
      </c>
      <c r="B10" s="284" t="s">
        <v>187</v>
      </c>
      <c r="C10" s="284"/>
      <c r="D10" s="120">
        <v>6047</v>
      </c>
      <c r="E10" s="120">
        <v>0</v>
      </c>
      <c r="F10" s="120">
        <v>508</v>
      </c>
      <c r="G10" s="120">
        <f>SUM(D10:F10)</f>
        <v>6555</v>
      </c>
    </row>
    <row r="11" spans="1:7" ht="14.25">
      <c r="A11" s="118" t="s">
        <v>4</v>
      </c>
      <c r="B11" s="282" t="s">
        <v>191</v>
      </c>
      <c r="C11" s="282"/>
      <c r="D11" s="120">
        <v>1632</v>
      </c>
      <c r="E11" s="120">
        <v>0</v>
      </c>
      <c r="F11" s="120">
        <v>193</v>
      </c>
      <c r="G11" s="120">
        <f>SUM(D11:F11)</f>
        <v>1825</v>
      </c>
    </row>
    <row r="12" spans="1:7" ht="14.25">
      <c r="A12" s="118" t="s">
        <v>10</v>
      </c>
      <c r="B12" s="282" t="s">
        <v>192</v>
      </c>
      <c r="C12" s="282"/>
      <c r="D12" s="120">
        <v>6944</v>
      </c>
      <c r="E12" s="120">
        <v>62</v>
      </c>
      <c r="F12" s="120"/>
      <c r="G12" s="120">
        <f>SUM(D12:F12)</f>
        <v>7006</v>
      </c>
    </row>
    <row r="13" spans="1:7" ht="14.25">
      <c r="A13" s="118" t="s">
        <v>20</v>
      </c>
      <c r="B13" s="284" t="s">
        <v>193</v>
      </c>
      <c r="C13" s="284"/>
      <c r="D13" s="120">
        <v>0</v>
      </c>
      <c r="E13" s="120">
        <v>0</v>
      </c>
      <c r="F13" s="120"/>
      <c r="G13" s="120">
        <f aca="true" t="shared" si="0" ref="G13:G19">SUM(D13:E13)</f>
        <v>0</v>
      </c>
    </row>
    <row r="14" spans="1:7" ht="14.25">
      <c r="A14" s="118" t="s">
        <v>115</v>
      </c>
      <c r="B14" s="282" t="s">
        <v>194</v>
      </c>
      <c r="C14" s="282"/>
      <c r="D14" s="121">
        <f>SUM(D15:D18)</f>
        <v>0</v>
      </c>
      <c r="E14" s="121">
        <f>SUM(E15:E18)</f>
        <v>0</v>
      </c>
      <c r="F14" s="230"/>
      <c r="G14" s="120">
        <f t="shared" si="0"/>
        <v>0</v>
      </c>
    </row>
    <row r="15" spans="1:7" ht="12.75">
      <c r="A15" s="122"/>
      <c r="B15" s="123"/>
      <c r="C15" s="124" t="s">
        <v>195</v>
      </c>
      <c r="D15" s="125">
        <v>0</v>
      </c>
      <c r="E15" s="125">
        <v>0</v>
      </c>
      <c r="F15" s="125"/>
      <c r="G15" s="125">
        <f t="shared" si="0"/>
        <v>0</v>
      </c>
    </row>
    <row r="16" spans="1:7" ht="12.75">
      <c r="A16" s="122"/>
      <c r="B16" s="126"/>
      <c r="C16" s="124" t="s">
        <v>196</v>
      </c>
      <c r="D16" s="125">
        <v>0</v>
      </c>
      <c r="E16" s="125">
        <v>0</v>
      </c>
      <c r="F16" s="125"/>
      <c r="G16" s="125">
        <f t="shared" si="0"/>
        <v>0</v>
      </c>
    </row>
    <row r="17" spans="1:7" ht="12.75">
      <c r="A17" s="122"/>
      <c r="B17" s="126"/>
      <c r="C17" s="124" t="s">
        <v>197</v>
      </c>
      <c r="D17" s="125">
        <v>0</v>
      </c>
      <c r="E17" s="125">
        <v>0</v>
      </c>
      <c r="F17" s="125"/>
      <c r="G17" s="125">
        <f t="shared" si="0"/>
        <v>0</v>
      </c>
    </row>
    <row r="18" spans="1:7" ht="12.75">
      <c r="A18" s="122"/>
      <c r="B18" s="127"/>
      <c r="C18" s="124" t="s">
        <v>198</v>
      </c>
      <c r="D18" s="125">
        <v>0</v>
      </c>
      <c r="E18" s="125">
        <v>0</v>
      </c>
      <c r="F18" s="125"/>
      <c r="G18" s="125">
        <f t="shared" si="0"/>
        <v>0</v>
      </c>
    </row>
    <row r="19" spans="1:7" ht="12.75">
      <c r="A19" s="122"/>
      <c r="B19" s="128"/>
      <c r="C19" s="129" t="s">
        <v>199</v>
      </c>
      <c r="D19" s="125">
        <v>0</v>
      </c>
      <c r="E19" s="125">
        <v>0</v>
      </c>
      <c r="F19" s="125"/>
      <c r="G19" s="125">
        <f t="shared" si="0"/>
        <v>0</v>
      </c>
    </row>
    <row r="20" spans="1:7" ht="15.75">
      <c r="A20" s="297" t="s">
        <v>200</v>
      </c>
      <c r="B20" s="298"/>
      <c r="C20" s="299"/>
      <c r="D20" s="130">
        <f>SUM(D10:D14,D19)</f>
        <v>14623</v>
      </c>
      <c r="E20" s="130">
        <f>SUM(E10:E14,E19)</f>
        <v>62</v>
      </c>
      <c r="F20" s="130">
        <f>SUM(F10:F14,F19)</f>
        <v>701</v>
      </c>
      <c r="G20" s="130">
        <f>SUM(G10:G14,G19)</f>
        <v>15386</v>
      </c>
    </row>
    <row r="21" spans="1:7" ht="12.75">
      <c r="A21" s="294" t="s">
        <v>201</v>
      </c>
      <c r="B21" s="132" t="s">
        <v>3</v>
      </c>
      <c r="C21" s="133" t="s">
        <v>188</v>
      </c>
      <c r="D21" s="134">
        <v>735</v>
      </c>
      <c r="E21" s="134">
        <v>62</v>
      </c>
      <c r="F21" s="134">
        <v>701</v>
      </c>
      <c r="G21" s="134">
        <f>SUM(D21:F21)</f>
        <v>1498</v>
      </c>
    </row>
    <row r="22" spans="1:7" ht="12.75">
      <c r="A22" s="295"/>
      <c r="B22" s="132" t="s">
        <v>4</v>
      </c>
      <c r="C22" s="133" t="s">
        <v>189</v>
      </c>
      <c r="D22" s="134">
        <v>13888</v>
      </c>
      <c r="E22" s="134">
        <v>0</v>
      </c>
      <c r="F22" s="134">
        <v>0</v>
      </c>
      <c r="G22" s="134">
        <f>SUM(D22:F22)</f>
        <v>13888</v>
      </c>
    </row>
    <row r="23" spans="1:7" ht="13.5" thickBot="1">
      <c r="A23" s="296"/>
      <c r="B23" s="135" t="s">
        <v>10</v>
      </c>
      <c r="C23" s="136" t="s">
        <v>190</v>
      </c>
      <c r="D23" s="137">
        <v>0</v>
      </c>
      <c r="E23" s="137">
        <v>0</v>
      </c>
      <c r="F23" s="229"/>
      <c r="G23" s="134">
        <f>SUM(D23:E23)</f>
        <v>0</v>
      </c>
    </row>
    <row r="24" spans="1:7" ht="15.75" customHeight="1">
      <c r="A24" s="280" t="s">
        <v>202</v>
      </c>
      <c r="B24" s="281"/>
      <c r="C24" s="281"/>
      <c r="D24" s="281"/>
      <c r="E24" s="281"/>
      <c r="F24" s="281"/>
      <c r="G24" s="281"/>
    </row>
    <row r="25" spans="1:7" ht="14.25">
      <c r="A25" s="118" t="s">
        <v>3</v>
      </c>
      <c r="B25" s="292" t="s">
        <v>203</v>
      </c>
      <c r="C25" s="293"/>
      <c r="D25" s="120">
        <v>0</v>
      </c>
      <c r="E25" s="120">
        <v>0</v>
      </c>
      <c r="F25" s="120"/>
      <c r="G25" s="120">
        <v>0</v>
      </c>
    </row>
    <row r="26" spans="1:7" ht="14.25">
      <c r="A26" s="118" t="s">
        <v>4</v>
      </c>
      <c r="B26" s="289" t="s">
        <v>204</v>
      </c>
      <c r="C26" s="290"/>
      <c r="D26" s="120">
        <v>0</v>
      </c>
      <c r="E26" s="120">
        <v>0</v>
      </c>
      <c r="F26" s="120"/>
      <c r="G26" s="120">
        <v>0</v>
      </c>
    </row>
    <row r="27" spans="1:7" ht="14.25">
      <c r="A27" s="118" t="s">
        <v>10</v>
      </c>
      <c r="B27" s="282" t="s">
        <v>205</v>
      </c>
      <c r="C27" s="282"/>
      <c r="D27" s="120">
        <v>0</v>
      </c>
      <c r="E27" s="120">
        <v>0</v>
      </c>
      <c r="F27" s="120"/>
      <c r="G27" s="120">
        <v>0</v>
      </c>
    </row>
    <row r="28" spans="1:7" ht="15.75">
      <c r="A28" s="297" t="s">
        <v>206</v>
      </c>
      <c r="B28" s="298"/>
      <c r="C28" s="299"/>
      <c r="D28" s="138">
        <f>SUM(D25:D27)</f>
        <v>0</v>
      </c>
      <c r="E28" s="138">
        <f>SUM(E25:E27)</f>
        <v>0</v>
      </c>
      <c r="F28" s="138"/>
      <c r="G28" s="138">
        <f>SUM(G25:G27)</f>
        <v>0</v>
      </c>
    </row>
    <row r="29" spans="1:7" ht="12.75">
      <c r="A29" s="311" t="s">
        <v>207</v>
      </c>
      <c r="B29" s="132" t="s">
        <v>3</v>
      </c>
      <c r="C29" s="133" t="s">
        <v>188</v>
      </c>
      <c r="D29" s="203">
        <v>0</v>
      </c>
      <c r="E29" s="203">
        <v>0</v>
      </c>
      <c r="F29" s="203"/>
      <c r="G29" s="203">
        <v>0</v>
      </c>
    </row>
    <row r="30" spans="1:7" ht="12.75">
      <c r="A30" s="311"/>
      <c r="B30" s="132" t="s">
        <v>4</v>
      </c>
      <c r="C30" s="133" t="s">
        <v>189</v>
      </c>
      <c r="D30" s="203">
        <v>0</v>
      </c>
      <c r="E30" s="203">
        <v>0</v>
      </c>
      <c r="F30" s="203"/>
      <c r="G30" s="203">
        <v>0</v>
      </c>
    </row>
    <row r="31" spans="1:7" ht="12.75">
      <c r="A31" s="311"/>
      <c r="B31" s="132" t="s">
        <v>10</v>
      </c>
      <c r="C31" s="133" t="s">
        <v>190</v>
      </c>
      <c r="D31" s="203">
        <v>0</v>
      </c>
      <c r="E31" s="203">
        <v>0</v>
      </c>
      <c r="F31" s="203"/>
      <c r="G31" s="203">
        <v>0</v>
      </c>
    </row>
    <row r="32" spans="1:7" ht="14.25">
      <c r="A32" s="312" t="s">
        <v>208</v>
      </c>
      <c r="B32" s="313"/>
      <c r="C32" s="314"/>
      <c r="D32" s="139">
        <v>0</v>
      </c>
      <c r="E32" s="139">
        <v>0</v>
      </c>
      <c r="F32" s="139"/>
      <c r="G32" s="139">
        <v>0</v>
      </c>
    </row>
    <row r="33" spans="1:7" ht="15.75">
      <c r="A33" s="306" t="s">
        <v>209</v>
      </c>
      <c r="B33" s="307"/>
      <c r="C33" s="307"/>
      <c r="D33" s="138">
        <f>SUM(D28:D32)</f>
        <v>0</v>
      </c>
      <c r="E33" s="138">
        <f>SUM(E28:E32)</f>
        <v>0</v>
      </c>
      <c r="F33" s="138"/>
      <c r="G33" s="138">
        <f>SUM(G28:G32)</f>
        <v>0</v>
      </c>
    </row>
    <row r="34" spans="1:7" ht="15.75">
      <c r="A34" s="308" t="s">
        <v>210</v>
      </c>
      <c r="B34" s="309"/>
      <c r="C34" s="310"/>
      <c r="D34" s="140">
        <f>SUM(D20,D33)</f>
        <v>14623</v>
      </c>
      <c r="E34" s="140">
        <f>SUM(E20,E33)</f>
        <v>62</v>
      </c>
      <c r="F34" s="140">
        <f>SUM(F20,F33)</f>
        <v>701</v>
      </c>
      <c r="G34" s="140">
        <f>SUM(G20,G33)</f>
        <v>15386</v>
      </c>
    </row>
    <row r="35" spans="1:7" ht="12.75" hidden="1">
      <c r="A35" s="303" t="s">
        <v>201</v>
      </c>
      <c r="B35" s="143" t="s">
        <v>3</v>
      </c>
      <c r="C35" s="144" t="s">
        <v>188</v>
      </c>
      <c r="D35" s="145"/>
      <c r="E35" s="145"/>
      <c r="F35" s="145"/>
      <c r="G35" s="145"/>
    </row>
    <row r="36" spans="1:7" ht="12.75" hidden="1">
      <c r="A36" s="304"/>
      <c r="B36" s="143" t="s">
        <v>4</v>
      </c>
      <c r="C36" s="144" t="s">
        <v>189</v>
      </c>
      <c r="D36" s="145"/>
      <c r="E36" s="145"/>
      <c r="F36" s="145"/>
      <c r="G36" s="145"/>
    </row>
    <row r="37" spans="1:7" ht="13.5" hidden="1" thickBot="1">
      <c r="A37" s="305"/>
      <c r="B37" s="146" t="s">
        <v>10</v>
      </c>
      <c r="C37" s="147" t="s">
        <v>190</v>
      </c>
      <c r="D37" s="148">
        <v>0</v>
      </c>
      <c r="E37" s="148">
        <v>0</v>
      </c>
      <c r="F37" s="148"/>
      <c r="G37" s="148">
        <v>0</v>
      </c>
    </row>
  </sheetData>
  <sheetProtection/>
  <mergeCells count="26">
    <mergeCell ref="B12:C12"/>
    <mergeCell ref="B13:C13"/>
    <mergeCell ref="A6:D6"/>
    <mergeCell ref="A7:C7"/>
    <mergeCell ref="B8:C8"/>
    <mergeCell ref="A9:G9"/>
    <mergeCell ref="B10:C10"/>
    <mergeCell ref="B25:C25"/>
    <mergeCell ref="B26:C26"/>
    <mergeCell ref="A35:A37"/>
    <mergeCell ref="B27:C27"/>
    <mergeCell ref="A28:C28"/>
    <mergeCell ref="A29:A31"/>
    <mergeCell ref="A32:C32"/>
    <mergeCell ref="A33:C33"/>
    <mergeCell ref="A34:C34"/>
    <mergeCell ref="A24:G24"/>
    <mergeCell ref="B14:C14"/>
    <mergeCell ref="A20:C20"/>
    <mergeCell ref="A21:A23"/>
    <mergeCell ref="E1:G1"/>
    <mergeCell ref="A3:G3"/>
    <mergeCell ref="A4:G4"/>
    <mergeCell ref="A5:G5"/>
    <mergeCell ref="C1:D1"/>
    <mergeCell ref="B11:C1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45.140625" style="0" customWidth="1"/>
    <col min="4" max="4" width="9.8515625" style="0" customWidth="1"/>
    <col min="5" max="6" width="10.140625" style="0" customWidth="1"/>
    <col min="7" max="7" width="10.00390625" style="0" customWidth="1"/>
  </cols>
  <sheetData>
    <row r="1" spans="1:7" ht="12.75">
      <c r="A1" s="111"/>
      <c r="B1" s="111"/>
      <c r="C1" s="283"/>
      <c r="D1" s="283"/>
      <c r="E1" s="283" t="s">
        <v>310</v>
      </c>
      <c r="F1" s="283"/>
      <c r="G1" s="283"/>
    </row>
    <row r="2" spans="1:7" ht="12.75">
      <c r="A2" s="111"/>
      <c r="B2" s="111"/>
      <c r="C2" s="112"/>
      <c r="D2" s="113"/>
      <c r="E2" s="113"/>
      <c r="F2" s="113"/>
      <c r="G2" s="113"/>
    </row>
    <row r="3" spans="1:7" ht="15.75">
      <c r="A3" s="285" t="s">
        <v>297</v>
      </c>
      <c r="B3" s="285"/>
      <c r="C3" s="285"/>
      <c r="D3" s="285"/>
      <c r="E3" s="285"/>
      <c r="F3" s="285"/>
      <c r="G3" s="285"/>
    </row>
    <row r="4" spans="1:7" ht="14.25">
      <c r="A4" s="286" t="s">
        <v>183</v>
      </c>
      <c r="B4" s="286"/>
      <c r="C4" s="286"/>
      <c r="D4" s="286"/>
      <c r="E4" s="286"/>
      <c r="F4" s="286"/>
      <c r="G4" s="286"/>
    </row>
    <row r="5" spans="1:7" ht="15.75">
      <c r="A5" s="285" t="s">
        <v>367</v>
      </c>
      <c r="B5" s="285"/>
      <c r="C5" s="285"/>
      <c r="D5" s="285"/>
      <c r="E5" s="285"/>
      <c r="F5" s="285"/>
      <c r="G5" s="285"/>
    </row>
    <row r="6" spans="1:4" ht="20.25">
      <c r="A6" s="291"/>
      <c r="B6" s="291"/>
      <c r="C6" s="291"/>
      <c r="D6" s="291"/>
    </row>
    <row r="7" spans="1:7" ht="19.5" thickBot="1">
      <c r="A7" s="300"/>
      <c r="B7" s="300"/>
      <c r="C7" s="300"/>
      <c r="D7" s="113"/>
      <c r="E7" s="113"/>
      <c r="F7" s="113"/>
      <c r="G7" s="113" t="s">
        <v>184</v>
      </c>
    </row>
    <row r="8" spans="1:7" ht="48.75" thickBot="1">
      <c r="A8" s="114" t="s">
        <v>185</v>
      </c>
      <c r="B8" s="287"/>
      <c r="C8" s="288"/>
      <c r="D8" s="115" t="s">
        <v>358</v>
      </c>
      <c r="E8" s="115" t="s">
        <v>363</v>
      </c>
      <c r="F8" s="115" t="s">
        <v>345</v>
      </c>
      <c r="G8" s="115" t="s">
        <v>360</v>
      </c>
    </row>
    <row r="9" spans="1:7" ht="15.75" customHeight="1">
      <c r="A9" s="280" t="s">
        <v>186</v>
      </c>
      <c r="B9" s="281"/>
      <c r="C9" s="281"/>
      <c r="D9" s="281"/>
      <c r="E9" s="281"/>
      <c r="F9" s="281"/>
      <c r="G9" s="281"/>
    </row>
    <row r="10" spans="1:7" ht="14.25">
      <c r="A10" s="118" t="s">
        <v>3</v>
      </c>
      <c r="B10" s="284" t="s">
        <v>187</v>
      </c>
      <c r="C10" s="284"/>
      <c r="D10" s="120">
        <v>9603</v>
      </c>
      <c r="E10" s="120">
        <v>0</v>
      </c>
      <c r="F10" s="120">
        <v>375</v>
      </c>
      <c r="G10" s="120">
        <f>SUM(D10:F10)</f>
        <v>9978</v>
      </c>
    </row>
    <row r="11" spans="1:7" ht="14.25">
      <c r="A11" s="118" t="s">
        <v>4</v>
      </c>
      <c r="B11" s="282" t="s">
        <v>191</v>
      </c>
      <c r="C11" s="282"/>
      <c r="D11" s="120">
        <v>2503</v>
      </c>
      <c r="E11" s="120">
        <v>0</v>
      </c>
      <c r="F11" s="120">
        <v>101</v>
      </c>
      <c r="G11" s="120">
        <f>SUM(D11:F11)</f>
        <v>2604</v>
      </c>
    </row>
    <row r="12" spans="1:7" ht="14.25">
      <c r="A12" s="118" t="s">
        <v>10</v>
      </c>
      <c r="B12" s="282" t="s">
        <v>192</v>
      </c>
      <c r="C12" s="282"/>
      <c r="D12" s="120">
        <v>55351</v>
      </c>
      <c r="E12" s="120">
        <v>7005</v>
      </c>
      <c r="F12" s="120">
        <v>0</v>
      </c>
      <c r="G12" s="120">
        <f>SUM(D12:F12)</f>
        <v>62356</v>
      </c>
    </row>
    <row r="13" spans="1:7" ht="14.25">
      <c r="A13" s="118" t="s">
        <v>20</v>
      </c>
      <c r="B13" s="284" t="s">
        <v>193</v>
      </c>
      <c r="C13" s="284"/>
      <c r="D13" s="120">
        <v>0</v>
      </c>
      <c r="E13" s="120">
        <v>0</v>
      </c>
      <c r="F13" s="120"/>
      <c r="G13" s="120">
        <f>SUM(D13:F13)</f>
        <v>0</v>
      </c>
    </row>
    <row r="14" spans="1:7" ht="14.25">
      <c r="A14" s="118" t="s">
        <v>115</v>
      </c>
      <c r="B14" s="282" t="s">
        <v>194</v>
      </c>
      <c r="C14" s="282"/>
      <c r="D14" s="121">
        <f>SUM(D15:D18)</f>
        <v>0</v>
      </c>
      <c r="E14" s="121">
        <f>SUM(E15:E18)</f>
        <v>0</v>
      </c>
      <c r="F14" s="230"/>
      <c r="G14" s="120">
        <f>SUM(D14:F14)</f>
        <v>0</v>
      </c>
    </row>
    <row r="15" spans="1:7" ht="12.75">
      <c r="A15" s="122"/>
      <c r="B15" s="123"/>
      <c r="C15" s="124" t="s">
        <v>195</v>
      </c>
      <c r="D15" s="125">
        <v>0</v>
      </c>
      <c r="E15" s="125">
        <v>0</v>
      </c>
      <c r="F15" s="125"/>
      <c r="G15" s="125">
        <v>0</v>
      </c>
    </row>
    <row r="16" spans="1:7" ht="12.75">
      <c r="A16" s="122"/>
      <c r="B16" s="126"/>
      <c r="C16" s="124" t="s">
        <v>196</v>
      </c>
      <c r="D16" s="125">
        <v>0</v>
      </c>
      <c r="E16" s="125">
        <v>0</v>
      </c>
      <c r="F16" s="125"/>
      <c r="G16" s="125">
        <v>0</v>
      </c>
    </row>
    <row r="17" spans="1:7" ht="12.75">
      <c r="A17" s="122"/>
      <c r="B17" s="126"/>
      <c r="C17" s="124" t="s">
        <v>197</v>
      </c>
      <c r="D17" s="125">
        <v>0</v>
      </c>
      <c r="E17" s="125">
        <v>0</v>
      </c>
      <c r="F17" s="125"/>
      <c r="G17" s="125">
        <v>0</v>
      </c>
    </row>
    <row r="18" spans="1:7" ht="12.75">
      <c r="A18" s="122"/>
      <c r="B18" s="127"/>
      <c r="C18" s="124" t="s">
        <v>198</v>
      </c>
      <c r="D18" s="125">
        <v>0</v>
      </c>
      <c r="E18" s="125">
        <v>0</v>
      </c>
      <c r="F18" s="125"/>
      <c r="G18" s="125">
        <v>0</v>
      </c>
    </row>
    <row r="19" spans="1:7" ht="12.75">
      <c r="A19" s="122"/>
      <c r="B19" s="128"/>
      <c r="C19" s="129" t="s">
        <v>199</v>
      </c>
      <c r="D19" s="125">
        <v>0</v>
      </c>
      <c r="E19" s="125">
        <v>0</v>
      </c>
      <c r="F19" s="125"/>
      <c r="G19" s="125">
        <v>0</v>
      </c>
    </row>
    <row r="20" spans="1:7" ht="15.75">
      <c r="A20" s="297" t="s">
        <v>200</v>
      </c>
      <c r="B20" s="298"/>
      <c r="C20" s="299"/>
      <c r="D20" s="130">
        <f>SUM(D10:D14,D19)</f>
        <v>67457</v>
      </c>
      <c r="E20" s="130">
        <f>SUM(E10:E14,E19)</f>
        <v>7005</v>
      </c>
      <c r="F20" s="130">
        <f>SUM(F10:F14,F19)</f>
        <v>476</v>
      </c>
      <c r="G20" s="130">
        <f>SUM(G10:G14,G19)</f>
        <v>74938</v>
      </c>
    </row>
    <row r="21" spans="1:7" ht="12.75">
      <c r="A21" s="294" t="s">
        <v>201</v>
      </c>
      <c r="B21" s="132" t="s">
        <v>3</v>
      </c>
      <c r="C21" s="133" t="s">
        <v>188</v>
      </c>
      <c r="D21" s="134">
        <v>0</v>
      </c>
      <c r="E21" s="134">
        <v>7005</v>
      </c>
      <c r="F21" s="134">
        <v>476</v>
      </c>
      <c r="G21" s="134">
        <f>SUM(D21:E21)</f>
        <v>7005</v>
      </c>
    </row>
    <row r="22" spans="1:7" ht="12.75">
      <c r="A22" s="295"/>
      <c r="B22" s="132" t="s">
        <v>4</v>
      </c>
      <c r="C22" s="133" t="s">
        <v>189</v>
      </c>
      <c r="D22" s="134">
        <v>67457</v>
      </c>
      <c r="E22" s="134">
        <v>0</v>
      </c>
      <c r="F22" s="134"/>
      <c r="G22" s="134">
        <f>SUM(D22:E22)</f>
        <v>67457</v>
      </c>
    </row>
    <row r="23" spans="1:7" ht="13.5" thickBot="1">
      <c r="A23" s="296"/>
      <c r="B23" s="135" t="s">
        <v>10</v>
      </c>
      <c r="C23" s="136" t="s">
        <v>190</v>
      </c>
      <c r="D23" s="137">
        <v>0</v>
      </c>
      <c r="E23" s="137">
        <v>0</v>
      </c>
      <c r="F23" s="137"/>
      <c r="G23" s="137">
        <v>0</v>
      </c>
    </row>
    <row r="24" spans="1:7" ht="15.75" customHeight="1">
      <c r="A24" s="280" t="s">
        <v>202</v>
      </c>
      <c r="B24" s="281"/>
      <c r="C24" s="281"/>
      <c r="D24" s="281"/>
      <c r="E24" s="281"/>
      <c r="F24" s="281"/>
      <c r="G24" s="281"/>
    </row>
    <row r="25" spans="1:7" ht="14.25">
      <c r="A25" s="118" t="s">
        <v>3</v>
      </c>
      <c r="B25" s="292" t="s">
        <v>203</v>
      </c>
      <c r="C25" s="293"/>
      <c r="D25" s="120">
        <v>0</v>
      </c>
      <c r="E25" s="120">
        <v>0</v>
      </c>
      <c r="F25" s="120"/>
      <c r="G25" s="120">
        <v>0</v>
      </c>
    </row>
    <row r="26" spans="1:7" ht="14.25">
      <c r="A26" s="118" t="s">
        <v>4</v>
      </c>
      <c r="B26" s="289" t="s">
        <v>204</v>
      </c>
      <c r="C26" s="290"/>
      <c r="D26" s="120">
        <v>0</v>
      </c>
      <c r="E26" s="120">
        <v>0</v>
      </c>
      <c r="F26" s="120"/>
      <c r="G26" s="120">
        <v>0</v>
      </c>
    </row>
    <row r="27" spans="1:7" ht="14.25">
      <c r="A27" s="118" t="s">
        <v>10</v>
      </c>
      <c r="B27" s="282" t="s">
        <v>205</v>
      </c>
      <c r="C27" s="282"/>
      <c r="D27" s="120">
        <v>0</v>
      </c>
      <c r="E27" s="120">
        <v>0</v>
      </c>
      <c r="F27" s="120"/>
      <c r="G27" s="120">
        <v>0</v>
      </c>
    </row>
    <row r="28" spans="1:7" ht="15.75">
      <c r="A28" s="297" t="s">
        <v>206</v>
      </c>
      <c r="B28" s="298"/>
      <c r="C28" s="299"/>
      <c r="D28" s="138">
        <f>SUM(D25:D27)</f>
        <v>0</v>
      </c>
      <c r="E28" s="138">
        <f>SUM(E25:E27)</f>
        <v>0</v>
      </c>
      <c r="F28" s="138"/>
      <c r="G28" s="138">
        <f>SUM(G25:G27)</f>
        <v>0</v>
      </c>
    </row>
    <row r="29" spans="1:7" ht="12.75">
      <c r="A29" s="311" t="s">
        <v>207</v>
      </c>
      <c r="B29" s="132" t="s">
        <v>3</v>
      </c>
      <c r="C29" s="133" t="s">
        <v>188</v>
      </c>
      <c r="D29" s="203">
        <v>0</v>
      </c>
      <c r="E29" s="203">
        <v>0</v>
      </c>
      <c r="F29" s="203"/>
      <c r="G29" s="203">
        <v>0</v>
      </c>
    </row>
    <row r="30" spans="1:7" ht="12.75">
      <c r="A30" s="311"/>
      <c r="B30" s="132" t="s">
        <v>4</v>
      </c>
      <c r="C30" s="133" t="s">
        <v>189</v>
      </c>
      <c r="D30" s="203">
        <v>0</v>
      </c>
      <c r="E30" s="203">
        <v>0</v>
      </c>
      <c r="F30" s="203"/>
      <c r="G30" s="203">
        <v>0</v>
      </c>
    </row>
    <row r="31" spans="1:7" ht="12.75">
      <c r="A31" s="311"/>
      <c r="B31" s="132" t="s">
        <v>10</v>
      </c>
      <c r="C31" s="133" t="s">
        <v>190</v>
      </c>
      <c r="D31" s="203">
        <v>0</v>
      </c>
      <c r="E31" s="203">
        <v>0</v>
      </c>
      <c r="F31" s="203"/>
      <c r="G31" s="203">
        <v>0</v>
      </c>
    </row>
    <row r="32" spans="1:7" ht="14.25">
      <c r="A32" s="312" t="s">
        <v>208</v>
      </c>
      <c r="B32" s="313"/>
      <c r="C32" s="314"/>
      <c r="D32" s="139">
        <v>0</v>
      </c>
      <c r="E32" s="139">
        <v>0</v>
      </c>
      <c r="F32" s="139"/>
      <c r="G32" s="139">
        <v>0</v>
      </c>
    </row>
    <row r="33" spans="1:7" ht="15.75">
      <c r="A33" s="306" t="s">
        <v>209</v>
      </c>
      <c r="B33" s="307"/>
      <c r="C33" s="307"/>
      <c r="D33" s="138">
        <f>SUM(D28:D32)</f>
        <v>0</v>
      </c>
      <c r="E33" s="138">
        <f>SUM(E28:E32)</f>
        <v>0</v>
      </c>
      <c r="F33" s="138"/>
      <c r="G33" s="138">
        <f>SUM(G28:G32)</f>
        <v>0</v>
      </c>
    </row>
    <row r="34" spans="1:7" ht="15.75">
      <c r="A34" s="308" t="s">
        <v>210</v>
      </c>
      <c r="B34" s="309"/>
      <c r="C34" s="310"/>
      <c r="D34" s="140">
        <f>SUM(D20,D33)</f>
        <v>67457</v>
      </c>
      <c r="E34" s="140">
        <f>SUM(E20,E33)</f>
        <v>7005</v>
      </c>
      <c r="F34" s="140">
        <f>SUM(F20,F33)</f>
        <v>476</v>
      </c>
      <c r="G34" s="140">
        <f>SUM(G20,G33)</f>
        <v>74938</v>
      </c>
    </row>
    <row r="35" spans="1:7" ht="12.75" hidden="1">
      <c r="A35" s="303" t="s">
        <v>201</v>
      </c>
      <c r="B35" s="143" t="s">
        <v>3</v>
      </c>
      <c r="C35" s="144" t="s">
        <v>188</v>
      </c>
      <c r="D35" s="145"/>
      <c r="E35" s="145"/>
      <c r="F35" s="145"/>
      <c r="G35" s="145"/>
    </row>
    <row r="36" spans="1:7" ht="12.75" hidden="1">
      <c r="A36" s="304"/>
      <c r="B36" s="143" t="s">
        <v>4</v>
      </c>
      <c r="C36" s="144" t="s">
        <v>189</v>
      </c>
      <c r="D36" s="145"/>
      <c r="E36" s="145"/>
      <c r="F36" s="145"/>
      <c r="G36" s="145"/>
    </row>
    <row r="37" spans="1:7" ht="13.5" hidden="1" thickBot="1">
      <c r="A37" s="305"/>
      <c r="B37" s="146" t="s">
        <v>10</v>
      </c>
      <c r="C37" s="147" t="s">
        <v>190</v>
      </c>
      <c r="D37" s="148">
        <v>0</v>
      </c>
      <c r="E37" s="148">
        <v>0</v>
      </c>
      <c r="F37" s="148"/>
      <c r="G37" s="148">
        <v>0</v>
      </c>
    </row>
  </sheetData>
  <sheetProtection/>
  <mergeCells count="26">
    <mergeCell ref="B12:C12"/>
    <mergeCell ref="B13:C13"/>
    <mergeCell ref="A6:D6"/>
    <mergeCell ref="A7:C7"/>
    <mergeCell ref="B8:C8"/>
    <mergeCell ref="A9:G9"/>
    <mergeCell ref="B10:C10"/>
    <mergeCell ref="B25:C25"/>
    <mergeCell ref="B26:C26"/>
    <mergeCell ref="A35:A37"/>
    <mergeCell ref="B27:C27"/>
    <mergeCell ref="A28:C28"/>
    <mergeCell ref="A29:A31"/>
    <mergeCell ref="A32:C32"/>
    <mergeCell ref="A33:C33"/>
    <mergeCell ref="A34:C34"/>
    <mergeCell ref="A24:G24"/>
    <mergeCell ref="B14:C14"/>
    <mergeCell ref="A20:C20"/>
    <mergeCell ref="A21:A23"/>
    <mergeCell ref="E1:G1"/>
    <mergeCell ref="A3:G3"/>
    <mergeCell ref="A4:G4"/>
    <mergeCell ref="A5:G5"/>
    <mergeCell ref="C1:D1"/>
    <mergeCell ref="B11:C1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45.140625" style="0" customWidth="1"/>
    <col min="4" max="4" width="10.140625" style="0" customWidth="1"/>
    <col min="5" max="6" width="9.28125" style="0" customWidth="1"/>
    <col min="7" max="7" width="9.7109375" style="0" customWidth="1"/>
  </cols>
  <sheetData>
    <row r="1" spans="1:7" ht="12.75">
      <c r="A1" s="111"/>
      <c r="B1" s="111"/>
      <c r="C1" s="283"/>
      <c r="D1" s="283"/>
      <c r="E1" s="283" t="s">
        <v>311</v>
      </c>
      <c r="F1" s="283"/>
      <c r="G1" s="283"/>
    </row>
    <row r="2" spans="1:7" ht="12.75">
      <c r="A2" s="111"/>
      <c r="B2" s="111"/>
      <c r="C2" s="112"/>
      <c r="D2" s="113"/>
      <c r="E2" s="113"/>
      <c r="F2" s="113"/>
      <c r="G2" s="113"/>
    </row>
    <row r="3" spans="1:7" ht="15.75">
      <c r="A3" s="285" t="s">
        <v>315</v>
      </c>
      <c r="B3" s="285"/>
      <c r="C3" s="285"/>
      <c r="D3" s="285"/>
      <c r="E3" s="285"/>
      <c r="F3" s="285"/>
      <c r="G3" s="285"/>
    </row>
    <row r="4" spans="1:7" ht="14.25">
      <c r="A4" s="286" t="s">
        <v>183</v>
      </c>
      <c r="B4" s="286"/>
      <c r="C4" s="286"/>
      <c r="D4" s="286"/>
      <c r="E4" s="286"/>
      <c r="F4" s="286"/>
      <c r="G4" s="286"/>
    </row>
    <row r="5" spans="1:7" ht="15.75">
      <c r="A5" s="285" t="s">
        <v>367</v>
      </c>
      <c r="B5" s="285"/>
      <c r="C5" s="285"/>
      <c r="D5" s="285"/>
      <c r="E5" s="285"/>
      <c r="F5" s="285"/>
      <c r="G5" s="285"/>
    </row>
    <row r="6" spans="1:4" ht="20.25">
      <c r="A6" s="291"/>
      <c r="B6" s="291"/>
      <c r="C6" s="291"/>
      <c r="D6" s="291"/>
    </row>
    <row r="7" spans="1:7" ht="19.5" thickBot="1">
      <c r="A7" s="300"/>
      <c r="B7" s="300"/>
      <c r="C7" s="300"/>
      <c r="D7" s="113"/>
      <c r="E7" s="113"/>
      <c r="F7" s="113"/>
      <c r="G7" s="113" t="s">
        <v>184</v>
      </c>
    </row>
    <row r="8" spans="1:7" ht="48.75" thickBot="1">
      <c r="A8" s="114" t="s">
        <v>185</v>
      </c>
      <c r="B8" s="287"/>
      <c r="C8" s="288"/>
      <c r="D8" s="115" t="s">
        <v>358</v>
      </c>
      <c r="E8" s="115" t="s">
        <v>363</v>
      </c>
      <c r="F8" s="115" t="s">
        <v>345</v>
      </c>
      <c r="G8" s="115" t="s">
        <v>360</v>
      </c>
    </row>
    <row r="9" spans="1:7" ht="15.75" customHeight="1">
      <c r="A9" s="280" t="s">
        <v>186</v>
      </c>
      <c r="B9" s="281"/>
      <c r="C9" s="281"/>
      <c r="D9" s="281"/>
      <c r="E9" s="281"/>
      <c r="F9" s="281"/>
      <c r="G9" s="281"/>
    </row>
    <row r="10" spans="1:7" ht="14.25">
      <c r="A10" s="118" t="s">
        <v>3</v>
      </c>
      <c r="B10" s="284" t="s">
        <v>187</v>
      </c>
      <c r="C10" s="284"/>
      <c r="D10" s="120">
        <v>33191</v>
      </c>
      <c r="E10" s="120">
        <v>331</v>
      </c>
      <c r="F10" s="120">
        <v>2229</v>
      </c>
      <c r="G10" s="120">
        <f>SUM(D10:F10)</f>
        <v>35751</v>
      </c>
    </row>
    <row r="11" spans="1:7" ht="14.25">
      <c r="A11" s="118" t="s">
        <v>4</v>
      </c>
      <c r="B11" s="282" t="s">
        <v>191</v>
      </c>
      <c r="C11" s="282"/>
      <c r="D11" s="120">
        <v>8885</v>
      </c>
      <c r="E11" s="120">
        <v>89</v>
      </c>
      <c r="F11" s="120">
        <v>465</v>
      </c>
      <c r="G11" s="120">
        <f>SUM(D11:F11)</f>
        <v>9439</v>
      </c>
    </row>
    <row r="12" spans="1:7" ht="14.25">
      <c r="A12" s="118" t="s">
        <v>10</v>
      </c>
      <c r="B12" s="282" t="s">
        <v>192</v>
      </c>
      <c r="C12" s="282"/>
      <c r="D12" s="120">
        <v>4348</v>
      </c>
      <c r="E12" s="120">
        <v>0</v>
      </c>
      <c r="F12" s="120">
        <v>2141</v>
      </c>
      <c r="G12" s="120">
        <f>SUM(D12:F12)</f>
        <v>6489</v>
      </c>
    </row>
    <row r="13" spans="1:7" ht="14.25">
      <c r="A13" s="118" t="s">
        <v>20</v>
      </c>
      <c r="B13" s="284" t="s">
        <v>193</v>
      </c>
      <c r="C13" s="284"/>
      <c r="D13" s="120">
        <v>0</v>
      </c>
      <c r="E13" s="120">
        <v>0</v>
      </c>
      <c r="F13" s="120"/>
      <c r="G13" s="120">
        <f>SUM(D13:E13)</f>
        <v>0</v>
      </c>
    </row>
    <row r="14" spans="1:7" ht="14.25">
      <c r="A14" s="118" t="s">
        <v>115</v>
      </c>
      <c r="B14" s="282" t="s">
        <v>194</v>
      </c>
      <c r="C14" s="282"/>
      <c r="D14" s="121">
        <f>SUM(D15:D18)</f>
        <v>0</v>
      </c>
      <c r="E14" s="121">
        <f>SUM(E15:E18)</f>
        <v>0</v>
      </c>
      <c r="F14" s="230"/>
      <c r="G14" s="120">
        <f>SUM(D14:E14)</f>
        <v>0</v>
      </c>
    </row>
    <row r="15" spans="1:7" ht="12.75">
      <c r="A15" s="122"/>
      <c r="B15" s="123"/>
      <c r="C15" s="124" t="s">
        <v>195</v>
      </c>
      <c r="D15" s="125">
        <v>0</v>
      </c>
      <c r="E15" s="125">
        <v>0</v>
      </c>
      <c r="F15" s="125"/>
      <c r="G15" s="125">
        <v>0</v>
      </c>
    </row>
    <row r="16" spans="1:7" ht="12.75">
      <c r="A16" s="122"/>
      <c r="B16" s="126"/>
      <c r="C16" s="124" t="s">
        <v>196</v>
      </c>
      <c r="D16" s="125">
        <v>0</v>
      </c>
      <c r="E16" s="125">
        <v>0</v>
      </c>
      <c r="F16" s="125"/>
      <c r="G16" s="125">
        <v>0</v>
      </c>
    </row>
    <row r="17" spans="1:7" ht="12.75">
      <c r="A17" s="122"/>
      <c r="B17" s="126"/>
      <c r="C17" s="124" t="s">
        <v>197</v>
      </c>
      <c r="D17" s="125">
        <v>0</v>
      </c>
      <c r="E17" s="125">
        <v>0</v>
      </c>
      <c r="F17" s="125"/>
      <c r="G17" s="125">
        <v>0</v>
      </c>
    </row>
    <row r="18" spans="1:7" ht="12.75">
      <c r="A18" s="122"/>
      <c r="B18" s="127"/>
      <c r="C18" s="124" t="s">
        <v>198</v>
      </c>
      <c r="D18" s="125">
        <v>0</v>
      </c>
      <c r="E18" s="125">
        <v>0</v>
      </c>
      <c r="F18" s="125"/>
      <c r="G18" s="125">
        <v>0</v>
      </c>
    </row>
    <row r="19" spans="1:7" ht="12.75">
      <c r="A19" s="122"/>
      <c r="B19" s="128"/>
      <c r="C19" s="225" t="s">
        <v>199</v>
      </c>
      <c r="D19" s="226">
        <v>508</v>
      </c>
      <c r="E19" s="226">
        <v>0</v>
      </c>
      <c r="F19" s="226">
        <v>-508</v>
      </c>
      <c r="G19" s="226">
        <f>SUM(D19:F19)</f>
        <v>0</v>
      </c>
    </row>
    <row r="20" spans="1:7" ht="15.75">
      <c r="A20" s="297" t="s">
        <v>200</v>
      </c>
      <c r="B20" s="298"/>
      <c r="C20" s="299"/>
      <c r="D20" s="130">
        <f>SUM(D10:D14,D19)</f>
        <v>46932</v>
      </c>
      <c r="E20" s="130">
        <f>SUM(E10:E14,E19)</f>
        <v>420</v>
      </c>
      <c r="F20" s="130">
        <f>SUM(F10:F14,F19)</f>
        <v>4327</v>
      </c>
      <c r="G20" s="130">
        <f>SUM(G10:G14,G19)</f>
        <v>51679</v>
      </c>
    </row>
    <row r="21" spans="1:7" ht="12.75">
      <c r="A21" s="294" t="s">
        <v>201</v>
      </c>
      <c r="B21" s="132" t="s">
        <v>3</v>
      </c>
      <c r="C21" s="133" t="s">
        <v>188</v>
      </c>
      <c r="D21" s="134">
        <v>46932</v>
      </c>
      <c r="E21" s="134">
        <v>420</v>
      </c>
      <c r="F21" s="134">
        <v>0</v>
      </c>
      <c r="G21" s="134">
        <f>SUM(D21:F21)</f>
        <v>47352</v>
      </c>
    </row>
    <row r="22" spans="1:7" ht="12.75">
      <c r="A22" s="295"/>
      <c r="B22" s="132" t="s">
        <v>4</v>
      </c>
      <c r="C22" s="133" t="s">
        <v>189</v>
      </c>
      <c r="D22" s="134">
        <v>0</v>
      </c>
      <c r="E22" s="134">
        <v>0</v>
      </c>
      <c r="F22" s="134"/>
      <c r="G22" s="134">
        <v>0</v>
      </c>
    </row>
    <row r="23" spans="1:7" ht="13.5" thickBot="1">
      <c r="A23" s="296"/>
      <c r="B23" s="135" t="s">
        <v>10</v>
      </c>
      <c r="C23" s="136" t="s">
        <v>190</v>
      </c>
      <c r="D23" s="137">
        <v>0</v>
      </c>
      <c r="E23" s="137">
        <v>0</v>
      </c>
      <c r="F23" s="137"/>
      <c r="G23" s="137">
        <v>0</v>
      </c>
    </row>
    <row r="24" spans="1:7" ht="15.75" customHeight="1">
      <c r="A24" s="280" t="s">
        <v>202</v>
      </c>
      <c r="B24" s="281"/>
      <c r="C24" s="281"/>
      <c r="D24" s="281"/>
      <c r="E24" s="281"/>
      <c r="F24" s="281"/>
      <c r="G24" s="281"/>
    </row>
    <row r="25" spans="1:7" ht="14.25">
      <c r="A25" s="118" t="s">
        <v>3</v>
      </c>
      <c r="B25" s="292" t="s">
        <v>203</v>
      </c>
      <c r="C25" s="293"/>
      <c r="D25" s="120">
        <v>0</v>
      </c>
      <c r="E25" s="120">
        <v>0</v>
      </c>
      <c r="F25" s="120"/>
      <c r="G25" s="120">
        <v>0</v>
      </c>
    </row>
    <row r="26" spans="1:7" ht="14.25">
      <c r="A26" s="118" t="s">
        <v>4</v>
      </c>
      <c r="B26" s="289" t="s">
        <v>204</v>
      </c>
      <c r="C26" s="290"/>
      <c r="D26" s="120">
        <v>0</v>
      </c>
      <c r="E26" s="120">
        <v>0</v>
      </c>
      <c r="F26" s="120"/>
      <c r="G26" s="120">
        <v>0</v>
      </c>
    </row>
    <row r="27" spans="1:7" ht="14.25">
      <c r="A27" s="118" t="s">
        <v>10</v>
      </c>
      <c r="B27" s="282" t="s">
        <v>205</v>
      </c>
      <c r="C27" s="282"/>
      <c r="D27" s="120">
        <v>0</v>
      </c>
      <c r="E27" s="120">
        <v>0</v>
      </c>
      <c r="F27" s="120"/>
      <c r="G27" s="120">
        <v>0</v>
      </c>
    </row>
    <row r="28" spans="1:7" ht="15.75">
      <c r="A28" s="297" t="s">
        <v>206</v>
      </c>
      <c r="B28" s="298"/>
      <c r="C28" s="299"/>
      <c r="D28" s="138">
        <f>SUM(D25:D27)</f>
        <v>0</v>
      </c>
      <c r="E28" s="138">
        <f>SUM(E25:E27)</f>
        <v>0</v>
      </c>
      <c r="F28" s="138"/>
      <c r="G28" s="138">
        <f>SUM(G25:G27)</f>
        <v>0</v>
      </c>
    </row>
    <row r="29" spans="1:7" ht="12.75">
      <c r="A29" s="311" t="s">
        <v>207</v>
      </c>
      <c r="B29" s="132" t="s">
        <v>3</v>
      </c>
      <c r="C29" s="133" t="s">
        <v>188</v>
      </c>
      <c r="D29" s="203">
        <v>0</v>
      </c>
      <c r="E29" s="203">
        <v>0</v>
      </c>
      <c r="F29" s="203"/>
      <c r="G29" s="203">
        <v>0</v>
      </c>
    </row>
    <row r="30" spans="1:7" ht="12.75">
      <c r="A30" s="311"/>
      <c r="B30" s="132" t="s">
        <v>4</v>
      </c>
      <c r="C30" s="133" t="s">
        <v>189</v>
      </c>
      <c r="D30" s="203">
        <v>0</v>
      </c>
      <c r="E30" s="203">
        <v>0</v>
      </c>
      <c r="F30" s="203"/>
      <c r="G30" s="203">
        <v>0</v>
      </c>
    </row>
    <row r="31" spans="1:7" ht="12.75">
      <c r="A31" s="311"/>
      <c r="B31" s="132" t="s">
        <v>10</v>
      </c>
      <c r="C31" s="133" t="s">
        <v>190</v>
      </c>
      <c r="D31" s="203">
        <v>0</v>
      </c>
      <c r="E31" s="203">
        <v>0</v>
      </c>
      <c r="F31" s="203"/>
      <c r="G31" s="203">
        <v>0</v>
      </c>
    </row>
    <row r="32" spans="1:7" ht="14.25">
      <c r="A32" s="312" t="s">
        <v>208</v>
      </c>
      <c r="B32" s="313"/>
      <c r="C32" s="314"/>
      <c r="D32" s="139">
        <v>0</v>
      </c>
      <c r="E32" s="139">
        <v>0</v>
      </c>
      <c r="F32" s="139"/>
      <c r="G32" s="139">
        <v>0</v>
      </c>
    </row>
    <row r="33" spans="1:7" ht="15.75">
      <c r="A33" s="306" t="s">
        <v>209</v>
      </c>
      <c r="B33" s="307"/>
      <c r="C33" s="307"/>
      <c r="D33" s="138">
        <f>SUM(D28:D32)</f>
        <v>0</v>
      </c>
      <c r="E33" s="138">
        <f>SUM(E28:E32)</f>
        <v>0</v>
      </c>
      <c r="F33" s="138"/>
      <c r="G33" s="138">
        <f>SUM(G28:G32)</f>
        <v>0</v>
      </c>
    </row>
    <row r="34" spans="1:7" ht="15.75">
      <c r="A34" s="308" t="s">
        <v>210</v>
      </c>
      <c r="B34" s="309"/>
      <c r="C34" s="310"/>
      <c r="D34" s="140">
        <f>SUM(D20,D33)</f>
        <v>46932</v>
      </c>
      <c r="E34" s="140">
        <f>SUM(E20,E33)</f>
        <v>420</v>
      </c>
      <c r="F34" s="140">
        <f>SUM(F20,F33)</f>
        <v>4327</v>
      </c>
      <c r="G34" s="140">
        <f>SUM(G20,G33)</f>
        <v>51679</v>
      </c>
    </row>
    <row r="35" spans="1:7" ht="12.75" hidden="1">
      <c r="A35" s="303" t="s">
        <v>201</v>
      </c>
      <c r="B35" s="143" t="s">
        <v>3</v>
      </c>
      <c r="C35" s="144" t="s">
        <v>188</v>
      </c>
      <c r="D35" s="145"/>
      <c r="E35" s="145"/>
      <c r="F35" s="145"/>
      <c r="G35" s="145"/>
    </row>
    <row r="36" spans="1:7" ht="12.75" hidden="1">
      <c r="A36" s="304"/>
      <c r="B36" s="143" t="s">
        <v>4</v>
      </c>
      <c r="C36" s="144" t="s">
        <v>189</v>
      </c>
      <c r="D36" s="145"/>
      <c r="E36" s="145"/>
      <c r="F36" s="145"/>
      <c r="G36" s="145"/>
    </row>
    <row r="37" spans="1:7" ht="13.5" hidden="1" thickBot="1">
      <c r="A37" s="305"/>
      <c r="B37" s="146" t="s">
        <v>10</v>
      </c>
      <c r="C37" s="147" t="s">
        <v>190</v>
      </c>
      <c r="D37" s="148">
        <v>0</v>
      </c>
      <c r="E37" s="148">
        <v>0</v>
      </c>
      <c r="F37" s="148"/>
      <c r="G37" s="148">
        <v>0</v>
      </c>
    </row>
  </sheetData>
  <sheetProtection/>
  <mergeCells count="26">
    <mergeCell ref="B12:C12"/>
    <mergeCell ref="B13:C13"/>
    <mergeCell ref="A6:D6"/>
    <mergeCell ref="A7:C7"/>
    <mergeCell ref="B8:C8"/>
    <mergeCell ref="A9:G9"/>
    <mergeCell ref="B10:C10"/>
    <mergeCell ref="B25:C25"/>
    <mergeCell ref="B26:C26"/>
    <mergeCell ref="A35:A37"/>
    <mergeCell ref="B27:C27"/>
    <mergeCell ref="A28:C28"/>
    <mergeCell ref="A29:A31"/>
    <mergeCell ref="A32:C32"/>
    <mergeCell ref="A33:C33"/>
    <mergeCell ref="A34:C34"/>
    <mergeCell ref="A24:G24"/>
    <mergeCell ref="B14:C14"/>
    <mergeCell ref="A20:C20"/>
    <mergeCell ref="A21:A23"/>
    <mergeCell ref="E1:G1"/>
    <mergeCell ref="A3:G3"/>
    <mergeCell ref="A4:G4"/>
    <mergeCell ref="A5:G5"/>
    <mergeCell ref="C1:D1"/>
    <mergeCell ref="B11:C1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C22">
      <selection activeCell="H41" sqref="H41"/>
    </sheetView>
  </sheetViews>
  <sheetFormatPr defaultColWidth="11.28125" defaultRowHeight="12.75"/>
  <cols>
    <col min="1" max="1" width="6.140625" style="149" customWidth="1"/>
    <col min="2" max="2" width="44.57421875" style="149" customWidth="1"/>
    <col min="3" max="6" width="14.421875" style="149" customWidth="1"/>
    <col min="7" max="7" width="6.140625" style="149" customWidth="1"/>
    <col min="8" max="8" width="42.421875" style="149" customWidth="1"/>
    <col min="9" max="12" width="14.421875" style="149" customWidth="1"/>
    <col min="13" max="16384" width="11.28125" style="149" customWidth="1"/>
  </cols>
  <sheetData>
    <row r="1" spans="9:12" ht="15">
      <c r="I1" s="150"/>
      <c r="J1" s="150"/>
      <c r="K1" s="150"/>
      <c r="L1" s="150"/>
    </row>
    <row r="2" spans="9:12" ht="15.75">
      <c r="I2" s="151"/>
      <c r="J2" s="151"/>
      <c r="K2" s="151"/>
      <c r="L2" s="151" t="s">
        <v>211</v>
      </c>
    </row>
    <row r="3" spans="1:12" s="154" customFormat="1" ht="48" customHeight="1">
      <c r="A3" s="152" t="s">
        <v>212</v>
      </c>
      <c r="B3" s="153" t="s">
        <v>213</v>
      </c>
      <c r="C3" s="152" t="s">
        <v>358</v>
      </c>
      <c r="D3" s="152" t="s">
        <v>363</v>
      </c>
      <c r="E3" s="152" t="s">
        <v>345</v>
      </c>
      <c r="F3" s="152" t="s">
        <v>360</v>
      </c>
      <c r="G3" s="152" t="s">
        <v>212</v>
      </c>
      <c r="H3" s="153" t="s">
        <v>214</v>
      </c>
      <c r="I3" s="152" t="s">
        <v>358</v>
      </c>
      <c r="J3" s="152" t="s">
        <v>363</v>
      </c>
      <c r="K3" s="152" t="s">
        <v>345</v>
      </c>
      <c r="L3" s="152" t="s">
        <v>360</v>
      </c>
    </row>
    <row r="4" spans="1:12" s="154" customFormat="1" ht="15.75">
      <c r="A4" s="155"/>
      <c r="B4" s="156" t="s">
        <v>215</v>
      </c>
      <c r="C4" s="155"/>
      <c r="D4" s="155"/>
      <c r="E4" s="155"/>
      <c r="F4" s="155"/>
      <c r="G4" s="155"/>
      <c r="H4" s="156" t="s">
        <v>216</v>
      </c>
      <c r="I4" s="155"/>
      <c r="J4" s="155"/>
      <c r="K4" s="155"/>
      <c r="L4" s="155"/>
    </row>
    <row r="5" spans="1:12" s="154" customFormat="1" ht="15.75">
      <c r="A5" s="157" t="s">
        <v>3</v>
      </c>
      <c r="B5" s="158" t="s">
        <v>21</v>
      </c>
      <c r="C5" s="159">
        <v>102929</v>
      </c>
      <c r="D5" s="159">
        <v>-5142</v>
      </c>
      <c r="E5" s="159">
        <v>6023</v>
      </c>
      <c r="F5" s="159">
        <f>SUM(C5:E5)</f>
        <v>103810</v>
      </c>
      <c r="G5" s="160" t="s">
        <v>1</v>
      </c>
      <c r="H5" s="161" t="s">
        <v>216</v>
      </c>
      <c r="I5" s="161">
        <f>SUM(I6:I9,I14)</f>
        <v>560393</v>
      </c>
      <c r="J5" s="161">
        <f>SUM(J6:J9,J14)</f>
        <v>35198</v>
      </c>
      <c r="K5" s="161">
        <f>SUM(K6:K9,K14)</f>
        <v>58372</v>
      </c>
      <c r="L5" s="161">
        <f>SUM(I5:K5)</f>
        <v>653963</v>
      </c>
    </row>
    <row r="6" spans="1:12" s="154" customFormat="1" ht="15.75">
      <c r="A6" s="157" t="s">
        <v>4</v>
      </c>
      <c r="B6" s="158" t="s">
        <v>313</v>
      </c>
      <c r="C6" s="159">
        <v>50000</v>
      </c>
      <c r="D6" s="159"/>
      <c r="E6" s="159"/>
      <c r="F6" s="159">
        <f>SUM(C6:E6)</f>
        <v>50000</v>
      </c>
      <c r="G6" s="162" t="s">
        <v>217</v>
      </c>
      <c r="H6" s="163" t="s">
        <v>218</v>
      </c>
      <c r="I6" s="163">
        <v>209240</v>
      </c>
      <c r="J6" s="163">
        <v>4003</v>
      </c>
      <c r="K6" s="163">
        <v>9144</v>
      </c>
      <c r="L6" s="161">
        <f>SUM(I6:K6)</f>
        <v>222387</v>
      </c>
    </row>
    <row r="7" spans="1:12" ht="15">
      <c r="A7" s="157" t="s">
        <v>10</v>
      </c>
      <c r="B7" s="158" t="s">
        <v>219</v>
      </c>
      <c r="C7" s="159">
        <v>412948</v>
      </c>
      <c r="D7" s="159">
        <v>39670</v>
      </c>
      <c r="E7" s="159">
        <v>6761</v>
      </c>
      <c r="F7" s="159">
        <f>SUM(C7:E7)</f>
        <v>459379</v>
      </c>
      <c r="G7" s="162" t="s">
        <v>220</v>
      </c>
      <c r="H7" s="163" t="s">
        <v>221</v>
      </c>
      <c r="I7" s="163">
        <v>46344</v>
      </c>
      <c r="J7" s="163">
        <v>1104</v>
      </c>
      <c r="K7" s="163">
        <v>2388</v>
      </c>
      <c r="L7" s="161">
        <f>SUM(I7:K7)</f>
        <v>49836</v>
      </c>
    </row>
    <row r="8" spans="1:12" s="154" customFormat="1" ht="15.75">
      <c r="A8" s="157" t="s">
        <v>20</v>
      </c>
      <c r="B8" s="158" t="s">
        <v>222</v>
      </c>
      <c r="C8" s="159">
        <v>24</v>
      </c>
      <c r="D8" s="159">
        <v>585</v>
      </c>
      <c r="E8" s="159"/>
      <c r="F8" s="159">
        <f>SUM(C8:E8)</f>
        <v>609</v>
      </c>
      <c r="G8" s="162" t="s">
        <v>223</v>
      </c>
      <c r="H8" s="164" t="s">
        <v>224</v>
      </c>
      <c r="I8" s="164">
        <v>213979</v>
      </c>
      <c r="J8" s="164">
        <v>30091</v>
      </c>
      <c r="K8" s="164">
        <v>28436</v>
      </c>
      <c r="L8" s="161">
        <f>SUM(I8:K8)</f>
        <v>272506</v>
      </c>
    </row>
    <row r="9" spans="1:12" ht="15">
      <c r="A9" s="157"/>
      <c r="B9" s="158"/>
      <c r="C9" s="159"/>
      <c r="D9" s="159"/>
      <c r="E9" s="159"/>
      <c r="F9" s="159"/>
      <c r="G9" s="162" t="s">
        <v>225</v>
      </c>
      <c r="H9" s="163" t="s">
        <v>226</v>
      </c>
      <c r="I9" s="165">
        <f>SUM(I10:I13)</f>
        <v>90830</v>
      </c>
      <c r="J9" s="165">
        <f>SUM(J10:J13)</f>
        <v>0</v>
      </c>
      <c r="K9" s="165">
        <f>SUM(K10:K13)</f>
        <v>18404</v>
      </c>
      <c r="L9" s="161">
        <f>SUM(I9:K9)</f>
        <v>109234</v>
      </c>
    </row>
    <row r="10" spans="1:12" ht="33.75" customHeight="1">
      <c r="A10" s="157"/>
      <c r="B10" s="166"/>
      <c r="C10" s="159"/>
      <c r="D10" s="159"/>
      <c r="E10" s="159"/>
      <c r="F10" s="159"/>
      <c r="G10" s="167" t="s">
        <v>227</v>
      </c>
      <c r="H10" s="168" t="s">
        <v>219</v>
      </c>
      <c r="I10" s="169">
        <v>0</v>
      </c>
      <c r="J10" s="169">
        <v>0</v>
      </c>
      <c r="K10" s="169"/>
      <c r="L10" s="169">
        <f aca="true" t="shared" si="0" ref="L10:L21">SUM(I10:J10)</f>
        <v>0</v>
      </c>
    </row>
    <row r="11" spans="1:12" ht="33.75" customHeight="1">
      <c r="A11" s="157" t="s">
        <v>228</v>
      </c>
      <c r="B11" s="170" t="s">
        <v>229</v>
      </c>
      <c r="C11" s="171">
        <f>SUM(C5:C10)</f>
        <v>565901</v>
      </c>
      <c r="D11" s="171">
        <f>SUM(D5:D10)</f>
        <v>35113</v>
      </c>
      <c r="E11" s="171">
        <f>SUM(E5:E10)</f>
        <v>12784</v>
      </c>
      <c r="F11" s="171">
        <f>SUM(F5:F10)</f>
        <v>613798</v>
      </c>
      <c r="G11" s="167" t="s">
        <v>230</v>
      </c>
      <c r="H11" s="168" t="s">
        <v>231</v>
      </c>
      <c r="I11" s="172">
        <v>1540</v>
      </c>
      <c r="J11" s="172"/>
      <c r="K11" s="172"/>
      <c r="L11" s="169">
        <f t="shared" si="0"/>
        <v>1540</v>
      </c>
    </row>
    <row r="12" spans="1:12" ht="30">
      <c r="A12" s="157" t="s">
        <v>232</v>
      </c>
      <c r="B12" s="166" t="s">
        <v>233</v>
      </c>
      <c r="C12" s="173">
        <v>0</v>
      </c>
      <c r="D12" s="173">
        <v>0</v>
      </c>
      <c r="E12" s="173">
        <v>43434</v>
      </c>
      <c r="F12" s="173">
        <f>SUM(C12:E12)</f>
        <v>43434</v>
      </c>
      <c r="G12" s="167" t="s">
        <v>234</v>
      </c>
      <c r="H12" s="168" t="s">
        <v>235</v>
      </c>
      <c r="I12" s="172">
        <v>89290</v>
      </c>
      <c r="J12" s="172"/>
      <c r="K12" s="172">
        <v>18404</v>
      </c>
      <c r="L12" s="169">
        <f>SUM(I12:K12)</f>
        <v>107694</v>
      </c>
    </row>
    <row r="13" spans="1:12" ht="15.75">
      <c r="A13" s="157"/>
      <c r="B13" s="174" t="s">
        <v>236</v>
      </c>
      <c r="C13" s="171">
        <f>C11+C12</f>
        <v>565901</v>
      </c>
      <c r="D13" s="171">
        <f>D11+D12</f>
        <v>35113</v>
      </c>
      <c r="E13" s="171">
        <f>E11+E12</f>
        <v>56218</v>
      </c>
      <c r="F13" s="171">
        <f>F11+F12</f>
        <v>657232</v>
      </c>
      <c r="G13" s="167" t="s">
        <v>237</v>
      </c>
      <c r="H13" s="175" t="s">
        <v>238</v>
      </c>
      <c r="I13" s="175">
        <v>0</v>
      </c>
      <c r="J13" s="175"/>
      <c r="K13" s="175"/>
      <c r="L13" s="169">
        <f t="shared" si="0"/>
        <v>0</v>
      </c>
    </row>
    <row r="14" spans="1:12" ht="15">
      <c r="A14" s="157"/>
      <c r="B14" s="158"/>
      <c r="C14" s="173"/>
      <c r="D14" s="173"/>
      <c r="E14" s="173"/>
      <c r="F14" s="173"/>
      <c r="G14" s="162" t="s">
        <v>239</v>
      </c>
      <c r="H14" s="163" t="s">
        <v>193</v>
      </c>
      <c r="I14" s="165">
        <v>0</v>
      </c>
      <c r="J14" s="165">
        <v>0</v>
      </c>
      <c r="K14" s="165"/>
      <c r="L14" s="165">
        <f t="shared" si="0"/>
        <v>0</v>
      </c>
    </row>
    <row r="15" spans="1:12" ht="15">
      <c r="A15" s="157"/>
      <c r="B15" s="158"/>
      <c r="C15" s="173"/>
      <c r="D15" s="173"/>
      <c r="E15" s="173"/>
      <c r="F15" s="173"/>
      <c r="G15" s="160" t="s">
        <v>240</v>
      </c>
      <c r="H15" s="176" t="s">
        <v>241</v>
      </c>
      <c r="I15" s="177">
        <v>0</v>
      </c>
      <c r="J15" s="177">
        <v>0</v>
      </c>
      <c r="K15" s="177"/>
      <c r="L15" s="177">
        <f t="shared" si="0"/>
        <v>0</v>
      </c>
    </row>
    <row r="16" spans="1:12" ht="15.75">
      <c r="A16" s="157"/>
      <c r="B16" s="174" t="s">
        <v>242</v>
      </c>
      <c r="C16" s="171">
        <f>SUM(C17)</f>
        <v>0</v>
      </c>
      <c r="D16" s="171">
        <f>SUM(D17)</f>
        <v>0</v>
      </c>
      <c r="E16" s="171"/>
      <c r="F16" s="171">
        <f>SUM(F17)</f>
        <v>0</v>
      </c>
      <c r="G16" s="160" t="s">
        <v>243</v>
      </c>
      <c r="H16" s="161" t="s">
        <v>244</v>
      </c>
      <c r="I16" s="161">
        <f>SUM(I17:I18)</f>
        <v>5508</v>
      </c>
      <c r="J16" s="161">
        <f>SUM(J17:J18)</f>
        <v>0</v>
      </c>
      <c r="K16" s="161">
        <f>SUM(K17:K18)</f>
        <v>-2239</v>
      </c>
      <c r="L16" s="161">
        <f>SUM(I16:K16)</f>
        <v>3269</v>
      </c>
    </row>
    <row r="17" spans="1:12" ht="60">
      <c r="A17" s="157" t="s">
        <v>245</v>
      </c>
      <c r="B17" s="166" t="s">
        <v>246</v>
      </c>
      <c r="C17" s="159">
        <v>0</v>
      </c>
      <c r="D17" s="159">
        <v>0</v>
      </c>
      <c r="E17" s="159"/>
      <c r="F17" s="159">
        <v>0</v>
      </c>
      <c r="G17" s="162" t="s">
        <v>247</v>
      </c>
      <c r="H17" s="163" t="s">
        <v>248</v>
      </c>
      <c r="I17" s="163">
        <v>0</v>
      </c>
      <c r="J17" s="163">
        <v>0</v>
      </c>
      <c r="K17" s="163"/>
      <c r="L17" s="163">
        <f t="shared" si="0"/>
        <v>0</v>
      </c>
    </row>
    <row r="18" spans="1:12" ht="15.75">
      <c r="A18" s="178"/>
      <c r="B18" s="179"/>
      <c r="C18" s="180"/>
      <c r="D18" s="180"/>
      <c r="E18" s="180"/>
      <c r="F18" s="180"/>
      <c r="G18" s="162" t="s">
        <v>249</v>
      </c>
      <c r="H18" s="163" t="s">
        <v>314</v>
      </c>
      <c r="I18" s="163">
        <v>5508</v>
      </c>
      <c r="J18" s="163"/>
      <c r="K18" s="163">
        <v>-2239</v>
      </c>
      <c r="L18" s="163">
        <f>SUM(I18:K18)</f>
        <v>3269</v>
      </c>
    </row>
    <row r="19" spans="1:12" ht="15.75">
      <c r="A19" s="178"/>
      <c r="B19" s="179"/>
      <c r="C19" s="180"/>
      <c r="D19" s="180"/>
      <c r="E19" s="180"/>
      <c r="F19" s="180"/>
      <c r="G19" s="181" t="s">
        <v>250</v>
      </c>
      <c r="H19" s="176" t="s">
        <v>251</v>
      </c>
      <c r="I19" s="176">
        <f>SUM(I20:I21)</f>
        <v>0</v>
      </c>
      <c r="J19" s="176">
        <f>SUM(J20:J21)</f>
        <v>0</v>
      </c>
      <c r="K19" s="176"/>
      <c r="L19" s="176">
        <f>SUM(L20:L21)</f>
        <v>0</v>
      </c>
    </row>
    <row r="20" spans="1:12" ht="15.75">
      <c r="A20" s="178"/>
      <c r="B20" s="179"/>
      <c r="C20" s="180"/>
      <c r="D20" s="180"/>
      <c r="E20" s="180"/>
      <c r="F20" s="180"/>
      <c r="G20" s="162" t="s">
        <v>252</v>
      </c>
      <c r="H20" s="163" t="s">
        <v>253</v>
      </c>
      <c r="I20" s="163">
        <v>0</v>
      </c>
      <c r="J20" s="163">
        <v>0</v>
      </c>
      <c r="K20" s="163"/>
      <c r="L20" s="163">
        <f t="shared" si="0"/>
        <v>0</v>
      </c>
    </row>
    <row r="21" spans="1:12" ht="15.75">
      <c r="A21" s="178"/>
      <c r="B21" s="179"/>
      <c r="C21" s="180"/>
      <c r="D21" s="180"/>
      <c r="E21" s="180"/>
      <c r="F21" s="180"/>
      <c r="G21" s="162" t="s">
        <v>254</v>
      </c>
      <c r="H21" s="163" t="s">
        <v>255</v>
      </c>
      <c r="I21" s="163">
        <v>0</v>
      </c>
      <c r="J21" s="163">
        <v>0</v>
      </c>
      <c r="K21" s="163"/>
      <c r="L21" s="163">
        <f t="shared" si="0"/>
        <v>0</v>
      </c>
    </row>
    <row r="22" spans="1:12" s="184" customFormat="1" ht="15.75">
      <c r="A22" s="182"/>
      <c r="B22" s="182" t="s">
        <v>256</v>
      </c>
      <c r="C22" s="182">
        <f>SUM(C13,C16)</f>
        <v>565901</v>
      </c>
      <c r="D22" s="182">
        <f>SUM(D13,D16)</f>
        <v>35113</v>
      </c>
      <c r="E22" s="182">
        <f>SUM(E13,E16)</f>
        <v>56218</v>
      </c>
      <c r="F22" s="182">
        <f>SUM(F13,F16)</f>
        <v>657232</v>
      </c>
      <c r="G22" s="183"/>
      <c r="H22" s="182" t="s">
        <v>257</v>
      </c>
      <c r="I22" s="182">
        <f>SUM(I5,I15,I16,I19)</f>
        <v>565901</v>
      </c>
      <c r="J22" s="182">
        <f>SUM(J5,J15,J16,J19)</f>
        <v>35198</v>
      </c>
      <c r="K22" s="182">
        <f>SUM(K5,K15,K16,K19)</f>
        <v>56133</v>
      </c>
      <c r="L22" s="182">
        <f>SUM(L5,L15,L16,L19)</f>
        <v>657232</v>
      </c>
    </row>
    <row r="23" spans="1:12" ht="15.75">
      <c r="A23" s="157"/>
      <c r="B23" s="155"/>
      <c r="C23" s="155"/>
      <c r="D23" s="155"/>
      <c r="E23" s="155"/>
      <c r="F23" s="155"/>
      <c r="G23" s="157"/>
      <c r="H23" s="173"/>
      <c r="I23" s="173"/>
      <c r="J23" s="173"/>
      <c r="K23" s="173"/>
      <c r="L23" s="173"/>
    </row>
    <row r="24" spans="1:12" ht="15.75">
      <c r="A24" s="157"/>
      <c r="B24" s="156" t="s">
        <v>258</v>
      </c>
      <c r="C24" s="155"/>
      <c r="D24" s="155"/>
      <c r="E24" s="155"/>
      <c r="F24" s="155"/>
      <c r="G24" s="171" t="s">
        <v>8</v>
      </c>
      <c r="H24" s="185" t="s">
        <v>259</v>
      </c>
      <c r="I24" s="171">
        <f>SUM(I25:I27)</f>
        <v>584235</v>
      </c>
      <c r="J24" s="171">
        <f>SUM(J25:J27)</f>
        <v>31631</v>
      </c>
      <c r="K24" s="171">
        <f>SUM(K25:K27)</f>
        <v>282472</v>
      </c>
      <c r="L24" s="171">
        <f>SUM(L25:L27)</f>
        <v>898338</v>
      </c>
    </row>
    <row r="25" spans="1:12" ht="15">
      <c r="A25" s="157"/>
      <c r="B25" s="157" t="s">
        <v>312</v>
      </c>
      <c r="C25" s="173">
        <v>0</v>
      </c>
      <c r="D25" s="173"/>
      <c r="E25" s="173"/>
      <c r="F25" s="159">
        <f aca="true" t="shared" si="1" ref="F25:F30">SUM(C25:D25)</f>
        <v>0</v>
      </c>
      <c r="G25" s="162" t="s">
        <v>260</v>
      </c>
      <c r="H25" s="186" t="s">
        <v>261</v>
      </c>
      <c r="I25" s="186">
        <v>496175</v>
      </c>
      <c r="J25" s="186">
        <v>31594</v>
      </c>
      <c r="K25" s="186">
        <v>280472</v>
      </c>
      <c r="L25" s="186">
        <f>SUM(I25:K25)</f>
        <v>808241</v>
      </c>
    </row>
    <row r="26" spans="1:12" ht="15">
      <c r="A26" s="157"/>
      <c r="B26" s="173" t="s">
        <v>262</v>
      </c>
      <c r="C26" s="173">
        <v>434212</v>
      </c>
      <c r="D26" s="173">
        <v>202</v>
      </c>
      <c r="E26" s="173">
        <v>280172</v>
      </c>
      <c r="F26" s="159">
        <f>SUM(C26:E26)</f>
        <v>714586</v>
      </c>
      <c r="G26" s="162" t="s">
        <v>263</v>
      </c>
      <c r="H26" s="186" t="s">
        <v>264</v>
      </c>
      <c r="I26" s="186">
        <v>88060</v>
      </c>
      <c r="J26" s="186"/>
      <c r="K26" s="186"/>
      <c r="L26" s="186">
        <f>SUM(I26:J26)</f>
        <v>88060</v>
      </c>
    </row>
    <row r="27" spans="1:12" ht="15">
      <c r="A27" s="157"/>
      <c r="B27" s="159" t="s">
        <v>265</v>
      </c>
      <c r="C27" s="173">
        <v>3873</v>
      </c>
      <c r="D27" s="173"/>
      <c r="E27" s="173">
        <v>7978</v>
      </c>
      <c r="F27" s="159">
        <f>SUM(C27:E27)</f>
        <v>11851</v>
      </c>
      <c r="G27" s="162" t="s">
        <v>266</v>
      </c>
      <c r="H27" s="186" t="s">
        <v>205</v>
      </c>
      <c r="I27" s="186">
        <f>SUM(I28:I30)</f>
        <v>0</v>
      </c>
      <c r="J27" s="186">
        <f>SUM(J28:J30)</f>
        <v>37</v>
      </c>
      <c r="K27" s="186">
        <f>SUM(K28:K30)</f>
        <v>2000</v>
      </c>
      <c r="L27" s="186">
        <f>SUM(L28:L30)</f>
        <v>2037</v>
      </c>
    </row>
    <row r="28" spans="1:12" ht="15">
      <c r="A28" s="157"/>
      <c r="B28" s="173" t="s">
        <v>267</v>
      </c>
      <c r="C28" s="173">
        <v>5406</v>
      </c>
      <c r="D28" s="173">
        <v>85</v>
      </c>
      <c r="E28" s="173"/>
      <c r="F28" s="159">
        <f t="shared" si="1"/>
        <v>5491</v>
      </c>
      <c r="G28" s="167" t="s">
        <v>268</v>
      </c>
      <c r="H28" s="187" t="s">
        <v>269</v>
      </c>
      <c r="I28" s="187">
        <v>0</v>
      </c>
      <c r="J28" s="187"/>
      <c r="K28" s="187"/>
      <c r="L28" s="187">
        <f>SUM(I28:J28)</f>
        <v>0</v>
      </c>
    </row>
    <row r="29" spans="1:12" ht="15">
      <c r="A29" s="157"/>
      <c r="B29" s="159" t="s">
        <v>270</v>
      </c>
      <c r="C29" s="173">
        <v>97077</v>
      </c>
      <c r="D29" s="173"/>
      <c r="E29" s="173">
        <v>0</v>
      </c>
      <c r="F29" s="159">
        <f>SUM(C29:E29)</f>
        <v>97077</v>
      </c>
      <c r="G29" s="167" t="s">
        <v>271</v>
      </c>
      <c r="H29" s="187" t="s">
        <v>272</v>
      </c>
      <c r="I29" s="187">
        <v>0</v>
      </c>
      <c r="J29" s="187">
        <v>37</v>
      </c>
      <c r="K29" s="187">
        <v>2000</v>
      </c>
      <c r="L29" s="187">
        <f>SUM(I29:K29)</f>
        <v>2037</v>
      </c>
    </row>
    <row r="30" spans="1:12" ht="15">
      <c r="A30" s="157"/>
      <c r="B30" s="159" t="s">
        <v>273</v>
      </c>
      <c r="C30" s="173">
        <v>39415</v>
      </c>
      <c r="D30" s="173"/>
      <c r="E30" s="173"/>
      <c r="F30" s="159">
        <f t="shared" si="1"/>
        <v>39415</v>
      </c>
      <c r="G30" s="167" t="s">
        <v>274</v>
      </c>
      <c r="H30" s="168" t="s">
        <v>275</v>
      </c>
      <c r="I30" s="187">
        <v>0</v>
      </c>
      <c r="J30" s="187"/>
      <c r="K30" s="187"/>
      <c r="L30" s="187">
        <f>SUM(I30:J30)</f>
        <v>0</v>
      </c>
    </row>
    <row r="31" spans="1:12" ht="15.75">
      <c r="A31" s="157"/>
      <c r="B31" s="171" t="s">
        <v>276</v>
      </c>
      <c r="C31" s="171">
        <f>SUM(C25:C30)</f>
        <v>579983</v>
      </c>
      <c r="D31" s="171">
        <f>SUM(D25:D30)</f>
        <v>287</v>
      </c>
      <c r="E31" s="171">
        <f>SUM(E25:E30)</f>
        <v>288150</v>
      </c>
      <c r="F31" s="171">
        <f>SUM(F25:F30)</f>
        <v>868420</v>
      </c>
      <c r="G31" s="160" t="s">
        <v>240</v>
      </c>
      <c r="H31" s="188" t="s">
        <v>277</v>
      </c>
      <c r="I31" s="171">
        <f>SUM(I32:I33)</f>
        <v>39415</v>
      </c>
      <c r="J31" s="171">
        <f>SUM(J32:J33)</f>
        <v>0</v>
      </c>
      <c r="K31" s="171"/>
      <c r="L31" s="171">
        <f>SUM(L32:L33)</f>
        <v>39415</v>
      </c>
    </row>
    <row r="32" spans="1:12" ht="15">
      <c r="A32" s="157"/>
      <c r="B32" s="159" t="s">
        <v>278</v>
      </c>
      <c r="C32" s="173">
        <v>20107</v>
      </c>
      <c r="D32" s="173"/>
      <c r="E32" s="173">
        <v>-8125</v>
      </c>
      <c r="F32" s="159">
        <f>SUM(C32:E32)</f>
        <v>11982</v>
      </c>
      <c r="G32" s="157"/>
      <c r="H32" s="157" t="s">
        <v>279</v>
      </c>
      <c r="I32" s="173">
        <v>35693</v>
      </c>
      <c r="J32" s="173"/>
      <c r="K32" s="173"/>
      <c r="L32" s="173">
        <f>SUM(I32:J32)</f>
        <v>35693</v>
      </c>
    </row>
    <row r="33" spans="1:12" ht="15.75">
      <c r="A33" s="157"/>
      <c r="B33" s="171" t="s">
        <v>280</v>
      </c>
      <c r="C33" s="171">
        <f>C31+C32</f>
        <v>600090</v>
      </c>
      <c r="D33" s="171">
        <f>D31+D32</f>
        <v>287</v>
      </c>
      <c r="E33" s="171">
        <f>E31+E32</f>
        <v>280025</v>
      </c>
      <c r="F33" s="171">
        <f>F31+F32</f>
        <v>880402</v>
      </c>
      <c r="G33" s="157"/>
      <c r="H33" s="157" t="s">
        <v>281</v>
      </c>
      <c r="I33" s="173">
        <v>3722</v>
      </c>
      <c r="J33" s="173"/>
      <c r="K33" s="173"/>
      <c r="L33" s="173">
        <v>3722</v>
      </c>
    </row>
    <row r="34" spans="1:12" ht="15.75">
      <c r="A34" s="157"/>
      <c r="B34" s="174" t="s">
        <v>282</v>
      </c>
      <c r="C34" s="171">
        <v>28966</v>
      </c>
      <c r="D34" s="171">
        <v>31491</v>
      </c>
      <c r="E34" s="171">
        <v>2300</v>
      </c>
      <c r="F34" s="171">
        <f>SUM(C34:E34)</f>
        <v>62757</v>
      </c>
      <c r="G34" s="157"/>
      <c r="H34" s="201" t="s">
        <v>314</v>
      </c>
      <c r="I34" s="201">
        <v>5406</v>
      </c>
      <c r="J34" s="201"/>
      <c r="K34" s="201"/>
      <c r="L34" s="201">
        <f>SUM(I34:J34)</f>
        <v>5406</v>
      </c>
    </row>
    <row r="35" spans="1:12" s="190" customFormat="1" ht="15.75">
      <c r="A35" s="183"/>
      <c r="B35" s="182" t="s">
        <v>283</v>
      </c>
      <c r="C35" s="189">
        <f>C33+C34</f>
        <v>629056</v>
      </c>
      <c r="D35" s="189">
        <f>D33+D34</f>
        <v>31778</v>
      </c>
      <c r="E35" s="189">
        <f>E33+E34</f>
        <v>282325</v>
      </c>
      <c r="F35" s="189">
        <f>F33+F34</f>
        <v>943159</v>
      </c>
      <c r="G35" s="183"/>
      <c r="H35" s="182" t="s">
        <v>284</v>
      </c>
      <c r="I35" s="189">
        <f>SUM(I24,I31,I34)</f>
        <v>629056</v>
      </c>
      <c r="J35" s="189">
        <f>SUM(J24,J31,J34)</f>
        <v>31631</v>
      </c>
      <c r="K35" s="189">
        <f>SUM(K24,K31,K34)</f>
        <v>282472</v>
      </c>
      <c r="L35" s="189">
        <f>SUM(L24,L31,L34)</f>
        <v>943159</v>
      </c>
    </row>
    <row r="36" spans="1:12" ht="15.75">
      <c r="A36" s="157"/>
      <c r="B36" s="155"/>
      <c r="C36" s="155"/>
      <c r="D36" s="155"/>
      <c r="E36" s="155"/>
      <c r="F36" s="155"/>
      <c r="G36" s="157"/>
      <c r="H36" s="173"/>
      <c r="I36" s="173"/>
      <c r="J36" s="173"/>
      <c r="K36" s="173"/>
      <c r="L36" s="173"/>
    </row>
    <row r="37" spans="1:12" s="193" customFormat="1" ht="15.75">
      <c r="A37" s="191"/>
      <c r="B37" s="192" t="s">
        <v>285</v>
      </c>
      <c r="C37" s="192">
        <f>C22+C35</f>
        <v>1194957</v>
      </c>
      <c r="D37" s="192">
        <f>D22+D35</f>
        <v>66891</v>
      </c>
      <c r="E37" s="192">
        <f>E22+E35</f>
        <v>338543</v>
      </c>
      <c r="F37" s="192">
        <f>F22+F35</f>
        <v>1600391</v>
      </c>
      <c r="G37" s="191"/>
      <c r="H37" s="192" t="s">
        <v>286</v>
      </c>
      <c r="I37" s="192">
        <f>I22+I35</f>
        <v>1194957</v>
      </c>
      <c r="J37" s="192">
        <f>J22+J35</f>
        <v>66829</v>
      </c>
      <c r="K37" s="192">
        <f>K22+K35</f>
        <v>338605</v>
      </c>
      <c r="L37" s="192">
        <f>L22+L35</f>
        <v>1600391</v>
      </c>
    </row>
  </sheetData>
  <sheetProtection/>
  <printOptions horizontalCentered="1" verticalCentered="1"/>
  <pageMargins left="0.7874015748031497" right="0.7874015748031497" top="0.8661417322834646" bottom="0.984251968503937" header="0.5511811023622047" footer="0.5118110236220472"/>
  <pageSetup horizontalDpi="600" verticalDpi="600" orientation="landscape" paperSize="9" scale="58" r:id="rId1"/>
  <headerFooter alignWithMargins="0">
    <oddHeader>&amp;C&amp;"Arial CE,Félkövér"&amp;14Mikepércs Község Önkormányzat
bevételeinek és kiadásainak 2013. évi költségvetési mérlege II. módosítás&amp;R4.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60" workbookViewId="0" topLeftCell="A12">
      <selection activeCell="G41" sqref="G41"/>
    </sheetView>
  </sheetViews>
  <sheetFormatPr defaultColWidth="9.140625" defaultRowHeight="12.75"/>
  <cols>
    <col min="1" max="1" width="46.00390625" style="336" customWidth="1"/>
    <col min="2" max="2" width="11.7109375" style="336" customWidth="1"/>
    <col min="3" max="3" width="15.00390625" style="336" customWidth="1"/>
    <col min="4" max="16384" width="9.140625" style="336" customWidth="1"/>
  </cols>
  <sheetData>
    <row r="1" spans="2:3" ht="12.75">
      <c r="B1" s="337"/>
      <c r="C1" s="337"/>
    </row>
    <row r="2" ht="12.75">
      <c r="C2" s="337" t="s">
        <v>371</v>
      </c>
    </row>
    <row r="3" ht="13.5" thickBot="1">
      <c r="C3" s="338" t="s">
        <v>135</v>
      </c>
    </row>
    <row r="4" spans="1:3" ht="13.5" thickBot="1">
      <c r="A4" s="339" t="s">
        <v>372</v>
      </c>
      <c r="B4" s="340"/>
      <c r="C4" s="341"/>
    </row>
    <row r="5" spans="1:3" ht="12.75">
      <c r="A5" s="342" t="s">
        <v>373</v>
      </c>
      <c r="B5" s="343"/>
      <c r="C5" s="344">
        <f>SUM(C6:C13,C15:C16,C18:C19,C21,C22,C25,C28,C31)</f>
        <v>496175</v>
      </c>
    </row>
    <row r="6" spans="1:3" ht="12.75">
      <c r="A6" s="345" t="s">
        <v>316</v>
      </c>
      <c r="B6" s="346"/>
      <c r="C6" s="347">
        <v>100</v>
      </c>
    </row>
    <row r="7" spans="1:3" ht="12.75">
      <c r="A7" s="348" t="s">
        <v>326</v>
      </c>
      <c r="B7" s="349"/>
      <c r="C7" s="350">
        <v>14061</v>
      </c>
    </row>
    <row r="8" spans="1:3" ht="12.75" customHeight="1">
      <c r="A8" s="351" t="s">
        <v>152</v>
      </c>
      <c r="B8" s="346" t="s">
        <v>144</v>
      </c>
      <c r="C8" s="352">
        <v>12194</v>
      </c>
    </row>
    <row r="9" spans="1:3" ht="12.75">
      <c r="A9" s="353"/>
      <c r="B9" s="354"/>
      <c r="C9" s="352"/>
    </row>
    <row r="10" spans="1:3" ht="12.75">
      <c r="A10" s="353"/>
      <c r="B10" s="354"/>
      <c r="C10" s="352"/>
    </row>
    <row r="11" spans="1:3" ht="12.75">
      <c r="A11" s="353"/>
      <c r="B11" s="354"/>
      <c r="C11" s="352"/>
    </row>
    <row r="12" spans="1:3" ht="12.75">
      <c r="A12" s="353"/>
      <c r="B12" s="354" t="s">
        <v>140</v>
      </c>
      <c r="C12" s="352">
        <v>2152</v>
      </c>
    </row>
    <row r="13" spans="1:3" ht="12.75">
      <c r="A13" s="353"/>
      <c r="B13" s="354" t="s">
        <v>155</v>
      </c>
      <c r="C13" s="352">
        <v>3873</v>
      </c>
    </row>
    <row r="14" spans="1:3" ht="12.75">
      <c r="A14" s="355"/>
      <c r="B14" s="356" t="s">
        <v>147</v>
      </c>
      <c r="C14" s="357">
        <f>SUM(C8:C13)</f>
        <v>18219</v>
      </c>
    </row>
    <row r="15" spans="1:3" ht="12.75" customHeight="1">
      <c r="A15" s="358" t="s">
        <v>291</v>
      </c>
      <c r="B15" s="346" t="s">
        <v>144</v>
      </c>
      <c r="C15" s="359">
        <v>197374</v>
      </c>
    </row>
    <row r="16" spans="1:3" ht="12.75">
      <c r="A16" s="360"/>
      <c r="B16" s="346" t="s">
        <v>140</v>
      </c>
      <c r="C16" s="359">
        <v>10388</v>
      </c>
    </row>
    <row r="17" spans="1:3" ht="12.75">
      <c r="A17" s="361"/>
      <c r="B17" s="362" t="s">
        <v>147</v>
      </c>
      <c r="C17" s="363">
        <f>SUM(C15:C16)</f>
        <v>207762</v>
      </c>
    </row>
    <row r="18" spans="1:3" ht="12.75" customHeight="1">
      <c r="A18" s="351" t="s">
        <v>290</v>
      </c>
      <c r="B18" s="362" t="s">
        <v>144</v>
      </c>
      <c r="C18" s="352">
        <v>148541</v>
      </c>
    </row>
    <row r="19" spans="1:3" ht="12.75">
      <c r="A19" s="364"/>
      <c r="B19" s="346" t="s">
        <v>140</v>
      </c>
      <c r="C19" s="352">
        <v>9349</v>
      </c>
    </row>
    <row r="20" spans="1:3" ht="12.75">
      <c r="A20" s="365"/>
      <c r="B20" s="362" t="s">
        <v>147</v>
      </c>
      <c r="C20" s="357">
        <f>SUM(C18:C19)</f>
        <v>157890</v>
      </c>
    </row>
    <row r="21" spans="1:3" ht="12.75">
      <c r="A21" s="358" t="s">
        <v>323</v>
      </c>
      <c r="B21" s="366" t="s">
        <v>144</v>
      </c>
      <c r="C21" s="359">
        <v>83016</v>
      </c>
    </row>
    <row r="22" spans="1:3" ht="12.75">
      <c r="A22" s="360"/>
      <c r="B22" s="346" t="s">
        <v>140</v>
      </c>
      <c r="C22" s="359">
        <v>13034</v>
      </c>
    </row>
    <row r="23" spans="1:3" ht="12.75">
      <c r="A23" s="361"/>
      <c r="B23" s="362" t="s">
        <v>147</v>
      </c>
      <c r="C23" s="363">
        <v>96050</v>
      </c>
    </row>
    <row r="24" spans="1:3" ht="12.75">
      <c r="A24" s="367" t="s">
        <v>344</v>
      </c>
      <c r="B24" s="362" t="s">
        <v>144</v>
      </c>
      <c r="C24" s="368">
        <v>7539</v>
      </c>
    </row>
    <row r="25" spans="1:3" ht="12.75">
      <c r="A25" s="369"/>
      <c r="B25" s="346" t="s">
        <v>140</v>
      </c>
      <c r="C25" s="370">
        <v>1331</v>
      </c>
    </row>
    <row r="26" spans="1:3" ht="12.75">
      <c r="A26" s="371"/>
      <c r="B26" s="362" t="s">
        <v>147</v>
      </c>
      <c r="C26" s="372">
        <f>SUM(C24:C25)</f>
        <v>8870</v>
      </c>
    </row>
    <row r="27" spans="1:3" ht="12.75">
      <c r="A27" s="367" t="s">
        <v>342</v>
      </c>
      <c r="B27" s="362" t="s">
        <v>144</v>
      </c>
      <c r="C27" s="363">
        <v>12989</v>
      </c>
    </row>
    <row r="28" spans="1:3" ht="12.75">
      <c r="A28" s="369"/>
      <c r="B28" s="346" t="s">
        <v>140</v>
      </c>
      <c r="C28" s="359">
        <v>381</v>
      </c>
    </row>
    <row r="29" spans="1:3" ht="12.75">
      <c r="A29" s="371"/>
      <c r="B29" s="362" t="s">
        <v>147</v>
      </c>
      <c r="C29" s="363">
        <v>15281</v>
      </c>
    </row>
    <row r="30" spans="1:3" ht="12.75">
      <c r="A30" s="367" t="s">
        <v>343</v>
      </c>
      <c r="B30" s="362" t="s">
        <v>144</v>
      </c>
      <c r="C30" s="363">
        <v>12989</v>
      </c>
    </row>
    <row r="31" spans="1:3" ht="12.75">
      <c r="A31" s="369"/>
      <c r="B31" s="346" t="s">
        <v>140</v>
      </c>
      <c r="C31" s="359">
        <v>381</v>
      </c>
    </row>
    <row r="32" spans="1:3" ht="12.75">
      <c r="A32" s="371"/>
      <c r="B32" s="362" t="s">
        <v>147</v>
      </c>
      <c r="C32" s="363">
        <v>15281</v>
      </c>
    </row>
    <row r="33" spans="1:3" ht="12.75">
      <c r="A33" s="373" t="s">
        <v>374</v>
      </c>
      <c r="B33" s="374"/>
      <c r="C33" s="344">
        <v>0</v>
      </c>
    </row>
    <row r="34" spans="1:3" ht="12.75">
      <c r="A34" s="375"/>
      <c r="B34" s="375"/>
      <c r="C34" s="375"/>
    </row>
    <row r="35" spans="1:3" ht="12.75">
      <c r="A35" s="373" t="s">
        <v>375</v>
      </c>
      <c r="B35" s="374"/>
      <c r="C35" s="344">
        <v>0</v>
      </c>
    </row>
    <row r="36" spans="1:3" ht="12.75">
      <c r="A36" s="376" t="s">
        <v>376</v>
      </c>
      <c r="B36" s="376"/>
      <c r="C36" s="377">
        <f>C5+C33+C35</f>
        <v>496175</v>
      </c>
    </row>
  </sheetData>
  <sheetProtection/>
  <mergeCells count="11">
    <mergeCell ref="A24:A26"/>
    <mergeCell ref="A27:A29"/>
    <mergeCell ref="A30:A32"/>
    <mergeCell ref="A33:B33"/>
    <mergeCell ref="A35:B35"/>
    <mergeCell ref="A4:C4"/>
    <mergeCell ref="A5:B5"/>
    <mergeCell ref="A8:A14"/>
    <mergeCell ref="A15:A17"/>
    <mergeCell ref="A18:A20"/>
    <mergeCell ref="A21:A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&amp;C&amp;"Arial,Félkövér"&amp;12Mikepércs Község Önkormányzat                
felhalmozási kiadások előirányzatai feladatonként
2013. évi költségvetés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C22" sqref="C22"/>
    </sheetView>
  </sheetViews>
  <sheetFormatPr defaultColWidth="9.140625" defaultRowHeight="12.75"/>
  <cols>
    <col min="1" max="1" width="46.00390625" style="336" customWidth="1"/>
    <col min="2" max="2" width="11.7109375" style="336" customWidth="1"/>
    <col min="3" max="3" width="15.00390625" style="336" customWidth="1"/>
    <col min="4" max="16384" width="9.140625" style="336" customWidth="1"/>
  </cols>
  <sheetData>
    <row r="1" spans="2:3" ht="12.75">
      <c r="B1" s="378" t="s">
        <v>377</v>
      </c>
      <c r="C1" s="379"/>
    </row>
    <row r="3" ht="13.5" thickBot="1">
      <c r="C3" s="338" t="s">
        <v>135</v>
      </c>
    </row>
    <row r="4" spans="1:3" ht="13.5" thickBot="1">
      <c r="A4" s="339" t="s">
        <v>378</v>
      </c>
      <c r="B4" s="340"/>
      <c r="C4" s="341"/>
    </row>
    <row r="5" spans="1:3" ht="12.75">
      <c r="A5" s="342" t="s">
        <v>379</v>
      </c>
      <c r="B5" s="343"/>
      <c r="C5" s="344">
        <f>SUM(C6:C7,C9:C10)</f>
        <v>88060</v>
      </c>
    </row>
    <row r="6" spans="1:3" ht="12.75" customHeight="1">
      <c r="A6" s="380" t="s">
        <v>143</v>
      </c>
      <c r="B6" s="381" t="s">
        <v>144</v>
      </c>
      <c r="C6" s="382">
        <v>20475</v>
      </c>
    </row>
    <row r="7" spans="1:3" ht="12.75">
      <c r="A7" s="383"/>
      <c r="B7" s="381" t="s">
        <v>140</v>
      </c>
      <c r="C7" s="354">
        <v>2275</v>
      </c>
    </row>
    <row r="8" spans="1:3" ht="12.75">
      <c r="A8" s="384"/>
      <c r="B8" s="385" t="s">
        <v>147</v>
      </c>
      <c r="C8" s="356">
        <f>C6+C7</f>
        <v>22750</v>
      </c>
    </row>
    <row r="9" spans="1:3" ht="12.75" customHeight="1">
      <c r="A9" s="380" t="s">
        <v>149</v>
      </c>
      <c r="B9" s="381" t="s">
        <v>144</v>
      </c>
      <c r="C9" s="354">
        <v>51425</v>
      </c>
    </row>
    <row r="10" spans="1:3" ht="12.75">
      <c r="A10" s="383"/>
      <c r="B10" s="381" t="s">
        <v>140</v>
      </c>
      <c r="C10" s="354">
        <v>13885</v>
      </c>
    </row>
    <row r="11" spans="1:3" ht="12.75">
      <c r="A11" s="384"/>
      <c r="B11" s="385" t="s">
        <v>147</v>
      </c>
      <c r="C11" s="356">
        <f>C9+C10</f>
        <v>65310</v>
      </c>
    </row>
    <row r="12" spans="1:3" ht="12.75">
      <c r="A12" s="386"/>
      <c r="B12" s="386"/>
      <c r="C12" s="387"/>
    </row>
    <row r="13" spans="1:3" ht="12.75">
      <c r="A13" s="388"/>
      <c r="B13" s="389"/>
      <c r="C13" s="390"/>
    </row>
    <row r="14" spans="1:3" ht="12.75">
      <c r="A14" s="373" t="s">
        <v>380</v>
      </c>
      <c r="B14" s="374"/>
      <c r="C14" s="344">
        <v>0</v>
      </c>
    </row>
    <row r="15" spans="1:3" ht="12.75">
      <c r="A15" s="375"/>
      <c r="B15" s="375"/>
      <c r="C15" s="375"/>
    </row>
    <row r="16" spans="1:3" ht="12.75">
      <c r="A16" s="373" t="s">
        <v>375</v>
      </c>
      <c r="B16" s="374"/>
      <c r="C16" s="344">
        <v>0</v>
      </c>
    </row>
    <row r="17" spans="1:3" ht="12.75">
      <c r="A17" s="391"/>
      <c r="B17" s="392"/>
      <c r="C17" s="393"/>
    </row>
    <row r="18" spans="1:3" ht="12.75">
      <c r="A18" s="394"/>
      <c r="B18" s="395"/>
      <c r="C18" s="396"/>
    </row>
    <row r="19" spans="1:3" ht="12.75">
      <c r="A19" s="376" t="s">
        <v>381</v>
      </c>
      <c r="B19" s="376"/>
      <c r="C19" s="377">
        <f>C5</f>
        <v>88060</v>
      </c>
    </row>
  </sheetData>
  <sheetProtection/>
  <mergeCells count="10">
    <mergeCell ref="A14:B14"/>
    <mergeCell ref="A16:B16"/>
    <mergeCell ref="A17:C17"/>
    <mergeCell ref="A18:C18"/>
    <mergeCell ref="B1:C1"/>
    <mergeCell ref="A4:C4"/>
    <mergeCell ref="A5:B5"/>
    <mergeCell ref="A6:A8"/>
    <mergeCell ref="A9:A11"/>
    <mergeCell ref="A13:C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&amp;C&amp;"Arial,Félkövér"&amp;12Mikepércs Község Önkormányzat 
felújítási előirányzatai célonként
2013. évi költségvetés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B46">
      <selection activeCell="E34" sqref="E34:E35"/>
    </sheetView>
  </sheetViews>
  <sheetFormatPr defaultColWidth="8.8515625" defaultRowHeight="12.75"/>
  <cols>
    <col min="1" max="1" width="54.421875" style="73" customWidth="1"/>
    <col min="2" max="4" width="9.28125" style="73" customWidth="1"/>
    <col min="5" max="5" width="10.140625" style="73" customWidth="1"/>
    <col min="6" max="6" width="2.140625" style="73" customWidth="1"/>
    <col min="7" max="7" width="46.8515625" style="73" bestFit="1" customWidth="1"/>
    <col min="8" max="8" width="14.28125" style="73" customWidth="1"/>
    <col min="9" max="12" width="10.421875" style="73" customWidth="1"/>
    <col min="13" max="16384" width="8.8515625" style="73" customWidth="1"/>
  </cols>
  <sheetData>
    <row r="1" spans="1:12" s="65" customFormat="1" ht="15">
      <c r="A1" s="316" t="s">
        <v>131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s="65" customFormat="1" ht="15.75">
      <c r="A2" s="317" t="s">
        <v>132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s="65" customFormat="1" ht="15.75">
      <c r="A3" s="317" t="s">
        <v>133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2" s="65" customFormat="1" ht="15.75">
      <c r="A4" s="317" t="s">
        <v>367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s="68" customFormat="1" ht="13.5" thickBot="1">
      <c r="A5" s="66" t="s">
        <v>134</v>
      </c>
      <c r="B5" s="66"/>
      <c r="C5" s="66"/>
      <c r="D5" s="66"/>
      <c r="E5" s="66"/>
      <c r="F5" s="67"/>
      <c r="H5" s="315"/>
      <c r="I5" s="315"/>
      <c r="J5" s="315" t="s">
        <v>135</v>
      </c>
      <c r="K5" s="315"/>
      <c r="L5" s="315"/>
    </row>
    <row r="6" spans="1:12" s="68" customFormat="1" ht="22.5" customHeight="1" thickBot="1">
      <c r="A6" s="216" t="s">
        <v>136</v>
      </c>
      <c r="B6" s="217" t="s">
        <v>361</v>
      </c>
      <c r="C6" s="217" t="s">
        <v>364</v>
      </c>
      <c r="D6" s="217" t="s">
        <v>346</v>
      </c>
      <c r="E6" s="217" t="s">
        <v>362</v>
      </c>
      <c r="F6" s="69"/>
      <c r="G6" s="218" t="s">
        <v>137</v>
      </c>
      <c r="H6" s="219"/>
      <c r="I6" s="217" t="s">
        <v>361</v>
      </c>
      <c r="J6" s="217" t="s">
        <v>364</v>
      </c>
      <c r="K6" s="217" t="s">
        <v>346</v>
      </c>
      <c r="L6" s="217" t="s">
        <v>362</v>
      </c>
    </row>
    <row r="7" spans="1:12" ht="12.75">
      <c r="A7" s="70" t="s">
        <v>138</v>
      </c>
      <c r="B7" s="71">
        <f>B9+B12+B14</f>
        <v>3873</v>
      </c>
      <c r="C7" s="71">
        <f>C9+C12+C14</f>
        <v>0</v>
      </c>
      <c r="D7" s="71">
        <f>D9+D12+D14</f>
        <v>7978</v>
      </c>
      <c r="E7" s="71">
        <f>E9+E12+E14</f>
        <v>11851</v>
      </c>
      <c r="F7" s="318"/>
      <c r="G7" s="329" t="s">
        <v>318</v>
      </c>
      <c r="H7" s="330"/>
      <c r="I7" s="72">
        <f>SUM(I8:I11,I13:I14,I16:I23,I25:I26,I31:I32,I34,I35,I39,I42,I45)</f>
        <v>584235</v>
      </c>
      <c r="J7" s="72">
        <f>SUM(J8:J11,J13:J14,J16:J23,J25:J26,J31:J32,J34,J35,J39,J42,J45,J51,J47:J48)</f>
        <v>31631</v>
      </c>
      <c r="K7" s="72">
        <f>SUM(K8:K11,K13:K14,K16:K23,K25:K26,K31:K32,K34,K35,K39,K42,K45,K47:K48,K50:K54)</f>
        <v>282472</v>
      </c>
      <c r="L7" s="72">
        <f>SUM(L8:L11,L13:L14,L16:L23,L25:L26,L31:L32,L34,L35,L39,L42,L45,L47:L48,L50:L54)</f>
        <v>898338</v>
      </c>
    </row>
    <row r="8" spans="1:12" ht="12.75">
      <c r="A8" s="74" t="s">
        <v>139</v>
      </c>
      <c r="B8" s="75">
        <f>SUM(B9)</f>
        <v>3873</v>
      </c>
      <c r="C8" s="75">
        <f>SUM(C9)</f>
        <v>0</v>
      </c>
      <c r="D8" s="75">
        <f>SUM(D9)</f>
        <v>7978</v>
      </c>
      <c r="E8" s="75">
        <f>SUM(E9)</f>
        <v>11851</v>
      </c>
      <c r="F8" s="318"/>
      <c r="G8" s="76" t="s">
        <v>316</v>
      </c>
      <c r="H8" s="77"/>
      <c r="I8" s="78">
        <v>100</v>
      </c>
      <c r="J8" s="78"/>
      <c r="K8" s="78">
        <v>673</v>
      </c>
      <c r="L8" s="78">
        <f>SUM(I8:K8)</f>
        <v>773</v>
      </c>
    </row>
    <row r="9" spans="1:12" ht="12.75">
      <c r="A9" s="79" t="s">
        <v>141</v>
      </c>
      <c r="B9" s="80">
        <v>3873</v>
      </c>
      <c r="C9" s="80"/>
      <c r="D9" s="80">
        <v>7978</v>
      </c>
      <c r="E9" s="80">
        <f>SUM(B9:D9)</f>
        <v>11851</v>
      </c>
      <c r="F9" s="318"/>
      <c r="G9" s="76" t="s">
        <v>326</v>
      </c>
      <c r="H9" s="77"/>
      <c r="I9" s="78">
        <v>14061</v>
      </c>
      <c r="J9" s="78"/>
      <c r="K9" s="78"/>
      <c r="L9" s="78">
        <f>I9+J9</f>
        <v>14061</v>
      </c>
    </row>
    <row r="10" spans="1:12" ht="12.75">
      <c r="A10" s="81" t="s">
        <v>142</v>
      </c>
      <c r="B10" s="82">
        <f>SUM(B12:B14)</f>
        <v>0</v>
      </c>
      <c r="C10" s="82">
        <f>SUM(C12:C14)</f>
        <v>0</v>
      </c>
      <c r="D10" s="82"/>
      <c r="E10" s="82">
        <f>SUM(E12:E14)</f>
        <v>0</v>
      </c>
      <c r="F10" s="318"/>
      <c r="G10" s="319" t="s">
        <v>143</v>
      </c>
      <c r="H10" s="77" t="s">
        <v>144</v>
      </c>
      <c r="I10" s="83">
        <v>20475</v>
      </c>
      <c r="J10" s="83"/>
      <c r="K10" s="83"/>
      <c r="L10" s="78">
        <f aca="true" t="shared" si="0" ref="L10:L16">I10+J10</f>
        <v>20475</v>
      </c>
    </row>
    <row r="11" spans="1:12" ht="12.75">
      <c r="A11" s="84" t="s">
        <v>145</v>
      </c>
      <c r="B11" s="85"/>
      <c r="C11" s="85"/>
      <c r="D11" s="85"/>
      <c r="E11" s="85"/>
      <c r="F11" s="318"/>
      <c r="G11" s="320"/>
      <c r="H11" s="77" t="s">
        <v>140</v>
      </c>
      <c r="I11" s="86">
        <v>2275</v>
      </c>
      <c r="J11" s="86"/>
      <c r="K11" s="86"/>
      <c r="L11" s="78">
        <f t="shared" si="0"/>
        <v>2275</v>
      </c>
    </row>
    <row r="12" spans="1:12" ht="12.75">
      <c r="A12" s="87" t="s">
        <v>146</v>
      </c>
      <c r="B12" s="85">
        <v>0</v>
      </c>
      <c r="C12" s="85">
        <v>0</v>
      </c>
      <c r="D12" s="85"/>
      <c r="E12" s="80">
        <f>B12+C12</f>
        <v>0</v>
      </c>
      <c r="F12" s="318"/>
      <c r="G12" s="321"/>
      <c r="H12" s="88" t="s">
        <v>147</v>
      </c>
      <c r="I12" s="89">
        <f>I10+I11</f>
        <v>22750</v>
      </c>
      <c r="J12" s="89"/>
      <c r="K12" s="89"/>
      <c r="L12" s="89">
        <f t="shared" si="0"/>
        <v>22750</v>
      </c>
    </row>
    <row r="13" spans="1:12" ht="12.75">
      <c r="A13" s="84" t="s">
        <v>148</v>
      </c>
      <c r="B13" s="85"/>
      <c r="C13" s="85"/>
      <c r="D13" s="85"/>
      <c r="E13" s="85"/>
      <c r="F13" s="318"/>
      <c r="G13" s="319" t="s">
        <v>149</v>
      </c>
      <c r="H13" s="77" t="s">
        <v>144</v>
      </c>
      <c r="I13" s="86">
        <v>51425</v>
      </c>
      <c r="J13" s="86"/>
      <c r="K13" s="86"/>
      <c r="L13" s="78">
        <f t="shared" si="0"/>
        <v>51425</v>
      </c>
    </row>
    <row r="14" spans="1:12" ht="12.75">
      <c r="A14" s="87" t="s">
        <v>150</v>
      </c>
      <c r="B14" s="85">
        <v>0</v>
      </c>
      <c r="C14" s="85">
        <v>0</v>
      </c>
      <c r="D14" s="85"/>
      <c r="E14" s="80">
        <f>B14+C14</f>
        <v>0</v>
      </c>
      <c r="F14" s="318"/>
      <c r="G14" s="320"/>
      <c r="H14" s="77" t="s">
        <v>140</v>
      </c>
      <c r="I14" s="86">
        <v>13885</v>
      </c>
      <c r="J14" s="86"/>
      <c r="K14" s="86"/>
      <c r="L14" s="78">
        <f t="shared" si="0"/>
        <v>13885</v>
      </c>
    </row>
    <row r="15" spans="1:12" ht="12.75">
      <c r="A15" s="87"/>
      <c r="B15" s="85"/>
      <c r="C15" s="85"/>
      <c r="D15" s="85"/>
      <c r="E15" s="85"/>
      <c r="F15" s="318"/>
      <c r="G15" s="321"/>
      <c r="H15" s="88" t="s">
        <v>147</v>
      </c>
      <c r="I15" s="89">
        <f>I13+I14</f>
        <v>65310</v>
      </c>
      <c r="J15" s="89"/>
      <c r="K15" s="89"/>
      <c r="L15" s="89">
        <f t="shared" si="0"/>
        <v>65310</v>
      </c>
    </row>
    <row r="16" spans="1:12" ht="12.75" customHeight="1">
      <c r="A16" s="90" t="s">
        <v>151</v>
      </c>
      <c r="B16" s="91">
        <f>SUM(B17,B22:B23)</f>
        <v>24678</v>
      </c>
      <c r="C16" s="91">
        <f>SUM(C17,C22:C23)</f>
        <v>202</v>
      </c>
      <c r="D16" s="91">
        <f>SUM(D17,D22:D23)</f>
        <v>504</v>
      </c>
      <c r="E16" s="91">
        <f>SUM(E17,E22:E23)</f>
        <v>25384</v>
      </c>
      <c r="F16" s="318"/>
      <c r="G16" s="319" t="s">
        <v>152</v>
      </c>
      <c r="H16" s="77" t="s">
        <v>144</v>
      </c>
      <c r="I16" s="86">
        <v>12194</v>
      </c>
      <c r="J16" s="86"/>
      <c r="K16" s="86"/>
      <c r="L16" s="78">
        <f t="shared" si="0"/>
        <v>12194</v>
      </c>
    </row>
    <row r="17" spans="1:12" ht="12.75">
      <c r="A17" s="87" t="s">
        <v>287</v>
      </c>
      <c r="B17" s="85">
        <f>SUM(B18:B21)</f>
        <v>4203</v>
      </c>
      <c r="C17" s="85">
        <f>SUM(C18:C21)</f>
        <v>176</v>
      </c>
      <c r="D17" s="85">
        <f>SUM(D18:D21)</f>
        <v>504</v>
      </c>
      <c r="E17" s="85">
        <f>SUM(E18:E21)</f>
        <v>4883</v>
      </c>
      <c r="F17" s="318"/>
      <c r="G17" s="325"/>
      <c r="H17" s="92"/>
      <c r="I17" s="86"/>
      <c r="J17" s="86"/>
      <c r="K17" s="86"/>
      <c r="L17" s="86"/>
    </row>
    <row r="18" spans="1:12" ht="12.75">
      <c r="A18" s="95" t="s">
        <v>288</v>
      </c>
      <c r="B18" s="85">
        <v>1076</v>
      </c>
      <c r="C18" s="85">
        <v>-684</v>
      </c>
      <c r="D18" s="85">
        <v>504</v>
      </c>
      <c r="E18" s="80">
        <f>SUM(B18:D18)</f>
        <v>896</v>
      </c>
      <c r="F18" s="318"/>
      <c r="G18" s="325"/>
      <c r="H18" s="92"/>
      <c r="I18" s="86"/>
      <c r="J18" s="86"/>
      <c r="K18" s="86"/>
      <c r="L18" s="86"/>
    </row>
    <row r="19" spans="1:12" ht="12.75">
      <c r="A19" s="95" t="s">
        <v>289</v>
      </c>
      <c r="B19" s="85">
        <v>3127</v>
      </c>
      <c r="C19" s="85">
        <v>-3127</v>
      </c>
      <c r="D19" s="85"/>
      <c r="E19" s="80">
        <f>B19+C19</f>
        <v>0</v>
      </c>
      <c r="F19" s="318"/>
      <c r="G19" s="325"/>
      <c r="H19" s="92"/>
      <c r="I19" s="86"/>
      <c r="J19" s="86"/>
      <c r="K19" s="86"/>
      <c r="L19" s="86"/>
    </row>
    <row r="20" spans="1:12" ht="12.75">
      <c r="A20" s="95" t="s">
        <v>351</v>
      </c>
      <c r="B20" s="85"/>
      <c r="C20" s="85">
        <v>3950</v>
      </c>
      <c r="D20" s="85"/>
      <c r="E20" s="80">
        <f>B20+C20</f>
        <v>3950</v>
      </c>
      <c r="F20" s="318"/>
      <c r="G20" s="325"/>
      <c r="H20" s="92"/>
      <c r="I20" s="86"/>
      <c r="J20" s="86"/>
      <c r="K20" s="86"/>
      <c r="L20" s="86"/>
    </row>
    <row r="21" spans="1:12" ht="12.75">
      <c r="A21" s="87" t="s">
        <v>352</v>
      </c>
      <c r="B21" s="85"/>
      <c r="C21" s="85">
        <v>37</v>
      </c>
      <c r="D21" s="85"/>
      <c r="E21" s="80">
        <f>B21+C21</f>
        <v>37</v>
      </c>
      <c r="F21" s="318"/>
      <c r="G21" s="325"/>
      <c r="H21" s="92"/>
      <c r="I21" s="86"/>
      <c r="J21" s="86"/>
      <c r="K21" s="86"/>
      <c r="L21" s="86"/>
    </row>
    <row r="22" spans="1:12" ht="12.75">
      <c r="A22" s="87" t="s">
        <v>153</v>
      </c>
      <c r="B22" s="85"/>
      <c r="C22" s="85">
        <v>26</v>
      </c>
      <c r="D22" s="85"/>
      <c r="E22" s="80">
        <f>B22+C22</f>
        <v>26</v>
      </c>
      <c r="F22" s="318"/>
      <c r="G22" s="325"/>
      <c r="H22" s="92" t="s">
        <v>140</v>
      </c>
      <c r="I22" s="86">
        <v>2152</v>
      </c>
      <c r="J22" s="86"/>
      <c r="K22" s="86"/>
      <c r="L22" s="78">
        <f aca="true" t="shared" si="1" ref="L22:L27">I22+J22</f>
        <v>2152</v>
      </c>
    </row>
    <row r="23" spans="1:12" ht="12.75">
      <c r="A23" s="87" t="s">
        <v>154</v>
      </c>
      <c r="B23" s="85">
        <f>SUM(B24)</f>
        <v>20475</v>
      </c>
      <c r="C23" s="85">
        <f>SUM(C24)</f>
        <v>0</v>
      </c>
      <c r="D23" s="85"/>
      <c r="E23" s="85">
        <f>SUM(E24)</f>
        <v>20475</v>
      </c>
      <c r="F23" s="318"/>
      <c r="G23" s="325"/>
      <c r="H23" s="92" t="s">
        <v>155</v>
      </c>
      <c r="I23" s="86">
        <v>3873</v>
      </c>
      <c r="J23" s="86"/>
      <c r="K23" s="86"/>
      <c r="L23" s="78">
        <f t="shared" si="1"/>
        <v>3873</v>
      </c>
    </row>
    <row r="24" spans="1:12" ht="12.75">
      <c r="A24" s="89" t="s">
        <v>156</v>
      </c>
      <c r="B24" s="85">
        <v>20475</v>
      </c>
      <c r="C24" s="85">
        <v>0</v>
      </c>
      <c r="D24" s="85"/>
      <c r="E24" s="80">
        <f>B24+C24</f>
        <v>20475</v>
      </c>
      <c r="F24" s="318"/>
      <c r="G24" s="326"/>
      <c r="H24" s="93" t="s">
        <v>147</v>
      </c>
      <c r="I24" s="89">
        <f>SUM(I16:I23)</f>
        <v>18219</v>
      </c>
      <c r="J24" s="89"/>
      <c r="K24" s="89"/>
      <c r="L24" s="89">
        <f t="shared" si="1"/>
        <v>18219</v>
      </c>
    </row>
    <row r="25" spans="1:12" ht="12.75">
      <c r="A25" s="90" t="s">
        <v>157</v>
      </c>
      <c r="B25" s="91">
        <f>SUM(B26,B28)</f>
        <v>5406</v>
      </c>
      <c r="C25" s="91">
        <f>SUM(C26,C28)</f>
        <v>85</v>
      </c>
      <c r="D25" s="91"/>
      <c r="E25" s="91">
        <f>SUM(E26,E28)</f>
        <v>5491</v>
      </c>
      <c r="F25" s="318"/>
      <c r="G25" s="322" t="s">
        <v>291</v>
      </c>
      <c r="H25" s="77" t="s">
        <v>144</v>
      </c>
      <c r="I25" s="98">
        <v>197374</v>
      </c>
      <c r="J25" s="98"/>
      <c r="K25" s="98"/>
      <c r="L25" s="78">
        <f t="shared" si="1"/>
        <v>197374</v>
      </c>
    </row>
    <row r="26" spans="1:12" ht="12.75">
      <c r="A26" s="81" t="s">
        <v>158</v>
      </c>
      <c r="B26" s="85"/>
      <c r="C26" s="85">
        <v>85</v>
      </c>
      <c r="D26" s="85"/>
      <c r="E26" s="85">
        <f>SUM(B26:D26)</f>
        <v>85</v>
      </c>
      <c r="F26" s="318"/>
      <c r="G26" s="323"/>
      <c r="H26" s="77" t="s">
        <v>140</v>
      </c>
      <c r="I26" s="98">
        <v>10388</v>
      </c>
      <c r="J26" s="98"/>
      <c r="K26" s="98"/>
      <c r="L26" s="78">
        <f t="shared" si="1"/>
        <v>10388</v>
      </c>
    </row>
    <row r="27" spans="1:12" ht="12.75">
      <c r="A27" s="94" t="s">
        <v>159</v>
      </c>
      <c r="B27" s="85"/>
      <c r="C27" s="85"/>
      <c r="D27" s="85"/>
      <c r="E27" s="85"/>
      <c r="F27" s="318"/>
      <c r="G27" s="324"/>
      <c r="H27" s="88" t="s">
        <v>147</v>
      </c>
      <c r="I27" s="97">
        <f>SUM(I25:I26)</f>
        <v>207762</v>
      </c>
      <c r="J27" s="97"/>
      <c r="K27" s="97"/>
      <c r="L27" s="97">
        <f t="shared" si="1"/>
        <v>207762</v>
      </c>
    </row>
    <row r="28" spans="1:12" ht="12.75">
      <c r="A28" s="81" t="s">
        <v>160</v>
      </c>
      <c r="B28" s="85">
        <f>SUM(B29:B30)</f>
        <v>5406</v>
      </c>
      <c r="C28" s="85">
        <f>SUM(C29:C30)</f>
        <v>0</v>
      </c>
      <c r="D28" s="85"/>
      <c r="E28" s="85">
        <f>SUM(E29:E30)</f>
        <v>5406</v>
      </c>
      <c r="F28" s="318"/>
      <c r="G28" s="319"/>
      <c r="H28" s="88"/>
      <c r="I28" s="95"/>
      <c r="J28" s="95"/>
      <c r="K28" s="95"/>
      <c r="L28" s="95"/>
    </row>
    <row r="29" spans="1:12" ht="12.75">
      <c r="A29" s="87" t="s">
        <v>161</v>
      </c>
      <c r="B29" s="85"/>
      <c r="C29" s="85"/>
      <c r="D29" s="85"/>
      <c r="E29" s="85"/>
      <c r="F29" s="318"/>
      <c r="G29" s="320"/>
      <c r="H29" s="77"/>
      <c r="I29" s="86"/>
      <c r="J29" s="86"/>
      <c r="K29" s="86"/>
      <c r="L29" s="86"/>
    </row>
    <row r="30" spans="1:12" ht="12.75">
      <c r="A30" s="96" t="s">
        <v>162</v>
      </c>
      <c r="B30" s="85">
        <v>5406</v>
      </c>
      <c r="C30" s="85">
        <v>0</v>
      </c>
      <c r="D30" s="85"/>
      <c r="E30" s="80">
        <f>B30+C30</f>
        <v>5406</v>
      </c>
      <c r="F30" s="318"/>
      <c r="G30" s="321"/>
      <c r="H30" s="88"/>
      <c r="I30" s="89"/>
      <c r="J30" s="89"/>
      <c r="K30" s="89"/>
      <c r="L30" s="89"/>
    </row>
    <row r="31" spans="1:12" ht="12.75">
      <c r="A31" s="90" t="s">
        <v>163</v>
      </c>
      <c r="B31" s="90">
        <f>SUM(B33,B35,B38)</f>
        <v>506611</v>
      </c>
      <c r="C31" s="90">
        <f>SUM(C33,C35,C38)</f>
        <v>0</v>
      </c>
      <c r="D31" s="90">
        <f>SUM(D33,D35,D38)</f>
        <v>279668</v>
      </c>
      <c r="E31" s="90">
        <f>SUM(E33,E35,E38)</f>
        <v>786279</v>
      </c>
      <c r="F31" s="318"/>
      <c r="G31" s="319" t="s">
        <v>290</v>
      </c>
      <c r="H31" s="88" t="s">
        <v>144</v>
      </c>
      <c r="I31" s="86">
        <v>148541</v>
      </c>
      <c r="J31" s="86"/>
      <c r="K31" s="86"/>
      <c r="L31" s="78">
        <f aca="true" t="shared" si="2" ref="L31:L36">I31+J31</f>
        <v>148541</v>
      </c>
    </row>
    <row r="32" spans="1:12" ht="12.75">
      <c r="A32" s="81" t="s">
        <v>164</v>
      </c>
      <c r="B32" s="95"/>
      <c r="C32" s="95"/>
      <c r="D32" s="95"/>
      <c r="E32" s="95"/>
      <c r="F32" s="318"/>
      <c r="G32" s="320"/>
      <c r="H32" s="77" t="s">
        <v>140</v>
      </c>
      <c r="I32" s="86">
        <v>9349</v>
      </c>
      <c r="J32" s="86"/>
      <c r="K32" s="86"/>
      <c r="L32" s="78">
        <f t="shared" si="2"/>
        <v>9349</v>
      </c>
    </row>
    <row r="33" spans="1:12" ht="12.75">
      <c r="A33" s="87" t="s">
        <v>324</v>
      </c>
      <c r="B33" s="95">
        <f>SUM(B34)</f>
        <v>83016</v>
      </c>
      <c r="C33" s="95">
        <f>SUM(C34)</f>
        <v>0</v>
      </c>
      <c r="D33" s="95"/>
      <c r="E33" s="95">
        <f>SUM(E34)</f>
        <v>83016</v>
      </c>
      <c r="F33" s="318"/>
      <c r="G33" s="321"/>
      <c r="H33" s="88" t="s">
        <v>147</v>
      </c>
      <c r="I33" s="89">
        <f>SUM(I31:I32)</f>
        <v>157890</v>
      </c>
      <c r="J33" s="89"/>
      <c r="K33" s="89"/>
      <c r="L33" s="89">
        <f t="shared" si="2"/>
        <v>157890</v>
      </c>
    </row>
    <row r="34" spans="1:12" ht="12.75">
      <c r="A34" s="95" t="s">
        <v>325</v>
      </c>
      <c r="B34" s="95">
        <v>83016</v>
      </c>
      <c r="C34" s="95">
        <v>0</v>
      </c>
      <c r="D34" s="95"/>
      <c r="E34" s="80">
        <f>B34+C34</f>
        <v>83016</v>
      </c>
      <c r="F34" s="318"/>
      <c r="G34" s="322" t="s">
        <v>323</v>
      </c>
      <c r="H34" s="77" t="s">
        <v>144</v>
      </c>
      <c r="I34" s="98">
        <v>83016</v>
      </c>
      <c r="J34" s="98"/>
      <c r="K34" s="98"/>
      <c r="L34" s="78">
        <f t="shared" si="2"/>
        <v>83016</v>
      </c>
    </row>
    <row r="35" spans="1:12" ht="12.75">
      <c r="A35" s="95" t="s">
        <v>165</v>
      </c>
      <c r="B35" s="95">
        <f>SUM(B36)</f>
        <v>14061</v>
      </c>
      <c r="C35" s="95">
        <f>SUM(C36)</f>
        <v>0</v>
      </c>
      <c r="D35" s="95"/>
      <c r="E35" s="95">
        <f>SUM(E36)</f>
        <v>14061</v>
      </c>
      <c r="F35" s="318"/>
      <c r="G35" s="323"/>
      <c r="H35" s="77" t="s">
        <v>140</v>
      </c>
      <c r="I35" s="98">
        <v>13034</v>
      </c>
      <c r="J35" s="98"/>
      <c r="K35" s="98"/>
      <c r="L35" s="78">
        <f t="shared" si="2"/>
        <v>13034</v>
      </c>
    </row>
    <row r="36" spans="1:12" ht="12.75">
      <c r="A36" s="95" t="s">
        <v>166</v>
      </c>
      <c r="B36" s="95">
        <v>14061</v>
      </c>
      <c r="C36" s="95">
        <v>0</v>
      </c>
      <c r="D36" s="95"/>
      <c r="E36" s="80">
        <f>B36+C36</f>
        <v>14061</v>
      </c>
      <c r="F36" s="318"/>
      <c r="G36" s="324"/>
      <c r="H36" s="88" t="s">
        <v>147</v>
      </c>
      <c r="I36" s="97">
        <f>SUM(I34:I35)</f>
        <v>96050</v>
      </c>
      <c r="J36" s="97"/>
      <c r="K36" s="97"/>
      <c r="L36" s="97">
        <f t="shared" si="2"/>
        <v>96050</v>
      </c>
    </row>
    <row r="37" spans="1:12" ht="12.75">
      <c r="A37" s="95"/>
      <c r="B37" s="95"/>
      <c r="C37" s="95"/>
      <c r="D37" s="95"/>
      <c r="E37" s="95"/>
      <c r="F37" s="318"/>
      <c r="G37" s="86"/>
      <c r="H37" s="86"/>
      <c r="I37" s="95"/>
      <c r="J37" s="95"/>
      <c r="K37" s="95"/>
      <c r="L37" s="95"/>
    </row>
    <row r="38" spans="1:12" ht="12.75">
      <c r="A38" s="87" t="s">
        <v>167</v>
      </c>
      <c r="B38" s="85">
        <f>SUM(B39:B45)</f>
        <v>409534</v>
      </c>
      <c r="C38" s="85">
        <f>SUM(C39:C45)</f>
        <v>0</v>
      </c>
      <c r="D38" s="85">
        <f>SUM(D39:D45)</f>
        <v>279668</v>
      </c>
      <c r="E38" s="85">
        <f>SUM(E39:E45)</f>
        <v>689202</v>
      </c>
      <c r="F38" s="318"/>
      <c r="G38" s="333" t="s">
        <v>344</v>
      </c>
      <c r="H38" s="88" t="s">
        <v>144</v>
      </c>
      <c r="I38" s="100">
        <v>7539</v>
      </c>
      <c r="J38" s="100"/>
      <c r="K38" s="100"/>
      <c r="L38" s="100">
        <f aca="true" t="shared" si="3" ref="L38:L51">I38+J38</f>
        <v>7539</v>
      </c>
    </row>
    <row r="39" spans="1:12" ht="12.75">
      <c r="A39" s="95"/>
      <c r="B39" s="95"/>
      <c r="C39" s="95"/>
      <c r="D39" s="95"/>
      <c r="E39" s="95"/>
      <c r="F39" s="318"/>
      <c r="G39" s="334"/>
      <c r="H39" s="77" t="s">
        <v>140</v>
      </c>
      <c r="I39" s="101">
        <v>1331</v>
      </c>
      <c r="J39" s="101"/>
      <c r="K39" s="101"/>
      <c r="L39" s="78">
        <f t="shared" si="3"/>
        <v>1331</v>
      </c>
    </row>
    <row r="40" spans="1:12" ht="12.75">
      <c r="A40" s="89" t="s">
        <v>295</v>
      </c>
      <c r="B40" s="95">
        <v>51425</v>
      </c>
      <c r="C40" s="95">
        <v>0</v>
      </c>
      <c r="D40" s="95"/>
      <c r="E40" s="80">
        <f>B40+C40</f>
        <v>51425</v>
      </c>
      <c r="F40" s="318"/>
      <c r="G40" s="335"/>
      <c r="H40" s="88" t="s">
        <v>147</v>
      </c>
      <c r="I40" s="102">
        <f>SUM(I38:I39)</f>
        <v>8870</v>
      </c>
      <c r="J40" s="102"/>
      <c r="K40" s="102"/>
      <c r="L40" s="102">
        <f t="shared" si="3"/>
        <v>8870</v>
      </c>
    </row>
    <row r="41" spans="1:12" ht="12.75">
      <c r="A41" s="97" t="s">
        <v>365</v>
      </c>
      <c r="B41" s="85"/>
      <c r="C41" s="85"/>
      <c r="D41" s="85">
        <v>279668</v>
      </c>
      <c r="E41" s="80">
        <f>SUM(B41:D41)</f>
        <v>279668</v>
      </c>
      <c r="F41" s="318"/>
      <c r="G41" s="333" t="s">
        <v>342</v>
      </c>
      <c r="H41" s="88" t="s">
        <v>144</v>
      </c>
      <c r="I41" s="97">
        <v>12989</v>
      </c>
      <c r="J41" s="97"/>
      <c r="K41" s="97"/>
      <c r="L41" s="102">
        <f t="shared" si="3"/>
        <v>12989</v>
      </c>
    </row>
    <row r="42" spans="1:12" ht="12.75">
      <c r="A42" s="95" t="s">
        <v>294</v>
      </c>
      <c r="B42" s="95">
        <v>12194</v>
      </c>
      <c r="C42" s="95">
        <v>0</v>
      </c>
      <c r="D42" s="95"/>
      <c r="E42" s="80">
        <f>B42+C42</f>
        <v>12194</v>
      </c>
      <c r="F42" s="318"/>
      <c r="G42" s="334"/>
      <c r="H42" s="77" t="s">
        <v>140</v>
      </c>
      <c r="I42" s="98">
        <v>381</v>
      </c>
      <c r="J42" s="98"/>
      <c r="K42" s="98"/>
      <c r="L42" s="98">
        <f t="shared" si="3"/>
        <v>381</v>
      </c>
    </row>
    <row r="43" spans="1:12" ht="12.75" customHeight="1">
      <c r="A43" s="97" t="s">
        <v>292</v>
      </c>
      <c r="B43" s="97">
        <v>197374</v>
      </c>
      <c r="C43" s="97">
        <v>0</v>
      </c>
      <c r="D43" s="97"/>
      <c r="E43" s="80">
        <f>B43+C43</f>
        <v>197374</v>
      </c>
      <c r="F43" s="318"/>
      <c r="G43" s="335"/>
      <c r="H43" s="88" t="s">
        <v>147</v>
      </c>
      <c r="I43" s="97">
        <v>15281</v>
      </c>
      <c r="J43" s="97"/>
      <c r="K43" s="97"/>
      <c r="L43" s="102">
        <f t="shared" si="3"/>
        <v>15281</v>
      </c>
    </row>
    <row r="44" spans="1:12" ht="12.75" customHeight="1">
      <c r="A44" s="97" t="s">
        <v>293</v>
      </c>
      <c r="B44" s="95">
        <v>148541</v>
      </c>
      <c r="C44" s="95">
        <v>0</v>
      </c>
      <c r="D44" s="95"/>
      <c r="E44" s="80">
        <f>B44+C44</f>
        <v>148541</v>
      </c>
      <c r="F44" s="318"/>
      <c r="G44" s="333" t="s">
        <v>343</v>
      </c>
      <c r="H44" s="88" t="s">
        <v>144</v>
      </c>
      <c r="I44" s="97">
        <v>12989</v>
      </c>
      <c r="J44" s="97"/>
      <c r="K44" s="97"/>
      <c r="L44" s="102">
        <f t="shared" si="3"/>
        <v>12989</v>
      </c>
    </row>
    <row r="45" spans="1:12" ht="12.75" customHeight="1">
      <c r="A45" s="94"/>
      <c r="B45" s="95"/>
      <c r="C45" s="95"/>
      <c r="D45" s="95"/>
      <c r="E45" s="95"/>
      <c r="F45" s="318"/>
      <c r="G45" s="334"/>
      <c r="H45" s="77" t="s">
        <v>140</v>
      </c>
      <c r="I45" s="98">
        <v>381</v>
      </c>
      <c r="J45" s="98"/>
      <c r="K45" s="98"/>
      <c r="L45" s="101">
        <f t="shared" si="3"/>
        <v>381</v>
      </c>
    </row>
    <row r="46" spans="1:12" ht="12.75" customHeight="1">
      <c r="A46" s="90" t="s">
        <v>168</v>
      </c>
      <c r="B46" s="90">
        <f>SUM(B47)</f>
        <v>39415</v>
      </c>
      <c r="C46" s="90">
        <f>SUM(C47)</f>
        <v>0</v>
      </c>
      <c r="D46" s="90"/>
      <c r="E46" s="90">
        <f>SUM(E47)</f>
        <v>39415</v>
      </c>
      <c r="F46" s="318"/>
      <c r="G46" s="335"/>
      <c r="H46" s="88" t="s">
        <v>147</v>
      </c>
      <c r="I46" s="97">
        <v>15281</v>
      </c>
      <c r="J46" s="97"/>
      <c r="K46" s="97"/>
      <c r="L46" s="102">
        <f t="shared" si="3"/>
        <v>15281</v>
      </c>
    </row>
    <row r="47" spans="1:12" ht="12.75" customHeight="1">
      <c r="A47" s="81" t="s">
        <v>169</v>
      </c>
      <c r="B47" s="95">
        <f>SUM(B48:B52)</f>
        <v>39415</v>
      </c>
      <c r="C47" s="95">
        <f>SUM(C48:C52)</f>
        <v>0</v>
      </c>
      <c r="D47" s="95"/>
      <c r="E47" s="95">
        <f>SUM(E48:E52)</f>
        <v>39415</v>
      </c>
      <c r="F47" s="318"/>
      <c r="G47" s="322" t="s">
        <v>357</v>
      </c>
      <c r="H47" s="77" t="s">
        <v>144</v>
      </c>
      <c r="I47" s="97"/>
      <c r="J47" s="97"/>
      <c r="K47" s="98">
        <v>279668</v>
      </c>
      <c r="L47" s="101">
        <f>SUM(I47:K47)</f>
        <v>279668</v>
      </c>
    </row>
    <row r="48" spans="1:12" ht="12.75" customHeight="1">
      <c r="A48" s="94" t="s">
        <v>170</v>
      </c>
      <c r="B48" s="95"/>
      <c r="C48" s="95"/>
      <c r="D48" s="95"/>
      <c r="E48" s="95"/>
      <c r="F48" s="318"/>
      <c r="G48" s="323"/>
      <c r="H48" s="77" t="s">
        <v>140</v>
      </c>
      <c r="I48" s="98"/>
      <c r="J48" s="101">
        <v>31594</v>
      </c>
      <c r="K48" s="101"/>
      <c r="L48" s="101">
        <f t="shared" si="3"/>
        <v>31594</v>
      </c>
    </row>
    <row r="49" spans="1:12" ht="12.75" customHeight="1">
      <c r="A49" s="94" t="s">
        <v>171</v>
      </c>
      <c r="B49" s="95"/>
      <c r="C49" s="95"/>
      <c r="D49" s="95"/>
      <c r="E49" s="95"/>
      <c r="F49" s="318"/>
      <c r="G49" s="324"/>
      <c r="H49" s="88" t="s">
        <v>147</v>
      </c>
      <c r="I49" s="97">
        <f>SUM(I47:I48)</f>
        <v>0</v>
      </c>
      <c r="J49" s="97">
        <f>SUM(J47:J48)</f>
        <v>31594</v>
      </c>
      <c r="K49" s="97">
        <f>SUM(K47:K48)</f>
        <v>279668</v>
      </c>
      <c r="L49" s="97">
        <f>SUM(L47:L48)</f>
        <v>311262</v>
      </c>
    </row>
    <row r="50" spans="1:12" ht="12.75" customHeight="1">
      <c r="A50" s="81" t="s">
        <v>322</v>
      </c>
      <c r="B50" s="95">
        <v>39415</v>
      </c>
      <c r="C50" s="95">
        <v>0</v>
      </c>
      <c r="D50" s="95"/>
      <c r="E50" s="80">
        <f>B50+C50</f>
        <v>39415</v>
      </c>
      <c r="F50" s="318"/>
      <c r="G50" s="198" t="s">
        <v>369</v>
      </c>
      <c r="H50" s="77" t="s">
        <v>140</v>
      </c>
      <c r="I50" s="97"/>
      <c r="J50" s="97"/>
      <c r="K50" s="98">
        <v>131</v>
      </c>
      <c r="L50" s="98">
        <f>SUM(I50:K50)</f>
        <v>131</v>
      </c>
    </row>
    <row r="51" spans="1:12" ht="12.75" customHeight="1">
      <c r="A51" s="94"/>
      <c r="B51" s="95"/>
      <c r="C51" s="95"/>
      <c r="D51" s="95"/>
      <c r="E51" s="95"/>
      <c r="F51" s="318"/>
      <c r="G51" s="87" t="s">
        <v>352</v>
      </c>
      <c r="H51" s="77"/>
      <c r="I51" s="98"/>
      <c r="J51" s="98">
        <v>37</v>
      </c>
      <c r="K51" s="98"/>
      <c r="L51" s="101">
        <f t="shared" si="3"/>
        <v>37</v>
      </c>
    </row>
    <row r="52" spans="1:12" ht="12.75" customHeight="1">
      <c r="A52" s="94"/>
      <c r="B52" s="95"/>
      <c r="C52" s="95"/>
      <c r="D52" s="95"/>
      <c r="E52" s="95"/>
      <c r="F52" s="318"/>
      <c r="G52" s="198" t="s">
        <v>370</v>
      </c>
      <c r="H52" s="99"/>
      <c r="I52" s="97"/>
      <c r="J52" s="97"/>
      <c r="K52" s="98">
        <v>2000</v>
      </c>
      <c r="L52" s="98">
        <f>SUM(I52:K52)</f>
        <v>2000</v>
      </c>
    </row>
    <row r="53" spans="1:12" ht="12.75" customHeight="1">
      <c r="A53" s="90" t="s">
        <v>172</v>
      </c>
      <c r="B53" s="91">
        <f>SUM(B54)</f>
        <v>20107</v>
      </c>
      <c r="C53" s="91">
        <f>SUM(C54)</f>
        <v>0</v>
      </c>
      <c r="D53" s="91">
        <f>SUM(D54)</f>
        <v>-8125</v>
      </c>
      <c r="E53" s="91">
        <f>SUM(E54)</f>
        <v>11982</v>
      </c>
      <c r="F53" s="318"/>
      <c r="G53" s="198"/>
      <c r="H53" s="99"/>
      <c r="I53" s="97"/>
      <c r="J53" s="97"/>
      <c r="K53" s="97"/>
      <c r="L53" s="102">
        <f aca="true" t="shared" si="4" ref="L53:L58">I53+J53</f>
        <v>0</v>
      </c>
    </row>
    <row r="54" spans="1:12" ht="12.75" customHeight="1">
      <c r="A54" s="81" t="s">
        <v>173</v>
      </c>
      <c r="B54" s="85">
        <v>20107</v>
      </c>
      <c r="C54" s="85">
        <v>0</v>
      </c>
      <c r="D54" s="85">
        <v>-8125</v>
      </c>
      <c r="E54" s="80">
        <f>SUM(B54:D54)</f>
        <v>11982</v>
      </c>
      <c r="F54" s="318"/>
      <c r="G54" s="198"/>
      <c r="H54" s="99"/>
      <c r="I54" s="97"/>
      <c r="J54" s="97"/>
      <c r="K54" s="97"/>
      <c r="L54" s="102">
        <f t="shared" si="4"/>
        <v>0</v>
      </c>
    </row>
    <row r="55" spans="1:12" ht="12.75" customHeight="1">
      <c r="A55" s="95"/>
      <c r="B55" s="85"/>
      <c r="C55" s="85"/>
      <c r="D55" s="85"/>
      <c r="E55" s="85"/>
      <c r="F55" s="318"/>
      <c r="G55" s="327" t="s">
        <v>319</v>
      </c>
      <c r="H55" s="328"/>
      <c r="I55" s="103">
        <v>0</v>
      </c>
      <c r="J55" s="103"/>
      <c r="K55" s="103"/>
      <c r="L55" s="103">
        <f t="shared" si="4"/>
        <v>0</v>
      </c>
    </row>
    <row r="56" spans="1:12" ht="12.75" customHeight="1">
      <c r="A56" s="95"/>
      <c r="B56" s="85"/>
      <c r="C56" s="85"/>
      <c r="D56" s="85"/>
      <c r="E56" s="85"/>
      <c r="F56" s="318"/>
      <c r="G56" s="327" t="s">
        <v>320</v>
      </c>
      <c r="H56" s="328"/>
      <c r="I56" s="103">
        <v>0</v>
      </c>
      <c r="J56" s="103"/>
      <c r="K56" s="103"/>
      <c r="L56" s="103">
        <f t="shared" si="4"/>
        <v>0</v>
      </c>
    </row>
    <row r="57" spans="1:12" ht="12.75">
      <c r="A57" s="90" t="s">
        <v>174</v>
      </c>
      <c r="B57" s="90">
        <f>B61+B62</f>
        <v>28966</v>
      </c>
      <c r="C57" s="90">
        <f>C61+C62</f>
        <v>31491</v>
      </c>
      <c r="D57" s="90">
        <f>D61+D62</f>
        <v>2300</v>
      </c>
      <c r="E57" s="90">
        <f>E61+E62</f>
        <v>62757</v>
      </c>
      <c r="F57" s="318"/>
      <c r="G57" s="327" t="s">
        <v>317</v>
      </c>
      <c r="H57" s="328"/>
      <c r="I57" s="103">
        <v>0</v>
      </c>
      <c r="J57" s="103"/>
      <c r="K57" s="103"/>
      <c r="L57" s="103">
        <f t="shared" si="4"/>
        <v>0</v>
      </c>
    </row>
    <row r="58" spans="1:12" ht="12.75">
      <c r="A58" s="98"/>
      <c r="B58" s="98"/>
      <c r="C58" s="98"/>
      <c r="D58" s="98"/>
      <c r="E58" s="98"/>
      <c r="F58" s="318"/>
      <c r="G58" s="251" t="s">
        <v>321</v>
      </c>
      <c r="H58" s="252"/>
      <c r="I58" s="103">
        <v>0</v>
      </c>
      <c r="J58" s="103"/>
      <c r="K58" s="103"/>
      <c r="L58" s="103">
        <f t="shared" si="4"/>
        <v>0</v>
      </c>
    </row>
    <row r="59" spans="1:12" ht="12.75">
      <c r="A59" s="98"/>
      <c r="B59" s="98"/>
      <c r="C59" s="98"/>
      <c r="D59" s="98"/>
      <c r="E59" s="98"/>
      <c r="F59" s="318"/>
      <c r="G59" s="199"/>
      <c r="H59" s="99"/>
      <c r="I59" s="87"/>
      <c r="J59" s="87"/>
      <c r="K59" s="87"/>
      <c r="L59" s="87"/>
    </row>
    <row r="60" spans="1:12" ht="12.75" customHeight="1">
      <c r="A60" s="104" t="s">
        <v>175</v>
      </c>
      <c r="B60" s="83">
        <f>SUM(B61:B62)</f>
        <v>28966</v>
      </c>
      <c r="C60" s="83">
        <f>SUM(C61:C62)</f>
        <v>31491</v>
      </c>
      <c r="D60" s="83">
        <f>SUM(D61:D62)</f>
        <v>2300</v>
      </c>
      <c r="E60" s="83">
        <f>SUM(E61:E62)</f>
        <v>62757</v>
      </c>
      <c r="F60" s="318"/>
      <c r="G60" s="327" t="s">
        <v>327</v>
      </c>
      <c r="H60" s="328"/>
      <c r="I60" s="103">
        <v>5406</v>
      </c>
      <c r="J60" s="103"/>
      <c r="K60" s="103"/>
      <c r="L60" s="103">
        <f>I60+J60</f>
        <v>5406</v>
      </c>
    </row>
    <row r="61" spans="1:12" ht="12.75">
      <c r="A61" s="94" t="s">
        <v>176</v>
      </c>
      <c r="B61" s="105">
        <v>28966</v>
      </c>
      <c r="C61" s="105">
        <v>31491</v>
      </c>
      <c r="D61" s="105">
        <v>2300</v>
      </c>
      <c r="E61" s="80">
        <f>SUM(B61:D61)</f>
        <v>62757</v>
      </c>
      <c r="F61" s="318"/>
      <c r="G61" s="327" t="s">
        <v>177</v>
      </c>
      <c r="H61" s="328"/>
      <c r="I61" s="103">
        <v>35693</v>
      </c>
      <c r="J61" s="103"/>
      <c r="K61" s="103"/>
      <c r="L61" s="103">
        <f>I61+J61</f>
        <v>35693</v>
      </c>
    </row>
    <row r="62" spans="1:12" ht="12.75">
      <c r="A62" s="87" t="s">
        <v>178</v>
      </c>
      <c r="B62" s="85"/>
      <c r="C62" s="85"/>
      <c r="D62" s="85"/>
      <c r="E62" s="85"/>
      <c r="F62" s="318"/>
      <c r="G62" s="106" t="s">
        <v>179</v>
      </c>
      <c r="H62" s="107"/>
      <c r="I62" s="90">
        <v>3722</v>
      </c>
      <c r="J62" s="90"/>
      <c r="K62" s="90"/>
      <c r="L62" s="103">
        <f>I62+J62</f>
        <v>3722</v>
      </c>
    </row>
    <row r="63" spans="1:12" ht="12.75">
      <c r="A63" s="108" t="s">
        <v>180</v>
      </c>
      <c r="B63" s="109">
        <f>B7+B16+B25+B31+B46+B57+B53</f>
        <v>629056</v>
      </c>
      <c r="C63" s="109">
        <f>C7+C16+C25+C31+C46+C57+C53</f>
        <v>31778</v>
      </c>
      <c r="D63" s="109">
        <f>D7+D16+D25+D31+D46+D57+D53</f>
        <v>282325</v>
      </c>
      <c r="E63" s="109">
        <f>E7+E16+E25+E31+E46+E57+E53</f>
        <v>943159</v>
      </c>
      <c r="F63" s="110"/>
      <c r="G63" s="108" t="s">
        <v>181</v>
      </c>
      <c r="H63" s="108"/>
      <c r="I63" s="109">
        <f>SUM(I7,I53,I54,I60,I61:I62)</f>
        <v>629056</v>
      </c>
      <c r="J63" s="109">
        <f>SUM(J7,J53,J54,J60,J61:J62)</f>
        <v>31631</v>
      </c>
      <c r="K63" s="109">
        <f>SUM(K7,K53,K54,K60,K61:K62)</f>
        <v>282472</v>
      </c>
      <c r="L63" s="109">
        <f>SUM(L7,L53,L54,L60,L61:L62)</f>
        <v>943159</v>
      </c>
    </row>
    <row r="64" spans="1:9" ht="12.75">
      <c r="A64" s="331" t="s">
        <v>182</v>
      </c>
      <c r="B64" s="331"/>
      <c r="C64" s="331"/>
      <c r="D64" s="331"/>
      <c r="E64" s="331"/>
      <c r="F64" s="331"/>
      <c r="G64" s="331"/>
      <c r="H64" s="331"/>
      <c r="I64" s="331"/>
    </row>
    <row r="65" spans="1:9" ht="12.75">
      <c r="A65" s="332"/>
      <c r="B65" s="332"/>
      <c r="C65" s="332"/>
      <c r="D65" s="332"/>
      <c r="E65" s="332"/>
      <c r="F65" s="332"/>
      <c r="G65" s="332"/>
      <c r="H65" s="332"/>
      <c r="I65" s="332"/>
    </row>
  </sheetData>
  <sheetProtection/>
  <mergeCells count="25">
    <mergeCell ref="G56:H56"/>
    <mergeCell ref="A64:I65"/>
    <mergeCell ref="G13:G15"/>
    <mergeCell ref="G38:G40"/>
    <mergeCell ref="G41:G43"/>
    <mergeCell ref="G47:G49"/>
    <mergeCell ref="G55:H55"/>
    <mergeCell ref="G44:G46"/>
    <mergeCell ref="G60:H60"/>
    <mergeCell ref="F7:F62"/>
    <mergeCell ref="G10:G12"/>
    <mergeCell ref="G34:G36"/>
    <mergeCell ref="G25:G27"/>
    <mergeCell ref="G28:G30"/>
    <mergeCell ref="G31:G33"/>
    <mergeCell ref="G16:G24"/>
    <mergeCell ref="G61:H61"/>
    <mergeCell ref="G7:H7"/>
    <mergeCell ref="G57:H57"/>
    <mergeCell ref="J5:L5"/>
    <mergeCell ref="A1:L1"/>
    <mergeCell ref="A2:L2"/>
    <mergeCell ref="A3:L3"/>
    <mergeCell ref="A4:L4"/>
    <mergeCell ref="H5:I5"/>
  </mergeCells>
  <printOptions horizontalCentered="1"/>
  <pageMargins left="0" right="0" top="0.3937007874015748" bottom="0" header="0.5118110236220472" footer="0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pane xSplit="2" ySplit="3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1" sqref="P31"/>
    </sheetView>
  </sheetViews>
  <sheetFormatPr defaultColWidth="9.140625" defaultRowHeight="12.75"/>
  <cols>
    <col min="1" max="1" width="4.00390625" style="429" customWidth="1"/>
    <col min="2" max="2" width="40.00390625" style="398" customWidth="1"/>
    <col min="3" max="14" width="11.7109375" style="398" customWidth="1"/>
    <col min="15" max="15" width="16.28125" style="398" customWidth="1"/>
    <col min="16" max="16384" width="9.140625" style="398" customWidth="1"/>
  </cols>
  <sheetData>
    <row r="1" spans="1:15" ht="15.75" thickBot="1">
      <c r="A1" s="397"/>
      <c r="N1" s="399"/>
      <c r="O1" s="399" t="s">
        <v>382</v>
      </c>
    </row>
    <row r="2" spans="1:15" s="403" customFormat="1" ht="30.75" thickBot="1">
      <c r="A2" s="400" t="s">
        <v>383</v>
      </c>
      <c r="B2" s="401" t="s">
        <v>0</v>
      </c>
      <c r="C2" s="401" t="s">
        <v>384</v>
      </c>
      <c r="D2" s="401" t="s">
        <v>385</v>
      </c>
      <c r="E2" s="401" t="s">
        <v>386</v>
      </c>
      <c r="F2" s="401" t="s">
        <v>387</v>
      </c>
      <c r="G2" s="401" t="s">
        <v>388</v>
      </c>
      <c r="H2" s="401" t="s">
        <v>389</v>
      </c>
      <c r="I2" s="401" t="s">
        <v>390</v>
      </c>
      <c r="J2" s="401" t="s">
        <v>391</v>
      </c>
      <c r="K2" s="401" t="s">
        <v>392</v>
      </c>
      <c r="L2" s="401" t="s">
        <v>393</v>
      </c>
      <c r="M2" s="401" t="s">
        <v>394</v>
      </c>
      <c r="N2" s="401" t="s">
        <v>395</v>
      </c>
      <c r="O2" s="402" t="s">
        <v>396</v>
      </c>
    </row>
    <row r="3" spans="1:15" s="403" customFormat="1" ht="15.75" thickBot="1">
      <c r="A3" s="404"/>
      <c r="B3" s="405"/>
      <c r="C3" s="405">
        <v>1</v>
      </c>
      <c r="D3" s="405">
        <v>2</v>
      </c>
      <c r="E3" s="405">
        <v>3</v>
      </c>
      <c r="F3" s="405">
        <v>4</v>
      </c>
      <c r="G3" s="405">
        <v>5</v>
      </c>
      <c r="H3" s="405">
        <v>6</v>
      </c>
      <c r="I3" s="405">
        <v>7</v>
      </c>
      <c r="J3" s="405">
        <v>8</v>
      </c>
      <c r="K3" s="405">
        <v>9</v>
      </c>
      <c r="L3" s="405">
        <v>10</v>
      </c>
      <c r="M3" s="405">
        <v>11</v>
      </c>
      <c r="N3" s="405">
        <v>12</v>
      </c>
      <c r="O3" s="405"/>
    </row>
    <row r="4" spans="1:15" s="403" customFormat="1" ht="15">
      <c r="A4" s="406"/>
      <c r="B4" s="407" t="s">
        <v>397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5">
      <c r="A5" s="409">
        <v>1</v>
      </c>
      <c r="B5" s="410" t="s">
        <v>21</v>
      </c>
      <c r="C5" s="411">
        <f>O5/12</f>
        <v>8900.166666666666</v>
      </c>
      <c r="D5" s="411">
        <v>8900.166666666666</v>
      </c>
      <c r="E5" s="411">
        <v>8900.166666666666</v>
      </c>
      <c r="F5" s="411">
        <v>8900.166666666666</v>
      </c>
      <c r="G5" s="411">
        <v>8900.166666666666</v>
      </c>
      <c r="H5" s="411">
        <v>8900.166666666666</v>
      </c>
      <c r="I5" s="411">
        <v>8900.166666666666</v>
      </c>
      <c r="J5" s="411">
        <v>8900.166666666666</v>
      </c>
      <c r="K5" s="411">
        <v>8900.166666666666</v>
      </c>
      <c r="L5" s="411">
        <v>8900.166666666666</v>
      </c>
      <c r="M5" s="411">
        <v>8900.166666666666</v>
      </c>
      <c r="N5" s="411">
        <v>8900.166666666666</v>
      </c>
      <c r="O5" s="411">
        <v>106802</v>
      </c>
    </row>
    <row r="6" spans="1:15" s="415" customFormat="1" ht="15">
      <c r="A6" s="412">
        <v>2</v>
      </c>
      <c r="B6" s="413" t="s">
        <v>40</v>
      </c>
      <c r="C6" s="414"/>
      <c r="D6" s="414"/>
      <c r="E6" s="414">
        <v>25000</v>
      </c>
      <c r="F6" s="414"/>
      <c r="G6" s="414"/>
      <c r="H6" s="414"/>
      <c r="I6" s="414"/>
      <c r="J6" s="414"/>
      <c r="K6" s="414">
        <v>25000</v>
      </c>
      <c r="L6" s="414"/>
      <c r="M6" s="414"/>
      <c r="N6" s="414"/>
      <c r="O6" s="411">
        <v>50000</v>
      </c>
    </row>
    <row r="7" spans="1:15" s="415" customFormat="1" ht="15">
      <c r="A7" s="412"/>
      <c r="B7" s="416" t="s">
        <v>398</v>
      </c>
      <c r="C7" s="414"/>
      <c r="D7" s="414"/>
      <c r="E7" s="414">
        <v>20550</v>
      </c>
      <c r="F7" s="414"/>
      <c r="G7" s="414"/>
      <c r="H7" s="414"/>
      <c r="I7" s="414"/>
      <c r="J7" s="414"/>
      <c r="K7" s="414">
        <v>20550</v>
      </c>
      <c r="L7" s="414"/>
      <c r="M7" s="414"/>
      <c r="N7" s="414"/>
      <c r="O7" s="411">
        <v>41100</v>
      </c>
    </row>
    <row r="8" spans="1:15" s="415" customFormat="1" ht="27">
      <c r="A8" s="412"/>
      <c r="B8" s="417" t="s">
        <v>399</v>
      </c>
      <c r="C8" s="414"/>
      <c r="D8" s="414"/>
      <c r="E8" s="414">
        <v>6100</v>
      </c>
      <c r="F8" s="414"/>
      <c r="G8" s="414"/>
      <c r="H8" s="414"/>
      <c r="I8" s="414"/>
      <c r="J8" s="414"/>
      <c r="K8" s="414">
        <v>6100</v>
      </c>
      <c r="L8" s="414"/>
      <c r="M8" s="414"/>
      <c r="N8" s="414"/>
      <c r="O8" s="411">
        <v>12200</v>
      </c>
    </row>
    <row r="9" spans="1:15" ht="15">
      <c r="A9" s="409">
        <v>3</v>
      </c>
      <c r="B9" s="410" t="s">
        <v>400</v>
      </c>
      <c r="C9" s="411">
        <v>0</v>
      </c>
      <c r="D9" s="411">
        <v>0</v>
      </c>
      <c r="E9" s="411">
        <v>1802</v>
      </c>
      <c r="F9" s="411">
        <v>0</v>
      </c>
      <c r="G9" s="411">
        <v>0</v>
      </c>
      <c r="H9" s="411">
        <v>1802</v>
      </c>
      <c r="I9" s="411">
        <v>0</v>
      </c>
      <c r="J9" s="411">
        <v>0</v>
      </c>
      <c r="K9" s="411">
        <v>1802</v>
      </c>
      <c r="L9" s="411">
        <v>0</v>
      </c>
      <c r="M9" s="411">
        <v>0</v>
      </c>
      <c r="N9" s="411">
        <v>0</v>
      </c>
      <c r="O9" s="411">
        <v>5406</v>
      </c>
    </row>
    <row r="10" spans="1:15" ht="15">
      <c r="A10" s="418">
        <v>4</v>
      </c>
      <c r="B10" s="410" t="s">
        <v>401</v>
      </c>
      <c r="C10" s="411">
        <v>34412.75</v>
      </c>
      <c r="D10" s="411">
        <v>34412.75</v>
      </c>
      <c r="E10" s="411">
        <v>34412.75</v>
      </c>
      <c r="F10" s="411">
        <v>34412.75</v>
      </c>
      <c r="G10" s="411">
        <v>48474.25</v>
      </c>
      <c r="H10" s="411">
        <v>251515.75</v>
      </c>
      <c r="I10" s="411">
        <v>34412.75</v>
      </c>
      <c r="J10" s="411">
        <v>34412.75</v>
      </c>
      <c r="K10" s="411">
        <v>34412.75</v>
      </c>
      <c r="L10" s="411">
        <v>34412.75</v>
      </c>
      <c r="M10" s="411">
        <v>34412</v>
      </c>
      <c r="N10" s="411">
        <v>334532.75</v>
      </c>
      <c r="O10" s="411">
        <v>944237</v>
      </c>
    </row>
    <row r="11" spans="1:15" ht="15">
      <c r="A11" s="418"/>
      <c r="B11" s="419" t="s">
        <v>402</v>
      </c>
      <c r="C11" s="411">
        <v>0</v>
      </c>
      <c r="D11" s="411">
        <v>0</v>
      </c>
      <c r="E11" s="411">
        <v>0</v>
      </c>
      <c r="F11" s="411">
        <v>0</v>
      </c>
      <c r="G11" s="411">
        <v>14061</v>
      </c>
      <c r="H11" s="411">
        <v>217106</v>
      </c>
      <c r="I11" s="411">
        <v>0</v>
      </c>
      <c r="J11" s="411">
        <v>0</v>
      </c>
      <c r="K11" s="411">
        <v>0</v>
      </c>
      <c r="L11" s="411">
        <v>0</v>
      </c>
      <c r="M11" s="411">
        <v>0</v>
      </c>
      <c r="N11" s="411">
        <v>300122</v>
      </c>
      <c r="O11" s="411">
        <v>531289</v>
      </c>
    </row>
    <row r="12" spans="1:15" ht="15">
      <c r="A12" s="418">
        <v>5</v>
      </c>
      <c r="B12" s="410" t="s">
        <v>403</v>
      </c>
      <c r="C12" s="411">
        <f aca="true" t="shared" si="0" ref="C12:N12">SUM(C13:C14)</f>
        <v>0</v>
      </c>
      <c r="D12" s="411">
        <f t="shared" si="0"/>
        <v>0</v>
      </c>
      <c r="E12" s="411">
        <f t="shared" si="0"/>
        <v>0</v>
      </c>
      <c r="F12" s="411">
        <f t="shared" si="0"/>
        <v>0</v>
      </c>
      <c r="G12" s="411">
        <f t="shared" si="0"/>
        <v>39439</v>
      </c>
      <c r="H12" s="411">
        <f t="shared" si="0"/>
        <v>0</v>
      </c>
      <c r="I12" s="411">
        <f t="shared" si="0"/>
        <v>0</v>
      </c>
      <c r="J12" s="411">
        <f t="shared" si="0"/>
        <v>0</v>
      </c>
      <c r="K12" s="411">
        <f t="shared" si="0"/>
        <v>0</v>
      </c>
      <c r="L12" s="411">
        <f t="shared" si="0"/>
        <v>0</v>
      </c>
      <c r="M12" s="411">
        <f t="shared" si="0"/>
        <v>0</v>
      </c>
      <c r="N12" s="411">
        <f t="shared" si="0"/>
        <v>0</v>
      </c>
      <c r="O12" s="411">
        <f>SUM(O13:O14)</f>
        <v>39439</v>
      </c>
    </row>
    <row r="13" spans="1:15" ht="15">
      <c r="A13" s="418"/>
      <c r="B13" s="419" t="s">
        <v>404</v>
      </c>
      <c r="C13" s="414"/>
      <c r="D13" s="411"/>
      <c r="E13" s="411"/>
      <c r="F13" s="411"/>
      <c r="G13" s="411">
        <v>24</v>
      </c>
      <c r="H13" s="411"/>
      <c r="I13" s="411"/>
      <c r="J13" s="411"/>
      <c r="K13" s="411"/>
      <c r="L13" s="411"/>
      <c r="M13" s="411"/>
      <c r="N13" s="411"/>
      <c r="O13" s="411">
        <v>24</v>
      </c>
    </row>
    <row r="14" spans="1:15" ht="15">
      <c r="A14" s="418"/>
      <c r="B14" s="419" t="s">
        <v>405</v>
      </c>
      <c r="C14" s="411"/>
      <c r="D14" s="411"/>
      <c r="E14" s="411"/>
      <c r="F14" s="411"/>
      <c r="G14" s="411">
        <v>39415</v>
      </c>
      <c r="H14" s="411"/>
      <c r="I14" s="411"/>
      <c r="J14" s="411"/>
      <c r="K14" s="411"/>
      <c r="L14" s="411"/>
      <c r="M14" s="411"/>
      <c r="N14" s="411"/>
      <c r="O14" s="411">
        <v>39415</v>
      </c>
    </row>
    <row r="15" spans="1:15" ht="15">
      <c r="A15" s="418">
        <v>6</v>
      </c>
      <c r="B15" s="410" t="s">
        <v>406</v>
      </c>
      <c r="C15" s="411">
        <f aca="true" t="shared" si="1" ref="C15:O15">SUM(C16:C17)</f>
        <v>0</v>
      </c>
      <c r="D15" s="411">
        <f t="shared" si="1"/>
        <v>0</v>
      </c>
      <c r="E15" s="411">
        <f t="shared" si="1"/>
        <v>0</v>
      </c>
      <c r="F15" s="411">
        <f t="shared" si="1"/>
        <v>0</v>
      </c>
      <c r="G15" s="411">
        <f t="shared" si="1"/>
        <v>0</v>
      </c>
      <c r="H15" s="411">
        <f t="shared" si="1"/>
        <v>10053</v>
      </c>
      <c r="I15" s="411">
        <f t="shared" si="1"/>
        <v>0</v>
      </c>
      <c r="J15" s="411">
        <f t="shared" si="1"/>
        <v>0</v>
      </c>
      <c r="K15" s="411">
        <f t="shared" si="1"/>
        <v>0</v>
      </c>
      <c r="L15" s="411">
        <f t="shared" si="1"/>
        <v>0</v>
      </c>
      <c r="M15" s="411">
        <f t="shared" si="1"/>
        <v>0</v>
      </c>
      <c r="N15" s="411">
        <f t="shared" si="1"/>
        <v>10054</v>
      </c>
      <c r="O15" s="411">
        <f t="shared" si="1"/>
        <v>20107</v>
      </c>
    </row>
    <row r="16" spans="1:15" ht="15">
      <c r="A16" s="418"/>
      <c r="B16" s="419" t="s">
        <v>407</v>
      </c>
      <c r="C16" s="411">
        <v>0</v>
      </c>
      <c r="D16" s="411">
        <v>0</v>
      </c>
      <c r="E16" s="411">
        <v>0</v>
      </c>
      <c r="F16" s="411">
        <v>0</v>
      </c>
      <c r="G16" s="411">
        <v>0</v>
      </c>
      <c r="H16" s="411">
        <v>10053</v>
      </c>
      <c r="I16" s="411">
        <v>0</v>
      </c>
      <c r="J16" s="411">
        <v>0</v>
      </c>
      <c r="K16" s="411">
        <v>0</v>
      </c>
      <c r="L16" s="411">
        <v>0</v>
      </c>
      <c r="M16" s="411">
        <v>0</v>
      </c>
      <c r="N16" s="411">
        <v>10054</v>
      </c>
      <c r="O16" s="411">
        <v>20107</v>
      </c>
    </row>
    <row r="17" spans="1:15" ht="15">
      <c r="A17" s="418"/>
      <c r="B17" s="419" t="s">
        <v>408</v>
      </c>
      <c r="C17" s="414">
        <f aca="true" t="shared" si="2" ref="C17:N17">O17/12</f>
        <v>0</v>
      </c>
      <c r="D17" s="414">
        <f t="shared" si="2"/>
        <v>0</v>
      </c>
      <c r="E17" s="414">
        <f t="shared" si="2"/>
        <v>0</v>
      </c>
      <c r="F17" s="414">
        <f t="shared" si="2"/>
        <v>0</v>
      </c>
      <c r="G17" s="414">
        <f t="shared" si="2"/>
        <v>0</v>
      </c>
      <c r="H17" s="414">
        <f t="shared" si="2"/>
        <v>0</v>
      </c>
      <c r="I17" s="414">
        <f t="shared" si="2"/>
        <v>0</v>
      </c>
      <c r="J17" s="414">
        <f t="shared" si="2"/>
        <v>0</v>
      </c>
      <c r="K17" s="414">
        <f t="shared" si="2"/>
        <v>0</v>
      </c>
      <c r="L17" s="414">
        <f t="shared" si="2"/>
        <v>0</v>
      </c>
      <c r="M17" s="414">
        <f t="shared" si="2"/>
        <v>0</v>
      </c>
      <c r="N17" s="414">
        <f t="shared" si="2"/>
        <v>0</v>
      </c>
      <c r="O17" s="411">
        <v>0</v>
      </c>
    </row>
    <row r="18" spans="1:15" ht="15">
      <c r="A18" s="420">
        <v>7</v>
      </c>
      <c r="B18" s="421" t="s">
        <v>409</v>
      </c>
      <c r="C18" s="422">
        <f aca="true" t="shared" si="3" ref="C18:N18">SUM(C5,C6,C9,C10,C12,C15)</f>
        <v>43312.916666666664</v>
      </c>
      <c r="D18" s="422">
        <f t="shared" si="3"/>
        <v>43312.916666666664</v>
      </c>
      <c r="E18" s="422">
        <f t="shared" si="3"/>
        <v>70114.91666666666</v>
      </c>
      <c r="F18" s="422">
        <f t="shared" si="3"/>
        <v>43312.916666666664</v>
      </c>
      <c r="G18" s="422">
        <f t="shared" si="3"/>
        <v>96813.41666666666</v>
      </c>
      <c r="H18" s="422">
        <f t="shared" si="3"/>
        <v>272270.9166666667</v>
      </c>
      <c r="I18" s="422">
        <f t="shared" si="3"/>
        <v>43312.916666666664</v>
      </c>
      <c r="J18" s="422">
        <f t="shared" si="3"/>
        <v>43312.916666666664</v>
      </c>
      <c r="K18" s="422">
        <f t="shared" si="3"/>
        <v>70114.91666666666</v>
      </c>
      <c r="L18" s="422">
        <f t="shared" si="3"/>
        <v>43312.916666666664</v>
      </c>
      <c r="M18" s="422">
        <f t="shared" si="3"/>
        <v>43312.166666666664</v>
      </c>
      <c r="N18" s="422">
        <f t="shared" si="3"/>
        <v>353486.9166666667</v>
      </c>
      <c r="O18" s="422">
        <f>SUM(O5:O6,O9:O10,O12,O15)</f>
        <v>1165991</v>
      </c>
    </row>
    <row r="19" spans="1:15" ht="15">
      <c r="A19" s="418">
        <v>8</v>
      </c>
      <c r="B19" s="410" t="s">
        <v>410</v>
      </c>
      <c r="C19" s="411">
        <f aca="true" t="shared" si="4" ref="C19:N19">SUM(C20:C22)</f>
        <v>0</v>
      </c>
      <c r="D19" s="411">
        <f t="shared" si="4"/>
        <v>0</v>
      </c>
      <c r="E19" s="411">
        <f t="shared" si="4"/>
        <v>0</v>
      </c>
      <c r="F19" s="411">
        <f t="shared" si="4"/>
        <v>0</v>
      </c>
      <c r="G19" s="411">
        <f t="shared" si="4"/>
        <v>0</v>
      </c>
      <c r="H19" s="411">
        <f t="shared" si="4"/>
        <v>14483</v>
      </c>
      <c r="I19" s="411">
        <f t="shared" si="4"/>
        <v>0</v>
      </c>
      <c r="J19" s="411">
        <f t="shared" si="4"/>
        <v>0</v>
      </c>
      <c r="K19" s="411">
        <f t="shared" si="4"/>
        <v>0</v>
      </c>
      <c r="L19" s="411">
        <f t="shared" si="4"/>
        <v>0</v>
      </c>
      <c r="M19" s="411">
        <f t="shared" si="4"/>
        <v>0</v>
      </c>
      <c r="N19" s="411">
        <f t="shared" si="4"/>
        <v>14483</v>
      </c>
      <c r="O19" s="411">
        <f>SUM(O20:O21)</f>
        <v>28966</v>
      </c>
    </row>
    <row r="20" spans="1:15" ht="15">
      <c r="A20" s="418"/>
      <c r="B20" s="419" t="s">
        <v>411</v>
      </c>
      <c r="C20" s="411">
        <f>O20/12</f>
        <v>0</v>
      </c>
      <c r="D20" s="414">
        <v>0</v>
      </c>
      <c r="E20" s="414">
        <v>0</v>
      </c>
      <c r="F20" s="414">
        <v>0</v>
      </c>
      <c r="G20" s="414">
        <v>0</v>
      </c>
      <c r="H20" s="414">
        <v>0</v>
      </c>
      <c r="I20" s="414">
        <v>0</v>
      </c>
      <c r="J20" s="414">
        <v>0</v>
      </c>
      <c r="K20" s="414">
        <v>0</v>
      </c>
      <c r="L20" s="414">
        <v>0</v>
      </c>
      <c r="M20" s="414">
        <v>0</v>
      </c>
      <c r="N20" s="414">
        <v>0</v>
      </c>
      <c r="O20" s="411">
        <v>0</v>
      </c>
    </row>
    <row r="21" spans="1:15" ht="15">
      <c r="A21" s="418"/>
      <c r="B21" s="419" t="s">
        <v>412</v>
      </c>
      <c r="C21" s="411">
        <v>0</v>
      </c>
      <c r="D21" s="411">
        <v>0</v>
      </c>
      <c r="E21" s="411">
        <v>0</v>
      </c>
      <c r="F21" s="411">
        <v>0</v>
      </c>
      <c r="G21" s="411">
        <v>0</v>
      </c>
      <c r="H21" s="411">
        <v>14483</v>
      </c>
      <c r="I21" s="411">
        <v>0</v>
      </c>
      <c r="J21" s="411">
        <v>0</v>
      </c>
      <c r="K21" s="411">
        <v>0</v>
      </c>
      <c r="L21" s="411">
        <v>0</v>
      </c>
      <c r="M21" s="411">
        <v>0</v>
      </c>
      <c r="N21" s="411">
        <v>14483</v>
      </c>
      <c r="O21" s="411">
        <v>28966</v>
      </c>
    </row>
    <row r="22" spans="1:15" ht="15">
      <c r="A22" s="418"/>
      <c r="B22" s="419" t="s">
        <v>413</v>
      </c>
      <c r="C22" s="411">
        <v>0</v>
      </c>
      <c r="D22" s="411">
        <v>0</v>
      </c>
      <c r="E22" s="411">
        <v>0</v>
      </c>
      <c r="F22" s="411">
        <v>0</v>
      </c>
      <c r="G22" s="411">
        <v>0</v>
      </c>
      <c r="H22" s="411">
        <v>0</v>
      </c>
      <c r="I22" s="411">
        <v>0</v>
      </c>
      <c r="J22" s="411">
        <v>0</v>
      </c>
      <c r="K22" s="411">
        <v>0</v>
      </c>
      <c r="L22" s="411">
        <v>0</v>
      </c>
      <c r="M22" s="411">
        <v>0</v>
      </c>
      <c r="N22" s="411">
        <v>0</v>
      </c>
      <c r="O22" s="411">
        <v>0</v>
      </c>
    </row>
    <row r="23" spans="1:15" ht="15">
      <c r="A23" s="420">
        <v>9</v>
      </c>
      <c r="B23" s="421" t="s">
        <v>414</v>
      </c>
      <c r="C23" s="423">
        <f aca="true" t="shared" si="5" ref="C23:O23">SUM(C18,C19)</f>
        <v>43312.916666666664</v>
      </c>
      <c r="D23" s="423">
        <f t="shared" si="5"/>
        <v>43312.916666666664</v>
      </c>
      <c r="E23" s="423">
        <f t="shared" si="5"/>
        <v>70114.91666666666</v>
      </c>
      <c r="F23" s="423">
        <f t="shared" si="5"/>
        <v>43312.916666666664</v>
      </c>
      <c r="G23" s="423">
        <f t="shared" si="5"/>
        <v>96813.41666666666</v>
      </c>
      <c r="H23" s="423">
        <f t="shared" si="5"/>
        <v>286753.9166666667</v>
      </c>
      <c r="I23" s="422">
        <f t="shared" si="5"/>
        <v>43312.916666666664</v>
      </c>
      <c r="J23" s="422">
        <f t="shared" si="5"/>
        <v>43312.916666666664</v>
      </c>
      <c r="K23" s="422">
        <f t="shared" si="5"/>
        <v>70114.91666666666</v>
      </c>
      <c r="L23" s="422">
        <f t="shared" si="5"/>
        <v>43312.916666666664</v>
      </c>
      <c r="M23" s="422">
        <f t="shared" si="5"/>
        <v>43312.166666666664</v>
      </c>
      <c r="N23" s="422">
        <f t="shared" si="5"/>
        <v>367969.9166666667</v>
      </c>
      <c r="O23" s="422">
        <f t="shared" si="5"/>
        <v>1194957</v>
      </c>
    </row>
    <row r="24" spans="1:15" s="424" customFormat="1" ht="15">
      <c r="A24" s="397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</row>
    <row r="25" spans="1:15" ht="15">
      <c r="A25" s="426"/>
      <c r="B25" s="427" t="s">
        <v>415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5">
      <c r="A26" s="409">
        <v>10</v>
      </c>
      <c r="B26" s="410" t="s">
        <v>416</v>
      </c>
      <c r="C26" s="414">
        <f>O26/12</f>
        <v>17436.666666666668</v>
      </c>
      <c r="D26" s="414">
        <v>17436.666666666668</v>
      </c>
      <c r="E26" s="414">
        <v>17436.666666666668</v>
      </c>
      <c r="F26" s="414">
        <v>17436.666666666668</v>
      </c>
      <c r="G26" s="414">
        <v>17436.666666666668</v>
      </c>
      <c r="H26" s="414">
        <v>17436.666666666668</v>
      </c>
      <c r="I26" s="414">
        <v>17436.666666666668</v>
      </c>
      <c r="J26" s="414">
        <v>17436.666666666668</v>
      </c>
      <c r="K26" s="414">
        <v>17436.666666666668</v>
      </c>
      <c r="L26" s="414">
        <v>17436.666666666668</v>
      </c>
      <c r="M26" s="414">
        <v>17436.666666666668</v>
      </c>
      <c r="N26" s="414">
        <v>17436.666666666668</v>
      </c>
      <c r="O26" s="411">
        <v>209240</v>
      </c>
    </row>
    <row r="27" spans="1:15" ht="15">
      <c r="A27" s="409">
        <v>11</v>
      </c>
      <c r="B27" s="410" t="s">
        <v>417</v>
      </c>
      <c r="C27" s="414">
        <f>O27/12</f>
        <v>3862</v>
      </c>
      <c r="D27" s="411">
        <v>3862</v>
      </c>
      <c r="E27" s="411">
        <v>3862</v>
      </c>
      <c r="F27" s="411">
        <v>3862</v>
      </c>
      <c r="G27" s="411">
        <v>3862</v>
      </c>
      <c r="H27" s="411">
        <v>3862</v>
      </c>
      <c r="I27" s="411">
        <v>3862</v>
      </c>
      <c r="J27" s="411">
        <v>3862</v>
      </c>
      <c r="K27" s="411">
        <v>3862</v>
      </c>
      <c r="L27" s="411">
        <v>3862</v>
      </c>
      <c r="M27" s="411">
        <v>3862</v>
      </c>
      <c r="N27" s="411">
        <v>3862</v>
      </c>
      <c r="O27" s="411">
        <v>46344</v>
      </c>
    </row>
    <row r="28" spans="1:15" ht="15">
      <c r="A28" s="409">
        <v>12</v>
      </c>
      <c r="B28" s="410" t="s">
        <v>418</v>
      </c>
      <c r="C28" s="414">
        <f>O28/12</f>
        <v>17831.583333333332</v>
      </c>
      <c r="D28" s="411">
        <v>17831.583333333332</v>
      </c>
      <c r="E28" s="411">
        <v>17831.583333333332</v>
      </c>
      <c r="F28" s="411">
        <v>17831.583333333332</v>
      </c>
      <c r="G28" s="411">
        <v>17831.583333333332</v>
      </c>
      <c r="H28" s="411">
        <v>17831.583333333332</v>
      </c>
      <c r="I28" s="411">
        <v>17831.583333333332</v>
      </c>
      <c r="J28" s="411">
        <v>17831.583333333332</v>
      </c>
      <c r="K28" s="411">
        <v>17831.583333333332</v>
      </c>
      <c r="L28" s="411">
        <v>17831.583333333332</v>
      </c>
      <c r="M28" s="411">
        <v>17831.583333333332</v>
      </c>
      <c r="N28" s="411">
        <v>17831.583333333332</v>
      </c>
      <c r="O28" s="411">
        <v>213979</v>
      </c>
    </row>
    <row r="29" spans="1:15" ht="15">
      <c r="A29" s="409">
        <v>13</v>
      </c>
      <c r="B29" s="410" t="s">
        <v>419</v>
      </c>
      <c r="C29" s="414">
        <f>O29/12</f>
        <v>7440.833333333333</v>
      </c>
      <c r="D29" s="411">
        <v>7440.833333333333</v>
      </c>
      <c r="E29" s="411">
        <v>7440.833333333333</v>
      </c>
      <c r="F29" s="411">
        <v>7440.833333333333</v>
      </c>
      <c r="G29" s="411">
        <v>7440.833333333333</v>
      </c>
      <c r="H29" s="411">
        <v>7440.833333333333</v>
      </c>
      <c r="I29" s="411">
        <v>7440.833333333333</v>
      </c>
      <c r="J29" s="411">
        <v>7440.833333333333</v>
      </c>
      <c r="K29" s="411">
        <v>7440.833333333333</v>
      </c>
      <c r="L29" s="411">
        <v>7440.833333333333</v>
      </c>
      <c r="M29" s="411">
        <v>7440.833333333333</v>
      </c>
      <c r="N29" s="411">
        <v>7440.833333333333</v>
      </c>
      <c r="O29" s="411">
        <v>89290</v>
      </c>
    </row>
    <row r="30" spans="1:15" ht="15">
      <c r="A30" s="409">
        <v>14</v>
      </c>
      <c r="B30" s="410" t="s">
        <v>420</v>
      </c>
      <c r="C30" s="414">
        <f>O30/12</f>
        <v>587.3333333333334</v>
      </c>
      <c r="D30" s="414">
        <v>587.3333333333334</v>
      </c>
      <c r="E30" s="414">
        <v>587.3333333333334</v>
      </c>
      <c r="F30" s="414">
        <v>587.3333333333334</v>
      </c>
      <c r="G30" s="414">
        <v>587.3333333333334</v>
      </c>
      <c r="H30" s="414">
        <v>587.3333333333334</v>
      </c>
      <c r="I30" s="414">
        <v>587.3333333333334</v>
      </c>
      <c r="J30" s="414">
        <v>587.3333333333334</v>
      </c>
      <c r="K30" s="414">
        <v>587.3333333333334</v>
      </c>
      <c r="L30" s="414">
        <v>587.3333333333334</v>
      </c>
      <c r="M30" s="414">
        <v>587.3333333333334</v>
      </c>
      <c r="N30" s="414">
        <v>587.3333333333334</v>
      </c>
      <c r="O30" s="411">
        <v>7048</v>
      </c>
    </row>
    <row r="31" spans="1:15" ht="15">
      <c r="A31" s="409">
        <v>15</v>
      </c>
      <c r="B31" s="410" t="s">
        <v>421</v>
      </c>
      <c r="C31" s="411">
        <f aca="true" t="shared" si="6" ref="C31:O31">SUM(C26:C30)</f>
        <v>47158.41666666667</v>
      </c>
      <c r="D31" s="411">
        <f t="shared" si="6"/>
        <v>47158.41666666667</v>
      </c>
      <c r="E31" s="411">
        <f t="shared" si="6"/>
        <v>47158.41666666667</v>
      </c>
      <c r="F31" s="411">
        <f t="shared" si="6"/>
        <v>47158.41666666667</v>
      </c>
      <c r="G31" s="411">
        <f t="shared" si="6"/>
        <v>47158.41666666667</v>
      </c>
      <c r="H31" s="411">
        <f t="shared" si="6"/>
        <v>47158.41666666667</v>
      </c>
      <c r="I31" s="411">
        <f t="shared" si="6"/>
        <v>47158.41666666667</v>
      </c>
      <c r="J31" s="411">
        <f t="shared" si="6"/>
        <v>47158.41666666667</v>
      </c>
      <c r="K31" s="411">
        <f t="shared" si="6"/>
        <v>47158.41666666667</v>
      </c>
      <c r="L31" s="411">
        <f t="shared" si="6"/>
        <v>47158.41666666667</v>
      </c>
      <c r="M31" s="411">
        <f t="shared" si="6"/>
        <v>47158.41666666667</v>
      </c>
      <c r="N31" s="411">
        <f t="shared" si="6"/>
        <v>47158.41666666667</v>
      </c>
      <c r="O31" s="411">
        <f t="shared" si="6"/>
        <v>565901</v>
      </c>
    </row>
    <row r="32" spans="1:15" ht="15">
      <c r="A32" s="409">
        <v>16</v>
      </c>
      <c r="B32" s="410" t="s">
        <v>422</v>
      </c>
      <c r="C32" s="411">
        <v>0</v>
      </c>
      <c r="D32" s="411">
        <v>0</v>
      </c>
      <c r="E32" s="411">
        <v>0</v>
      </c>
      <c r="F32" s="411">
        <v>0</v>
      </c>
      <c r="G32" s="411">
        <v>0</v>
      </c>
      <c r="H32" s="411">
        <v>0</v>
      </c>
      <c r="I32" s="411">
        <v>0</v>
      </c>
      <c r="J32" s="411">
        <v>0</v>
      </c>
      <c r="K32" s="411">
        <v>0</v>
      </c>
      <c r="L32" s="411">
        <v>0</v>
      </c>
      <c r="M32" s="411">
        <v>0</v>
      </c>
      <c r="N32" s="411">
        <v>93466</v>
      </c>
      <c r="O32" s="411">
        <v>93466</v>
      </c>
    </row>
    <row r="33" spans="1:15" ht="15">
      <c r="A33" s="409">
        <v>17</v>
      </c>
      <c r="B33" s="410" t="s">
        <v>423</v>
      </c>
      <c r="C33" s="411">
        <v>0</v>
      </c>
      <c r="D33" s="411">
        <v>100</v>
      </c>
      <c r="E33" s="411">
        <v>0</v>
      </c>
      <c r="F33" s="411">
        <v>0</v>
      </c>
      <c r="G33" s="411">
        <v>17783</v>
      </c>
      <c r="H33" s="411">
        <v>206905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>
        <v>273016</v>
      </c>
      <c r="O33" s="411">
        <v>499897</v>
      </c>
    </row>
    <row r="34" spans="1:15" ht="15">
      <c r="A34" s="409">
        <v>18</v>
      </c>
      <c r="B34" s="410" t="s">
        <v>424</v>
      </c>
      <c r="C34" s="411">
        <f aca="true" t="shared" si="7" ref="C34:O34">SUM(C32:C33)</f>
        <v>0</v>
      </c>
      <c r="D34" s="411">
        <f t="shared" si="7"/>
        <v>100</v>
      </c>
      <c r="E34" s="411">
        <f t="shared" si="7"/>
        <v>0</v>
      </c>
      <c r="F34" s="411">
        <f t="shared" si="7"/>
        <v>0</v>
      </c>
      <c r="G34" s="411">
        <f t="shared" si="7"/>
        <v>17783</v>
      </c>
      <c r="H34" s="411">
        <f t="shared" si="7"/>
        <v>206905</v>
      </c>
      <c r="I34" s="411">
        <f t="shared" si="7"/>
        <v>0</v>
      </c>
      <c r="J34" s="411">
        <f t="shared" si="7"/>
        <v>0</v>
      </c>
      <c r="K34" s="411">
        <f t="shared" si="7"/>
        <v>0</v>
      </c>
      <c r="L34" s="411">
        <f t="shared" si="7"/>
        <v>0</v>
      </c>
      <c r="M34" s="411">
        <f t="shared" si="7"/>
        <v>0</v>
      </c>
      <c r="N34" s="411">
        <f t="shared" si="7"/>
        <v>366482</v>
      </c>
      <c r="O34" s="411">
        <f t="shared" si="7"/>
        <v>593363</v>
      </c>
    </row>
    <row r="35" spans="1:15" ht="15">
      <c r="A35" s="420">
        <v>19</v>
      </c>
      <c r="B35" s="421" t="s">
        <v>425</v>
      </c>
      <c r="C35" s="422">
        <f aca="true" t="shared" si="8" ref="C35:O35">SUM(C31,C34)</f>
        <v>47158.41666666667</v>
      </c>
      <c r="D35" s="422">
        <f t="shared" si="8"/>
        <v>47258.41666666667</v>
      </c>
      <c r="E35" s="422">
        <f t="shared" si="8"/>
        <v>47158.41666666667</v>
      </c>
      <c r="F35" s="422">
        <f t="shared" si="8"/>
        <v>47158.41666666667</v>
      </c>
      <c r="G35" s="422">
        <f t="shared" si="8"/>
        <v>64941.41666666667</v>
      </c>
      <c r="H35" s="422">
        <f t="shared" si="8"/>
        <v>254063.4166666667</v>
      </c>
      <c r="I35" s="422">
        <f t="shared" si="8"/>
        <v>47158.41666666667</v>
      </c>
      <c r="J35" s="422">
        <f t="shared" si="8"/>
        <v>47158.41666666667</v>
      </c>
      <c r="K35" s="422">
        <f t="shared" si="8"/>
        <v>47158.41666666667</v>
      </c>
      <c r="L35" s="422">
        <f t="shared" si="8"/>
        <v>47158.41666666667</v>
      </c>
      <c r="M35" s="422">
        <f t="shared" si="8"/>
        <v>47158.41666666667</v>
      </c>
      <c r="N35" s="422">
        <f t="shared" si="8"/>
        <v>413640.4166666667</v>
      </c>
      <c r="O35" s="422">
        <f t="shared" si="8"/>
        <v>1159264</v>
      </c>
    </row>
    <row r="36" spans="1:15" ht="15">
      <c r="A36" s="409">
        <v>20</v>
      </c>
      <c r="B36" s="410" t="s">
        <v>426</v>
      </c>
      <c r="C36" s="411">
        <f aca="true" t="shared" si="9" ref="C36:O36">SUM(C37:C39)</f>
        <v>0</v>
      </c>
      <c r="D36" s="411">
        <f t="shared" si="9"/>
        <v>0</v>
      </c>
      <c r="E36" s="411">
        <f t="shared" si="9"/>
        <v>0</v>
      </c>
      <c r="F36" s="428">
        <f t="shared" si="9"/>
        <v>0</v>
      </c>
      <c r="G36" s="428">
        <f t="shared" si="9"/>
        <v>35693</v>
      </c>
      <c r="H36" s="428">
        <v>0</v>
      </c>
      <c r="I36" s="428">
        <f t="shared" si="9"/>
        <v>0</v>
      </c>
      <c r="J36" s="428">
        <f t="shared" si="9"/>
        <v>0</v>
      </c>
      <c r="K36" s="428">
        <v>0</v>
      </c>
      <c r="L36" s="428">
        <f t="shared" si="9"/>
        <v>0</v>
      </c>
      <c r="M36" s="428">
        <f t="shared" si="9"/>
        <v>0</v>
      </c>
      <c r="N36" s="428">
        <f t="shared" si="9"/>
        <v>0</v>
      </c>
      <c r="O36" s="411">
        <f t="shared" si="9"/>
        <v>35693</v>
      </c>
    </row>
    <row r="37" spans="1:15" ht="15">
      <c r="A37" s="409"/>
      <c r="B37" s="419" t="s">
        <v>427</v>
      </c>
      <c r="C37" s="411">
        <v>0</v>
      </c>
      <c r="D37" s="411">
        <v>0</v>
      </c>
      <c r="E37" s="411">
        <v>0</v>
      </c>
      <c r="F37" s="411">
        <v>0</v>
      </c>
      <c r="G37" s="411">
        <v>0</v>
      </c>
      <c r="H37" s="411">
        <v>0</v>
      </c>
      <c r="I37" s="411">
        <v>0</v>
      </c>
      <c r="J37" s="411">
        <v>0</v>
      </c>
      <c r="K37" s="411">
        <v>0</v>
      </c>
      <c r="L37" s="411">
        <v>0</v>
      </c>
      <c r="M37" s="411">
        <v>0</v>
      </c>
      <c r="N37" s="411">
        <v>0</v>
      </c>
      <c r="O37" s="411">
        <v>0</v>
      </c>
    </row>
    <row r="38" spans="1:15" ht="15">
      <c r="A38" s="409"/>
      <c r="B38" s="419" t="s">
        <v>428</v>
      </c>
      <c r="C38" s="411">
        <v>0</v>
      </c>
      <c r="D38" s="411">
        <v>0</v>
      </c>
      <c r="E38" s="411">
        <v>0</v>
      </c>
      <c r="F38" s="411">
        <v>0</v>
      </c>
      <c r="G38" s="411">
        <v>35693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  <c r="N38" s="411">
        <v>0</v>
      </c>
      <c r="O38" s="411">
        <v>35693</v>
      </c>
    </row>
    <row r="39" spans="1:15" ht="15">
      <c r="A39" s="409"/>
      <c r="B39" s="419" t="s">
        <v>429</v>
      </c>
      <c r="C39" s="411">
        <v>0</v>
      </c>
      <c r="D39" s="411">
        <v>0</v>
      </c>
      <c r="E39" s="411">
        <v>0</v>
      </c>
      <c r="F39" s="411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f>SUM(C39:N39)</f>
        <v>0</v>
      </c>
    </row>
    <row r="40" spans="1:15" ht="15">
      <c r="A40" s="420">
        <v>21</v>
      </c>
      <c r="B40" s="421" t="s">
        <v>430</v>
      </c>
      <c r="C40" s="423">
        <f aca="true" t="shared" si="10" ref="C40:H40">SUM(C35:C36)</f>
        <v>47158.41666666667</v>
      </c>
      <c r="D40" s="423">
        <f t="shared" si="10"/>
        <v>47258.41666666667</v>
      </c>
      <c r="E40" s="423">
        <f t="shared" si="10"/>
        <v>47158.41666666667</v>
      </c>
      <c r="F40" s="423">
        <f t="shared" si="10"/>
        <v>47158.41666666667</v>
      </c>
      <c r="G40" s="423">
        <f t="shared" si="10"/>
        <v>100634.41666666667</v>
      </c>
      <c r="H40" s="423">
        <f t="shared" si="10"/>
        <v>254063.4166666667</v>
      </c>
      <c r="I40" s="422">
        <f aca="true" t="shared" si="11" ref="I40:N40">I35+I36</f>
        <v>47158.41666666667</v>
      </c>
      <c r="J40" s="422">
        <f t="shared" si="11"/>
        <v>47158.41666666667</v>
      </c>
      <c r="K40" s="422">
        <f t="shared" si="11"/>
        <v>47158.41666666667</v>
      </c>
      <c r="L40" s="422">
        <f t="shared" si="11"/>
        <v>47158.41666666667</v>
      </c>
      <c r="M40" s="422">
        <f t="shared" si="11"/>
        <v>47158.41666666667</v>
      </c>
      <c r="N40" s="422">
        <f t="shared" si="11"/>
        <v>413640.4166666667</v>
      </c>
      <c r="O40" s="422">
        <f>SUM(O35,O36)</f>
        <v>1194957</v>
      </c>
    </row>
    <row r="41" spans="1:15" ht="15">
      <c r="A41" s="409">
        <v>22</v>
      </c>
      <c r="B41" s="410" t="s">
        <v>431</v>
      </c>
      <c r="C41" s="411">
        <f aca="true" t="shared" si="12" ref="C41:O41">C18-C35</f>
        <v>-3845.5000000000073</v>
      </c>
      <c r="D41" s="411">
        <f t="shared" si="12"/>
        <v>-3945.5000000000073</v>
      </c>
      <c r="E41" s="411">
        <f t="shared" si="12"/>
        <v>22956.499999999985</v>
      </c>
      <c r="F41" s="411">
        <f t="shared" si="12"/>
        <v>-3845.5000000000073</v>
      </c>
      <c r="G41" s="411">
        <f t="shared" si="12"/>
        <v>31871.999999999985</v>
      </c>
      <c r="H41" s="411">
        <f t="shared" si="12"/>
        <v>18207.5</v>
      </c>
      <c r="I41" s="411">
        <f t="shared" si="12"/>
        <v>-3845.5000000000073</v>
      </c>
      <c r="J41" s="411">
        <f t="shared" si="12"/>
        <v>-3845.5000000000073</v>
      </c>
      <c r="K41" s="411">
        <f t="shared" si="12"/>
        <v>22956.499999999985</v>
      </c>
      <c r="L41" s="411">
        <f t="shared" si="12"/>
        <v>-3845.5000000000073</v>
      </c>
      <c r="M41" s="411">
        <f t="shared" si="12"/>
        <v>-3846.2500000000073</v>
      </c>
      <c r="N41" s="411">
        <f t="shared" si="12"/>
        <v>-60153.5</v>
      </c>
      <c r="O41" s="411">
        <f t="shared" si="12"/>
        <v>6727</v>
      </c>
    </row>
    <row r="42" spans="1:15" ht="15">
      <c r="A42" s="409">
        <v>23</v>
      </c>
      <c r="B42" s="410" t="s">
        <v>432</v>
      </c>
      <c r="C42" s="411">
        <f aca="true" t="shared" si="13" ref="C42:O42">C23-C40</f>
        <v>-3845.5000000000073</v>
      </c>
      <c r="D42" s="411">
        <f t="shared" si="13"/>
        <v>-3945.5000000000073</v>
      </c>
      <c r="E42" s="411">
        <f t="shared" si="13"/>
        <v>22956.499999999985</v>
      </c>
      <c r="F42" s="411">
        <f t="shared" si="13"/>
        <v>-3845.5000000000073</v>
      </c>
      <c r="G42" s="411">
        <f t="shared" si="13"/>
        <v>-3821.0000000000146</v>
      </c>
      <c r="H42" s="411">
        <f t="shared" si="13"/>
        <v>32690.5</v>
      </c>
      <c r="I42" s="411">
        <f t="shared" si="13"/>
        <v>-3845.5000000000073</v>
      </c>
      <c r="J42" s="411">
        <f t="shared" si="13"/>
        <v>-3845.5000000000073</v>
      </c>
      <c r="K42" s="411">
        <f t="shared" si="13"/>
        <v>22956.499999999985</v>
      </c>
      <c r="L42" s="411">
        <f t="shared" si="13"/>
        <v>-3845.5000000000073</v>
      </c>
      <c r="M42" s="411">
        <f t="shared" si="13"/>
        <v>-3846.2500000000073</v>
      </c>
      <c r="N42" s="411">
        <f t="shared" si="13"/>
        <v>-45670.5</v>
      </c>
      <c r="O42" s="411">
        <f t="shared" si="13"/>
        <v>0</v>
      </c>
    </row>
    <row r="43" spans="2:5" ht="15">
      <c r="B43" s="430"/>
      <c r="C43" s="431"/>
      <c r="D43" s="431"/>
      <c r="E43" s="431"/>
    </row>
  </sheetData>
  <sheetProtection/>
  <mergeCells count="5">
    <mergeCell ref="A6:A8"/>
    <mergeCell ref="A10:A11"/>
    <mergeCell ref="A12:A14"/>
    <mergeCell ref="A15:A17"/>
    <mergeCell ref="A19:A22"/>
  </mergeCells>
  <printOptions horizontalCentered="1"/>
  <pageMargins left="0" right="0" top="1.1023622047244095" bottom="0.9055118110236221" header="0.5118110236220472" footer="0.3937007874015748"/>
  <pageSetup fitToHeight="1" fitToWidth="1" horizontalDpi="600" verticalDpi="600" orientation="landscape" paperSize="8" scale="86" r:id="rId1"/>
  <headerFooter alignWithMargins="0">
    <oddHeader>&amp;C&amp;"Arial CE,Félkövér"&amp;14Mikepércs Község Önkormányzat előirányzat-felhasználási ütemterve
2013. évi költségvetés&amp;R7.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7">
      <selection activeCell="D34" sqref="D34"/>
    </sheetView>
  </sheetViews>
  <sheetFormatPr defaultColWidth="9.140625" defaultRowHeight="12.75"/>
  <cols>
    <col min="1" max="1" width="46.00390625" style="432" customWidth="1"/>
    <col min="2" max="2" width="11.7109375" style="432" customWidth="1"/>
    <col min="3" max="3" width="15.00390625" style="432" customWidth="1"/>
    <col min="4" max="16384" width="9.140625" style="432" customWidth="1"/>
  </cols>
  <sheetData>
    <row r="1" ht="12.75">
      <c r="C1" s="433" t="s">
        <v>433</v>
      </c>
    </row>
    <row r="3" spans="1:3" ht="15">
      <c r="A3" s="434" t="s">
        <v>434</v>
      </c>
      <c r="B3" s="434"/>
      <c r="C3" s="434"/>
    </row>
    <row r="4" spans="1:3" ht="15.75">
      <c r="A4" s="435" t="s">
        <v>435</v>
      </c>
      <c r="B4" s="435"/>
      <c r="C4" s="435"/>
    </row>
    <row r="5" spans="1:3" ht="13.5" thickBot="1">
      <c r="A5" s="436"/>
      <c r="C5" s="437" t="s">
        <v>135</v>
      </c>
    </row>
    <row r="6" spans="1:3" ht="13.5" thickBot="1">
      <c r="A6" s="438" t="s">
        <v>436</v>
      </c>
      <c r="B6" s="438"/>
      <c r="C6" s="438"/>
    </row>
    <row r="7" spans="1:3" ht="12.75">
      <c r="A7" s="439"/>
      <c r="B7" s="440"/>
      <c r="C7" s="441"/>
    </row>
    <row r="8" spans="1:3" ht="12.75" customHeight="1">
      <c r="A8" s="380" t="s">
        <v>152</v>
      </c>
      <c r="B8" s="381" t="s">
        <v>144</v>
      </c>
      <c r="C8" s="354">
        <v>12194</v>
      </c>
    </row>
    <row r="9" spans="1:3" ht="12.75">
      <c r="A9" s="442"/>
      <c r="B9" s="354"/>
      <c r="C9" s="354"/>
    </row>
    <row r="10" spans="1:3" ht="12.75">
      <c r="A10" s="442"/>
      <c r="B10" s="354"/>
      <c r="C10" s="354"/>
    </row>
    <row r="11" spans="1:3" ht="12.75">
      <c r="A11" s="442"/>
      <c r="B11" s="354"/>
      <c r="C11" s="354"/>
    </row>
    <row r="12" spans="1:3" ht="12.75">
      <c r="A12" s="442"/>
      <c r="B12" s="354" t="s">
        <v>140</v>
      </c>
      <c r="C12" s="354">
        <v>2152</v>
      </c>
    </row>
    <row r="13" spans="1:3" ht="12.75">
      <c r="A13" s="442"/>
      <c r="B13" s="354" t="s">
        <v>155</v>
      </c>
      <c r="C13" s="354">
        <v>3873</v>
      </c>
    </row>
    <row r="14" spans="1:3" ht="12.75" customHeight="1">
      <c r="A14" s="443"/>
      <c r="B14" s="356" t="s">
        <v>147</v>
      </c>
      <c r="C14" s="356">
        <f>SUM(C8:C13)</f>
        <v>18219</v>
      </c>
    </row>
    <row r="15" spans="1:3" ht="12.75" customHeight="1">
      <c r="A15" s="367" t="s">
        <v>291</v>
      </c>
      <c r="B15" s="381" t="s">
        <v>144</v>
      </c>
      <c r="C15" s="444">
        <v>197374</v>
      </c>
    </row>
    <row r="16" spans="1:3" ht="12.75">
      <c r="A16" s="369"/>
      <c r="B16" s="381" t="s">
        <v>140</v>
      </c>
      <c r="C16" s="444">
        <v>10388</v>
      </c>
    </row>
    <row r="17" spans="1:3" ht="12.75">
      <c r="A17" s="371"/>
      <c r="B17" s="385" t="s">
        <v>147</v>
      </c>
      <c r="C17" s="445">
        <f>SUM(C15:C16)</f>
        <v>207762</v>
      </c>
    </row>
    <row r="18" spans="1:3" ht="12.75" customHeight="1">
      <c r="A18" s="380" t="s">
        <v>290</v>
      </c>
      <c r="B18" s="385" t="s">
        <v>144</v>
      </c>
      <c r="C18" s="354">
        <v>148541</v>
      </c>
    </row>
    <row r="19" spans="1:3" ht="12.75">
      <c r="A19" s="383"/>
      <c r="B19" s="381" t="s">
        <v>140</v>
      </c>
      <c r="C19" s="354">
        <v>9349</v>
      </c>
    </row>
    <row r="20" spans="1:3" ht="12.75">
      <c r="A20" s="384"/>
      <c r="B20" s="385" t="s">
        <v>147</v>
      </c>
      <c r="C20" s="356">
        <f>SUM(C18:C19)</f>
        <v>157890</v>
      </c>
    </row>
    <row r="21" spans="1:3" ht="12.75" customHeight="1">
      <c r="A21" s="367" t="s">
        <v>323</v>
      </c>
      <c r="B21" s="446" t="s">
        <v>144</v>
      </c>
      <c r="C21" s="444">
        <v>83016</v>
      </c>
    </row>
    <row r="22" spans="1:3" ht="12.75">
      <c r="A22" s="369"/>
      <c r="B22" s="381" t="s">
        <v>140</v>
      </c>
      <c r="C22" s="444">
        <v>13034</v>
      </c>
    </row>
    <row r="23" spans="1:3" ht="12.75">
      <c r="A23" s="371"/>
      <c r="B23" s="385" t="s">
        <v>147</v>
      </c>
      <c r="C23" s="445">
        <v>96050</v>
      </c>
    </row>
    <row r="24" spans="1:3" ht="12.75">
      <c r="A24" s="367" t="s">
        <v>344</v>
      </c>
      <c r="B24" s="385" t="s">
        <v>144</v>
      </c>
      <c r="C24" s="368">
        <v>7539</v>
      </c>
    </row>
    <row r="25" spans="1:3" ht="12.75">
      <c r="A25" s="369"/>
      <c r="B25" s="381" t="s">
        <v>140</v>
      </c>
      <c r="C25" s="370">
        <v>1331</v>
      </c>
    </row>
    <row r="26" spans="1:3" ht="12.75">
      <c r="A26" s="371"/>
      <c r="B26" s="385" t="s">
        <v>147</v>
      </c>
      <c r="C26" s="372">
        <f>SUM(C24:C25)</f>
        <v>8870</v>
      </c>
    </row>
    <row r="27" spans="1:3" ht="12.75">
      <c r="A27" s="367" t="s">
        <v>342</v>
      </c>
      <c r="B27" s="385" t="s">
        <v>144</v>
      </c>
      <c r="C27" s="445">
        <v>12989</v>
      </c>
    </row>
    <row r="28" spans="1:3" ht="12.75">
      <c r="A28" s="369"/>
      <c r="B28" s="381" t="s">
        <v>140</v>
      </c>
      <c r="C28" s="444">
        <v>381</v>
      </c>
    </row>
    <row r="29" spans="1:3" ht="12.75">
      <c r="A29" s="371"/>
      <c r="B29" s="385" t="s">
        <v>147</v>
      </c>
      <c r="C29" s="445">
        <v>15281</v>
      </c>
    </row>
    <row r="30" spans="1:3" ht="12.75">
      <c r="A30" s="367" t="s">
        <v>343</v>
      </c>
      <c r="B30" s="385" t="s">
        <v>144</v>
      </c>
      <c r="C30" s="445">
        <v>12989</v>
      </c>
    </row>
    <row r="31" spans="1:3" ht="12.75">
      <c r="A31" s="369"/>
      <c r="B31" s="381" t="s">
        <v>140</v>
      </c>
      <c r="C31" s="444">
        <v>381</v>
      </c>
    </row>
    <row r="32" spans="1:3" ht="12.75">
      <c r="A32" s="371"/>
      <c r="B32" s="385" t="s">
        <v>147</v>
      </c>
      <c r="C32" s="445">
        <v>15281</v>
      </c>
    </row>
    <row r="33" spans="1:3" ht="12.75" customHeight="1">
      <c r="A33" s="447" t="s">
        <v>437</v>
      </c>
      <c r="B33" s="447"/>
      <c r="C33" s="448">
        <f>SUM(C8:C13,C15:C16,C18:C19,C21,C22,C25,C28,C31)</f>
        <v>482014</v>
      </c>
    </row>
  </sheetData>
  <sheetProtection/>
  <mergeCells count="11">
    <mergeCell ref="A18:A20"/>
    <mergeCell ref="A21:A23"/>
    <mergeCell ref="A24:A26"/>
    <mergeCell ref="A27:A29"/>
    <mergeCell ref="A30:A32"/>
    <mergeCell ref="A3:C3"/>
    <mergeCell ref="A4:C4"/>
    <mergeCell ref="A6:C6"/>
    <mergeCell ref="A7:B7"/>
    <mergeCell ref="A8:A14"/>
    <mergeCell ref="A15:A17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60" zoomScalePageLayoutView="0" workbookViewId="0" topLeftCell="A37">
      <selection activeCell="P52" sqref="P52"/>
    </sheetView>
  </sheetViews>
  <sheetFormatPr defaultColWidth="11.421875" defaultRowHeight="24.75" customHeight="1"/>
  <cols>
    <col min="1" max="1" width="6.7109375" style="449" customWidth="1"/>
    <col min="2" max="2" width="32.421875" style="514" customWidth="1"/>
    <col min="3" max="3" width="10.28125" style="449" bestFit="1" customWidth="1"/>
    <col min="4" max="4" width="8.28125" style="449" bestFit="1" customWidth="1"/>
    <col min="5" max="5" width="7.8515625" style="449" customWidth="1"/>
    <col min="6" max="6" width="8.28125" style="449" bestFit="1" customWidth="1"/>
    <col min="7" max="7" width="8.00390625" style="449" bestFit="1" customWidth="1"/>
    <col min="8" max="8" width="8.28125" style="449" bestFit="1" customWidth="1"/>
    <col min="9" max="9" width="9.28125" style="449" customWidth="1"/>
    <col min="10" max="10" width="7.8515625" style="449" customWidth="1"/>
    <col min="11" max="11" width="12.57421875" style="449" customWidth="1"/>
    <col min="12" max="12" width="12.28125" style="449" customWidth="1"/>
    <col min="13" max="13" width="35.421875" style="452" hidden="1" customWidth="1"/>
    <col min="14" max="14" width="14.7109375" style="449" hidden="1" customWidth="1"/>
    <col min="15" max="15" width="8.28125" style="449" hidden="1" customWidth="1"/>
    <col min="16" max="16384" width="11.421875" style="449" customWidth="1"/>
  </cols>
  <sheetData>
    <row r="1" spans="2:12" ht="24.75" customHeight="1" thickBot="1">
      <c r="B1" s="450"/>
      <c r="K1" s="451" t="s">
        <v>438</v>
      </c>
      <c r="L1" s="451"/>
    </row>
    <row r="2" spans="1:12" ht="15.75">
      <c r="A2" s="453" t="s">
        <v>132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2" ht="15.75">
      <c r="A3" s="453" t="s">
        <v>439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</row>
    <row r="4" spans="1:12" ht="15.75">
      <c r="A4" s="453" t="s">
        <v>435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</row>
    <row r="5" spans="1:12" ht="24.75" customHeight="1" thickBot="1">
      <c r="A5" s="454"/>
      <c r="B5" s="454"/>
      <c r="C5" s="454"/>
      <c r="D5" s="454"/>
      <c r="E5" s="454"/>
      <c r="F5" s="454"/>
      <c r="G5" s="454"/>
      <c r="H5" s="454"/>
      <c r="I5" s="454"/>
      <c r="J5" s="455"/>
      <c r="K5" s="454"/>
      <c r="L5" s="454"/>
    </row>
    <row r="6" spans="1:13" s="462" customFormat="1" ht="16.5" customHeight="1" thickBot="1">
      <c r="A6" s="456"/>
      <c r="B6" s="457" t="s">
        <v>440</v>
      </c>
      <c r="C6" s="458" t="s">
        <v>441</v>
      </c>
      <c r="D6" s="458"/>
      <c r="E6" s="458"/>
      <c r="F6" s="458"/>
      <c r="G6" s="458"/>
      <c r="H6" s="458"/>
      <c r="I6" s="458"/>
      <c r="J6" s="459"/>
      <c r="K6" s="460" t="s">
        <v>442</v>
      </c>
      <c r="L6" s="460" t="s">
        <v>443</v>
      </c>
      <c r="M6" s="461" t="s">
        <v>444</v>
      </c>
    </row>
    <row r="7" spans="1:13" s="469" customFormat="1" ht="57.75" thickBot="1">
      <c r="A7" s="458"/>
      <c r="B7" s="463"/>
      <c r="C7" s="464" t="s">
        <v>445</v>
      </c>
      <c r="D7" s="465" t="s">
        <v>446</v>
      </c>
      <c r="E7" s="464" t="s">
        <v>447</v>
      </c>
      <c r="F7" s="465" t="s">
        <v>446</v>
      </c>
      <c r="G7" s="464" t="s">
        <v>448</v>
      </c>
      <c r="H7" s="465" t="s">
        <v>446</v>
      </c>
      <c r="I7" s="464" t="s">
        <v>449</v>
      </c>
      <c r="J7" s="465" t="s">
        <v>446</v>
      </c>
      <c r="K7" s="466"/>
      <c r="L7" s="467"/>
      <c r="M7" s="468"/>
    </row>
    <row r="8" spans="1:15" s="469" customFormat="1" ht="15">
      <c r="A8" s="470" t="s">
        <v>1</v>
      </c>
      <c r="B8" s="471" t="s">
        <v>450</v>
      </c>
      <c r="C8" s="470">
        <f aca="true" t="shared" si="0" ref="C8:L8">SUM(C9:C18)</f>
        <v>13</v>
      </c>
      <c r="D8" s="472">
        <f t="shared" si="0"/>
        <v>13</v>
      </c>
      <c r="E8" s="470">
        <f t="shared" si="0"/>
        <v>0</v>
      </c>
      <c r="F8" s="472">
        <f t="shared" si="0"/>
        <v>0</v>
      </c>
      <c r="G8" s="470">
        <f t="shared" si="0"/>
        <v>0</v>
      </c>
      <c r="H8" s="472">
        <f t="shared" si="0"/>
        <v>0</v>
      </c>
      <c r="I8" s="470">
        <f t="shared" si="0"/>
        <v>0</v>
      </c>
      <c r="J8" s="472">
        <f t="shared" si="0"/>
        <v>0</v>
      </c>
      <c r="K8" s="473">
        <f t="shared" si="0"/>
        <v>13</v>
      </c>
      <c r="L8" s="473">
        <f t="shared" si="0"/>
        <v>13</v>
      </c>
      <c r="M8" s="474"/>
      <c r="N8" s="475" t="e">
        <f>L8/#REF!*#REF!</f>
        <v>#REF!</v>
      </c>
      <c r="O8" s="475"/>
    </row>
    <row r="9" spans="1:15" s="469" customFormat="1" ht="15">
      <c r="A9" s="476"/>
      <c r="B9" s="477" t="s">
        <v>451</v>
      </c>
      <c r="C9" s="478">
        <v>1</v>
      </c>
      <c r="D9" s="479">
        <v>1</v>
      </c>
      <c r="E9" s="478"/>
      <c r="F9" s="479"/>
      <c r="G9" s="478"/>
      <c r="H9" s="479"/>
      <c r="I9" s="478"/>
      <c r="J9" s="479"/>
      <c r="K9" s="480">
        <f aca="true" t="shared" si="1" ref="K9:L24">SUM(C9,E9,I9,G9)</f>
        <v>1</v>
      </c>
      <c r="L9" s="479">
        <f>SUM(D9,F9,J9,H9)</f>
        <v>1</v>
      </c>
      <c r="M9" s="480"/>
      <c r="N9" s="475"/>
      <c r="O9" s="475"/>
    </row>
    <row r="10" spans="1:15" s="469" customFormat="1" ht="15">
      <c r="A10" s="476"/>
      <c r="B10" s="477" t="s">
        <v>452</v>
      </c>
      <c r="C10" s="478">
        <v>1</v>
      </c>
      <c r="D10" s="479">
        <v>1</v>
      </c>
      <c r="E10" s="478"/>
      <c r="F10" s="479"/>
      <c r="G10" s="478"/>
      <c r="H10" s="479"/>
      <c r="I10" s="478"/>
      <c r="J10" s="479"/>
      <c r="K10" s="480">
        <f t="shared" si="1"/>
        <v>1</v>
      </c>
      <c r="L10" s="479">
        <f t="shared" si="1"/>
        <v>1</v>
      </c>
      <c r="M10" s="480"/>
      <c r="N10" s="475"/>
      <c r="O10" s="475"/>
    </row>
    <row r="11" spans="1:15" s="469" customFormat="1" ht="15">
      <c r="A11" s="476"/>
      <c r="B11" s="477" t="s">
        <v>453</v>
      </c>
      <c r="C11" s="478">
        <v>1</v>
      </c>
      <c r="D11" s="479">
        <v>1</v>
      </c>
      <c r="E11" s="478"/>
      <c r="F11" s="479"/>
      <c r="G11" s="478"/>
      <c r="H11" s="479"/>
      <c r="I11" s="478"/>
      <c r="J11" s="479"/>
      <c r="K11" s="480">
        <f t="shared" si="1"/>
        <v>1</v>
      </c>
      <c r="L11" s="479">
        <f t="shared" si="1"/>
        <v>1</v>
      </c>
      <c r="M11" s="480"/>
      <c r="N11" s="475"/>
      <c r="O11" s="475"/>
    </row>
    <row r="12" spans="1:15" s="469" customFormat="1" ht="15">
      <c r="A12" s="476"/>
      <c r="B12" s="477" t="s">
        <v>454</v>
      </c>
      <c r="C12" s="478">
        <v>1</v>
      </c>
      <c r="D12" s="479">
        <v>1</v>
      </c>
      <c r="E12" s="478"/>
      <c r="F12" s="479"/>
      <c r="G12" s="478"/>
      <c r="H12" s="479"/>
      <c r="I12" s="478"/>
      <c r="J12" s="479"/>
      <c r="K12" s="480">
        <f t="shared" si="1"/>
        <v>1</v>
      </c>
      <c r="L12" s="479">
        <f t="shared" si="1"/>
        <v>1</v>
      </c>
      <c r="M12" s="480"/>
      <c r="N12" s="475"/>
      <c r="O12" s="475"/>
    </row>
    <row r="13" spans="1:15" s="469" customFormat="1" ht="15">
      <c r="A13" s="476"/>
      <c r="B13" s="477" t="s">
        <v>455</v>
      </c>
      <c r="C13" s="478">
        <v>2</v>
      </c>
      <c r="D13" s="479">
        <v>2</v>
      </c>
      <c r="E13" s="478"/>
      <c r="F13" s="479"/>
      <c r="G13" s="478"/>
      <c r="H13" s="479"/>
      <c r="I13" s="478"/>
      <c r="J13" s="479"/>
      <c r="K13" s="480">
        <f t="shared" si="1"/>
        <v>2</v>
      </c>
      <c r="L13" s="479">
        <f t="shared" si="1"/>
        <v>2</v>
      </c>
      <c r="M13" s="480"/>
      <c r="N13" s="475"/>
      <c r="O13" s="475"/>
    </row>
    <row r="14" spans="1:15" s="469" customFormat="1" ht="28.5">
      <c r="A14" s="476"/>
      <c r="B14" s="477" t="s">
        <v>456</v>
      </c>
      <c r="C14" s="478">
        <v>1</v>
      </c>
      <c r="D14" s="479">
        <v>1</v>
      </c>
      <c r="E14" s="478"/>
      <c r="F14" s="479"/>
      <c r="G14" s="478"/>
      <c r="H14" s="479"/>
      <c r="I14" s="478"/>
      <c r="J14" s="479"/>
      <c r="K14" s="480">
        <f t="shared" si="1"/>
        <v>1</v>
      </c>
      <c r="L14" s="479">
        <f t="shared" si="1"/>
        <v>1</v>
      </c>
      <c r="M14" s="480"/>
      <c r="N14" s="475"/>
      <c r="O14" s="475"/>
    </row>
    <row r="15" spans="1:15" s="469" customFormat="1" ht="16.5" customHeight="1">
      <c r="A15" s="476"/>
      <c r="B15" s="477" t="s">
        <v>457</v>
      </c>
      <c r="C15" s="478">
        <v>1</v>
      </c>
      <c r="D15" s="479">
        <v>1</v>
      </c>
      <c r="E15" s="478"/>
      <c r="F15" s="479"/>
      <c r="G15" s="478"/>
      <c r="H15" s="479"/>
      <c r="I15" s="478"/>
      <c r="J15" s="479"/>
      <c r="K15" s="480">
        <f t="shared" si="1"/>
        <v>1</v>
      </c>
      <c r="L15" s="479">
        <f t="shared" si="1"/>
        <v>1</v>
      </c>
      <c r="M15" s="480" t="s">
        <v>458</v>
      </c>
      <c r="N15" s="475"/>
      <c r="O15" s="475"/>
    </row>
    <row r="16" spans="1:15" s="469" customFormat="1" ht="15">
      <c r="A16" s="476"/>
      <c r="B16" s="477" t="s">
        <v>459</v>
      </c>
      <c r="C16" s="478">
        <v>1</v>
      </c>
      <c r="D16" s="479">
        <v>1</v>
      </c>
      <c r="E16" s="478"/>
      <c r="F16" s="479"/>
      <c r="G16" s="478"/>
      <c r="H16" s="479"/>
      <c r="I16" s="478"/>
      <c r="J16" s="479"/>
      <c r="K16" s="480">
        <f t="shared" si="1"/>
        <v>1</v>
      </c>
      <c r="L16" s="479">
        <f t="shared" si="1"/>
        <v>1</v>
      </c>
      <c r="M16" s="480"/>
      <c r="N16" s="475"/>
      <c r="O16" s="475"/>
    </row>
    <row r="17" spans="1:15" s="469" customFormat="1" ht="15">
      <c r="A17" s="476"/>
      <c r="B17" s="477" t="s">
        <v>460</v>
      </c>
      <c r="C17" s="478">
        <v>2</v>
      </c>
      <c r="D17" s="479">
        <v>2</v>
      </c>
      <c r="E17" s="478"/>
      <c r="F17" s="479"/>
      <c r="G17" s="478"/>
      <c r="H17" s="479"/>
      <c r="I17" s="478"/>
      <c r="J17" s="479"/>
      <c r="K17" s="480">
        <f t="shared" si="1"/>
        <v>2</v>
      </c>
      <c r="L17" s="479">
        <f t="shared" si="1"/>
        <v>2</v>
      </c>
      <c r="M17" s="480"/>
      <c r="N17" s="475"/>
      <c r="O17" s="475"/>
    </row>
    <row r="18" spans="1:15" s="469" customFormat="1" ht="15">
      <c r="A18" s="476"/>
      <c r="B18" s="477" t="s">
        <v>461</v>
      </c>
      <c r="C18" s="478">
        <v>2</v>
      </c>
      <c r="D18" s="479">
        <v>2</v>
      </c>
      <c r="E18" s="478"/>
      <c r="F18" s="479"/>
      <c r="G18" s="478"/>
      <c r="H18" s="479"/>
      <c r="I18" s="478"/>
      <c r="J18" s="479"/>
      <c r="K18" s="480">
        <f t="shared" si="1"/>
        <v>2</v>
      </c>
      <c r="L18" s="479">
        <f t="shared" si="1"/>
        <v>2</v>
      </c>
      <c r="M18" s="480"/>
      <c r="N18" s="475"/>
      <c r="O18" s="475"/>
    </row>
    <row r="19" spans="1:15" s="485" customFormat="1" ht="15.75">
      <c r="A19" s="481" t="s">
        <v>8</v>
      </c>
      <c r="B19" s="482" t="s">
        <v>462</v>
      </c>
      <c r="C19" s="481">
        <f>SUM(C20:C34)</f>
        <v>1</v>
      </c>
      <c r="D19" s="481">
        <f aca="true" t="shared" si="2" ref="D19:L19">SUM(D20:D34)</f>
        <v>1</v>
      </c>
      <c r="E19" s="481">
        <f t="shared" si="2"/>
        <v>12</v>
      </c>
      <c r="F19" s="481">
        <f t="shared" si="2"/>
        <v>14</v>
      </c>
      <c r="G19" s="481">
        <f t="shared" si="2"/>
        <v>5</v>
      </c>
      <c r="H19" s="481">
        <f t="shared" si="2"/>
        <v>3</v>
      </c>
      <c r="I19" s="481">
        <f t="shared" si="2"/>
        <v>4.5</v>
      </c>
      <c r="J19" s="481">
        <f>SUM(J20:J34)</f>
        <v>6.25</v>
      </c>
      <c r="K19" s="481">
        <f>SUM(K20:K34)</f>
        <v>22.5</v>
      </c>
      <c r="L19" s="481">
        <f t="shared" si="2"/>
        <v>24.25</v>
      </c>
      <c r="M19" s="483"/>
      <c r="N19" s="484"/>
      <c r="O19" s="484"/>
    </row>
    <row r="20" spans="1:15" s="469" customFormat="1" ht="15">
      <c r="A20" s="476"/>
      <c r="B20" s="477" t="s">
        <v>463</v>
      </c>
      <c r="C20" s="478">
        <v>1</v>
      </c>
      <c r="D20" s="479">
        <v>1</v>
      </c>
      <c r="E20" s="478"/>
      <c r="F20" s="479"/>
      <c r="G20" s="478"/>
      <c r="H20" s="479"/>
      <c r="I20" s="478"/>
      <c r="J20" s="479"/>
      <c r="K20" s="480">
        <f t="shared" si="1"/>
        <v>1</v>
      </c>
      <c r="L20" s="479">
        <f>SUM(D20,F20,J20,H20)</f>
        <v>1</v>
      </c>
      <c r="M20" s="480"/>
      <c r="N20" s="475"/>
      <c r="O20" s="475"/>
    </row>
    <row r="21" spans="1:15" s="469" customFormat="1" ht="15">
      <c r="A21" s="476"/>
      <c r="B21" s="477" t="s">
        <v>464</v>
      </c>
      <c r="C21" s="478"/>
      <c r="D21" s="479"/>
      <c r="E21" s="478"/>
      <c r="F21" s="479"/>
      <c r="G21" s="478">
        <v>1</v>
      </c>
      <c r="H21" s="479">
        <v>0</v>
      </c>
      <c r="I21" s="478">
        <v>0</v>
      </c>
      <c r="J21" s="479">
        <v>1</v>
      </c>
      <c r="K21" s="480">
        <f t="shared" si="1"/>
        <v>1</v>
      </c>
      <c r="L21" s="479">
        <f t="shared" si="1"/>
        <v>1</v>
      </c>
      <c r="M21" s="480"/>
      <c r="N21" s="475"/>
      <c r="O21" s="475"/>
    </row>
    <row r="22" spans="1:15" s="469" customFormat="1" ht="15">
      <c r="A22" s="476"/>
      <c r="B22" s="477" t="s">
        <v>465</v>
      </c>
      <c r="C22" s="478"/>
      <c r="D22" s="479"/>
      <c r="E22" s="478"/>
      <c r="F22" s="479"/>
      <c r="G22" s="478">
        <v>1</v>
      </c>
      <c r="H22" s="479">
        <v>1</v>
      </c>
      <c r="I22" s="478"/>
      <c r="J22" s="479"/>
      <c r="K22" s="480">
        <f t="shared" si="1"/>
        <v>1</v>
      </c>
      <c r="L22" s="479">
        <f t="shared" si="1"/>
        <v>1</v>
      </c>
      <c r="M22" s="480"/>
      <c r="N22" s="475"/>
      <c r="O22" s="475"/>
    </row>
    <row r="23" spans="1:15" s="469" customFormat="1" ht="15">
      <c r="A23" s="476"/>
      <c r="B23" s="477" t="s">
        <v>466</v>
      </c>
      <c r="C23" s="478"/>
      <c r="D23" s="479"/>
      <c r="E23" s="478"/>
      <c r="F23" s="479"/>
      <c r="G23" s="478">
        <v>1</v>
      </c>
      <c r="H23" s="479">
        <v>1</v>
      </c>
      <c r="I23" s="478"/>
      <c r="J23" s="479"/>
      <c r="K23" s="480">
        <f t="shared" si="1"/>
        <v>1</v>
      </c>
      <c r="L23" s="479">
        <f t="shared" si="1"/>
        <v>1</v>
      </c>
      <c r="M23" s="480"/>
      <c r="N23" s="475"/>
      <c r="O23" s="475"/>
    </row>
    <row r="24" spans="1:15" s="469" customFormat="1" ht="15">
      <c r="A24" s="476"/>
      <c r="B24" s="477" t="s">
        <v>467</v>
      </c>
      <c r="C24" s="478"/>
      <c r="D24" s="479"/>
      <c r="E24" s="478">
        <v>1</v>
      </c>
      <c r="F24" s="479">
        <v>1</v>
      </c>
      <c r="G24" s="478"/>
      <c r="H24" s="479"/>
      <c r="I24" s="478"/>
      <c r="J24" s="479"/>
      <c r="K24" s="480">
        <f t="shared" si="1"/>
        <v>1</v>
      </c>
      <c r="L24" s="479">
        <f t="shared" si="1"/>
        <v>1</v>
      </c>
      <c r="M24" s="480"/>
      <c r="N24" s="475"/>
      <c r="O24" s="475"/>
    </row>
    <row r="25" spans="1:15" s="469" customFormat="1" ht="15">
      <c r="A25" s="476"/>
      <c r="B25" s="477" t="s">
        <v>468</v>
      </c>
      <c r="C25" s="478"/>
      <c r="D25" s="479"/>
      <c r="E25" s="478">
        <v>0</v>
      </c>
      <c r="F25" s="479">
        <v>1</v>
      </c>
      <c r="G25" s="478"/>
      <c r="H25" s="479"/>
      <c r="I25" s="478"/>
      <c r="J25" s="479"/>
      <c r="K25" s="480">
        <f aca="true" t="shared" si="3" ref="K25:L39">SUM(C25,E25,I25,G25)</f>
        <v>0</v>
      </c>
      <c r="L25" s="479">
        <f t="shared" si="3"/>
        <v>1</v>
      </c>
      <c r="M25" s="480"/>
      <c r="N25" s="475"/>
      <c r="O25" s="475"/>
    </row>
    <row r="26" spans="1:15" s="469" customFormat="1" ht="15">
      <c r="A26" s="476"/>
      <c r="B26" s="477" t="s">
        <v>469</v>
      </c>
      <c r="C26" s="478"/>
      <c r="D26" s="479"/>
      <c r="E26" s="478">
        <v>1</v>
      </c>
      <c r="F26" s="479">
        <v>2</v>
      </c>
      <c r="G26" s="478">
        <v>1</v>
      </c>
      <c r="H26" s="479">
        <v>0</v>
      </c>
      <c r="I26" s="486"/>
      <c r="J26" s="487"/>
      <c r="K26" s="480">
        <f t="shared" si="3"/>
        <v>2</v>
      </c>
      <c r="L26" s="479">
        <f t="shared" si="3"/>
        <v>2</v>
      </c>
      <c r="M26" s="480" t="s">
        <v>470</v>
      </c>
      <c r="N26" s="475"/>
      <c r="O26" s="475"/>
    </row>
    <row r="27" spans="1:15" s="469" customFormat="1" ht="15">
      <c r="A27" s="476"/>
      <c r="B27" s="477" t="s">
        <v>471</v>
      </c>
      <c r="C27" s="478"/>
      <c r="D27" s="479"/>
      <c r="E27" s="478">
        <v>3</v>
      </c>
      <c r="F27" s="479">
        <v>3</v>
      </c>
      <c r="G27" s="478"/>
      <c r="H27" s="479"/>
      <c r="I27" s="478"/>
      <c r="J27" s="479"/>
      <c r="K27" s="480">
        <f t="shared" si="3"/>
        <v>3</v>
      </c>
      <c r="L27" s="479">
        <f t="shared" si="3"/>
        <v>3</v>
      </c>
      <c r="M27" s="480"/>
      <c r="N27" s="475"/>
      <c r="O27" s="475"/>
    </row>
    <row r="28" spans="1:15" s="469" customFormat="1" ht="15">
      <c r="A28" s="476"/>
      <c r="B28" s="477" t="s">
        <v>472</v>
      </c>
      <c r="C28" s="478"/>
      <c r="D28" s="479"/>
      <c r="E28" s="478"/>
      <c r="F28" s="479"/>
      <c r="G28" s="478"/>
      <c r="H28" s="479"/>
      <c r="I28" s="478">
        <v>1.5</v>
      </c>
      <c r="J28" s="478">
        <v>1.5</v>
      </c>
      <c r="K28" s="480">
        <f t="shared" si="3"/>
        <v>1.5</v>
      </c>
      <c r="L28" s="479">
        <f t="shared" si="3"/>
        <v>1.5</v>
      </c>
      <c r="M28" s="480"/>
      <c r="N28" s="475"/>
      <c r="O28" s="475"/>
    </row>
    <row r="29" spans="1:15" s="469" customFormat="1" ht="15">
      <c r="A29" s="476"/>
      <c r="B29" s="477" t="s">
        <v>473</v>
      </c>
      <c r="C29" s="478"/>
      <c r="D29" s="479"/>
      <c r="E29" s="478">
        <v>2</v>
      </c>
      <c r="F29" s="479">
        <v>2</v>
      </c>
      <c r="G29" s="478"/>
      <c r="H29" s="479"/>
      <c r="I29" s="478"/>
      <c r="J29" s="479"/>
      <c r="K29" s="480">
        <f t="shared" si="3"/>
        <v>2</v>
      </c>
      <c r="L29" s="479">
        <f t="shared" si="3"/>
        <v>2</v>
      </c>
      <c r="M29" s="480"/>
      <c r="N29" s="475"/>
      <c r="O29" s="475"/>
    </row>
    <row r="30" spans="1:15" s="469" customFormat="1" ht="15">
      <c r="A30" s="476"/>
      <c r="B30" s="477" t="s">
        <v>474</v>
      </c>
      <c r="C30" s="478"/>
      <c r="D30" s="479"/>
      <c r="E30" s="478"/>
      <c r="F30" s="479"/>
      <c r="G30" s="478"/>
      <c r="H30" s="479"/>
      <c r="I30" s="478">
        <v>1</v>
      </c>
      <c r="J30" s="479">
        <v>1</v>
      </c>
      <c r="K30" s="480">
        <f t="shared" si="3"/>
        <v>1</v>
      </c>
      <c r="L30" s="479">
        <f t="shared" si="3"/>
        <v>1</v>
      </c>
      <c r="M30" s="480"/>
      <c r="N30" s="475"/>
      <c r="O30" s="475"/>
    </row>
    <row r="31" spans="1:15" s="469" customFormat="1" ht="15">
      <c r="A31" s="476"/>
      <c r="B31" s="477" t="s">
        <v>475</v>
      </c>
      <c r="C31" s="478"/>
      <c r="D31" s="479"/>
      <c r="E31" s="478"/>
      <c r="F31" s="479"/>
      <c r="G31" s="478"/>
      <c r="H31" s="479"/>
      <c r="I31" s="478">
        <v>2</v>
      </c>
      <c r="J31" s="479">
        <v>2</v>
      </c>
      <c r="K31" s="480">
        <f t="shared" si="3"/>
        <v>2</v>
      </c>
      <c r="L31" s="479">
        <f t="shared" si="3"/>
        <v>2</v>
      </c>
      <c r="M31" s="480"/>
      <c r="N31" s="475"/>
      <c r="O31" s="475"/>
    </row>
    <row r="32" spans="1:15" s="469" customFormat="1" ht="15">
      <c r="A32" s="476"/>
      <c r="B32" s="477" t="s">
        <v>476</v>
      </c>
      <c r="C32" s="478"/>
      <c r="D32" s="479"/>
      <c r="E32" s="478">
        <v>2</v>
      </c>
      <c r="F32" s="479">
        <v>2</v>
      </c>
      <c r="G32" s="478"/>
      <c r="H32" s="479"/>
      <c r="I32" s="478"/>
      <c r="J32" s="479"/>
      <c r="K32" s="480">
        <f t="shared" si="3"/>
        <v>2</v>
      </c>
      <c r="L32" s="479">
        <f t="shared" si="3"/>
        <v>2</v>
      </c>
      <c r="M32" s="480"/>
      <c r="N32" s="475"/>
      <c r="O32" s="475"/>
    </row>
    <row r="33" spans="1:15" s="469" customFormat="1" ht="15">
      <c r="A33" s="476"/>
      <c r="B33" s="477" t="s">
        <v>477</v>
      </c>
      <c r="C33" s="478"/>
      <c r="D33" s="479"/>
      <c r="E33" s="478">
        <v>3</v>
      </c>
      <c r="F33" s="479">
        <v>3</v>
      </c>
      <c r="G33" s="478">
        <v>1</v>
      </c>
      <c r="H33" s="479">
        <v>1</v>
      </c>
      <c r="I33" s="478"/>
      <c r="J33" s="479"/>
      <c r="K33" s="480">
        <f>SUM(C33,E33,I33,G33)</f>
        <v>4</v>
      </c>
      <c r="L33" s="479">
        <f t="shared" si="3"/>
        <v>4</v>
      </c>
      <c r="M33" s="480"/>
      <c r="N33" s="475"/>
      <c r="O33" s="475"/>
    </row>
    <row r="34" spans="1:15" s="469" customFormat="1" ht="18.75" customHeight="1" thickBot="1">
      <c r="A34" s="488"/>
      <c r="B34" s="489" t="s">
        <v>478</v>
      </c>
      <c r="C34" s="490"/>
      <c r="D34" s="491"/>
      <c r="E34" s="490"/>
      <c r="F34" s="491"/>
      <c r="G34" s="490"/>
      <c r="H34" s="491"/>
      <c r="I34" s="490">
        <v>0</v>
      </c>
      <c r="J34" s="492">
        <v>0.75</v>
      </c>
      <c r="K34" s="493">
        <f>SUM(C34,E34,I34)</f>
        <v>0</v>
      </c>
      <c r="L34" s="491">
        <f t="shared" si="3"/>
        <v>0.75</v>
      </c>
      <c r="M34" s="480"/>
      <c r="N34" s="475" t="e">
        <f>L34/#REF!*#REF!</f>
        <v>#REF!</v>
      </c>
      <c r="O34" s="475"/>
    </row>
    <row r="35" spans="1:15" s="469" customFormat="1" ht="15">
      <c r="A35" s="470" t="s">
        <v>8</v>
      </c>
      <c r="B35" s="471" t="s">
        <v>479</v>
      </c>
      <c r="C35" s="470">
        <f>SUM(C37:C38)</f>
        <v>0</v>
      </c>
      <c r="D35" s="472">
        <f>SUM(D37:D38)</f>
        <v>0</v>
      </c>
      <c r="E35" s="470">
        <f>SUM(E36:E38)</f>
        <v>1</v>
      </c>
      <c r="F35" s="472">
        <f>SUM(F36:F38)</f>
        <v>1</v>
      </c>
      <c r="G35" s="470"/>
      <c r="H35" s="472"/>
      <c r="I35" s="470">
        <f>SUM(I36:I38)</f>
        <v>3</v>
      </c>
      <c r="J35" s="472">
        <f>SUM(J36:J38)</f>
        <v>5</v>
      </c>
      <c r="K35" s="494">
        <f>SUM(K36:K38)</f>
        <v>4</v>
      </c>
      <c r="L35" s="495">
        <f>SUM(L36:L38)</f>
        <v>6</v>
      </c>
      <c r="M35" s="480"/>
      <c r="N35" s="475"/>
      <c r="O35" s="475"/>
    </row>
    <row r="36" spans="1:15" s="469" customFormat="1" ht="28.5">
      <c r="A36" s="476"/>
      <c r="B36" s="477" t="s">
        <v>480</v>
      </c>
      <c r="C36" s="478"/>
      <c r="D36" s="479"/>
      <c r="E36" s="478"/>
      <c r="F36" s="479"/>
      <c r="G36" s="478"/>
      <c r="H36" s="479"/>
      <c r="I36" s="478">
        <v>1</v>
      </c>
      <c r="J36" s="479">
        <v>1</v>
      </c>
      <c r="K36" s="480">
        <f aca="true" t="shared" si="4" ref="K36:L38">C36+E36+G36+I36</f>
        <v>1</v>
      </c>
      <c r="L36" s="479">
        <f t="shared" si="4"/>
        <v>1</v>
      </c>
      <c r="M36" s="480"/>
      <c r="N36" s="475"/>
      <c r="O36" s="475"/>
    </row>
    <row r="37" spans="1:15" s="469" customFormat="1" ht="15">
      <c r="A37" s="476"/>
      <c r="B37" s="477" t="s">
        <v>481</v>
      </c>
      <c r="C37" s="478"/>
      <c r="D37" s="479"/>
      <c r="E37" s="478"/>
      <c r="F37" s="479"/>
      <c r="G37" s="478"/>
      <c r="H37" s="479"/>
      <c r="I37" s="478">
        <v>2</v>
      </c>
      <c r="J37" s="479">
        <v>2</v>
      </c>
      <c r="K37" s="480">
        <f t="shared" si="4"/>
        <v>2</v>
      </c>
      <c r="L37" s="479">
        <f t="shared" si="4"/>
        <v>2</v>
      </c>
      <c r="M37" s="480"/>
      <c r="N37" s="475"/>
      <c r="O37" s="475"/>
    </row>
    <row r="38" spans="1:15" s="469" customFormat="1" ht="16.5" customHeight="1" thickBot="1">
      <c r="A38" s="496"/>
      <c r="B38" s="497" t="s">
        <v>482</v>
      </c>
      <c r="C38" s="498"/>
      <c r="D38" s="499"/>
      <c r="E38" s="498">
        <v>1</v>
      </c>
      <c r="F38" s="499">
        <v>1</v>
      </c>
      <c r="G38" s="498"/>
      <c r="H38" s="499"/>
      <c r="I38" s="498">
        <v>0</v>
      </c>
      <c r="J38" s="500">
        <v>2</v>
      </c>
      <c r="K38" s="480">
        <f t="shared" si="4"/>
        <v>1</v>
      </c>
      <c r="L38" s="479">
        <f t="shared" si="4"/>
        <v>3</v>
      </c>
      <c r="M38" s="480" t="s">
        <v>483</v>
      </c>
      <c r="N38" s="475"/>
      <c r="O38" s="475"/>
    </row>
    <row r="39" spans="1:15" s="469" customFormat="1" ht="18.75" customHeight="1">
      <c r="A39" s="470" t="s">
        <v>240</v>
      </c>
      <c r="B39" s="471" t="s">
        <v>296</v>
      </c>
      <c r="C39" s="470">
        <f>SUM(C40:C42)</f>
        <v>0</v>
      </c>
      <c r="D39" s="472">
        <f>SUM(D40:D42)</f>
        <v>0</v>
      </c>
      <c r="E39" s="470">
        <f>SUM(E40:E43)</f>
        <v>3</v>
      </c>
      <c r="F39" s="472">
        <f aca="true" t="shared" si="5" ref="F39:K39">SUM(F40:F43)</f>
        <v>4</v>
      </c>
      <c r="G39" s="470">
        <f t="shared" si="5"/>
        <v>0</v>
      </c>
      <c r="H39" s="472">
        <f t="shared" si="5"/>
        <v>0</v>
      </c>
      <c r="I39" s="470">
        <f t="shared" si="5"/>
        <v>0</v>
      </c>
      <c r="J39" s="472">
        <f t="shared" si="5"/>
        <v>0</v>
      </c>
      <c r="K39" s="473">
        <f t="shared" si="5"/>
        <v>3</v>
      </c>
      <c r="L39" s="472">
        <f>SUM(L40:L43)</f>
        <v>4</v>
      </c>
      <c r="M39" s="480"/>
      <c r="N39" s="475"/>
      <c r="O39" s="475"/>
    </row>
    <row r="40" spans="1:15" s="469" customFormat="1" ht="16.5" customHeight="1">
      <c r="A40" s="476"/>
      <c r="B40" s="477" t="s">
        <v>480</v>
      </c>
      <c r="C40" s="478"/>
      <c r="D40" s="479"/>
      <c r="E40" s="478">
        <v>1</v>
      </c>
      <c r="F40" s="479">
        <v>1</v>
      </c>
      <c r="G40" s="478"/>
      <c r="H40" s="479"/>
      <c r="I40" s="478"/>
      <c r="J40" s="479"/>
      <c r="K40" s="480">
        <f aca="true" t="shared" si="6" ref="K40:L43">SUM(C40,E40,I40,G40)</f>
        <v>1</v>
      </c>
      <c r="L40" s="479">
        <f t="shared" si="6"/>
        <v>1</v>
      </c>
      <c r="M40" s="480"/>
      <c r="N40" s="475" t="e">
        <f>L40/#REF!*#REF!</f>
        <v>#REF!</v>
      </c>
      <c r="O40" s="475"/>
    </row>
    <row r="41" spans="1:15" s="469" customFormat="1" ht="15">
      <c r="A41" s="476"/>
      <c r="B41" s="477" t="s">
        <v>484</v>
      </c>
      <c r="C41" s="478"/>
      <c r="D41" s="479"/>
      <c r="E41" s="478">
        <v>1</v>
      </c>
      <c r="F41" s="479">
        <v>1</v>
      </c>
      <c r="G41" s="478"/>
      <c r="H41" s="479"/>
      <c r="I41" s="478"/>
      <c r="J41" s="479"/>
      <c r="K41" s="480">
        <f t="shared" si="6"/>
        <v>1</v>
      </c>
      <c r="L41" s="479">
        <f t="shared" si="6"/>
        <v>1</v>
      </c>
      <c r="M41" s="480"/>
      <c r="N41" s="475"/>
      <c r="O41" s="475"/>
    </row>
    <row r="42" spans="1:15" s="469" customFormat="1" ht="15">
      <c r="A42" s="476"/>
      <c r="B42" s="477" t="s">
        <v>485</v>
      </c>
      <c r="C42" s="478"/>
      <c r="D42" s="479"/>
      <c r="E42" s="478">
        <v>1</v>
      </c>
      <c r="F42" s="479">
        <v>1</v>
      </c>
      <c r="G42" s="478"/>
      <c r="H42" s="479"/>
      <c r="I42" s="478"/>
      <c r="J42" s="479"/>
      <c r="K42" s="480">
        <f t="shared" si="6"/>
        <v>1</v>
      </c>
      <c r="L42" s="479">
        <f t="shared" si="6"/>
        <v>1</v>
      </c>
      <c r="M42" s="480"/>
      <c r="N42" s="475"/>
      <c r="O42" s="475"/>
    </row>
    <row r="43" spans="1:12" ht="15" customHeight="1">
      <c r="A43" s="478"/>
      <c r="B43" s="501" t="s">
        <v>486</v>
      </c>
      <c r="C43" s="478"/>
      <c r="D43" s="479"/>
      <c r="E43" s="478">
        <v>0</v>
      </c>
      <c r="F43" s="487">
        <v>1</v>
      </c>
      <c r="G43" s="478"/>
      <c r="H43" s="479"/>
      <c r="I43" s="478"/>
      <c r="J43" s="479"/>
      <c r="K43" s="480">
        <f t="shared" si="6"/>
        <v>0</v>
      </c>
      <c r="L43" s="479">
        <f t="shared" si="6"/>
        <v>1</v>
      </c>
    </row>
    <row r="44" spans="1:12" ht="15">
      <c r="A44" s="502" t="s">
        <v>243</v>
      </c>
      <c r="B44" s="503" t="s">
        <v>315</v>
      </c>
      <c r="C44" s="502">
        <f aca="true" t="shared" si="7" ref="C44:K44">SUM(C45:C52)</f>
        <v>0</v>
      </c>
      <c r="D44" s="504">
        <f t="shared" si="7"/>
        <v>0</v>
      </c>
      <c r="E44" s="502">
        <f t="shared" si="7"/>
        <v>16.075</v>
      </c>
      <c r="F44" s="504">
        <f t="shared" si="7"/>
        <v>19.575</v>
      </c>
      <c r="G44" s="502">
        <f t="shared" si="7"/>
        <v>0</v>
      </c>
      <c r="H44" s="504">
        <f t="shared" si="7"/>
        <v>0</v>
      </c>
      <c r="I44" s="502">
        <f t="shared" si="7"/>
        <v>0</v>
      </c>
      <c r="J44" s="504">
        <f t="shared" si="7"/>
        <v>0</v>
      </c>
      <c r="K44" s="505">
        <f t="shared" si="7"/>
        <v>16.075</v>
      </c>
      <c r="L44" s="504">
        <f>SUM(L45:L52)</f>
        <v>19.575</v>
      </c>
    </row>
    <row r="45" spans="1:12" ht="17.25" customHeight="1">
      <c r="A45" s="498"/>
      <c r="B45" s="506" t="s">
        <v>480</v>
      </c>
      <c r="C45" s="498"/>
      <c r="D45" s="499"/>
      <c r="E45" s="498">
        <v>1</v>
      </c>
      <c r="F45" s="499">
        <v>1</v>
      </c>
      <c r="G45" s="498"/>
      <c r="H45" s="499"/>
      <c r="I45" s="498"/>
      <c r="J45" s="499"/>
      <c r="K45" s="480">
        <f>SUM(C45,E45,I45,G45)</f>
        <v>1</v>
      </c>
      <c r="L45" s="479">
        <f>SUM(D45,F45,J45,H45)</f>
        <v>1</v>
      </c>
    </row>
    <row r="46" spans="1:12" ht="15" customHeight="1">
      <c r="A46" s="498"/>
      <c r="B46" s="506" t="s">
        <v>487</v>
      </c>
      <c r="C46" s="498"/>
      <c r="D46" s="499"/>
      <c r="E46" s="498">
        <v>10</v>
      </c>
      <c r="F46" s="499">
        <v>10</v>
      </c>
      <c r="G46" s="498"/>
      <c r="H46" s="499"/>
      <c r="I46" s="498"/>
      <c r="J46" s="499"/>
      <c r="K46" s="480">
        <f aca="true" t="shared" si="8" ref="K46:L52">SUM(C46,E46,I46,G46)</f>
        <v>10</v>
      </c>
      <c r="L46" s="479">
        <f t="shared" si="8"/>
        <v>10</v>
      </c>
    </row>
    <row r="47" spans="1:12" ht="15.75" customHeight="1">
      <c r="A47" s="498"/>
      <c r="B47" s="506" t="s">
        <v>488</v>
      </c>
      <c r="C47" s="498"/>
      <c r="D47" s="499"/>
      <c r="E47" s="498">
        <v>5</v>
      </c>
      <c r="F47" s="499">
        <v>5</v>
      </c>
      <c r="G47" s="498"/>
      <c r="H47" s="499"/>
      <c r="I47" s="498"/>
      <c r="J47" s="499"/>
      <c r="K47" s="480">
        <f t="shared" si="8"/>
        <v>5</v>
      </c>
      <c r="L47" s="479">
        <f t="shared" si="8"/>
        <v>5</v>
      </c>
    </row>
    <row r="48" spans="1:12" ht="15.75" customHeight="1">
      <c r="A48" s="498"/>
      <c r="B48" s="506" t="s">
        <v>489</v>
      </c>
      <c r="C48" s="498"/>
      <c r="D48" s="499"/>
      <c r="E48" s="498">
        <v>0.075</v>
      </c>
      <c r="F48" s="500">
        <v>0.075</v>
      </c>
      <c r="G48" s="498"/>
      <c r="H48" s="499"/>
      <c r="I48" s="498"/>
      <c r="J48" s="499"/>
      <c r="K48" s="507">
        <f t="shared" si="8"/>
        <v>0.075</v>
      </c>
      <c r="L48" s="499">
        <f t="shared" si="8"/>
        <v>0.075</v>
      </c>
    </row>
    <row r="49" spans="1:12" ht="28.5">
      <c r="A49" s="498"/>
      <c r="B49" s="508" t="s">
        <v>490</v>
      </c>
      <c r="C49" s="498"/>
      <c r="D49" s="499"/>
      <c r="E49" s="498">
        <v>0</v>
      </c>
      <c r="F49" s="499">
        <v>1</v>
      </c>
      <c r="G49" s="498"/>
      <c r="H49" s="499"/>
      <c r="I49" s="498"/>
      <c r="J49" s="499"/>
      <c r="K49" s="507">
        <f t="shared" si="8"/>
        <v>0</v>
      </c>
      <c r="L49" s="499">
        <f t="shared" si="8"/>
        <v>1</v>
      </c>
    </row>
    <row r="50" spans="1:12" ht="15.75" customHeight="1">
      <c r="A50" s="498"/>
      <c r="B50" s="508" t="s">
        <v>491</v>
      </c>
      <c r="C50" s="498"/>
      <c r="D50" s="499"/>
      <c r="E50" s="498">
        <v>0</v>
      </c>
      <c r="F50" s="499">
        <v>1</v>
      </c>
      <c r="G50" s="498"/>
      <c r="H50" s="499"/>
      <c r="I50" s="498"/>
      <c r="J50" s="499"/>
      <c r="K50" s="507">
        <f t="shared" si="8"/>
        <v>0</v>
      </c>
      <c r="L50" s="499">
        <f t="shared" si="8"/>
        <v>1</v>
      </c>
    </row>
    <row r="51" spans="1:12" ht="28.5">
      <c r="A51" s="498"/>
      <c r="B51" s="508" t="s">
        <v>492</v>
      </c>
      <c r="C51" s="498"/>
      <c r="D51" s="499"/>
      <c r="E51" s="498">
        <v>0</v>
      </c>
      <c r="F51" s="499">
        <v>0.5</v>
      </c>
      <c r="G51" s="498"/>
      <c r="H51" s="499"/>
      <c r="I51" s="498"/>
      <c r="J51" s="499"/>
      <c r="K51" s="507">
        <f t="shared" si="8"/>
        <v>0</v>
      </c>
      <c r="L51" s="499">
        <f t="shared" si="8"/>
        <v>0.5</v>
      </c>
    </row>
    <row r="52" spans="1:12" ht="28.5">
      <c r="A52" s="498"/>
      <c r="B52" s="508" t="s">
        <v>493</v>
      </c>
      <c r="C52" s="498"/>
      <c r="D52" s="499"/>
      <c r="E52" s="498">
        <v>0</v>
      </c>
      <c r="F52" s="499">
        <v>1</v>
      </c>
      <c r="G52" s="498"/>
      <c r="H52" s="499"/>
      <c r="I52" s="498"/>
      <c r="J52" s="499"/>
      <c r="K52" s="507">
        <f t="shared" si="8"/>
        <v>0</v>
      </c>
      <c r="L52" s="499">
        <f t="shared" si="8"/>
        <v>1</v>
      </c>
    </row>
    <row r="53" spans="1:12" ht="24.75" customHeight="1" thickBot="1">
      <c r="A53" s="509"/>
      <c r="B53" s="510" t="s">
        <v>494</v>
      </c>
      <c r="C53" s="509">
        <f>C39+C35+C19+C8+C44</f>
        <v>14</v>
      </c>
      <c r="D53" s="511">
        <f aca="true" t="shared" si="9" ref="D53:L53">D39+D35+D19+D8+D44</f>
        <v>14</v>
      </c>
      <c r="E53" s="509">
        <f t="shared" si="9"/>
        <v>32.075</v>
      </c>
      <c r="F53" s="511">
        <f t="shared" si="9"/>
        <v>38.575</v>
      </c>
      <c r="G53" s="509">
        <f t="shared" si="9"/>
        <v>5</v>
      </c>
      <c r="H53" s="511">
        <f t="shared" si="9"/>
        <v>3</v>
      </c>
      <c r="I53" s="509">
        <f t="shared" si="9"/>
        <v>7.5</v>
      </c>
      <c r="J53" s="511">
        <f t="shared" si="9"/>
        <v>11.25</v>
      </c>
      <c r="K53" s="512">
        <f t="shared" si="9"/>
        <v>58.575</v>
      </c>
      <c r="L53" s="513">
        <f t="shared" si="9"/>
        <v>66.825</v>
      </c>
    </row>
  </sheetData>
  <sheetProtection/>
  <mergeCells count="12">
    <mergeCell ref="A6:A7"/>
    <mergeCell ref="B6:B7"/>
    <mergeCell ref="C6:I6"/>
    <mergeCell ref="K6:K7"/>
    <mergeCell ref="L6:L7"/>
    <mergeCell ref="M6:M7"/>
    <mergeCell ref="K1:L1"/>
    <mergeCell ref="A2:L2"/>
    <mergeCell ref="A3:L3"/>
    <mergeCell ref="A4:L4"/>
    <mergeCell ref="A5:I5"/>
    <mergeCell ref="K5:L5"/>
  </mergeCells>
  <printOptions horizontalCentered="1"/>
  <pageMargins left="0.4724409448818898" right="0.4330708661417323" top="0.7480314960629921" bottom="0.4330708661417323" header="0.5905511811023623" footer="0.31496062992125984"/>
  <pageSetup fitToHeight="1" fitToWidth="1"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40">
      <selection activeCell="C69" sqref="C69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50.57421875" style="0" bestFit="1" customWidth="1"/>
    <col min="4" max="4" width="12.421875" style="0" customWidth="1"/>
    <col min="5" max="6" width="10.7109375" style="0" customWidth="1"/>
    <col min="7" max="7" width="11.421875" style="0" customWidth="1"/>
  </cols>
  <sheetData>
    <row r="1" spans="1:7" ht="15.75">
      <c r="A1" s="253" t="s">
        <v>100</v>
      </c>
      <c r="B1" s="253"/>
      <c r="C1" s="253"/>
      <c r="D1" s="253"/>
      <c r="E1" s="253"/>
      <c r="F1" s="253"/>
      <c r="G1" s="253"/>
    </row>
    <row r="2" spans="1:7" ht="15.75">
      <c r="A2" s="253" t="s">
        <v>101</v>
      </c>
      <c r="B2" s="253"/>
      <c r="C2" s="253"/>
      <c r="D2" s="253"/>
      <c r="E2" s="253"/>
      <c r="F2" s="253"/>
      <c r="G2" s="253"/>
    </row>
    <row r="3" spans="1:7" ht="15.75">
      <c r="A3" s="253" t="s">
        <v>367</v>
      </c>
      <c r="B3" s="253"/>
      <c r="C3" s="253"/>
      <c r="D3" s="253"/>
      <c r="E3" s="253"/>
      <c r="F3" s="253"/>
      <c r="G3" s="253"/>
    </row>
    <row r="4" spans="1:7" ht="13.5" thickBot="1">
      <c r="A4" s="2"/>
      <c r="B4" s="3"/>
      <c r="C4" s="1"/>
      <c r="D4" s="1"/>
      <c r="G4" s="113" t="s">
        <v>184</v>
      </c>
    </row>
    <row r="5" spans="1:7" ht="22.5" customHeight="1">
      <c r="A5" s="264" t="s">
        <v>0</v>
      </c>
      <c r="B5" s="265"/>
      <c r="C5" s="266"/>
      <c r="D5" s="262" t="s">
        <v>358</v>
      </c>
      <c r="E5" s="270" t="s">
        <v>363</v>
      </c>
      <c r="F5" s="270" t="s">
        <v>345</v>
      </c>
      <c r="G5" s="270" t="s">
        <v>359</v>
      </c>
    </row>
    <row r="6" spans="1:7" ht="13.5" thickBot="1">
      <c r="A6" s="267"/>
      <c r="B6" s="268"/>
      <c r="C6" s="269"/>
      <c r="D6" s="263"/>
      <c r="E6" s="271"/>
      <c r="F6" s="271"/>
      <c r="G6" s="271"/>
    </row>
    <row r="7" spans="1:7" ht="12.75">
      <c r="A7" s="275" t="s">
        <v>1</v>
      </c>
      <c r="B7" s="276"/>
      <c r="C7" s="28" t="s">
        <v>2</v>
      </c>
      <c r="D7" s="57">
        <f>D8+D25+D45+D79</f>
        <v>504988</v>
      </c>
      <c r="E7" s="57">
        <f>E8+E25+E45+E79</f>
        <v>35093</v>
      </c>
      <c r="F7" s="57">
        <f>F8+F25+F45+F79</f>
        <v>20762</v>
      </c>
      <c r="G7" s="57">
        <f>G8+G25+G45+G79</f>
        <v>560843</v>
      </c>
    </row>
    <row r="8" spans="1:7" ht="12.75">
      <c r="A8" s="5"/>
      <c r="B8" s="6" t="s">
        <v>3</v>
      </c>
      <c r="C8" s="7" t="s">
        <v>21</v>
      </c>
      <c r="D8" s="55">
        <f>D9+D18</f>
        <v>42016</v>
      </c>
      <c r="E8" s="55">
        <f>E9+E18</f>
        <v>-5162</v>
      </c>
      <c r="F8" s="55">
        <f>F9+F18</f>
        <v>14001</v>
      </c>
      <c r="G8" s="55">
        <f>G9+G18</f>
        <v>50855</v>
      </c>
    </row>
    <row r="9" spans="1:7" ht="12.75">
      <c r="A9" s="29"/>
      <c r="B9" s="30" t="s">
        <v>26</v>
      </c>
      <c r="C9" s="31" t="s">
        <v>41</v>
      </c>
      <c r="D9" s="58">
        <f>SUM(D10:D17)</f>
        <v>23835</v>
      </c>
      <c r="E9" s="58">
        <f>SUM(E10:E17)</f>
        <v>382</v>
      </c>
      <c r="F9" s="58">
        <f>SUM(F10:F17)</f>
        <v>2150</v>
      </c>
      <c r="G9" s="58">
        <f>SUM(G10:G17)</f>
        <v>26367</v>
      </c>
    </row>
    <row r="10" spans="1:7" ht="12.75">
      <c r="A10" s="29"/>
      <c r="B10" s="30"/>
      <c r="C10" s="32" t="s">
        <v>46</v>
      </c>
      <c r="D10" s="58"/>
      <c r="E10" s="58"/>
      <c r="F10" s="58"/>
      <c r="G10" s="58"/>
    </row>
    <row r="11" spans="1:7" ht="12.75">
      <c r="A11" s="29"/>
      <c r="B11" s="30"/>
      <c r="C11" s="32" t="s">
        <v>47</v>
      </c>
      <c r="D11" s="58">
        <v>1050</v>
      </c>
      <c r="E11" s="58">
        <v>216</v>
      </c>
      <c r="F11" s="58"/>
      <c r="G11" s="58">
        <f>D11+E11</f>
        <v>1266</v>
      </c>
    </row>
    <row r="12" spans="1:7" ht="12.75">
      <c r="A12" s="29"/>
      <c r="B12" s="30"/>
      <c r="C12" s="32" t="s">
        <v>48</v>
      </c>
      <c r="D12" s="58">
        <v>5657</v>
      </c>
      <c r="E12" s="58"/>
      <c r="F12" s="58">
        <v>2150</v>
      </c>
      <c r="G12" s="58">
        <f>SUM(D12:F12)</f>
        <v>7807</v>
      </c>
    </row>
    <row r="13" spans="1:7" ht="12.75">
      <c r="A13" s="29"/>
      <c r="B13" s="30"/>
      <c r="C13" s="32" t="s">
        <v>49</v>
      </c>
      <c r="D13" s="58">
        <v>586</v>
      </c>
      <c r="E13" s="58"/>
      <c r="F13" s="58"/>
      <c r="G13" s="58">
        <f>SUM(D13:F13)</f>
        <v>586</v>
      </c>
    </row>
    <row r="14" spans="1:7" ht="12.75">
      <c r="A14" s="29"/>
      <c r="B14" s="30"/>
      <c r="C14" s="32" t="s">
        <v>50</v>
      </c>
      <c r="D14" s="58">
        <v>5069</v>
      </c>
      <c r="E14" s="58"/>
      <c r="F14" s="58"/>
      <c r="G14" s="58">
        <f>D14+E14</f>
        <v>5069</v>
      </c>
    </row>
    <row r="15" spans="1:7" ht="12.75">
      <c r="A15" s="29"/>
      <c r="B15" s="30"/>
      <c r="C15" s="32" t="s">
        <v>332</v>
      </c>
      <c r="D15" s="58">
        <v>11473</v>
      </c>
      <c r="E15" s="58">
        <v>166</v>
      </c>
      <c r="F15" s="58"/>
      <c r="G15" s="58">
        <f>D15+E15</f>
        <v>11639</v>
      </c>
    </row>
    <row r="16" spans="1:7" ht="12.75">
      <c r="A16" s="29"/>
      <c r="B16" s="30"/>
      <c r="C16" s="32" t="s">
        <v>51</v>
      </c>
      <c r="D16" s="58"/>
      <c r="E16" s="58"/>
      <c r="F16" s="58"/>
      <c r="G16" s="58"/>
    </row>
    <row r="17" spans="1:7" ht="12.75">
      <c r="A17" s="29"/>
      <c r="B17" s="30"/>
      <c r="C17" s="32" t="s">
        <v>88</v>
      </c>
      <c r="D17" s="58"/>
      <c r="E17" s="58"/>
      <c r="F17" s="58"/>
      <c r="G17" s="58"/>
    </row>
    <row r="18" spans="1:7" ht="12.75">
      <c r="A18" s="29"/>
      <c r="B18" s="30" t="s">
        <v>27</v>
      </c>
      <c r="C18" s="32" t="s">
        <v>333</v>
      </c>
      <c r="D18" s="58">
        <f>SUM(D19:D24)</f>
        <v>18181</v>
      </c>
      <c r="E18" s="58">
        <f>SUM(E19:E24)</f>
        <v>-5544</v>
      </c>
      <c r="F18" s="58">
        <f>SUM(F19:F24)</f>
        <v>11851</v>
      </c>
      <c r="G18" s="58">
        <f>SUM(G19:G24)</f>
        <v>24488</v>
      </c>
    </row>
    <row r="19" spans="1:7" ht="12.75">
      <c r="A19" s="29"/>
      <c r="B19" s="30"/>
      <c r="C19" s="32" t="s">
        <v>80</v>
      </c>
      <c r="D19" s="58">
        <v>10996</v>
      </c>
      <c r="E19" s="58">
        <v>-5646</v>
      </c>
      <c r="F19" s="58"/>
      <c r="G19" s="58">
        <f>D19+E19</f>
        <v>5350</v>
      </c>
    </row>
    <row r="20" spans="1:7" ht="12.75">
      <c r="A20" s="29"/>
      <c r="B20" s="30"/>
      <c r="C20" s="32" t="s">
        <v>79</v>
      </c>
      <c r="D20" s="58">
        <v>3873</v>
      </c>
      <c r="E20" s="58"/>
      <c r="F20" s="58"/>
      <c r="G20" s="58">
        <f>D20+E20</f>
        <v>3873</v>
      </c>
    </row>
    <row r="21" spans="1:7" ht="12.75">
      <c r="A21" s="29"/>
      <c r="B21" s="30"/>
      <c r="C21" s="32" t="s">
        <v>52</v>
      </c>
      <c r="D21" s="58">
        <v>3312</v>
      </c>
      <c r="E21" s="58">
        <v>102</v>
      </c>
      <c r="F21" s="58"/>
      <c r="G21" s="58">
        <f>D21+E21</f>
        <v>3414</v>
      </c>
    </row>
    <row r="22" spans="1:7" ht="12.75">
      <c r="A22" s="29"/>
      <c r="B22" s="30"/>
      <c r="C22" s="32" t="s">
        <v>53</v>
      </c>
      <c r="D22" s="58"/>
      <c r="E22" s="58"/>
      <c r="F22" s="58"/>
      <c r="G22" s="58">
        <f>D22+E22</f>
        <v>0</v>
      </c>
    </row>
    <row r="23" spans="1:7" ht="12.75">
      <c r="A23" s="29"/>
      <c r="B23" s="30"/>
      <c r="C23" s="32" t="s">
        <v>54</v>
      </c>
      <c r="D23" s="58"/>
      <c r="E23" s="58"/>
      <c r="F23" s="58">
        <v>11851</v>
      </c>
      <c r="G23" s="58">
        <f>SUM(D23:F23)</f>
        <v>11851</v>
      </c>
    </row>
    <row r="24" spans="1:7" ht="12.75">
      <c r="A24" s="29"/>
      <c r="B24" s="30"/>
      <c r="C24" s="31"/>
      <c r="D24" s="58"/>
      <c r="E24" s="58"/>
      <c r="F24" s="58"/>
      <c r="G24" s="58"/>
    </row>
    <row r="25" spans="1:7" ht="12.75">
      <c r="A25" s="5"/>
      <c r="B25" s="6" t="s">
        <v>4</v>
      </c>
      <c r="C25" s="7" t="s">
        <v>40</v>
      </c>
      <c r="D25" s="55">
        <f>D26+D27+D33+D40</f>
        <v>50000</v>
      </c>
      <c r="E25" s="55">
        <f>E26+E27+E33+E40</f>
        <v>0</v>
      </c>
      <c r="F25" s="55"/>
      <c r="G25" s="55">
        <f>G26+G27+G33+G40</f>
        <v>50000</v>
      </c>
    </row>
    <row r="26" spans="1:7" ht="12.75">
      <c r="A26" s="8"/>
      <c r="B26" s="10" t="s">
        <v>29</v>
      </c>
      <c r="C26" s="11" t="s">
        <v>5</v>
      </c>
      <c r="D26" s="56"/>
      <c r="E26" s="56"/>
      <c r="F26" s="56"/>
      <c r="G26" s="56"/>
    </row>
    <row r="27" spans="1:7" ht="12.75">
      <c r="A27" s="8"/>
      <c r="B27" s="10" t="s">
        <v>31</v>
      </c>
      <c r="C27" s="11" t="s">
        <v>6</v>
      </c>
      <c r="D27" s="56">
        <f>SUM(D28:D32)</f>
        <v>41100</v>
      </c>
      <c r="E27" s="56">
        <f>SUM(E28:E32)</f>
        <v>0</v>
      </c>
      <c r="F27" s="56"/>
      <c r="G27" s="56">
        <f>SUM(G28:G32)</f>
        <v>41100</v>
      </c>
    </row>
    <row r="28" spans="1:7" ht="12.75">
      <c r="A28" s="8"/>
      <c r="B28" s="10"/>
      <c r="C28" s="32" t="s">
        <v>55</v>
      </c>
      <c r="D28" s="59"/>
      <c r="E28" s="59"/>
      <c r="F28" s="59"/>
      <c r="G28" s="59"/>
    </row>
    <row r="29" spans="1:7" ht="12.75">
      <c r="A29" s="8"/>
      <c r="B29" s="10"/>
      <c r="C29" s="32" t="s">
        <v>56</v>
      </c>
      <c r="D29" s="59">
        <v>300</v>
      </c>
      <c r="E29" s="59"/>
      <c r="F29" s="59"/>
      <c r="G29" s="58">
        <f>D29+E29</f>
        <v>300</v>
      </c>
    </row>
    <row r="30" spans="1:7" ht="12.75">
      <c r="A30" s="8"/>
      <c r="B30" s="10"/>
      <c r="C30" s="32" t="s">
        <v>90</v>
      </c>
      <c r="D30" s="59">
        <v>28500</v>
      </c>
      <c r="E30" s="59"/>
      <c r="F30" s="59"/>
      <c r="G30" s="58">
        <f>D30+E30</f>
        <v>28500</v>
      </c>
    </row>
    <row r="31" spans="1:7" ht="12.75">
      <c r="A31" s="8"/>
      <c r="B31" s="10"/>
      <c r="C31" s="32" t="s">
        <v>57</v>
      </c>
      <c r="D31" s="59">
        <v>12200</v>
      </c>
      <c r="E31" s="59"/>
      <c r="F31" s="59"/>
      <c r="G31" s="58">
        <f>D31+E31</f>
        <v>12200</v>
      </c>
    </row>
    <row r="32" spans="1:7" ht="12.75">
      <c r="A32" s="8"/>
      <c r="B32" s="10"/>
      <c r="C32" s="32" t="s">
        <v>91</v>
      </c>
      <c r="D32" s="59">
        <v>100</v>
      </c>
      <c r="E32" s="59"/>
      <c r="F32" s="59"/>
      <c r="G32" s="58">
        <f>D32+E32</f>
        <v>100</v>
      </c>
    </row>
    <row r="33" spans="1:7" ht="12.75">
      <c r="A33" s="8"/>
      <c r="B33" s="10" t="s">
        <v>38</v>
      </c>
      <c r="C33" s="27" t="s">
        <v>7</v>
      </c>
      <c r="D33" s="16">
        <f>SUM(D35:D39)</f>
        <v>8000</v>
      </c>
      <c r="E33" s="16">
        <f>SUM(E35:E39)</f>
        <v>0</v>
      </c>
      <c r="F33" s="16"/>
      <c r="G33" s="16">
        <f>SUM(G35:G39)</f>
        <v>8000</v>
      </c>
    </row>
    <row r="34" spans="1:7" ht="12.75">
      <c r="A34" s="8"/>
      <c r="B34" s="10"/>
      <c r="C34" s="17" t="s">
        <v>45</v>
      </c>
      <c r="D34" s="60"/>
      <c r="E34" s="60"/>
      <c r="F34" s="60"/>
      <c r="G34" s="60"/>
    </row>
    <row r="35" spans="1:7" ht="12.75">
      <c r="A35" s="8"/>
      <c r="B35" s="9"/>
      <c r="C35" s="33" t="s">
        <v>43</v>
      </c>
      <c r="D35" s="59"/>
      <c r="E35" s="59"/>
      <c r="F35" s="59"/>
      <c r="G35" s="59"/>
    </row>
    <row r="36" spans="1:7" ht="12.75">
      <c r="A36" s="8"/>
      <c r="B36" s="9"/>
      <c r="C36" s="33" t="s">
        <v>44</v>
      </c>
      <c r="D36" s="59"/>
      <c r="E36" s="59"/>
      <c r="F36" s="59"/>
      <c r="G36" s="59"/>
    </row>
    <row r="37" spans="1:7" ht="12.75">
      <c r="A37" s="8"/>
      <c r="B37" s="9"/>
      <c r="C37" s="33" t="s">
        <v>92</v>
      </c>
      <c r="D37" s="59">
        <v>8000</v>
      </c>
      <c r="E37" s="59"/>
      <c r="F37" s="59"/>
      <c r="G37" s="58">
        <f>D37+E37</f>
        <v>8000</v>
      </c>
    </row>
    <row r="38" spans="1:7" ht="12.75">
      <c r="A38" s="8"/>
      <c r="B38" s="9"/>
      <c r="C38" s="33"/>
      <c r="D38" s="59"/>
      <c r="E38" s="59"/>
      <c r="F38" s="59"/>
      <c r="G38" s="59"/>
    </row>
    <row r="39" spans="1:7" ht="12.75">
      <c r="A39" s="8"/>
      <c r="B39" s="9"/>
      <c r="C39" s="33"/>
      <c r="D39" s="59"/>
      <c r="E39" s="59"/>
      <c r="F39" s="59"/>
      <c r="G39" s="59"/>
    </row>
    <row r="40" spans="1:7" ht="12.75">
      <c r="A40" s="8"/>
      <c r="B40" s="10" t="s">
        <v>39</v>
      </c>
      <c r="C40" s="11" t="s">
        <v>22</v>
      </c>
      <c r="D40" s="56">
        <f>SUM(D41:D44)</f>
        <v>900</v>
      </c>
      <c r="E40" s="56">
        <f>SUM(E41:E44)</f>
        <v>0</v>
      </c>
      <c r="F40" s="56"/>
      <c r="G40" s="56">
        <f>SUM(G41:G44)</f>
        <v>900</v>
      </c>
    </row>
    <row r="41" spans="1:7" ht="12.75">
      <c r="A41" s="8"/>
      <c r="B41" s="9"/>
      <c r="C41" s="33" t="s">
        <v>299</v>
      </c>
      <c r="D41" s="59">
        <v>900</v>
      </c>
      <c r="E41" s="59"/>
      <c r="F41" s="59"/>
      <c r="G41" s="58">
        <f>D41+E41</f>
        <v>900</v>
      </c>
    </row>
    <row r="42" spans="1:7" ht="12.75">
      <c r="A42" s="8"/>
      <c r="B42" s="9"/>
      <c r="C42" s="33" t="s">
        <v>82</v>
      </c>
      <c r="D42" s="59"/>
      <c r="E42" s="59"/>
      <c r="F42" s="59"/>
      <c r="G42" s="59"/>
    </row>
    <row r="43" spans="1:7" ht="12.75">
      <c r="A43" s="8"/>
      <c r="B43" s="9"/>
      <c r="C43" s="33" t="s">
        <v>83</v>
      </c>
      <c r="D43" s="59"/>
      <c r="E43" s="59"/>
      <c r="F43" s="59"/>
      <c r="G43" s="59"/>
    </row>
    <row r="44" spans="1:7" ht="12.75">
      <c r="A44" s="8"/>
      <c r="B44" s="9"/>
      <c r="C44" s="33" t="s">
        <v>84</v>
      </c>
      <c r="D44" s="59"/>
      <c r="E44" s="59"/>
      <c r="F44" s="59"/>
      <c r="G44" s="59"/>
    </row>
    <row r="45" spans="1:7" ht="12.75">
      <c r="A45" s="5"/>
      <c r="B45" s="6" t="s">
        <v>10</v>
      </c>
      <c r="C45" s="7" t="s">
        <v>93</v>
      </c>
      <c r="D45" s="55">
        <f>D46+D63+D64+D65</f>
        <v>412948</v>
      </c>
      <c r="E45" s="55">
        <f>E46+E63+E64+E65</f>
        <v>39670</v>
      </c>
      <c r="F45" s="55">
        <f>F46+F63+F64+F65</f>
        <v>6761</v>
      </c>
      <c r="G45" s="55">
        <f>G46+G63+G64+G65</f>
        <v>459379</v>
      </c>
    </row>
    <row r="46" spans="1:7" ht="12.75">
      <c r="A46" s="8"/>
      <c r="B46" s="10" t="s">
        <v>14</v>
      </c>
      <c r="C46" s="11" t="s">
        <v>99</v>
      </c>
      <c r="D46" s="56">
        <f>D47+D48+D49+D50+D51+D52+D60+D61+D62</f>
        <v>314698</v>
      </c>
      <c r="E46" s="56">
        <f>E47+E48+E49+E50+E51+E52+E60+E61+E62</f>
        <v>21613</v>
      </c>
      <c r="F46" s="56">
        <f>F47+F48+F49+F50+F51+F52+F60+F61+F62</f>
        <v>-11602</v>
      </c>
      <c r="G46" s="56">
        <f>G47+G48+G49+G50+G51+G52+G60+G61+G62</f>
        <v>324709</v>
      </c>
    </row>
    <row r="47" spans="1:7" ht="12.75">
      <c r="A47" s="8"/>
      <c r="B47" s="9" t="s">
        <v>94</v>
      </c>
      <c r="C47" s="41" t="s">
        <v>95</v>
      </c>
      <c r="D47" s="59">
        <v>62461</v>
      </c>
      <c r="E47" s="59"/>
      <c r="F47" s="59"/>
      <c r="G47" s="58">
        <f>SUM(D47:F47)</f>
        <v>62461</v>
      </c>
    </row>
    <row r="48" spans="1:7" ht="12.75">
      <c r="A48" s="8"/>
      <c r="B48" s="9" t="s">
        <v>96</v>
      </c>
      <c r="C48" s="41" t="s">
        <v>102</v>
      </c>
      <c r="D48" s="59">
        <v>69576</v>
      </c>
      <c r="E48" s="59">
        <v>926</v>
      </c>
      <c r="F48" s="59">
        <v>2186</v>
      </c>
      <c r="G48" s="58">
        <f>SUM(D48:F48)</f>
        <v>72688</v>
      </c>
    </row>
    <row r="49" spans="1:7" ht="12.75">
      <c r="A49" s="8"/>
      <c r="B49" s="9" t="s">
        <v>97</v>
      </c>
      <c r="C49" s="41" t="s">
        <v>103</v>
      </c>
      <c r="D49" s="59">
        <v>35106</v>
      </c>
      <c r="E49" s="59">
        <v>435</v>
      </c>
      <c r="F49" s="59">
        <v>166</v>
      </c>
      <c r="G49" s="58">
        <f>SUM(D49:F49)</f>
        <v>35707</v>
      </c>
    </row>
    <row r="50" spans="1:7" ht="12.75">
      <c r="A50" s="8"/>
      <c r="B50" s="9" t="s">
        <v>98</v>
      </c>
      <c r="C50" s="221" t="s">
        <v>340</v>
      </c>
      <c r="D50" s="59">
        <v>66165</v>
      </c>
      <c r="E50" s="59"/>
      <c r="F50" s="59">
        <v>3792</v>
      </c>
      <c r="G50" s="58">
        <f>SUM(D50:F50)</f>
        <v>69957</v>
      </c>
    </row>
    <row r="51" spans="1:7" ht="12.75">
      <c r="A51" s="8"/>
      <c r="B51" s="9" t="s">
        <v>335</v>
      </c>
      <c r="C51" s="41" t="s">
        <v>104</v>
      </c>
      <c r="D51" s="59">
        <v>5271</v>
      </c>
      <c r="E51" s="59"/>
      <c r="F51" s="59"/>
      <c r="G51" s="58">
        <f>D51+E51</f>
        <v>5271</v>
      </c>
    </row>
    <row r="52" spans="1:8" ht="12.75">
      <c r="A52" s="8"/>
      <c r="B52" s="9" t="s">
        <v>336</v>
      </c>
      <c r="C52" s="41" t="s">
        <v>15</v>
      </c>
      <c r="D52" s="59">
        <f>SUM(D53:D59)</f>
        <v>1713</v>
      </c>
      <c r="E52" s="59">
        <f>SUM(E53:E59)</f>
        <v>3555</v>
      </c>
      <c r="F52" s="59">
        <f>SUM(F53:F59)</f>
        <v>2235</v>
      </c>
      <c r="G52" s="59">
        <f>SUM(G53:G59)</f>
        <v>7503</v>
      </c>
      <c r="H52" s="220"/>
    </row>
    <row r="53" spans="1:7" ht="12.75">
      <c r="A53" s="8"/>
      <c r="B53" s="10"/>
      <c r="C53" s="35" t="s">
        <v>105</v>
      </c>
      <c r="D53" s="59">
        <v>111</v>
      </c>
      <c r="E53" s="59"/>
      <c r="F53" s="59"/>
      <c r="G53" s="58">
        <f>D53+E53</f>
        <v>111</v>
      </c>
    </row>
    <row r="54" spans="1:7" ht="12.75">
      <c r="A54" s="8"/>
      <c r="B54" s="10"/>
      <c r="C54" s="35" t="s">
        <v>58</v>
      </c>
      <c r="D54" s="59"/>
      <c r="E54" s="59">
        <v>62</v>
      </c>
      <c r="F54" s="59">
        <v>-62</v>
      </c>
      <c r="G54" s="58">
        <f>SUM(D54:F54)</f>
        <v>0</v>
      </c>
    </row>
    <row r="55" spans="1:7" ht="12.75">
      <c r="A55" s="8"/>
      <c r="B55" s="10"/>
      <c r="C55" s="35" t="s">
        <v>113</v>
      </c>
      <c r="D55" s="59">
        <v>1602</v>
      </c>
      <c r="E55" s="59"/>
      <c r="F55" s="59"/>
      <c r="G55" s="58">
        <f>D55+E55</f>
        <v>1602</v>
      </c>
    </row>
    <row r="56" spans="1:7" ht="12.75">
      <c r="A56" s="8"/>
      <c r="B56" s="10"/>
      <c r="C56" s="35"/>
      <c r="D56" s="59"/>
      <c r="E56" s="59"/>
      <c r="F56" s="59"/>
      <c r="G56" s="59"/>
    </row>
    <row r="57" spans="1:7" ht="12.75">
      <c r="A57" s="8"/>
      <c r="B57" s="10"/>
      <c r="C57" s="35"/>
      <c r="D57" s="56"/>
      <c r="E57" s="56"/>
      <c r="F57" s="56"/>
      <c r="G57" s="56"/>
    </row>
    <row r="58" spans="1:7" ht="12.75">
      <c r="A58" s="8"/>
      <c r="B58" s="10"/>
      <c r="C58" s="34" t="s">
        <v>86</v>
      </c>
      <c r="D58" s="56"/>
      <c r="E58" s="59">
        <v>3493</v>
      </c>
      <c r="F58" s="59">
        <v>1974</v>
      </c>
      <c r="G58" s="58">
        <f>SUM(D58:F58)</f>
        <v>5467</v>
      </c>
    </row>
    <row r="59" spans="1:7" ht="12.75">
      <c r="A59" s="8"/>
      <c r="B59" s="10"/>
      <c r="C59" s="34" t="s">
        <v>87</v>
      </c>
      <c r="D59" s="56"/>
      <c r="E59" s="56"/>
      <c r="F59" s="59">
        <v>323</v>
      </c>
      <c r="G59" s="58">
        <f>SUM(D59:F59)</f>
        <v>323</v>
      </c>
    </row>
    <row r="60" spans="1:7" ht="12.75">
      <c r="A60" s="8"/>
      <c r="B60" s="9" t="s">
        <v>339</v>
      </c>
      <c r="C60" s="41" t="s">
        <v>18</v>
      </c>
      <c r="D60" s="59">
        <v>74406</v>
      </c>
      <c r="E60" s="59">
        <v>-6935</v>
      </c>
      <c r="F60" s="59">
        <v>-32471</v>
      </c>
      <c r="G60" s="59">
        <f>SUM(D60:F60)</f>
        <v>35000</v>
      </c>
    </row>
    <row r="61" spans="1:7" ht="12.75">
      <c r="A61" s="8"/>
      <c r="B61" s="9" t="s">
        <v>347</v>
      </c>
      <c r="C61" s="223" t="s">
        <v>348</v>
      </c>
      <c r="D61" s="59"/>
      <c r="E61" s="59">
        <v>20950</v>
      </c>
      <c r="F61" s="59">
        <v>2000</v>
      </c>
      <c r="G61" s="59">
        <f>SUM(D61:F61)</f>
        <v>22950</v>
      </c>
    </row>
    <row r="62" spans="1:7" ht="12.75">
      <c r="A62" s="8"/>
      <c r="B62" s="9" t="s">
        <v>349</v>
      </c>
      <c r="C62" s="224" t="s">
        <v>368</v>
      </c>
      <c r="D62" s="59"/>
      <c r="E62" s="59">
        <v>2682</v>
      </c>
      <c r="F62" s="59">
        <v>10490</v>
      </c>
      <c r="G62" s="59">
        <f>SUM(D62:F62)</f>
        <v>13172</v>
      </c>
    </row>
    <row r="63" spans="1:7" ht="12.75">
      <c r="A63" s="8"/>
      <c r="B63" s="10" t="s">
        <v>16</v>
      </c>
      <c r="C63" s="202" t="s">
        <v>337</v>
      </c>
      <c r="D63" s="59"/>
      <c r="E63" s="59"/>
      <c r="F63" s="59"/>
      <c r="G63" s="59"/>
    </row>
    <row r="64" spans="1:7" ht="12.75">
      <c r="A64" s="8"/>
      <c r="B64" s="10" t="s">
        <v>17</v>
      </c>
      <c r="C64" s="202" t="s">
        <v>338</v>
      </c>
      <c r="D64" s="59"/>
      <c r="E64" s="59"/>
      <c r="F64" s="59"/>
      <c r="G64" s="59"/>
    </row>
    <row r="65" spans="1:7" ht="12.75">
      <c r="A65" s="8"/>
      <c r="B65" s="10" t="s">
        <v>19</v>
      </c>
      <c r="C65" s="202" t="s">
        <v>341</v>
      </c>
      <c r="D65" s="56">
        <f>SUM(D66,D67,D68,D69,D75,D77)</f>
        <v>98250</v>
      </c>
      <c r="E65" s="56">
        <f>SUM(E66,E67,E68,E69,E75,E77)</f>
        <v>18057</v>
      </c>
      <c r="F65" s="56">
        <f>SUM(F66,F67,F68,F69,F75,F77)</f>
        <v>18363</v>
      </c>
      <c r="G65" s="56">
        <f>SUM(G66,G67,G68,G69,G75,G77)</f>
        <v>134670</v>
      </c>
    </row>
    <row r="66" spans="1:7" ht="12.75">
      <c r="A66" s="8"/>
      <c r="B66" s="10"/>
      <c r="C66" s="35" t="s">
        <v>356</v>
      </c>
      <c r="D66" s="58"/>
      <c r="E66" s="58">
        <v>13557</v>
      </c>
      <c r="F66" s="58"/>
      <c r="G66" s="59">
        <f aca="true" t="shared" si="0" ref="G66:G77">D66+E66</f>
        <v>13557</v>
      </c>
    </row>
    <row r="67" spans="1:7" ht="12.75">
      <c r="A67" s="8"/>
      <c r="B67" s="10"/>
      <c r="C67" s="35" t="s">
        <v>108</v>
      </c>
      <c r="D67" s="59">
        <v>1200</v>
      </c>
      <c r="E67" s="59"/>
      <c r="F67" s="59">
        <v>2575</v>
      </c>
      <c r="G67" s="59">
        <f>SUM(D67:F67)</f>
        <v>3775</v>
      </c>
    </row>
    <row r="68" spans="1:7" ht="12.75">
      <c r="A68" s="8"/>
      <c r="B68" s="10"/>
      <c r="C68" s="35" t="s">
        <v>107</v>
      </c>
      <c r="D68" s="59">
        <v>26783</v>
      </c>
      <c r="E68" s="59"/>
      <c r="F68" s="59"/>
      <c r="G68" s="59">
        <f t="shared" si="0"/>
        <v>26783</v>
      </c>
    </row>
    <row r="69" spans="1:7" ht="12.75">
      <c r="A69" s="8"/>
      <c r="B69" s="10"/>
      <c r="C69" s="36" t="s">
        <v>65</v>
      </c>
      <c r="D69" s="59">
        <f>SUM(D70)</f>
        <v>65631</v>
      </c>
      <c r="E69" s="59">
        <f>SUM(E70)</f>
        <v>0</v>
      </c>
      <c r="F69" s="59">
        <f>SUM(F70)</f>
        <v>15788</v>
      </c>
      <c r="G69" s="59">
        <f>SUM(D69:F69)</f>
        <v>81419</v>
      </c>
    </row>
    <row r="70" spans="1:7" ht="12.75">
      <c r="A70" s="8"/>
      <c r="B70" s="10"/>
      <c r="C70" s="35" t="s">
        <v>66</v>
      </c>
      <c r="D70" s="59">
        <f>SUM(D71:D74)</f>
        <v>65631</v>
      </c>
      <c r="E70" s="59">
        <f>SUM(E71:E74)</f>
        <v>0</v>
      </c>
      <c r="F70" s="59">
        <f>SUM(F71:F74)</f>
        <v>15788</v>
      </c>
      <c r="G70" s="59">
        <f>SUM(D70:F70)</f>
        <v>81419</v>
      </c>
    </row>
    <row r="71" spans="1:7" ht="12.75">
      <c r="A71" s="8"/>
      <c r="B71" s="10"/>
      <c r="C71" s="35" t="s">
        <v>59</v>
      </c>
      <c r="D71" s="59"/>
      <c r="E71" s="59"/>
      <c r="F71" s="59"/>
      <c r="G71" s="59">
        <f t="shared" si="0"/>
        <v>0</v>
      </c>
    </row>
    <row r="72" spans="1:7" ht="12.75">
      <c r="A72" s="8"/>
      <c r="B72" s="10"/>
      <c r="C72" s="35" t="s">
        <v>60</v>
      </c>
      <c r="D72" s="59"/>
      <c r="E72" s="59"/>
      <c r="F72" s="59"/>
      <c r="G72" s="59">
        <f t="shared" si="0"/>
        <v>0</v>
      </c>
    </row>
    <row r="73" spans="1:7" ht="12.75">
      <c r="A73" s="8"/>
      <c r="B73" s="10"/>
      <c r="C73" s="35" t="s">
        <v>61</v>
      </c>
      <c r="D73" s="59">
        <v>65631</v>
      </c>
      <c r="E73" s="59"/>
      <c r="F73" s="59">
        <v>15788</v>
      </c>
      <c r="G73" s="59">
        <f>SUM(D73:F73)</f>
        <v>81419</v>
      </c>
    </row>
    <row r="74" spans="1:7" ht="12.75">
      <c r="A74" s="8"/>
      <c r="B74" s="10"/>
      <c r="C74" s="35" t="s">
        <v>62</v>
      </c>
      <c r="D74" s="59"/>
      <c r="E74" s="59"/>
      <c r="F74" s="59"/>
      <c r="G74" s="59">
        <f t="shared" si="0"/>
        <v>0</v>
      </c>
    </row>
    <row r="75" spans="1:7" ht="12.75">
      <c r="A75" s="8"/>
      <c r="B75" s="10"/>
      <c r="C75" s="37" t="s">
        <v>109</v>
      </c>
      <c r="D75" s="59">
        <v>4636</v>
      </c>
      <c r="E75" s="59"/>
      <c r="F75" s="59"/>
      <c r="G75" s="59">
        <f t="shared" si="0"/>
        <v>4636</v>
      </c>
    </row>
    <row r="76" spans="1:7" ht="12.75">
      <c r="A76" s="8"/>
      <c r="B76" s="10"/>
      <c r="C76" s="38" t="s">
        <v>110</v>
      </c>
      <c r="D76" s="59"/>
      <c r="E76" s="59"/>
      <c r="F76" s="59"/>
      <c r="G76" s="59">
        <f t="shared" si="0"/>
        <v>0</v>
      </c>
    </row>
    <row r="77" spans="1:7" ht="12.75">
      <c r="A77" s="8"/>
      <c r="B77" s="10"/>
      <c r="C77" s="38" t="s">
        <v>355</v>
      </c>
      <c r="D77" s="58"/>
      <c r="E77" s="58">
        <v>4500</v>
      </c>
      <c r="F77" s="58"/>
      <c r="G77" s="59">
        <f t="shared" si="0"/>
        <v>4500</v>
      </c>
    </row>
    <row r="78" spans="1:7" ht="12.75">
      <c r="A78" s="8"/>
      <c r="B78" s="10"/>
      <c r="C78" s="35"/>
      <c r="D78" s="59"/>
      <c r="E78" s="59"/>
      <c r="F78" s="59"/>
      <c r="G78" s="59"/>
    </row>
    <row r="79" spans="1:7" ht="12.75">
      <c r="A79" s="5"/>
      <c r="B79" s="6" t="s">
        <v>20</v>
      </c>
      <c r="C79" s="43" t="s">
        <v>112</v>
      </c>
      <c r="D79" s="55">
        <f>SUM(D81:D86)</f>
        <v>24</v>
      </c>
      <c r="E79" s="55">
        <f>SUM(E81:E86)</f>
        <v>585</v>
      </c>
      <c r="F79" s="55">
        <f>SUM(F81:F86)</f>
        <v>0</v>
      </c>
      <c r="G79" s="55">
        <f>SUM(G81:G86)</f>
        <v>609</v>
      </c>
    </row>
    <row r="80" spans="1:7" ht="12.75">
      <c r="A80" s="8"/>
      <c r="B80" s="10"/>
      <c r="C80" s="37" t="s">
        <v>67</v>
      </c>
      <c r="D80" s="56"/>
      <c r="E80" s="56"/>
      <c r="F80" s="56"/>
      <c r="G80" s="56"/>
    </row>
    <row r="81" spans="1:7" ht="12.75">
      <c r="A81" s="8"/>
      <c r="B81" s="10"/>
      <c r="C81" s="37" t="s">
        <v>68</v>
      </c>
      <c r="D81" s="56">
        <v>24</v>
      </c>
      <c r="E81" s="56"/>
      <c r="F81" s="56"/>
      <c r="G81" s="56">
        <f>D81+E81</f>
        <v>24</v>
      </c>
    </row>
    <row r="82" spans="1:7" ht="12.75">
      <c r="A82" s="8"/>
      <c r="B82" s="10"/>
      <c r="C82" s="37" t="s">
        <v>69</v>
      </c>
      <c r="D82" s="56"/>
      <c r="E82" s="56">
        <v>535</v>
      </c>
      <c r="F82" s="56"/>
      <c r="G82" s="56">
        <f>D82+E82</f>
        <v>535</v>
      </c>
    </row>
    <row r="83" spans="1:7" ht="12.75">
      <c r="A83" s="8"/>
      <c r="B83" s="10"/>
      <c r="C83" s="37" t="s">
        <v>70</v>
      </c>
      <c r="D83" s="56"/>
      <c r="E83" s="56">
        <v>50</v>
      </c>
      <c r="F83" s="56"/>
      <c r="G83" s="56">
        <f>D83+E83</f>
        <v>50</v>
      </c>
    </row>
    <row r="84" spans="1:7" ht="12.75">
      <c r="A84" s="8"/>
      <c r="B84" s="10"/>
      <c r="C84" s="35"/>
      <c r="D84" s="56"/>
      <c r="E84" s="56"/>
      <c r="F84" s="56"/>
      <c r="G84" s="56"/>
    </row>
    <row r="85" spans="1:7" ht="12.75">
      <c r="A85" s="8"/>
      <c r="B85" s="10"/>
      <c r="C85" s="40" t="s">
        <v>114</v>
      </c>
      <c r="D85" s="56"/>
      <c r="E85" s="56"/>
      <c r="F85" s="56"/>
      <c r="G85" s="56"/>
    </row>
    <row r="86" spans="1:7" ht="12.75">
      <c r="A86" s="8"/>
      <c r="B86" s="10"/>
      <c r="C86" s="35"/>
      <c r="D86" s="56"/>
      <c r="E86" s="56"/>
      <c r="F86" s="56"/>
      <c r="G86" s="56"/>
    </row>
    <row r="87" spans="1:7" ht="30.75" customHeight="1">
      <c r="A87" s="8"/>
      <c r="B87" s="10"/>
      <c r="C87" s="20" t="s">
        <v>23</v>
      </c>
      <c r="D87" s="56"/>
      <c r="E87" s="56"/>
      <c r="F87" s="56"/>
      <c r="G87" s="56"/>
    </row>
    <row r="88" spans="1:7" ht="12.75">
      <c r="A88" s="8"/>
      <c r="B88" s="10"/>
      <c r="C88" s="19" t="s">
        <v>24</v>
      </c>
      <c r="D88" s="56">
        <f>SUM(D89:D90)</f>
        <v>0</v>
      </c>
      <c r="E88" s="56">
        <f>SUM(E89:E90)</f>
        <v>0</v>
      </c>
      <c r="F88" s="56"/>
      <c r="G88" s="56">
        <f>SUM(G89:G90)</f>
        <v>0</v>
      </c>
    </row>
    <row r="89" spans="1:7" ht="12.75">
      <c r="A89" s="8"/>
      <c r="B89" s="10"/>
      <c r="C89" s="37" t="s">
        <v>72</v>
      </c>
      <c r="D89" s="56"/>
      <c r="E89" s="56"/>
      <c r="F89" s="56"/>
      <c r="G89" s="56"/>
    </row>
    <row r="90" spans="1:7" ht="12.75">
      <c r="A90" s="8"/>
      <c r="B90" s="10"/>
      <c r="C90" s="37" t="s">
        <v>73</v>
      </c>
      <c r="D90" s="56"/>
      <c r="E90" s="56"/>
      <c r="F90" s="56"/>
      <c r="G90" s="56"/>
    </row>
    <row r="91" spans="1:7" ht="12.75">
      <c r="A91" s="8" t="e">
        <f>IF(#REF!-#REF!=0,"",#REF!-#REF!)</f>
        <v>#REF!</v>
      </c>
      <c r="B91" s="10"/>
      <c r="C91" s="19" t="s">
        <v>116</v>
      </c>
      <c r="D91" s="56"/>
      <c r="E91" s="56"/>
      <c r="F91" s="56"/>
      <c r="G91" s="56"/>
    </row>
    <row r="92" spans="1:7" ht="12.75">
      <c r="A92" s="5"/>
      <c r="B92" s="6" t="s">
        <v>115</v>
      </c>
      <c r="C92" s="43" t="s">
        <v>117</v>
      </c>
      <c r="D92" s="55"/>
      <c r="E92" s="55"/>
      <c r="F92" s="55">
        <v>43434</v>
      </c>
      <c r="G92" s="55">
        <f>SUM(D92:F92)</f>
        <v>43434</v>
      </c>
    </row>
    <row r="93" spans="1:7" ht="12.75">
      <c r="A93" s="204"/>
      <c r="B93" s="205"/>
      <c r="C93" s="206" t="s">
        <v>118</v>
      </c>
      <c r="D93" s="207">
        <f>SUM(D7,D92)</f>
        <v>504988</v>
      </c>
      <c r="E93" s="207">
        <f>SUM(E7,E92)</f>
        <v>35093</v>
      </c>
      <c r="F93" s="207">
        <f>SUM(F7,F92)</f>
        <v>64196</v>
      </c>
      <c r="G93" s="207">
        <f>SUM(G7,G92)</f>
        <v>604277</v>
      </c>
    </row>
    <row r="94" spans="1:7" ht="12.75">
      <c r="A94" s="204"/>
      <c r="B94" s="205" t="s">
        <v>3</v>
      </c>
      <c r="C94" s="206" t="s">
        <v>188</v>
      </c>
      <c r="D94" s="207">
        <v>332435</v>
      </c>
      <c r="E94" s="207">
        <v>13628</v>
      </c>
      <c r="F94" s="207"/>
      <c r="G94" s="207">
        <f>D94+E94</f>
        <v>346063</v>
      </c>
    </row>
    <row r="95" spans="1:7" ht="12.75">
      <c r="A95" s="204"/>
      <c r="B95" s="205" t="s">
        <v>4</v>
      </c>
      <c r="C95" s="206" t="s">
        <v>189</v>
      </c>
      <c r="D95" s="207">
        <v>83220</v>
      </c>
      <c r="E95" s="207">
        <v>21550</v>
      </c>
      <c r="F95" s="207">
        <v>250</v>
      </c>
      <c r="G95" s="207">
        <f>SUM(D95:F95)</f>
        <v>105020</v>
      </c>
    </row>
    <row r="96" spans="1:7" ht="12.75">
      <c r="A96" s="204"/>
      <c r="B96" s="205" t="s">
        <v>10</v>
      </c>
      <c r="C96" s="206" t="s">
        <v>190</v>
      </c>
      <c r="D96" s="207">
        <v>89333</v>
      </c>
      <c r="E96" s="207"/>
      <c r="F96" s="207"/>
      <c r="G96" s="207">
        <f>D96+E96</f>
        <v>89333</v>
      </c>
    </row>
    <row r="97" spans="1:7" ht="12.75">
      <c r="A97" s="258" t="s">
        <v>8</v>
      </c>
      <c r="B97" s="259"/>
      <c r="C97" s="12" t="s">
        <v>28</v>
      </c>
      <c r="D97" s="54">
        <f>D98+D106+D118</f>
        <v>576110</v>
      </c>
      <c r="E97" s="54">
        <f>E98+E106+E118</f>
        <v>287</v>
      </c>
      <c r="F97" s="54">
        <f>F98+F106+F118</f>
        <v>279668</v>
      </c>
      <c r="G97" s="54">
        <f>G98+G106+G118</f>
        <v>856569</v>
      </c>
    </row>
    <row r="98" spans="1:7" ht="12.75">
      <c r="A98" s="5"/>
      <c r="B98" s="6" t="s">
        <v>3</v>
      </c>
      <c r="C98" s="7" t="s">
        <v>119</v>
      </c>
      <c r="D98" s="55">
        <f>+D99+D100</f>
        <v>5406</v>
      </c>
      <c r="E98" s="55">
        <f>+E99+E100</f>
        <v>85</v>
      </c>
      <c r="F98" s="55"/>
      <c r="G98" s="55">
        <f>+G99+G100</f>
        <v>5491</v>
      </c>
    </row>
    <row r="99" spans="1:7" ht="12.75">
      <c r="A99" s="21"/>
      <c r="B99" s="22" t="s">
        <v>26</v>
      </c>
      <c r="C99" s="23" t="s">
        <v>25</v>
      </c>
      <c r="D99" s="61"/>
      <c r="E99" s="61">
        <v>85</v>
      </c>
      <c r="F99" s="61"/>
      <c r="G99" s="61">
        <f>SUM(D99:F99)</f>
        <v>85</v>
      </c>
    </row>
    <row r="100" spans="1:7" ht="12.75">
      <c r="A100" s="21"/>
      <c r="B100" s="22" t="s">
        <v>27</v>
      </c>
      <c r="C100" s="25" t="s">
        <v>11</v>
      </c>
      <c r="D100" s="61">
        <f>SUM(D101:D105)</f>
        <v>5406</v>
      </c>
      <c r="E100" s="61"/>
      <c r="F100" s="61"/>
      <c r="G100" s="61">
        <f>SUM(G101:G105)</f>
        <v>5406</v>
      </c>
    </row>
    <row r="101" spans="1:7" ht="12.75">
      <c r="A101" s="13"/>
      <c r="B101" s="9"/>
      <c r="C101" s="37" t="s">
        <v>74</v>
      </c>
      <c r="D101" s="59"/>
      <c r="E101" s="59"/>
      <c r="F101" s="59"/>
      <c r="G101" s="59"/>
    </row>
    <row r="102" spans="1:7" ht="12.75">
      <c r="A102" s="13"/>
      <c r="B102" s="9"/>
      <c r="C102" s="37" t="s">
        <v>75</v>
      </c>
      <c r="D102" s="59"/>
      <c r="E102" s="59"/>
      <c r="F102" s="59"/>
      <c r="G102" s="59"/>
    </row>
    <row r="103" spans="1:7" ht="12.75">
      <c r="A103" s="13"/>
      <c r="B103" s="9"/>
      <c r="C103" s="37" t="s">
        <v>76</v>
      </c>
      <c r="D103" s="59"/>
      <c r="E103" s="59"/>
      <c r="F103" s="59"/>
      <c r="G103" s="59"/>
    </row>
    <row r="104" spans="1:7" ht="12.75">
      <c r="A104" s="13"/>
      <c r="B104" s="9"/>
      <c r="C104" s="37" t="s">
        <v>77</v>
      </c>
      <c r="D104" s="59"/>
      <c r="E104" s="59"/>
      <c r="F104" s="59"/>
      <c r="G104" s="59"/>
    </row>
    <row r="105" spans="1:7" ht="12.75">
      <c r="A105" s="13"/>
      <c r="B105" s="9"/>
      <c r="C105" s="39" t="s">
        <v>331</v>
      </c>
      <c r="D105" s="59">
        <v>5406</v>
      </c>
      <c r="E105" s="59"/>
      <c r="F105" s="59"/>
      <c r="G105" s="59">
        <f>D105+E105</f>
        <v>5406</v>
      </c>
    </row>
    <row r="106" spans="1:7" ht="12.75">
      <c r="A106" s="5"/>
      <c r="B106" s="6" t="s">
        <v>4</v>
      </c>
      <c r="C106" s="7" t="s">
        <v>120</v>
      </c>
      <c r="D106" s="55">
        <f>+D107+D112</f>
        <v>531289</v>
      </c>
      <c r="E106" s="55">
        <f>+E107+E112</f>
        <v>202</v>
      </c>
      <c r="F106" s="55">
        <f>+F107+F112</f>
        <v>279668</v>
      </c>
      <c r="G106" s="55">
        <f>+G107+G112</f>
        <v>811663</v>
      </c>
    </row>
    <row r="107" spans="1:7" ht="12.75">
      <c r="A107" s="21"/>
      <c r="B107" s="22" t="s">
        <v>29</v>
      </c>
      <c r="C107" s="23" t="s">
        <v>30</v>
      </c>
      <c r="D107" s="61">
        <f>SUM(D108:D111)</f>
        <v>4203</v>
      </c>
      <c r="E107" s="61">
        <f>SUM(E108:E111)</f>
        <v>202</v>
      </c>
      <c r="F107" s="61"/>
      <c r="G107" s="61">
        <f>SUM(G108:G111)</f>
        <v>4909</v>
      </c>
    </row>
    <row r="108" spans="1:7" ht="12.75">
      <c r="A108" s="21"/>
      <c r="B108" s="22"/>
      <c r="C108" s="37" t="s">
        <v>354</v>
      </c>
      <c r="D108" s="197"/>
      <c r="E108" s="197">
        <v>37</v>
      </c>
      <c r="F108" s="197"/>
      <c r="G108" s="197">
        <f>SUM(D108:F108)</f>
        <v>37</v>
      </c>
    </row>
    <row r="109" spans="1:7" ht="12.75">
      <c r="A109" s="21"/>
      <c r="B109" s="22"/>
      <c r="C109" s="95" t="s">
        <v>288</v>
      </c>
      <c r="D109" s="197">
        <v>1076</v>
      </c>
      <c r="E109" s="197">
        <v>-659</v>
      </c>
      <c r="F109" s="197">
        <v>504</v>
      </c>
      <c r="G109" s="197">
        <f>SUM(D109:F109)</f>
        <v>921</v>
      </c>
    </row>
    <row r="110" spans="1:7" ht="12.75">
      <c r="A110" s="21"/>
      <c r="B110" s="22"/>
      <c r="C110" s="95" t="s">
        <v>289</v>
      </c>
      <c r="D110" s="197">
        <v>3127</v>
      </c>
      <c r="E110" s="197">
        <v>-3127</v>
      </c>
      <c r="F110" s="197"/>
      <c r="G110" s="197">
        <f>D110+E110</f>
        <v>0</v>
      </c>
    </row>
    <row r="111" spans="1:7" ht="12.75">
      <c r="A111" s="21"/>
      <c r="B111" s="22"/>
      <c r="C111" s="95" t="s">
        <v>353</v>
      </c>
      <c r="D111" s="197"/>
      <c r="E111" s="197">
        <v>3951</v>
      </c>
      <c r="F111" s="197"/>
      <c r="G111" s="197">
        <f>D111+E111</f>
        <v>3951</v>
      </c>
    </row>
    <row r="112" spans="1:7" ht="12.75">
      <c r="A112" s="21"/>
      <c r="B112" s="22" t="s">
        <v>31</v>
      </c>
      <c r="C112" s="23" t="s">
        <v>9</v>
      </c>
      <c r="D112" s="61">
        <f>SUM(D113:D117)</f>
        <v>527086</v>
      </c>
      <c r="E112" s="61">
        <f>SUM(E113:E117)</f>
        <v>0</v>
      </c>
      <c r="F112" s="61">
        <f>SUM(F113:F117)</f>
        <v>279668</v>
      </c>
      <c r="G112" s="61">
        <f>SUM(G113:G117)</f>
        <v>806754</v>
      </c>
    </row>
    <row r="113" spans="1:7" ht="12.75">
      <c r="A113" s="21"/>
      <c r="B113" s="42" t="s">
        <v>121</v>
      </c>
      <c r="C113" s="37" t="s">
        <v>122</v>
      </c>
      <c r="D113" s="197">
        <v>409534</v>
      </c>
      <c r="E113" s="197"/>
      <c r="F113" s="197">
        <v>279668</v>
      </c>
      <c r="G113" s="197">
        <f>SUM(D113:F113)</f>
        <v>689202</v>
      </c>
    </row>
    <row r="114" spans="1:7" ht="12.75">
      <c r="A114" s="21"/>
      <c r="B114" s="42" t="s">
        <v>123</v>
      </c>
      <c r="C114" s="200" t="s">
        <v>302</v>
      </c>
      <c r="D114" s="197">
        <v>20475</v>
      </c>
      <c r="E114" s="197"/>
      <c r="F114" s="197"/>
      <c r="G114" s="197">
        <f>D114+E114</f>
        <v>20475</v>
      </c>
    </row>
    <row r="115" spans="1:7" ht="12.75">
      <c r="A115" s="21"/>
      <c r="B115" s="42" t="s">
        <v>301</v>
      </c>
      <c r="C115" s="200" t="s">
        <v>124</v>
      </c>
      <c r="D115" s="197">
        <v>83016</v>
      </c>
      <c r="E115" s="197"/>
      <c r="F115" s="197"/>
      <c r="G115" s="197">
        <f>D115+E115</f>
        <v>83016</v>
      </c>
    </row>
    <row r="116" spans="1:7" ht="12.75">
      <c r="A116" s="21"/>
      <c r="B116" s="42" t="s">
        <v>328</v>
      </c>
      <c r="C116" s="37" t="s">
        <v>330</v>
      </c>
      <c r="D116" s="197">
        <v>14061</v>
      </c>
      <c r="E116" s="197"/>
      <c r="F116" s="197"/>
      <c r="G116" s="197">
        <f>D116+E116</f>
        <v>14061</v>
      </c>
    </row>
    <row r="117" spans="1:7" ht="12.75">
      <c r="A117" s="21"/>
      <c r="B117" s="42" t="s">
        <v>329</v>
      </c>
      <c r="C117" s="37"/>
      <c r="D117" s="197"/>
      <c r="E117" s="197"/>
      <c r="F117" s="197"/>
      <c r="G117" s="197"/>
    </row>
    <row r="118" spans="1:7" ht="12.75">
      <c r="A118" s="5"/>
      <c r="B118" s="6" t="s">
        <v>10</v>
      </c>
      <c r="C118" s="7" t="s">
        <v>125</v>
      </c>
      <c r="D118" s="55">
        <f>SUM(D119:D123)</f>
        <v>39415</v>
      </c>
      <c r="E118" s="55">
        <f>SUM(E119:E123)</f>
        <v>0</v>
      </c>
      <c r="F118" s="55"/>
      <c r="G118" s="55">
        <f>SUM(G119:G123)</f>
        <v>39415</v>
      </c>
    </row>
    <row r="119" spans="1:7" ht="12.75">
      <c r="A119" s="21"/>
      <c r="B119" s="22"/>
      <c r="C119" s="37" t="s">
        <v>67</v>
      </c>
      <c r="D119" s="61"/>
      <c r="E119" s="61"/>
      <c r="F119" s="61"/>
      <c r="G119" s="61"/>
    </row>
    <row r="120" spans="1:7" ht="12.75">
      <c r="A120" s="21"/>
      <c r="B120" s="22"/>
      <c r="C120" s="37" t="s">
        <v>68</v>
      </c>
      <c r="D120" s="61"/>
      <c r="E120" s="61"/>
      <c r="F120" s="61"/>
      <c r="G120" s="61"/>
    </row>
    <row r="121" spans="1:7" ht="12.75">
      <c r="A121" s="21"/>
      <c r="B121" s="22"/>
      <c r="C121" s="37" t="s">
        <v>69</v>
      </c>
      <c r="D121" s="197">
        <v>39415</v>
      </c>
      <c r="E121" s="197"/>
      <c r="F121" s="197"/>
      <c r="G121" s="197">
        <f>D121+E121</f>
        <v>39415</v>
      </c>
    </row>
    <row r="122" spans="1:7" ht="12.75">
      <c r="A122" s="21"/>
      <c r="B122" s="22"/>
      <c r="C122" s="37" t="s">
        <v>70</v>
      </c>
      <c r="D122" s="61"/>
      <c r="E122" s="61"/>
      <c r="F122" s="61"/>
      <c r="G122" s="61"/>
    </row>
    <row r="123" spans="1:7" ht="12.75">
      <c r="A123" s="21"/>
      <c r="B123" s="22"/>
      <c r="C123" s="37" t="s">
        <v>71</v>
      </c>
      <c r="D123" s="61"/>
      <c r="E123" s="61"/>
      <c r="F123" s="61"/>
      <c r="G123" s="61"/>
    </row>
    <row r="124" spans="1:7" ht="30.75" customHeight="1">
      <c r="A124" s="21"/>
      <c r="B124" s="22" t="s">
        <v>14</v>
      </c>
      <c r="C124" s="20" t="s">
        <v>32</v>
      </c>
      <c r="D124" s="61">
        <f>SUM(D126:D126)</f>
        <v>0</v>
      </c>
      <c r="E124" s="61">
        <f>SUM(E126:E126)</f>
        <v>0</v>
      </c>
      <c r="F124" s="61"/>
      <c r="G124" s="61">
        <f>SUM(G126:G126)</f>
        <v>0</v>
      </c>
    </row>
    <row r="125" spans="1:7" ht="12.75">
      <c r="A125" s="21"/>
      <c r="B125" s="22"/>
      <c r="C125" s="38" t="s">
        <v>64</v>
      </c>
      <c r="D125" s="61"/>
      <c r="E125" s="61"/>
      <c r="F125" s="61"/>
      <c r="G125" s="61"/>
    </row>
    <row r="126" spans="1:7" ht="12.75">
      <c r="A126" s="21"/>
      <c r="B126" s="22"/>
      <c r="C126" s="37" t="s">
        <v>63</v>
      </c>
      <c r="D126" s="61"/>
      <c r="E126" s="61"/>
      <c r="F126" s="61"/>
      <c r="G126" s="61"/>
    </row>
    <row r="127" spans="1:7" ht="12.75">
      <c r="A127" s="21"/>
      <c r="B127" s="22"/>
      <c r="C127" s="37"/>
      <c r="D127" s="61"/>
      <c r="E127" s="61"/>
      <c r="F127" s="61"/>
      <c r="G127" s="61"/>
    </row>
    <row r="128" spans="1:7" ht="12.75">
      <c r="A128" s="8" t="e">
        <f>IF(#REF!-#REF!=0,"",#REF!-#REF!)</f>
        <v>#REF!</v>
      </c>
      <c r="B128" s="10"/>
      <c r="C128" s="19"/>
      <c r="D128" s="56"/>
      <c r="E128" s="56"/>
      <c r="F128" s="56"/>
      <c r="G128" s="56"/>
    </row>
    <row r="129" spans="1:7" ht="15">
      <c r="A129" s="45"/>
      <c r="B129" s="256" t="s">
        <v>126</v>
      </c>
      <c r="C129" s="257"/>
      <c r="D129" s="62">
        <f>SUM(D97)</f>
        <v>576110</v>
      </c>
      <c r="E129" s="62">
        <f>SUM(E97)</f>
        <v>287</v>
      </c>
      <c r="F129" s="62">
        <f>SUM(F97)</f>
        <v>279668</v>
      </c>
      <c r="G129" s="62">
        <f>SUM(G97)</f>
        <v>856569</v>
      </c>
    </row>
    <row r="130" spans="1:7" ht="15" thickBot="1">
      <c r="A130" s="46"/>
      <c r="B130" s="47" t="s">
        <v>20</v>
      </c>
      <c r="C130" s="48" t="s">
        <v>303</v>
      </c>
      <c r="D130" s="49">
        <v>20107</v>
      </c>
      <c r="E130" s="49"/>
      <c r="F130" s="49">
        <v>-8125</v>
      </c>
      <c r="G130" s="49">
        <f>SUM(D130:F130)</f>
        <v>11982</v>
      </c>
    </row>
    <row r="131" spans="1:7" ht="14.25">
      <c r="A131" s="50"/>
      <c r="B131" s="51"/>
      <c r="C131" s="52" t="s">
        <v>127</v>
      </c>
      <c r="D131" s="63">
        <f>SUM(D129:D130)</f>
        <v>596217</v>
      </c>
      <c r="E131" s="63">
        <f>SUM(E129:E130)</f>
        <v>287</v>
      </c>
      <c r="F131" s="63">
        <f>SUM(F129:F130)</f>
        <v>271543</v>
      </c>
      <c r="G131" s="63">
        <f>SUM(G129:G130)</f>
        <v>868551</v>
      </c>
    </row>
    <row r="132" spans="1:7" ht="14.25">
      <c r="A132" s="208"/>
      <c r="B132" s="209" t="s">
        <v>3</v>
      </c>
      <c r="C132" s="210" t="s">
        <v>188</v>
      </c>
      <c r="D132" s="211">
        <v>275940</v>
      </c>
      <c r="E132" s="211">
        <v>140</v>
      </c>
      <c r="F132" s="211"/>
      <c r="G132" s="211">
        <f>D132+E132</f>
        <v>276080</v>
      </c>
    </row>
    <row r="133" spans="1:7" ht="14.25">
      <c r="A133" s="208"/>
      <c r="B133" s="209" t="s">
        <v>4</v>
      </c>
      <c r="C133" s="210" t="s">
        <v>189</v>
      </c>
      <c r="D133" s="211">
        <v>320277</v>
      </c>
      <c r="E133" s="211"/>
      <c r="F133" s="211"/>
      <c r="G133" s="211">
        <f>D133+E133</f>
        <v>320277</v>
      </c>
    </row>
    <row r="134" spans="1:7" ht="15" thickBot="1">
      <c r="A134" s="212"/>
      <c r="B134" s="213" t="s">
        <v>10</v>
      </c>
      <c r="C134" s="214" t="s">
        <v>190</v>
      </c>
      <c r="D134" s="215">
        <v>0</v>
      </c>
      <c r="E134" s="215"/>
      <c r="F134" s="228"/>
      <c r="G134" s="211">
        <f>D134+E134</f>
        <v>0</v>
      </c>
    </row>
    <row r="135" spans="1:7" ht="15.75" thickBot="1" thickTop="1">
      <c r="A135" s="260" t="s">
        <v>130</v>
      </c>
      <c r="B135" s="261"/>
      <c r="C135" s="261"/>
      <c r="D135" s="53">
        <f>SUM(D7,D131)</f>
        <v>1101205</v>
      </c>
      <c r="E135" s="53">
        <f>SUM(E7,E131)</f>
        <v>35380</v>
      </c>
      <c r="F135" s="53">
        <f>SUM(F7,F131)</f>
        <v>292305</v>
      </c>
      <c r="G135" s="53">
        <f>SUM(G7,G131)</f>
        <v>1429394</v>
      </c>
    </row>
    <row r="136" spans="1:7" ht="27" customHeight="1" thickBot="1" thickTop="1">
      <c r="A136" s="272" t="s">
        <v>85</v>
      </c>
      <c r="B136" s="273"/>
      <c r="C136" s="274"/>
      <c r="D136" s="53"/>
      <c r="E136" s="53"/>
      <c r="F136" s="53"/>
      <c r="G136" s="53"/>
    </row>
    <row r="137" spans="1:4" ht="13.5" thickTop="1">
      <c r="A137" s="277" t="s">
        <v>128</v>
      </c>
      <c r="B137" s="278"/>
      <c r="C137" s="278" t="s">
        <v>33</v>
      </c>
      <c r="D137" s="279"/>
    </row>
    <row r="138" spans="1:7" ht="12.75">
      <c r="A138" s="258"/>
      <c r="B138" s="259"/>
      <c r="C138" s="12" t="s">
        <v>13</v>
      </c>
      <c r="D138" s="54">
        <f>SUM(D139:D140)</f>
        <v>0</v>
      </c>
      <c r="E138" s="54">
        <f>SUM(E139:E140)</f>
        <v>0</v>
      </c>
      <c r="F138" s="54"/>
      <c r="G138" s="54">
        <f>SUM(G139:G140)</f>
        <v>0</v>
      </c>
    </row>
    <row r="139" spans="1:7" ht="12.75">
      <c r="A139" s="5"/>
      <c r="B139" s="6" t="s">
        <v>3</v>
      </c>
      <c r="C139" s="7" t="s">
        <v>34</v>
      </c>
      <c r="D139" s="55"/>
      <c r="E139" s="55"/>
      <c r="F139" s="55"/>
      <c r="G139" s="55"/>
    </row>
    <row r="140" spans="1:7" ht="12.75">
      <c r="A140" s="5"/>
      <c r="B140" s="6" t="s">
        <v>4</v>
      </c>
      <c r="C140" s="7" t="s">
        <v>35</v>
      </c>
      <c r="D140" s="55"/>
      <c r="E140" s="55"/>
      <c r="F140" s="55"/>
      <c r="G140" s="55"/>
    </row>
    <row r="141" spans="1:7" ht="12.75">
      <c r="A141" s="258"/>
      <c r="B141" s="259"/>
      <c r="C141" s="12" t="s">
        <v>36</v>
      </c>
      <c r="D141" s="54">
        <f>SUM(D142:D143)</f>
        <v>28966</v>
      </c>
      <c r="E141" s="54">
        <f>SUM(E142:E143)</f>
        <v>31491</v>
      </c>
      <c r="F141" s="54"/>
      <c r="G141" s="54">
        <f>SUM(G142:G143)</f>
        <v>62757</v>
      </c>
    </row>
    <row r="142" spans="1:7" ht="26.25" customHeight="1">
      <c r="A142" s="5"/>
      <c r="B142" s="6"/>
      <c r="C142" s="26" t="s">
        <v>37</v>
      </c>
      <c r="D142" s="55">
        <v>28966</v>
      </c>
      <c r="E142" s="55">
        <v>31491</v>
      </c>
      <c r="F142" s="55">
        <v>2300</v>
      </c>
      <c r="G142" s="55">
        <f>SUM(D142:F142)</f>
        <v>62757</v>
      </c>
    </row>
    <row r="143" spans="1:7" ht="24.75" customHeight="1" thickBot="1">
      <c r="A143" s="8"/>
      <c r="B143" s="10"/>
      <c r="C143" s="19" t="s">
        <v>300</v>
      </c>
      <c r="D143" s="56">
        <v>0</v>
      </c>
      <c r="E143" s="56">
        <v>0</v>
      </c>
      <c r="F143" s="56"/>
      <c r="G143" s="56">
        <v>0</v>
      </c>
    </row>
    <row r="144" spans="1:7" ht="15.75" thickBot="1" thickTop="1">
      <c r="A144" s="260" t="s">
        <v>129</v>
      </c>
      <c r="B144" s="261"/>
      <c r="C144" s="261"/>
      <c r="D144" s="53">
        <f>SUM(D138,D141)</f>
        <v>28966</v>
      </c>
      <c r="E144" s="53">
        <f>SUM(E138,E141)</f>
        <v>31491</v>
      </c>
      <c r="F144" s="53">
        <f>SUM(F138,F141)</f>
        <v>0</v>
      </c>
      <c r="G144" s="53">
        <f>SUM(G138,G141)</f>
        <v>62757</v>
      </c>
    </row>
    <row r="145" spans="1:7" ht="14.25" thickBot="1" thickTop="1">
      <c r="A145" s="8" t="e">
        <f>IF(#REF!-#REF!=0,"",#REF!-#REF!)</f>
        <v>#REF!</v>
      </c>
      <c r="B145" s="10"/>
      <c r="C145" s="19"/>
      <c r="D145" s="56"/>
      <c r="E145" s="56"/>
      <c r="F145" s="56"/>
      <c r="G145" s="56"/>
    </row>
    <row r="146" spans="1:7" ht="15.75" thickBot="1" thickTop="1">
      <c r="A146" s="254" t="s">
        <v>12</v>
      </c>
      <c r="B146" s="255"/>
      <c r="C146" s="255"/>
      <c r="D146" s="64">
        <f>SUM(D135,D144)</f>
        <v>1130171</v>
      </c>
      <c r="E146" s="64">
        <f>SUM(E135,E144)</f>
        <v>66871</v>
      </c>
      <c r="F146" s="64">
        <f>SUM(F135,F144)</f>
        <v>292305</v>
      </c>
      <c r="G146" s="64">
        <f>SUM(G135,G144)</f>
        <v>1492151</v>
      </c>
    </row>
  </sheetData>
  <sheetProtection/>
  <mergeCells count="18">
    <mergeCell ref="A141:B141"/>
    <mergeCell ref="A144:C144"/>
    <mergeCell ref="A146:C146"/>
    <mergeCell ref="A97:B97"/>
    <mergeCell ref="B129:C129"/>
    <mergeCell ref="A135:C135"/>
    <mergeCell ref="A136:C136"/>
    <mergeCell ref="A137:D137"/>
    <mergeCell ref="A138:B138"/>
    <mergeCell ref="A7:B7"/>
    <mergeCell ref="A5:C6"/>
    <mergeCell ref="D5:D6"/>
    <mergeCell ref="E5:E6"/>
    <mergeCell ref="G5:G6"/>
    <mergeCell ref="A1:G1"/>
    <mergeCell ref="A2:G2"/>
    <mergeCell ref="A3:G3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headerFooter>
    <oddHeader>&amp;R2.a számú melléklet</oddHeader>
  </headerFooter>
  <rowBreaks count="1" manualBreakCount="1">
    <brk id="67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="60" zoomScalePageLayoutView="0" workbookViewId="0" topLeftCell="A1">
      <selection activeCell="I14" sqref="I14"/>
    </sheetView>
  </sheetViews>
  <sheetFormatPr defaultColWidth="11.421875" defaultRowHeight="24.75" customHeight="1"/>
  <cols>
    <col min="1" max="1" width="8.421875" style="449" customWidth="1"/>
    <col min="2" max="2" width="32.421875" style="514" customWidth="1"/>
    <col min="3" max="3" width="19.7109375" style="449" customWidth="1"/>
    <col min="4" max="4" width="34.140625" style="452" hidden="1" customWidth="1"/>
    <col min="5" max="16384" width="11.421875" style="449" customWidth="1"/>
  </cols>
  <sheetData>
    <row r="1" ht="24.75" customHeight="1">
      <c r="C1" s="455" t="s">
        <v>495</v>
      </c>
    </row>
    <row r="2" spans="1:3" ht="15.75">
      <c r="A2" s="453" t="s">
        <v>304</v>
      </c>
      <c r="B2" s="453"/>
      <c r="C2" s="453"/>
    </row>
    <row r="3" spans="1:3" ht="15.75">
      <c r="A3" s="453" t="s">
        <v>496</v>
      </c>
      <c r="B3" s="453"/>
      <c r="C3" s="453"/>
    </row>
    <row r="4" spans="1:3" ht="15.75">
      <c r="A4" s="453" t="s">
        <v>435</v>
      </c>
      <c r="B4" s="453"/>
      <c r="C4" s="453"/>
    </row>
    <row r="5" spans="1:3" ht="16.5" thickBot="1">
      <c r="A5" s="515"/>
      <c r="B5" s="515"/>
      <c r="C5" s="515"/>
    </row>
    <row r="6" spans="1:4" s="462" customFormat="1" ht="16.5" customHeight="1" thickBot="1">
      <c r="A6" s="516" t="s">
        <v>497</v>
      </c>
      <c r="B6" s="517" t="s">
        <v>498</v>
      </c>
      <c r="C6" s="518"/>
      <c r="D6" s="461" t="s">
        <v>444</v>
      </c>
    </row>
    <row r="7" spans="1:4" s="469" customFormat="1" ht="30.75" customHeight="1" thickBot="1">
      <c r="A7" s="519"/>
      <c r="B7" s="520"/>
      <c r="C7" s="521" t="s">
        <v>499</v>
      </c>
      <c r="D7" s="468"/>
    </row>
    <row r="8" spans="1:4" s="469" customFormat="1" ht="24.75" customHeight="1">
      <c r="A8" s="522" t="s">
        <v>3</v>
      </c>
      <c r="B8" s="523" t="s">
        <v>500</v>
      </c>
      <c r="C8" s="524">
        <f>SUM(C9:C9)</f>
        <v>81.4</v>
      </c>
      <c r="D8" s="480"/>
    </row>
    <row r="9" spans="1:4" s="469" customFormat="1" ht="15.75" thickBot="1">
      <c r="A9" s="525"/>
      <c r="B9" s="526" t="s">
        <v>501</v>
      </c>
      <c r="C9" s="527">
        <v>81.4</v>
      </c>
      <c r="D9" s="480"/>
    </row>
    <row r="10" spans="1:4" ht="16.5" thickBot="1">
      <c r="A10" s="528"/>
      <c r="B10" s="529" t="s">
        <v>373</v>
      </c>
      <c r="C10" s="528">
        <f>SUM(C8)</f>
        <v>81.4</v>
      </c>
      <c r="D10" s="530"/>
    </row>
  </sheetData>
  <sheetProtection/>
  <mergeCells count="6">
    <mergeCell ref="A2:C2"/>
    <mergeCell ref="A3:C3"/>
    <mergeCell ref="A4:C4"/>
    <mergeCell ref="A6:A7"/>
    <mergeCell ref="B6:B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I145" sqref="I145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50.57421875" style="0" bestFit="1" customWidth="1"/>
    <col min="4" max="7" width="11.28125" style="0" customWidth="1"/>
  </cols>
  <sheetData>
    <row r="1" spans="1:7" ht="15.75">
      <c r="A1" s="253" t="s">
        <v>305</v>
      </c>
      <c r="B1" s="253"/>
      <c r="C1" s="253"/>
      <c r="D1" s="253"/>
      <c r="E1" s="253"/>
      <c r="F1" s="253"/>
      <c r="G1" s="253"/>
    </row>
    <row r="2" spans="1:7" ht="15.75">
      <c r="A2" s="253" t="s">
        <v>101</v>
      </c>
      <c r="B2" s="253"/>
      <c r="C2" s="253"/>
      <c r="D2" s="253"/>
      <c r="E2" s="253"/>
      <c r="F2" s="253"/>
      <c r="G2" s="253"/>
    </row>
    <row r="3" spans="1:7" ht="15.75">
      <c r="A3" s="253" t="s">
        <v>367</v>
      </c>
      <c r="B3" s="253"/>
      <c r="C3" s="253"/>
      <c r="D3" s="253"/>
      <c r="E3" s="253"/>
      <c r="F3" s="253"/>
      <c r="G3" s="253"/>
    </row>
    <row r="4" spans="1:7" ht="13.5" thickBot="1">
      <c r="A4" s="2"/>
      <c r="B4" s="3"/>
      <c r="C4" s="1"/>
      <c r="D4" s="1"/>
      <c r="G4" s="113" t="s">
        <v>184</v>
      </c>
    </row>
    <row r="5" spans="1:7" ht="24.75" customHeight="1">
      <c r="A5" s="264" t="s">
        <v>0</v>
      </c>
      <c r="B5" s="265"/>
      <c r="C5" s="266"/>
      <c r="D5" s="262" t="s">
        <v>358</v>
      </c>
      <c r="E5" s="270" t="s">
        <v>363</v>
      </c>
      <c r="F5" s="270" t="s">
        <v>345</v>
      </c>
      <c r="G5" s="270" t="s">
        <v>359</v>
      </c>
    </row>
    <row r="6" spans="1:7" ht="13.5" thickBot="1">
      <c r="A6" s="267"/>
      <c r="B6" s="268"/>
      <c r="C6" s="269"/>
      <c r="D6" s="263"/>
      <c r="E6" s="271"/>
      <c r="F6" s="271"/>
      <c r="G6" s="271"/>
    </row>
    <row r="7" spans="1:7" ht="12.75">
      <c r="A7" s="275" t="s">
        <v>1</v>
      </c>
      <c r="B7" s="276"/>
      <c r="C7" s="28" t="s">
        <v>2</v>
      </c>
      <c r="D7" s="57">
        <f>D8+D25+D45+D79</f>
        <v>0</v>
      </c>
      <c r="E7" s="57">
        <f>E8+E25+E45+E79</f>
        <v>0</v>
      </c>
      <c r="F7" s="57"/>
      <c r="G7" s="57">
        <f>G8+G25+G45+G79</f>
        <v>0</v>
      </c>
    </row>
    <row r="8" spans="1:7" ht="12.75">
      <c r="A8" s="5"/>
      <c r="B8" s="6" t="s">
        <v>3</v>
      </c>
      <c r="C8" s="7" t="s">
        <v>21</v>
      </c>
      <c r="D8" s="55">
        <f>D9+D18</f>
        <v>0</v>
      </c>
      <c r="E8" s="55">
        <f>E9+E18</f>
        <v>0</v>
      </c>
      <c r="F8" s="55"/>
      <c r="G8" s="55">
        <f>G9+G18</f>
        <v>0</v>
      </c>
    </row>
    <row r="9" spans="1:7" ht="12.75">
      <c r="A9" s="29"/>
      <c r="B9" s="30" t="s">
        <v>26</v>
      </c>
      <c r="C9" s="31" t="s">
        <v>41</v>
      </c>
      <c r="D9" s="58">
        <f>SUM(D10:D17)</f>
        <v>0</v>
      </c>
      <c r="E9" s="58">
        <f>SUM(E10:E17)</f>
        <v>0</v>
      </c>
      <c r="F9" s="58"/>
      <c r="G9" s="58">
        <f>SUM(G10:G17)</f>
        <v>0</v>
      </c>
    </row>
    <row r="10" spans="1:7" ht="12.75">
      <c r="A10" s="29"/>
      <c r="B10" s="30"/>
      <c r="C10" s="32" t="s">
        <v>46</v>
      </c>
      <c r="D10" s="58"/>
      <c r="E10" s="58"/>
      <c r="F10" s="58"/>
      <c r="G10" s="58"/>
    </row>
    <row r="11" spans="1:7" ht="12.75">
      <c r="A11" s="29"/>
      <c r="B11" s="30"/>
      <c r="C11" s="32" t="s">
        <v>47</v>
      </c>
      <c r="D11" s="58">
        <v>0</v>
      </c>
      <c r="E11" s="58">
        <v>0</v>
      </c>
      <c r="F11" s="58"/>
      <c r="G11" s="58">
        <v>0</v>
      </c>
    </row>
    <row r="12" spans="1:7" ht="12.75">
      <c r="A12" s="29"/>
      <c r="B12" s="30"/>
      <c r="C12" s="32" t="s">
        <v>48</v>
      </c>
      <c r="D12" s="58"/>
      <c r="E12" s="58"/>
      <c r="F12" s="58"/>
      <c r="G12" s="58"/>
    </row>
    <row r="13" spans="1:7" ht="12.75">
      <c r="A13" s="29"/>
      <c r="B13" s="30"/>
      <c r="C13" s="32" t="s">
        <v>49</v>
      </c>
      <c r="D13" s="58"/>
      <c r="E13" s="58"/>
      <c r="F13" s="58"/>
      <c r="G13" s="58"/>
    </row>
    <row r="14" spans="1:7" ht="12.75">
      <c r="A14" s="29"/>
      <c r="B14" s="30"/>
      <c r="C14" s="32" t="s">
        <v>50</v>
      </c>
      <c r="D14" s="58"/>
      <c r="E14" s="58"/>
      <c r="F14" s="58"/>
      <c r="G14" s="58"/>
    </row>
    <row r="15" spans="1:7" ht="12.75">
      <c r="A15" s="29"/>
      <c r="B15" s="30"/>
      <c r="C15" s="32" t="s">
        <v>332</v>
      </c>
      <c r="D15" s="58"/>
      <c r="E15" s="58"/>
      <c r="F15" s="58"/>
      <c r="G15" s="58"/>
    </row>
    <row r="16" spans="1:7" ht="12.75">
      <c r="A16" s="29"/>
      <c r="B16" s="30"/>
      <c r="C16" s="32" t="s">
        <v>51</v>
      </c>
      <c r="D16" s="58"/>
      <c r="E16" s="58"/>
      <c r="F16" s="58"/>
      <c r="G16" s="58"/>
    </row>
    <row r="17" spans="1:7" ht="12.75">
      <c r="A17" s="29"/>
      <c r="B17" s="30"/>
      <c r="C17" s="32" t="s">
        <v>88</v>
      </c>
      <c r="D17" s="58"/>
      <c r="E17" s="58"/>
      <c r="F17" s="58"/>
      <c r="G17" s="58"/>
    </row>
    <row r="18" spans="1:7" ht="12.75">
      <c r="A18" s="29"/>
      <c r="B18" s="30" t="s">
        <v>27</v>
      </c>
      <c r="C18" s="32" t="s">
        <v>42</v>
      </c>
      <c r="D18" s="58">
        <f>SUM(D19:D24)</f>
        <v>0</v>
      </c>
      <c r="E18" s="58">
        <f>SUM(E19:E24)</f>
        <v>0</v>
      </c>
      <c r="F18" s="58"/>
      <c r="G18" s="58">
        <f>SUM(G19:G24)</f>
        <v>0</v>
      </c>
    </row>
    <row r="19" spans="1:7" ht="12.75">
      <c r="A19" s="29"/>
      <c r="B19" s="30"/>
      <c r="C19" s="32" t="s">
        <v>80</v>
      </c>
      <c r="D19" s="58"/>
      <c r="E19" s="58"/>
      <c r="F19" s="58"/>
      <c r="G19" s="58"/>
    </row>
    <row r="20" spans="1:7" ht="12.75">
      <c r="A20" s="29"/>
      <c r="B20" s="30"/>
      <c r="C20" s="32" t="s">
        <v>79</v>
      </c>
      <c r="D20" s="58"/>
      <c r="E20" s="58"/>
      <c r="F20" s="58"/>
      <c r="G20" s="58"/>
    </row>
    <row r="21" spans="1:7" ht="12.75">
      <c r="A21" s="29"/>
      <c r="B21" s="30"/>
      <c r="C21" s="32" t="s">
        <v>52</v>
      </c>
      <c r="D21" s="58"/>
      <c r="E21" s="58"/>
      <c r="F21" s="58"/>
      <c r="G21" s="58"/>
    </row>
    <row r="22" spans="1:7" ht="12.75">
      <c r="A22" s="29"/>
      <c r="B22" s="30"/>
      <c r="C22" s="32" t="s">
        <v>53</v>
      </c>
      <c r="D22" s="58"/>
      <c r="E22" s="58"/>
      <c r="F22" s="58"/>
      <c r="G22" s="58"/>
    </row>
    <row r="23" spans="1:7" ht="12.75">
      <c r="A23" s="29"/>
      <c r="B23" s="30"/>
      <c r="C23" s="32" t="s">
        <v>54</v>
      </c>
      <c r="D23" s="58"/>
      <c r="E23" s="58"/>
      <c r="F23" s="58"/>
      <c r="G23" s="58"/>
    </row>
    <row r="24" spans="1:7" ht="12.75">
      <c r="A24" s="29"/>
      <c r="B24" s="30"/>
      <c r="C24" s="31"/>
      <c r="D24" s="58"/>
      <c r="E24" s="58"/>
      <c r="F24" s="58"/>
      <c r="G24" s="58"/>
    </row>
    <row r="25" spans="1:7" ht="12.75">
      <c r="A25" s="5"/>
      <c r="B25" s="6" t="s">
        <v>4</v>
      </c>
      <c r="C25" s="7" t="s">
        <v>40</v>
      </c>
      <c r="D25" s="55">
        <f>+D26+D27+D33+D40</f>
        <v>0</v>
      </c>
      <c r="E25" s="55">
        <f>+E26+E27+E33+E40</f>
        <v>0</v>
      </c>
      <c r="F25" s="55"/>
      <c r="G25" s="55">
        <f>+G26+G27+G33+G40</f>
        <v>0</v>
      </c>
    </row>
    <row r="26" spans="1:7" ht="12.75">
      <c r="A26" s="8"/>
      <c r="B26" s="10" t="s">
        <v>29</v>
      </c>
      <c r="C26" s="11" t="s">
        <v>5</v>
      </c>
      <c r="D26" s="56"/>
      <c r="E26" s="56"/>
      <c r="F26" s="56"/>
      <c r="G26" s="56"/>
    </row>
    <row r="27" spans="1:7" ht="12.75">
      <c r="A27" s="8"/>
      <c r="B27" s="10" t="s">
        <v>31</v>
      </c>
      <c r="C27" s="11" t="s">
        <v>6</v>
      </c>
      <c r="D27" s="56">
        <f>SUM(D28:D32)</f>
        <v>0</v>
      </c>
      <c r="E27" s="56">
        <f>SUM(E28:E32)</f>
        <v>0</v>
      </c>
      <c r="F27" s="56"/>
      <c r="G27" s="56">
        <f>SUM(G28:G32)</f>
        <v>0</v>
      </c>
    </row>
    <row r="28" spans="1:7" ht="12.75">
      <c r="A28" s="8"/>
      <c r="B28" s="10"/>
      <c r="C28" s="32" t="s">
        <v>55</v>
      </c>
      <c r="D28" s="59"/>
      <c r="E28" s="59"/>
      <c r="F28" s="59"/>
      <c r="G28" s="59"/>
    </row>
    <row r="29" spans="1:7" ht="12.75">
      <c r="A29" s="8"/>
      <c r="B29" s="10"/>
      <c r="C29" s="32" t="s">
        <v>56</v>
      </c>
      <c r="D29" s="59"/>
      <c r="E29" s="59"/>
      <c r="F29" s="59"/>
      <c r="G29" s="59"/>
    </row>
    <row r="30" spans="1:7" ht="12.75">
      <c r="A30" s="8"/>
      <c r="B30" s="10"/>
      <c r="C30" s="32" t="s">
        <v>90</v>
      </c>
      <c r="D30" s="59"/>
      <c r="E30" s="59"/>
      <c r="F30" s="59"/>
      <c r="G30" s="59"/>
    </row>
    <row r="31" spans="1:7" ht="12.75">
      <c r="A31" s="8"/>
      <c r="B31" s="10"/>
      <c r="C31" s="32" t="s">
        <v>57</v>
      </c>
      <c r="D31" s="59"/>
      <c r="E31" s="59"/>
      <c r="F31" s="59"/>
      <c r="G31" s="59"/>
    </row>
    <row r="32" spans="1:7" ht="12.75">
      <c r="A32" s="8"/>
      <c r="B32" s="10"/>
      <c r="C32" s="32" t="s">
        <v>91</v>
      </c>
      <c r="D32" s="59"/>
      <c r="E32" s="59"/>
      <c r="F32" s="59"/>
      <c r="G32" s="59"/>
    </row>
    <row r="33" spans="1:7" ht="12.75">
      <c r="A33" s="8"/>
      <c r="B33" s="10" t="s">
        <v>38</v>
      </c>
      <c r="C33" s="27" t="s">
        <v>7</v>
      </c>
      <c r="D33" s="16">
        <f>SUM(D35:D39)</f>
        <v>0</v>
      </c>
      <c r="E33" s="16">
        <f>SUM(E35:E39)</f>
        <v>0</v>
      </c>
      <c r="F33" s="16"/>
      <c r="G33" s="16">
        <f>SUM(G35:G39)</f>
        <v>0</v>
      </c>
    </row>
    <row r="34" spans="1:7" ht="12.75">
      <c r="A34" s="8"/>
      <c r="B34" s="10"/>
      <c r="C34" s="17" t="s">
        <v>45</v>
      </c>
      <c r="D34" s="60"/>
      <c r="E34" s="60"/>
      <c r="F34" s="60"/>
      <c r="G34" s="60"/>
    </row>
    <row r="35" spans="1:7" ht="12.75">
      <c r="A35" s="8"/>
      <c r="B35" s="9"/>
      <c r="C35" s="33" t="s">
        <v>43</v>
      </c>
      <c r="D35" s="59"/>
      <c r="E35" s="59"/>
      <c r="F35" s="59"/>
      <c r="G35" s="59"/>
    </row>
    <row r="36" spans="1:7" ht="12.75">
      <c r="A36" s="8"/>
      <c r="B36" s="9"/>
      <c r="C36" s="33" t="s">
        <v>44</v>
      </c>
      <c r="D36" s="59"/>
      <c r="E36" s="59"/>
      <c r="F36" s="59"/>
      <c r="G36" s="59"/>
    </row>
    <row r="37" spans="1:7" ht="12.75">
      <c r="A37" s="8"/>
      <c r="B37" s="9"/>
      <c r="C37" s="33" t="s">
        <v>92</v>
      </c>
      <c r="D37" s="59"/>
      <c r="E37" s="59"/>
      <c r="F37" s="59"/>
      <c r="G37" s="59"/>
    </row>
    <row r="38" spans="1:7" ht="12.75">
      <c r="A38" s="8"/>
      <c r="B38" s="9"/>
      <c r="C38" s="33"/>
      <c r="D38" s="59"/>
      <c r="E38" s="59"/>
      <c r="F38" s="59"/>
      <c r="G38" s="59"/>
    </row>
    <row r="39" spans="1:7" ht="12.75">
      <c r="A39" s="8"/>
      <c r="B39" s="9"/>
      <c r="C39" s="33"/>
      <c r="D39" s="59"/>
      <c r="E39" s="59"/>
      <c r="F39" s="59"/>
      <c r="G39" s="59"/>
    </row>
    <row r="40" spans="1:7" ht="12.75">
      <c r="A40" s="8"/>
      <c r="B40" s="10" t="s">
        <v>39</v>
      </c>
      <c r="C40" s="11" t="s">
        <v>22</v>
      </c>
      <c r="D40" s="56">
        <f>SUM(D41:D44)</f>
        <v>0</v>
      </c>
      <c r="E40" s="56">
        <f>SUM(E41:E44)</f>
        <v>0</v>
      </c>
      <c r="F40" s="56"/>
      <c r="G40" s="56">
        <f>SUM(G41:G44)</f>
        <v>0</v>
      </c>
    </row>
    <row r="41" spans="1:7" ht="12.75">
      <c r="A41" s="8"/>
      <c r="B41" s="9"/>
      <c r="C41" s="33" t="s">
        <v>81</v>
      </c>
      <c r="D41" s="59"/>
      <c r="E41" s="59"/>
      <c r="F41" s="59"/>
      <c r="G41" s="59"/>
    </row>
    <row r="42" spans="1:7" ht="12.75">
      <c r="A42" s="8"/>
      <c r="B42" s="9"/>
      <c r="C42" s="33" t="s">
        <v>82</v>
      </c>
      <c r="D42" s="59"/>
      <c r="E42" s="59"/>
      <c r="F42" s="59"/>
      <c r="G42" s="59"/>
    </row>
    <row r="43" spans="1:7" ht="12.75">
      <c r="A43" s="8"/>
      <c r="B43" s="9"/>
      <c r="C43" s="33" t="s">
        <v>83</v>
      </c>
      <c r="D43" s="59"/>
      <c r="E43" s="59"/>
      <c r="F43" s="59"/>
      <c r="G43" s="59"/>
    </row>
    <row r="44" spans="1:7" ht="12.75">
      <c r="A44" s="8"/>
      <c r="B44" s="9"/>
      <c r="C44" s="33" t="s">
        <v>84</v>
      </c>
      <c r="D44" s="59"/>
      <c r="E44" s="59"/>
      <c r="F44" s="59"/>
      <c r="G44" s="59"/>
    </row>
    <row r="45" spans="1:7" ht="12.75">
      <c r="A45" s="5"/>
      <c r="B45" s="6" t="s">
        <v>10</v>
      </c>
      <c r="C45" s="7" t="s">
        <v>93</v>
      </c>
      <c r="D45" s="55">
        <f>+D46+D52+D60+D61</f>
        <v>0</v>
      </c>
      <c r="E45" s="55">
        <f>+E46+E52+E60+E61</f>
        <v>0</v>
      </c>
      <c r="F45" s="55"/>
      <c r="G45" s="55">
        <f>+G46+G52+G60+G61</f>
        <v>0</v>
      </c>
    </row>
    <row r="46" spans="1:7" ht="12.75">
      <c r="A46" s="8"/>
      <c r="B46" s="10" t="s">
        <v>14</v>
      </c>
      <c r="C46" s="11" t="s">
        <v>99</v>
      </c>
      <c r="D46" s="56">
        <f>D47+D48+D49</f>
        <v>0</v>
      </c>
      <c r="E46" s="56">
        <f>E47+E48+E49</f>
        <v>0</v>
      </c>
      <c r="F46" s="56"/>
      <c r="G46" s="56">
        <f>G47+G48+G49</f>
        <v>0</v>
      </c>
    </row>
    <row r="47" spans="1:7" ht="12.75">
      <c r="A47" s="8"/>
      <c r="B47" s="9" t="s">
        <v>94</v>
      </c>
      <c r="C47" s="41" t="s">
        <v>95</v>
      </c>
      <c r="D47" s="59"/>
      <c r="E47" s="59"/>
      <c r="F47" s="59"/>
      <c r="G47" s="59"/>
    </row>
    <row r="48" spans="1:7" ht="12.75">
      <c r="A48" s="8"/>
      <c r="B48" s="9" t="s">
        <v>96</v>
      </c>
      <c r="C48" s="41" t="s">
        <v>102</v>
      </c>
      <c r="D48" s="59"/>
      <c r="E48" s="59"/>
      <c r="F48" s="59"/>
      <c r="G48" s="59"/>
    </row>
    <row r="49" spans="1:7" ht="12.75">
      <c r="A49" s="8"/>
      <c r="B49" s="10" t="s">
        <v>97</v>
      </c>
      <c r="C49" s="11" t="s">
        <v>103</v>
      </c>
      <c r="D49" s="59"/>
      <c r="E49" s="59"/>
      <c r="F49" s="59"/>
      <c r="G49" s="59"/>
    </row>
    <row r="50" spans="1:7" ht="12.75">
      <c r="A50" s="8"/>
      <c r="B50" s="10" t="s">
        <v>98</v>
      </c>
      <c r="C50" s="202" t="s">
        <v>340</v>
      </c>
      <c r="D50" s="59"/>
      <c r="E50" s="59"/>
      <c r="F50" s="59"/>
      <c r="G50" s="59"/>
    </row>
    <row r="51" spans="1:7" ht="12.75">
      <c r="A51" s="8"/>
      <c r="B51" s="10" t="s">
        <v>335</v>
      </c>
      <c r="C51" s="11" t="s">
        <v>104</v>
      </c>
      <c r="D51" s="56"/>
      <c r="E51" s="56"/>
      <c r="F51" s="56"/>
      <c r="G51" s="56"/>
    </row>
    <row r="52" spans="1:7" ht="12.75">
      <c r="A52" s="8"/>
      <c r="B52" s="10" t="s">
        <v>336</v>
      </c>
      <c r="C52" s="11" t="s">
        <v>15</v>
      </c>
      <c r="D52" s="56">
        <f>SUM(D53:D59)</f>
        <v>0</v>
      </c>
      <c r="E52" s="56">
        <f>SUM(E53:E59)</f>
        <v>0</v>
      </c>
      <c r="F52" s="56"/>
      <c r="G52" s="56">
        <f>SUM(G53:G59)</f>
        <v>0</v>
      </c>
    </row>
    <row r="53" spans="1:7" ht="12.75">
      <c r="A53" s="8"/>
      <c r="B53" s="10"/>
      <c r="C53" s="35" t="s">
        <v>105</v>
      </c>
      <c r="D53" s="59"/>
      <c r="E53" s="59"/>
      <c r="F53" s="59"/>
      <c r="G53" s="59"/>
    </row>
    <row r="54" spans="1:7" ht="12.75">
      <c r="A54" s="8"/>
      <c r="B54" s="10"/>
      <c r="C54" s="35" t="s">
        <v>58</v>
      </c>
      <c r="D54" s="59"/>
      <c r="E54" s="59"/>
      <c r="F54" s="59"/>
      <c r="G54" s="59"/>
    </row>
    <row r="55" spans="1:7" ht="12.75">
      <c r="A55" s="8"/>
      <c r="B55" s="10"/>
      <c r="C55" s="35" t="s">
        <v>113</v>
      </c>
      <c r="D55" s="59"/>
      <c r="E55" s="59"/>
      <c r="F55" s="59"/>
      <c r="G55" s="59"/>
    </row>
    <row r="56" spans="1:7" ht="12.75">
      <c r="A56" s="8"/>
      <c r="B56" s="10"/>
      <c r="C56" s="35"/>
      <c r="D56" s="59"/>
      <c r="E56" s="59"/>
      <c r="F56" s="59"/>
      <c r="G56" s="59"/>
    </row>
    <row r="57" spans="1:7" ht="12.75">
      <c r="A57" s="8"/>
      <c r="B57" s="10"/>
      <c r="C57" s="35"/>
      <c r="D57" s="56"/>
      <c r="E57" s="56"/>
      <c r="F57" s="56"/>
      <c r="G57" s="56"/>
    </row>
    <row r="58" spans="1:7" ht="12.75">
      <c r="A58" s="8"/>
      <c r="B58" s="10"/>
      <c r="C58" s="34" t="s">
        <v>86</v>
      </c>
      <c r="D58" s="56"/>
      <c r="E58" s="56"/>
      <c r="F58" s="56"/>
      <c r="G58" s="56"/>
    </row>
    <row r="59" spans="1:7" ht="12.75">
      <c r="A59" s="8"/>
      <c r="B59" s="10"/>
      <c r="C59" s="34" t="s">
        <v>87</v>
      </c>
      <c r="D59" s="56"/>
      <c r="E59" s="56"/>
      <c r="F59" s="56"/>
      <c r="G59" s="56"/>
    </row>
    <row r="60" spans="1:7" ht="12.75">
      <c r="A60" s="8"/>
      <c r="B60" s="10" t="s">
        <v>339</v>
      </c>
      <c r="C60" s="11" t="s">
        <v>18</v>
      </c>
      <c r="D60" s="56">
        <v>0</v>
      </c>
      <c r="E60" s="56">
        <v>0</v>
      </c>
      <c r="F60" s="56"/>
      <c r="G60" s="56">
        <v>0</v>
      </c>
    </row>
    <row r="61" spans="1:7" ht="12.75">
      <c r="A61" s="8"/>
      <c r="B61" s="10" t="s">
        <v>347</v>
      </c>
      <c r="C61" s="18" t="s">
        <v>348</v>
      </c>
      <c r="D61" s="56"/>
      <c r="E61" s="56"/>
      <c r="F61" s="56"/>
      <c r="G61" s="56"/>
    </row>
    <row r="62" spans="1:7" ht="24">
      <c r="A62" s="8"/>
      <c r="B62" s="10" t="s">
        <v>349</v>
      </c>
      <c r="C62" s="222" t="s">
        <v>350</v>
      </c>
      <c r="D62" s="56"/>
      <c r="E62" s="56"/>
      <c r="F62" s="56"/>
      <c r="G62" s="56"/>
    </row>
    <row r="63" spans="1:7" ht="12.75">
      <c r="A63" s="8"/>
      <c r="B63" s="10" t="s">
        <v>16</v>
      </c>
      <c r="C63" s="202" t="s">
        <v>337</v>
      </c>
      <c r="D63" s="59"/>
      <c r="E63" s="59"/>
      <c r="F63" s="59"/>
      <c r="G63" s="59"/>
    </row>
    <row r="64" spans="1:7" ht="12.75">
      <c r="A64" s="8"/>
      <c r="B64" s="10" t="s">
        <v>17</v>
      </c>
      <c r="C64" s="202" t="s">
        <v>338</v>
      </c>
      <c r="D64" s="59"/>
      <c r="E64" s="59"/>
      <c r="F64" s="59"/>
      <c r="G64" s="59"/>
    </row>
    <row r="65" spans="1:7" ht="12.75">
      <c r="A65" s="8"/>
      <c r="B65" s="10" t="s">
        <v>19</v>
      </c>
      <c r="C65" s="202" t="s">
        <v>341</v>
      </c>
      <c r="D65" s="56"/>
      <c r="E65" s="56"/>
      <c r="F65" s="56"/>
      <c r="G65" s="56"/>
    </row>
    <row r="66" spans="1:7" ht="12.75">
      <c r="A66" s="8"/>
      <c r="B66" s="10"/>
      <c r="C66" s="35" t="s">
        <v>106</v>
      </c>
      <c r="D66" s="58"/>
      <c r="E66" s="58"/>
      <c r="F66" s="58"/>
      <c r="G66" s="58"/>
    </row>
    <row r="67" spans="1:7" ht="12.75">
      <c r="A67" s="8"/>
      <c r="B67" s="10"/>
      <c r="C67" s="35" t="s">
        <v>108</v>
      </c>
      <c r="D67" s="59"/>
      <c r="E67" s="59"/>
      <c r="F67" s="59"/>
      <c r="G67" s="59"/>
    </row>
    <row r="68" spans="1:7" ht="12.75">
      <c r="A68" s="8"/>
      <c r="B68" s="10"/>
      <c r="C68" s="35" t="s">
        <v>107</v>
      </c>
      <c r="D68" s="59"/>
      <c r="E68" s="59"/>
      <c r="F68" s="59"/>
      <c r="G68" s="59"/>
    </row>
    <row r="69" spans="1:7" ht="12.75">
      <c r="A69" s="8"/>
      <c r="B69" s="10"/>
      <c r="C69" s="36" t="s">
        <v>65</v>
      </c>
      <c r="D69" s="59"/>
      <c r="E69" s="59"/>
      <c r="F69" s="59"/>
      <c r="G69" s="59"/>
    </row>
    <row r="70" spans="1:7" ht="12.75">
      <c r="A70" s="8"/>
      <c r="B70" s="10"/>
      <c r="C70" s="35" t="s">
        <v>66</v>
      </c>
      <c r="D70" s="59"/>
      <c r="E70" s="59"/>
      <c r="F70" s="59"/>
      <c r="G70" s="59"/>
    </row>
    <row r="71" spans="1:7" ht="12.75">
      <c r="A71" s="8"/>
      <c r="B71" s="10"/>
      <c r="C71" s="35" t="s">
        <v>59</v>
      </c>
      <c r="D71" s="59"/>
      <c r="E71" s="59"/>
      <c r="F71" s="59"/>
      <c r="G71" s="59"/>
    </row>
    <row r="72" spans="1:7" ht="12.75">
      <c r="A72" s="8"/>
      <c r="B72" s="10"/>
      <c r="C72" s="35" t="s">
        <v>60</v>
      </c>
      <c r="D72" s="59"/>
      <c r="E72" s="59"/>
      <c r="F72" s="59"/>
      <c r="G72" s="59"/>
    </row>
    <row r="73" spans="1:7" ht="12.75">
      <c r="A73" s="8"/>
      <c r="B73" s="10"/>
      <c r="C73" s="35" t="s">
        <v>61</v>
      </c>
      <c r="D73" s="59"/>
      <c r="E73" s="59"/>
      <c r="F73" s="59"/>
      <c r="G73" s="59"/>
    </row>
    <row r="74" spans="1:7" ht="12.75">
      <c r="A74" s="8"/>
      <c r="B74" s="10"/>
      <c r="C74" s="35" t="s">
        <v>62</v>
      </c>
      <c r="D74" s="59"/>
      <c r="E74" s="59"/>
      <c r="F74" s="59"/>
      <c r="G74" s="59"/>
    </row>
    <row r="75" spans="1:7" ht="12.75">
      <c r="A75" s="8"/>
      <c r="B75" s="10"/>
      <c r="C75" s="37" t="s">
        <v>109</v>
      </c>
      <c r="D75" s="59"/>
      <c r="E75" s="59"/>
      <c r="F75" s="59"/>
      <c r="G75" s="59"/>
    </row>
    <row r="76" spans="1:7" ht="12.75">
      <c r="A76" s="8"/>
      <c r="B76" s="10"/>
      <c r="C76" s="38" t="s">
        <v>110</v>
      </c>
      <c r="D76" s="59"/>
      <c r="E76" s="59"/>
      <c r="F76" s="59"/>
      <c r="G76" s="59"/>
    </row>
    <row r="77" spans="1:7" ht="12.75">
      <c r="A77" s="8"/>
      <c r="B77" s="10"/>
      <c r="C77" s="38" t="s">
        <v>111</v>
      </c>
      <c r="D77" s="58"/>
      <c r="E77" s="58"/>
      <c r="F77" s="58"/>
      <c r="G77" s="58"/>
    </row>
    <row r="78" spans="1:7" ht="12.75">
      <c r="A78" s="8"/>
      <c r="B78" s="10"/>
      <c r="C78" s="35"/>
      <c r="D78" s="59"/>
      <c r="E78" s="59"/>
      <c r="F78" s="59"/>
      <c r="G78" s="59"/>
    </row>
    <row r="79" spans="1:7" ht="12.75">
      <c r="A79" s="5"/>
      <c r="B79" s="6" t="s">
        <v>20</v>
      </c>
      <c r="C79" s="43" t="s">
        <v>112</v>
      </c>
      <c r="D79" s="55">
        <f>SUM(D81:D86)</f>
        <v>0</v>
      </c>
      <c r="E79" s="55">
        <f>SUM(E81:E86)</f>
        <v>0</v>
      </c>
      <c r="F79" s="55"/>
      <c r="G79" s="55">
        <f>SUM(G81:G86)</f>
        <v>0</v>
      </c>
    </row>
    <row r="80" spans="1:7" ht="12.75">
      <c r="A80" s="8"/>
      <c r="B80" s="10"/>
      <c r="C80" s="37" t="s">
        <v>67</v>
      </c>
      <c r="D80" s="56"/>
      <c r="E80" s="56"/>
      <c r="F80" s="56"/>
      <c r="G80" s="56"/>
    </row>
    <row r="81" spans="1:7" ht="12.75">
      <c r="A81" s="8"/>
      <c r="B81" s="10"/>
      <c r="C81" s="37" t="s">
        <v>68</v>
      </c>
      <c r="D81" s="56"/>
      <c r="E81" s="56"/>
      <c r="F81" s="56"/>
      <c r="G81" s="56"/>
    </row>
    <row r="82" spans="1:7" ht="12.75">
      <c r="A82" s="8"/>
      <c r="B82" s="10"/>
      <c r="C82" s="37" t="s">
        <v>69</v>
      </c>
      <c r="D82" s="56"/>
      <c r="E82" s="56"/>
      <c r="F82" s="56"/>
      <c r="G82" s="56"/>
    </row>
    <row r="83" spans="1:7" ht="12.75">
      <c r="A83" s="8"/>
      <c r="B83" s="10"/>
      <c r="C83" s="37" t="s">
        <v>70</v>
      </c>
      <c r="D83" s="56"/>
      <c r="E83" s="56"/>
      <c r="F83" s="56"/>
      <c r="G83" s="56"/>
    </row>
    <row r="84" spans="1:7" ht="12.75">
      <c r="A84" s="8"/>
      <c r="B84" s="10"/>
      <c r="C84" s="35"/>
      <c r="D84" s="56"/>
      <c r="E84" s="56"/>
      <c r="F84" s="56"/>
      <c r="G84" s="56"/>
    </row>
    <row r="85" spans="1:7" ht="12.75">
      <c r="A85" s="8"/>
      <c r="B85" s="10"/>
      <c r="C85" s="40" t="s">
        <v>114</v>
      </c>
      <c r="D85" s="56"/>
      <c r="E85" s="56"/>
      <c r="F85" s="56"/>
      <c r="G85" s="56"/>
    </row>
    <row r="86" spans="1:7" ht="12.75">
      <c r="A86" s="8"/>
      <c r="B86" s="10"/>
      <c r="C86" s="35"/>
      <c r="D86" s="56"/>
      <c r="E86" s="56"/>
      <c r="F86" s="56"/>
      <c r="G86" s="56"/>
    </row>
    <row r="87" spans="1:7" ht="25.5">
      <c r="A87" s="8"/>
      <c r="B87" s="10"/>
      <c r="C87" s="20" t="s">
        <v>23</v>
      </c>
      <c r="D87" s="56"/>
      <c r="E87" s="56"/>
      <c r="F87" s="56"/>
      <c r="G87" s="56"/>
    </row>
    <row r="88" spans="1:7" ht="12.75">
      <c r="A88" s="8"/>
      <c r="B88" s="10"/>
      <c r="C88" s="19" t="s">
        <v>24</v>
      </c>
      <c r="D88" s="56">
        <f>SUM(D89:D90)</f>
        <v>0</v>
      </c>
      <c r="E88" s="56">
        <f>SUM(E89:E90)</f>
        <v>0</v>
      </c>
      <c r="F88" s="56"/>
      <c r="G88" s="56">
        <f>SUM(G89:G90)</f>
        <v>0</v>
      </c>
    </row>
    <row r="89" spans="1:7" ht="12.75">
      <c r="A89" s="8"/>
      <c r="B89" s="10"/>
      <c r="C89" s="37" t="s">
        <v>72</v>
      </c>
      <c r="D89" s="56"/>
      <c r="E89" s="56"/>
      <c r="F89" s="56"/>
      <c r="G89" s="56"/>
    </row>
    <row r="90" spans="1:7" ht="12.75">
      <c r="A90" s="8"/>
      <c r="B90" s="10"/>
      <c r="C90" s="37" t="s">
        <v>73</v>
      </c>
      <c r="D90" s="56"/>
      <c r="E90" s="56"/>
      <c r="F90" s="56"/>
      <c r="G90" s="56"/>
    </row>
    <row r="91" spans="1:7" ht="12.75">
      <c r="A91" s="8" t="e">
        <f>IF(#REF!-#REF!=0,"",#REF!-#REF!)</f>
        <v>#REF!</v>
      </c>
      <c r="B91" s="10"/>
      <c r="C91" s="19" t="s">
        <v>116</v>
      </c>
      <c r="D91" s="56"/>
      <c r="E91" s="56"/>
      <c r="F91" s="56"/>
      <c r="G91" s="56"/>
    </row>
    <row r="92" spans="1:7" ht="12.75">
      <c r="A92" s="5"/>
      <c r="B92" s="6" t="s">
        <v>115</v>
      </c>
      <c r="C92" s="43" t="s">
        <v>117</v>
      </c>
      <c r="D92" s="55"/>
      <c r="E92" s="55"/>
      <c r="F92" s="55"/>
      <c r="G92" s="55"/>
    </row>
    <row r="93" spans="1:7" ht="12.75">
      <c r="A93" s="204"/>
      <c r="B93" s="205"/>
      <c r="C93" s="206" t="s">
        <v>118</v>
      </c>
      <c r="D93" s="207">
        <f>SUM(D7,D92)</f>
        <v>0</v>
      </c>
      <c r="E93" s="207">
        <f>SUM(E7,E92)</f>
        <v>0</v>
      </c>
      <c r="F93" s="207"/>
      <c r="G93" s="207">
        <f>SUM(G7,G92)</f>
        <v>0</v>
      </c>
    </row>
    <row r="94" spans="1:7" ht="12.75">
      <c r="A94" s="204"/>
      <c r="B94" s="205" t="s">
        <v>3</v>
      </c>
      <c r="C94" s="206" t="s">
        <v>188</v>
      </c>
      <c r="D94" s="207">
        <v>0</v>
      </c>
      <c r="E94" s="207">
        <v>0</v>
      </c>
      <c r="F94" s="207"/>
      <c r="G94" s="207">
        <v>0</v>
      </c>
    </row>
    <row r="95" spans="1:7" ht="12.75">
      <c r="A95" s="204"/>
      <c r="B95" s="205" t="s">
        <v>4</v>
      </c>
      <c r="C95" s="206" t="s">
        <v>189</v>
      </c>
      <c r="D95" s="207">
        <v>0</v>
      </c>
      <c r="E95" s="207">
        <v>0</v>
      </c>
      <c r="F95" s="207"/>
      <c r="G95" s="207">
        <v>0</v>
      </c>
    </row>
    <row r="96" spans="1:7" ht="12.75">
      <c r="A96" s="204"/>
      <c r="B96" s="205" t="s">
        <v>10</v>
      </c>
      <c r="C96" s="206" t="s">
        <v>190</v>
      </c>
      <c r="D96" s="207">
        <v>0</v>
      </c>
      <c r="E96" s="207">
        <v>0</v>
      </c>
      <c r="F96" s="207"/>
      <c r="G96" s="207">
        <v>0</v>
      </c>
    </row>
    <row r="97" spans="1:7" ht="12.75">
      <c r="A97" s="258" t="s">
        <v>8</v>
      </c>
      <c r="B97" s="259"/>
      <c r="C97" s="12" t="s">
        <v>28</v>
      </c>
      <c r="D97" s="54">
        <f>D98+D106+D118</f>
        <v>0</v>
      </c>
      <c r="E97" s="54">
        <f>E98+E106+E118</f>
        <v>0</v>
      </c>
      <c r="F97" s="54"/>
      <c r="G97" s="54">
        <f>G98+G106+G118</f>
        <v>0</v>
      </c>
    </row>
    <row r="98" spans="1:7" ht="12.75">
      <c r="A98" s="5"/>
      <c r="B98" s="6" t="s">
        <v>3</v>
      </c>
      <c r="C98" s="7" t="s">
        <v>119</v>
      </c>
      <c r="D98" s="55">
        <f>+D99+D100</f>
        <v>0</v>
      </c>
      <c r="E98" s="55">
        <f>+E99+E100</f>
        <v>0</v>
      </c>
      <c r="F98" s="55"/>
      <c r="G98" s="55">
        <f>+G99+G100</f>
        <v>0</v>
      </c>
    </row>
    <row r="99" spans="1:7" ht="12.75">
      <c r="A99" s="21"/>
      <c r="B99" s="22" t="s">
        <v>26</v>
      </c>
      <c r="C99" s="23" t="s">
        <v>25</v>
      </c>
      <c r="D99" s="61"/>
      <c r="E99" s="61"/>
      <c r="F99" s="61"/>
      <c r="G99" s="61"/>
    </row>
    <row r="100" spans="1:7" ht="12.75">
      <c r="A100" s="21"/>
      <c r="B100" s="22" t="s">
        <v>27</v>
      </c>
      <c r="C100" s="25" t="s">
        <v>11</v>
      </c>
      <c r="D100" s="61">
        <f>SUM(D101:D104)</f>
        <v>0</v>
      </c>
      <c r="E100" s="61">
        <f>SUM(E101:E104)</f>
        <v>0</v>
      </c>
      <c r="F100" s="61"/>
      <c r="G100" s="61">
        <f>SUM(G101:G104)</f>
        <v>0</v>
      </c>
    </row>
    <row r="101" spans="1:7" ht="12.75">
      <c r="A101" s="13"/>
      <c r="B101" s="9"/>
      <c r="C101" s="37" t="s">
        <v>74</v>
      </c>
      <c r="D101" s="59"/>
      <c r="E101" s="59"/>
      <c r="F101" s="59"/>
      <c r="G101" s="59"/>
    </row>
    <row r="102" spans="1:7" ht="12.75">
      <c r="A102" s="13"/>
      <c r="B102" s="9"/>
      <c r="C102" s="37" t="s">
        <v>75</v>
      </c>
      <c r="D102" s="59"/>
      <c r="E102" s="59"/>
      <c r="F102" s="59"/>
      <c r="G102" s="59"/>
    </row>
    <row r="103" spans="1:7" ht="12.75">
      <c r="A103" s="13"/>
      <c r="B103" s="9"/>
      <c r="C103" s="37" t="s">
        <v>76</v>
      </c>
      <c r="D103" s="59"/>
      <c r="E103" s="59"/>
      <c r="F103" s="59"/>
      <c r="G103" s="59"/>
    </row>
    <row r="104" spans="1:7" ht="12.75">
      <c r="A104" s="13"/>
      <c r="B104" s="9"/>
      <c r="C104" s="37" t="s">
        <v>77</v>
      </c>
      <c r="D104" s="59"/>
      <c r="E104" s="59"/>
      <c r="F104" s="59"/>
      <c r="G104" s="59"/>
    </row>
    <row r="105" spans="1:7" ht="12.75">
      <c r="A105" s="13"/>
      <c r="B105" s="9"/>
      <c r="C105" s="39"/>
      <c r="D105" s="59"/>
      <c r="E105" s="59"/>
      <c r="F105" s="59"/>
      <c r="G105" s="59"/>
    </row>
    <row r="106" spans="1:7" ht="12.75">
      <c r="A106" s="5"/>
      <c r="B106" s="6" t="s">
        <v>4</v>
      </c>
      <c r="C106" s="7" t="s">
        <v>120</v>
      </c>
      <c r="D106" s="55">
        <f>+D107+D112</f>
        <v>0</v>
      </c>
      <c r="E106" s="55">
        <f>+E107+E112</f>
        <v>0</v>
      </c>
      <c r="F106" s="55"/>
      <c r="G106" s="55">
        <f>+G107+G112</f>
        <v>0</v>
      </c>
    </row>
    <row r="107" spans="1:7" ht="12.75">
      <c r="A107" s="21"/>
      <c r="B107" s="22" t="s">
        <v>29</v>
      </c>
      <c r="C107" s="23" t="s">
        <v>30</v>
      </c>
      <c r="D107" s="61">
        <f>SUM(D108:D111)</f>
        <v>0</v>
      </c>
      <c r="E107" s="61">
        <f>SUM(E108:E111)</f>
        <v>0</v>
      </c>
      <c r="F107" s="61"/>
      <c r="G107" s="61">
        <f>SUM(G108:G111)</f>
        <v>0</v>
      </c>
    </row>
    <row r="108" spans="1:7" ht="12.75">
      <c r="A108" s="21"/>
      <c r="B108" s="22"/>
      <c r="C108" s="37" t="s">
        <v>78</v>
      </c>
      <c r="D108" s="61"/>
      <c r="E108" s="61"/>
      <c r="F108" s="61"/>
      <c r="G108" s="61"/>
    </row>
    <row r="109" spans="1:7" ht="12.75">
      <c r="A109" s="21"/>
      <c r="B109" s="22"/>
      <c r="C109" s="37"/>
      <c r="D109" s="61"/>
      <c r="E109" s="61"/>
      <c r="F109" s="61"/>
      <c r="G109" s="61"/>
    </row>
    <row r="110" spans="1:7" ht="12.75">
      <c r="A110" s="21"/>
      <c r="B110" s="22"/>
      <c r="C110" s="39"/>
      <c r="D110" s="61"/>
      <c r="E110" s="61"/>
      <c r="F110" s="61"/>
      <c r="G110" s="61"/>
    </row>
    <row r="111" spans="1:7" ht="12.75">
      <c r="A111" s="21"/>
      <c r="B111" s="22"/>
      <c r="C111" s="39"/>
      <c r="D111" s="61"/>
      <c r="E111" s="61"/>
      <c r="F111" s="61"/>
      <c r="G111" s="61"/>
    </row>
    <row r="112" spans="1:7" ht="12.75">
      <c r="A112" s="21"/>
      <c r="B112" s="22" t="s">
        <v>31</v>
      </c>
      <c r="C112" s="23" t="s">
        <v>9</v>
      </c>
      <c r="D112" s="61">
        <f>SUM(D113:D117)</f>
        <v>0</v>
      </c>
      <c r="E112" s="61">
        <f>SUM(E113:E117)</f>
        <v>0</v>
      </c>
      <c r="F112" s="61"/>
      <c r="G112" s="61">
        <f>SUM(G113:G117)</f>
        <v>0</v>
      </c>
    </row>
    <row r="113" spans="1:7" ht="12.75">
      <c r="A113" s="21"/>
      <c r="B113" s="42" t="s">
        <v>121</v>
      </c>
      <c r="C113" s="37" t="s">
        <v>122</v>
      </c>
      <c r="D113" s="61"/>
      <c r="E113" s="61"/>
      <c r="F113" s="61"/>
      <c r="G113" s="61"/>
    </row>
    <row r="114" spans="1:7" ht="12.75">
      <c r="A114" s="21"/>
      <c r="B114" s="42" t="s">
        <v>123</v>
      </c>
      <c r="C114" s="37" t="s">
        <v>302</v>
      </c>
      <c r="D114" s="61"/>
      <c r="E114" s="61"/>
      <c r="F114" s="61"/>
      <c r="G114" s="61"/>
    </row>
    <row r="115" spans="1:7" ht="12.75">
      <c r="A115" s="21"/>
      <c r="B115" s="42" t="s">
        <v>301</v>
      </c>
      <c r="C115" s="37" t="s">
        <v>124</v>
      </c>
      <c r="D115" s="61"/>
      <c r="E115" s="61"/>
      <c r="F115" s="61"/>
      <c r="G115" s="61"/>
    </row>
    <row r="116" spans="1:7" ht="12.75">
      <c r="A116" s="21"/>
      <c r="B116" s="42" t="s">
        <v>328</v>
      </c>
      <c r="C116" s="37" t="s">
        <v>330</v>
      </c>
      <c r="D116" s="61"/>
      <c r="E116" s="61"/>
      <c r="F116" s="61"/>
      <c r="G116" s="61"/>
    </row>
    <row r="117" spans="1:7" ht="12.75">
      <c r="A117" s="21"/>
      <c r="B117" s="42" t="s">
        <v>329</v>
      </c>
      <c r="C117" s="37"/>
      <c r="D117" s="61"/>
      <c r="E117" s="61"/>
      <c r="F117" s="61"/>
      <c r="G117" s="61"/>
    </row>
    <row r="118" spans="1:7" ht="12.75">
      <c r="A118" s="5"/>
      <c r="B118" s="6" t="s">
        <v>10</v>
      </c>
      <c r="C118" s="7" t="s">
        <v>125</v>
      </c>
      <c r="D118" s="55">
        <f>SUM(D119:D123)</f>
        <v>0</v>
      </c>
      <c r="E118" s="55">
        <f>SUM(E119:E123)</f>
        <v>0</v>
      </c>
      <c r="F118" s="55"/>
      <c r="G118" s="55">
        <f>SUM(G119:G123)</f>
        <v>0</v>
      </c>
    </row>
    <row r="119" spans="1:7" ht="12.75">
      <c r="A119" s="21"/>
      <c r="B119" s="22"/>
      <c r="C119" s="37" t="s">
        <v>67</v>
      </c>
      <c r="D119" s="61"/>
      <c r="E119" s="61"/>
      <c r="F119" s="61"/>
      <c r="G119" s="61"/>
    </row>
    <row r="120" spans="1:7" ht="12.75">
      <c r="A120" s="21"/>
      <c r="B120" s="22"/>
      <c r="C120" s="37" t="s">
        <v>68</v>
      </c>
      <c r="D120" s="61"/>
      <c r="E120" s="61"/>
      <c r="F120" s="61"/>
      <c r="G120" s="61"/>
    </row>
    <row r="121" spans="1:7" ht="12.75">
      <c r="A121" s="21"/>
      <c r="B121" s="22"/>
      <c r="C121" s="37" t="s">
        <v>69</v>
      </c>
      <c r="D121" s="61"/>
      <c r="E121" s="61"/>
      <c r="F121" s="61"/>
      <c r="G121" s="61"/>
    </row>
    <row r="122" spans="1:7" ht="12.75">
      <c r="A122" s="21"/>
      <c r="B122" s="22"/>
      <c r="C122" s="37" t="s">
        <v>89</v>
      </c>
      <c r="D122" s="61"/>
      <c r="E122" s="61"/>
      <c r="F122" s="61"/>
      <c r="G122" s="61"/>
    </row>
    <row r="123" spans="1:7" ht="12.75">
      <c r="A123" s="21"/>
      <c r="B123" s="22"/>
      <c r="C123" s="37" t="s">
        <v>71</v>
      </c>
      <c r="D123" s="61"/>
      <c r="E123" s="61"/>
      <c r="F123" s="61"/>
      <c r="G123" s="61"/>
    </row>
    <row r="124" spans="1:7" ht="25.5">
      <c r="A124" s="21"/>
      <c r="B124" s="22" t="s">
        <v>17</v>
      </c>
      <c r="C124" s="20" t="s">
        <v>32</v>
      </c>
      <c r="D124" s="61">
        <f>SUM(D126:D126)</f>
        <v>0</v>
      </c>
      <c r="E124" s="61">
        <f>SUM(E126:E126)</f>
        <v>0</v>
      </c>
      <c r="F124" s="61"/>
      <c r="G124" s="61">
        <f>SUM(G126:G126)</f>
        <v>0</v>
      </c>
    </row>
    <row r="125" spans="1:7" ht="12.75">
      <c r="A125" s="21"/>
      <c r="B125" s="22"/>
      <c r="C125" s="38" t="s">
        <v>64</v>
      </c>
      <c r="D125" s="61"/>
      <c r="E125" s="61"/>
      <c r="F125" s="61"/>
      <c r="G125" s="61"/>
    </row>
    <row r="126" spans="1:7" ht="12.75">
      <c r="A126" s="21"/>
      <c r="B126" s="22"/>
      <c r="C126" s="37" t="s">
        <v>63</v>
      </c>
      <c r="D126" s="61"/>
      <c r="E126" s="61"/>
      <c r="F126" s="61"/>
      <c r="G126" s="61"/>
    </row>
    <row r="127" spans="1:7" ht="12.75">
      <c r="A127" s="21"/>
      <c r="B127" s="22"/>
      <c r="C127" s="37"/>
      <c r="D127" s="61"/>
      <c r="E127" s="61"/>
      <c r="F127" s="61"/>
      <c r="G127" s="61"/>
    </row>
    <row r="128" spans="1:7" ht="12.75">
      <c r="A128" s="8" t="e">
        <f>IF(#REF!-#REF!=0,"",#REF!-#REF!)</f>
        <v>#REF!</v>
      </c>
      <c r="B128" s="10"/>
      <c r="C128" s="19"/>
      <c r="D128" s="56"/>
      <c r="E128" s="56"/>
      <c r="F128" s="56"/>
      <c r="G128" s="56"/>
    </row>
    <row r="129" spans="1:7" ht="15">
      <c r="A129" s="45"/>
      <c r="B129" s="256" t="s">
        <v>126</v>
      </c>
      <c r="C129" s="257"/>
      <c r="D129" s="62">
        <f>SUM(D97)</f>
        <v>0</v>
      </c>
      <c r="E129" s="62">
        <f>SUM(E97)</f>
        <v>0</v>
      </c>
      <c r="F129" s="62"/>
      <c r="G129" s="62">
        <f>SUM(G97)</f>
        <v>0</v>
      </c>
    </row>
    <row r="130" spans="1:7" ht="15" thickBot="1">
      <c r="A130" s="46"/>
      <c r="B130" s="47" t="s">
        <v>20</v>
      </c>
      <c r="C130" s="48" t="s">
        <v>303</v>
      </c>
      <c r="D130" s="49"/>
      <c r="E130" s="49"/>
      <c r="F130" s="49"/>
      <c r="G130" s="49"/>
    </row>
    <row r="131" spans="1:7" ht="14.25">
      <c r="A131" s="50"/>
      <c r="B131" s="51"/>
      <c r="C131" s="52" t="s">
        <v>127</v>
      </c>
      <c r="D131" s="63">
        <f>SUM(D129:D130)</f>
        <v>0</v>
      </c>
      <c r="E131" s="63">
        <f>SUM(E129:E130)</f>
        <v>0</v>
      </c>
      <c r="F131" s="63"/>
      <c r="G131" s="63">
        <f>SUM(G129:G130)</f>
        <v>0</v>
      </c>
    </row>
    <row r="132" spans="1:7" ht="14.25">
      <c r="A132" s="208"/>
      <c r="B132" s="209" t="s">
        <v>3</v>
      </c>
      <c r="C132" s="210" t="s">
        <v>188</v>
      </c>
      <c r="D132" s="211">
        <v>0</v>
      </c>
      <c r="E132" s="211">
        <v>0</v>
      </c>
      <c r="F132" s="211"/>
      <c r="G132" s="211">
        <v>0</v>
      </c>
    </row>
    <row r="133" spans="1:7" ht="14.25">
      <c r="A133" s="208"/>
      <c r="B133" s="209" t="s">
        <v>4</v>
      </c>
      <c r="C133" s="210" t="s">
        <v>189</v>
      </c>
      <c r="D133" s="211">
        <v>0</v>
      </c>
      <c r="E133" s="211">
        <v>0</v>
      </c>
      <c r="F133" s="211"/>
      <c r="G133" s="211">
        <v>0</v>
      </c>
    </row>
    <row r="134" spans="1:7" ht="15" thickBot="1">
      <c r="A134" s="212"/>
      <c r="B134" s="213" t="s">
        <v>10</v>
      </c>
      <c r="C134" s="214" t="s">
        <v>190</v>
      </c>
      <c r="D134" s="215">
        <v>0</v>
      </c>
      <c r="E134" s="215">
        <v>0</v>
      </c>
      <c r="F134" s="215"/>
      <c r="G134" s="215">
        <v>0</v>
      </c>
    </row>
    <row r="135" spans="1:7" ht="15.75" thickBot="1" thickTop="1">
      <c r="A135" s="260" t="s">
        <v>130</v>
      </c>
      <c r="B135" s="261"/>
      <c r="C135" s="261"/>
      <c r="D135" s="53">
        <f>SUM(D7,D131)</f>
        <v>0</v>
      </c>
      <c r="E135" s="53">
        <f>SUM(E7,E131)</f>
        <v>0</v>
      </c>
      <c r="F135" s="53"/>
      <c r="G135" s="53">
        <f>SUM(G7,G131)</f>
        <v>0</v>
      </c>
    </row>
    <row r="136" spans="1:7" ht="15.75" thickBot="1" thickTop="1">
      <c r="A136" s="272" t="s">
        <v>85</v>
      </c>
      <c r="B136" s="273"/>
      <c r="C136" s="274"/>
      <c r="D136" s="53"/>
      <c r="E136" s="53"/>
      <c r="F136" s="53"/>
      <c r="G136" s="53"/>
    </row>
    <row r="137" spans="1:7" ht="13.5" thickTop="1">
      <c r="A137" s="194" t="s">
        <v>128</v>
      </c>
      <c r="B137" s="195"/>
      <c r="C137" s="195"/>
      <c r="D137" s="196">
        <v>59646</v>
      </c>
      <c r="E137" s="196">
        <v>0</v>
      </c>
      <c r="F137" s="196"/>
      <c r="G137" s="196">
        <f>SUM(D137:F137)</f>
        <v>59646</v>
      </c>
    </row>
    <row r="138" spans="1:7" ht="12.75">
      <c r="A138" s="258"/>
      <c r="B138" s="259"/>
      <c r="C138" s="12" t="s">
        <v>13</v>
      </c>
      <c r="D138" s="54">
        <f>SUM(D139:D140)</f>
        <v>0</v>
      </c>
      <c r="E138" s="54">
        <f>SUM(E139:E140)</f>
        <v>0</v>
      </c>
      <c r="F138" s="54"/>
      <c r="G138" s="54">
        <f>SUM(G139:G140)</f>
        <v>0</v>
      </c>
    </row>
    <row r="139" spans="1:7" ht="12.75">
      <c r="A139" s="5"/>
      <c r="B139" s="6" t="s">
        <v>3</v>
      </c>
      <c r="C139" s="7" t="s">
        <v>34</v>
      </c>
      <c r="D139" s="55"/>
      <c r="E139" s="55"/>
      <c r="F139" s="55"/>
      <c r="G139" s="55"/>
    </row>
    <row r="140" spans="1:7" ht="12.75">
      <c r="A140" s="5"/>
      <c r="B140" s="6" t="s">
        <v>4</v>
      </c>
      <c r="C140" s="7" t="s">
        <v>35</v>
      </c>
      <c r="D140" s="55"/>
      <c r="E140" s="55"/>
      <c r="F140" s="55"/>
      <c r="G140" s="55"/>
    </row>
    <row r="141" spans="1:7" ht="12.75">
      <c r="A141" s="258"/>
      <c r="B141" s="259"/>
      <c r="C141" s="12" t="s">
        <v>36</v>
      </c>
      <c r="D141" s="54">
        <f>SUM(D142:D142)</f>
        <v>0</v>
      </c>
      <c r="E141" s="54">
        <f>SUM(E142:E142)</f>
        <v>0</v>
      </c>
      <c r="F141" s="54"/>
      <c r="G141" s="54">
        <f>SUM(G142:G142)</f>
        <v>0</v>
      </c>
    </row>
    <row r="142" spans="1:7" ht="25.5">
      <c r="A142" s="5"/>
      <c r="B142" s="6"/>
      <c r="C142" s="26" t="s">
        <v>37</v>
      </c>
      <c r="D142" s="55"/>
      <c r="E142" s="55"/>
      <c r="F142" s="55"/>
      <c r="G142" s="55"/>
    </row>
    <row r="143" spans="1:7" ht="13.5" thickBot="1">
      <c r="A143" s="8"/>
      <c r="B143" s="10"/>
      <c r="C143" s="19"/>
      <c r="D143" s="56"/>
      <c r="E143" s="56"/>
      <c r="F143" s="56"/>
      <c r="G143" s="56"/>
    </row>
    <row r="144" spans="1:7" ht="15.75" thickBot="1" thickTop="1">
      <c r="A144" s="260" t="s">
        <v>129</v>
      </c>
      <c r="B144" s="261"/>
      <c r="C144" s="261"/>
      <c r="D144" s="53">
        <f>SUM(D138,D141,D137)</f>
        <v>59646</v>
      </c>
      <c r="E144" s="53">
        <f>SUM(E138,E141,E137)</f>
        <v>0</v>
      </c>
      <c r="F144" s="53">
        <f>SUM(F138,F141,F137)</f>
        <v>0</v>
      </c>
      <c r="G144" s="53">
        <f>SUM(G138,G141,G137)</f>
        <v>59646</v>
      </c>
    </row>
    <row r="145" spans="1:7" ht="14.25" thickBot="1" thickTop="1">
      <c r="A145" s="8" t="e">
        <f>IF(#REF!-#REF!=0,"",#REF!-#REF!)</f>
        <v>#REF!</v>
      </c>
      <c r="B145" s="10"/>
      <c r="C145" s="19"/>
      <c r="D145" s="56"/>
      <c r="E145" s="56"/>
      <c r="F145" s="56"/>
      <c r="G145" s="56"/>
    </row>
    <row r="146" spans="1:7" ht="15.75" thickBot="1" thickTop="1">
      <c r="A146" s="254" t="s">
        <v>12</v>
      </c>
      <c r="B146" s="255"/>
      <c r="C146" s="255"/>
      <c r="D146" s="64">
        <f>SUM(D135,D144)</f>
        <v>59646</v>
      </c>
      <c r="E146" s="64">
        <f>SUM(E135,E144)</f>
        <v>0</v>
      </c>
      <c r="F146" s="64">
        <f>SUM(F135,F144)</f>
        <v>0</v>
      </c>
      <c r="G146" s="64">
        <f>SUM(G135,G144)</f>
        <v>59646</v>
      </c>
    </row>
  </sheetData>
  <sheetProtection/>
  <mergeCells count="17">
    <mergeCell ref="A141:B141"/>
    <mergeCell ref="A144:C144"/>
    <mergeCell ref="A146:C146"/>
    <mergeCell ref="A97:B97"/>
    <mergeCell ref="B129:C129"/>
    <mergeCell ref="A135:C135"/>
    <mergeCell ref="A136:C136"/>
    <mergeCell ref="A138:B138"/>
    <mergeCell ref="A7:B7"/>
    <mergeCell ref="A5:C6"/>
    <mergeCell ref="D5:D6"/>
    <mergeCell ref="E5:E6"/>
    <mergeCell ref="G5:G6"/>
    <mergeCell ref="A1:G1"/>
    <mergeCell ref="A2:G2"/>
    <mergeCell ref="A3:G3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&amp;R2.b számú melléklet</oddHeader>
  </headerFooter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H142" sqref="H142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50.57421875" style="0" bestFit="1" customWidth="1"/>
    <col min="4" max="7" width="11.28125" style="0" customWidth="1"/>
  </cols>
  <sheetData>
    <row r="1" spans="1:7" ht="15.75">
      <c r="A1" s="253" t="s">
        <v>296</v>
      </c>
      <c r="B1" s="253"/>
      <c r="C1" s="253"/>
      <c r="D1" s="253"/>
      <c r="E1" s="253"/>
      <c r="F1" s="253"/>
      <c r="G1" s="253"/>
    </row>
    <row r="2" spans="1:7" ht="15.75">
      <c r="A2" s="253" t="s">
        <v>101</v>
      </c>
      <c r="B2" s="253"/>
      <c r="C2" s="253"/>
      <c r="D2" s="253"/>
      <c r="E2" s="253"/>
      <c r="F2" s="253"/>
      <c r="G2" s="253"/>
    </row>
    <row r="3" spans="1:7" ht="15.75">
      <c r="A3" s="253" t="s">
        <v>367</v>
      </c>
      <c r="B3" s="253"/>
      <c r="C3" s="253"/>
      <c r="D3" s="253"/>
      <c r="E3" s="253"/>
      <c r="F3" s="253"/>
      <c r="G3" s="253"/>
    </row>
    <row r="4" spans="1:7" ht="13.5" thickBot="1">
      <c r="A4" s="2"/>
      <c r="B4" s="3"/>
      <c r="C4" s="1"/>
      <c r="D4" s="1"/>
      <c r="G4" s="113" t="s">
        <v>184</v>
      </c>
    </row>
    <row r="5" spans="1:7" ht="12.75" customHeight="1">
      <c r="A5" s="264" t="s">
        <v>0</v>
      </c>
      <c r="B5" s="265"/>
      <c r="C5" s="266"/>
      <c r="D5" s="262" t="s">
        <v>358</v>
      </c>
      <c r="E5" s="270" t="s">
        <v>363</v>
      </c>
      <c r="F5" s="270" t="s">
        <v>345</v>
      </c>
      <c r="G5" s="270" t="s">
        <v>359</v>
      </c>
    </row>
    <row r="6" spans="1:7" ht="13.5" thickBot="1">
      <c r="A6" s="267"/>
      <c r="B6" s="268"/>
      <c r="C6" s="269"/>
      <c r="D6" s="263"/>
      <c r="E6" s="271"/>
      <c r="F6" s="271"/>
      <c r="G6" s="271"/>
    </row>
    <row r="7" spans="1:7" ht="12.75">
      <c r="A7" s="275" t="s">
        <v>1</v>
      </c>
      <c r="B7" s="276"/>
      <c r="C7" s="28" t="s">
        <v>2</v>
      </c>
      <c r="D7" s="57">
        <f>D8+D25+D45+D79</f>
        <v>553</v>
      </c>
      <c r="E7" s="57">
        <f>E8+E25+E45+E79</f>
        <v>0</v>
      </c>
      <c r="F7" s="57"/>
      <c r="G7" s="57">
        <f>G8+G25+G45+G79</f>
        <v>553</v>
      </c>
    </row>
    <row r="8" spans="1:7" ht="12.75">
      <c r="A8" s="5"/>
      <c r="B8" s="6" t="s">
        <v>3</v>
      </c>
      <c r="C8" s="7" t="s">
        <v>21</v>
      </c>
      <c r="D8" s="55">
        <f>D9+D18</f>
        <v>553</v>
      </c>
      <c r="E8" s="55">
        <f>E9+E18</f>
        <v>0</v>
      </c>
      <c r="F8" s="55"/>
      <c r="G8" s="55">
        <f>G9+G18</f>
        <v>553</v>
      </c>
    </row>
    <row r="9" spans="1:7" ht="12.75">
      <c r="A9" s="29"/>
      <c r="B9" s="30" t="s">
        <v>26</v>
      </c>
      <c r="C9" s="31" t="s">
        <v>41</v>
      </c>
      <c r="D9" s="58">
        <f>SUM(D10:D17)</f>
        <v>440</v>
      </c>
      <c r="E9" s="58">
        <f>SUM(E10:E17)</f>
        <v>0</v>
      </c>
      <c r="F9" s="58"/>
      <c r="G9" s="58">
        <f>SUM(G10:G17)</f>
        <v>440</v>
      </c>
    </row>
    <row r="10" spans="1:7" ht="12.75">
      <c r="A10" s="29"/>
      <c r="B10" s="30"/>
      <c r="C10" s="32" t="s">
        <v>46</v>
      </c>
      <c r="D10" s="58"/>
      <c r="E10" s="58"/>
      <c r="F10" s="58"/>
      <c r="G10" s="58"/>
    </row>
    <row r="11" spans="1:7" ht="12.75">
      <c r="A11" s="29"/>
      <c r="B11" s="30"/>
      <c r="C11" s="32" t="s">
        <v>47</v>
      </c>
      <c r="D11" s="58">
        <v>440</v>
      </c>
      <c r="E11" s="58">
        <v>0</v>
      </c>
      <c r="F11" s="58"/>
      <c r="G11" s="58">
        <f>SUM(D11:E11)</f>
        <v>440</v>
      </c>
    </row>
    <row r="12" spans="1:7" ht="12.75">
      <c r="A12" s="29"/>
      <c r="B12" s="30"/>
      <c r="C12" s="32" t="s">
        <v>48</v>
      </c>
      <c r="D12" s="58"/>
      <c r="E12" s="58"/>
      <c r="F12" s="58"/>
      <c r="G12" s="58"/>
    </row>
    <row r="13" spans="1:7" ht="12.75">
      <c r="A13" s="29"/>
      <c r="B13" s="30"/>
      <c r="C13" s="32" t="s">
        <v>49</v>
      </c>
      <c r="D13" s="58"/>
      <c r="E13" s="58"/>
      <c r="F13" s="58"/>
      <c r="G13" s="58"/>
    </row>
    <row r="14" spans="1:7" ht="12.75">
      <c r="A14" s="29"/>
      <c r="B14" s="30"/>
      <c r="C14" s="32" t="s">
        <v>50</v>
      </c>
      <c r="D14" s="58"/>
      <c r="E14" s="58"/>
      <c r="F14" s="58"/>
      <c r="G14" s="58"/>
    </row>
    <row r="15" spans="1:7" ht="12.75">
      <c r="A15" s="29"/>
      <c r="B15" s="30"/>
      <c r="C15" s="32" t="s">
        <v>332</v>
      </c>
      <c r="D15" s="58"/>
      <c r="E15" s="58"/>
      <c r="F15" s="58"/>
      <c r="G15" s="58"/>
    </row>
    <row r="16" spans="1:7" ht="12.75">
      <c r="A16" s="29"/>
      <c r="B16" s="30"/>
      <c r="C16" s="32" t="s">
        <v>51</v>
      </c>
      <c r="D16" s="58"/>
      <c r="E16" s="58"/>
      <c r="F16" s="58"/>
      <c r="G16" s="58"/>
    </row>
    <row r="17" spans="1:7" ht="12.75">
      <c r="A17" s="29"/>
      <c r="B17" s="30"/>
      <c r="C17" s="32" t="s">
        <v>88</v>
      </c>
      <c r="D17" s="58"/>
      <c r="E17" s="58"/>
      <c r="F17" s="58"/>
      <c r="G17" s="58"/>
    </row>
    <row r="18" spans="1:7" ht="12.75">
      <c r="A18" s="29"/>
      <c r="B18" s="30" t="s">
        <v>27</v>
      </c>
      <c r="C18" s="32" t="s">
        <v>42</v>
      </c>
      <c r="D18" s="58">
        <f>SUM(D19:D24)</f>
        <v>113</v>
      </c>
      <c r="E18" s="58">
        <f>SUM(E19:E24)</f>
        <v>0</v>
      </c>
      <c r="F18" s="58"/>
      <c r="G18" s="58">
        <f>SUM(G19:G24)</f>
        <v>113</v>
      </c>
    </row>
    <row r="19" spans="1:7" ht="12.75">
      <c r="A19" s="29"/>
      <c r="B19" s="30"/>
      <c r="C19" s="32" t="s">
        <v>80</v>
      </c>
      <c r="D19" s="58"/>
      <c r="E19" s="58"/>
      <c r="F19" s="58"/>
      <c r="G19" s="58"/>
    </row>
    <row r="20" spans="1:7" ht="12.75">
      <c r="A20" s="29"/>
      <c r="B20" s="30"/>
      <c r="C20" s="32" t="s">
        <v>79</v>
      </c>
      <c r="D20" s="58"/>
      <c r="E20" s="58"/>
      <c r="F20" s="58"/>
      <c r="G20" s="58"/>
    </row>
    <row r="21" spans="1:7" ht="12.75">
      <c r="A21" s="29"/>
      <c r="B21" s="30"/>
      <c r="C21" s="32" t="s">
        <v>52</v>
      </c>
      <c r="D21" s="58">
        <v>113</v>
      </c>
      <c r="E21" s="58">
        <v>0</v>
      </c>
      <c r="F21" s="58"/>
      <c r="G21" s="58">
        <f>SUM(D21:E21)</f>
        <v>113</v>
      </c>
    </row>
    <row r="22" spans="1:7" ht="12.75">
      <c r="A22" s="29"/>
      <c r="B22" s="30"/>
      <c r="C22" s="32" t="s">
        <v>53</v>
      </c>
      <c r="D22" s="58"/>
      <c r="E22" s="58"/>
      <c r="F22" s="58"/>
      <c r="G22" s="58"/>
    </row>
    <row r="23" spans="1:7" ht="12.75">
      <c r="A23" s="29"/>
      <c r="B23" s="30"/>
      <c r="C23" s="32" t="s">
        <v>54</v>
      </c>
      <c r="D23" s="58"/>
      <c r="E23" s="58"/>
      <c r="F23" s="58"/>
      <c r="G23" s="58"/>
    </row>
    <row r="24" spans="1:7" ht="12.75">
      <c r="A24" s="29"/>
      <c r="B24" s="30"/>
      <c r="C24" s="31"/>
      <c r="D24" s="58"/>
      <c r="E24" s="58"/>
      <c r="F24" s="58"/>
      <c r="G24" s="58"/>
    </row>
    <row r="25" spans="1:7" ht="12.75">
      <c r="A25" s="5"/>
      <c r="B25" s="6" t="s">
        <v>4</v>
      </c>
      <c r="C25" s="7" t="s">
        <v>40</v>
      </c>
      <c r="D25" s="55">
        <f>+D26+D27+D33+D40</f>
        <v>0</v>
      </c>
      <c r="E25" s="55">
        <f>+E26+E27+E33+E40</f>
        <v>0</v>
      </c>
      <c r="F25" s="55"/>
      <c r="G25" s="55">
        <f>+G26+G27+G33+G40</f>
        <v>0</v>
      </c>
    </row>
    <row r="26" spans="1:7" ht="12.75">
      <c r="A26" s="8"/>
      <c r="B26" s="10" t="s">
        <v>29</v>
      </c>
      <c r="C26" s="11" t="s">
        <v>5</v>
      </c>
      <c r="D26" s="56"/>
      <c r="E26" s="56"/>
      <c r="F26" s="56"/>
      <c r="G26" s="56"/>
    </row>
    <row r="27" spans="1:7" ht="12.75">
      <c r="A27" s="8"/>
      <c r="B27" s="10" t="s">
        <v>31</v>
      </c>
      <c r="C27" s="11" t="s">
        <v>6</v>
      </c>
      <c r="D27" s="56">
        <f>SUM(D28:D32)</f>
        <v>0</v>
      </c>
      <c r="E27" s="56">
        <f>SUM(E28:E32)</f>
        <v>0</v>
      </c>
      <c r="F27" s="56"/>
      <c r="G27" s="56">
        <f>SUM(G28:G32)</f>
        <v>0</v>
      </c>
    </row>
    <row r="28" spans="1:7" ht="12.75">
      <c r="A28" s="8"/>
      <c r="B28" s="10"/>
      <c r="C28" s="32" t="s">
        <v>55</v>
      </c>
      <c r="D28" s="59"/>
      <c r="E28" s="59"/>
      <c r="F28" s="59"/>
      <c r="G28" s="59"/>
    </row>
    <row r="29" spans="1:7" ht="12.75">
      <c r="A29" s="8"/>
      <c r="B29" s="10"/>
      <c r="C29" s="32" t="s">
        <v>56</v>
      </c>
      <c r="D29" s="59"/>
      <c r="E29" s="59"/>
      <c r="F29" s="59"/>
      <c r="G29" s="59"/>
    </row>
    <row r="30" spans="1:7" ht="12.75">
      <c r="A30" s="8"/>
      <c r="B30" s="10"/>
      <c r="C30" s="32" t="s">
        <v>90</v>
      </c>
      <c r="D30" s="59"/>
      <c r="E30" s="59"/>
      <c r="F30" s="59"/>
      <c r="G30" s="59"/>
    </row>
    <row r="31" spans="1:7" ht="12.75">
      <c r="A31" s="8"/>
      <c r="B31" s="10"/>
      <c r="C31" s="32" t="s">
        <v>57</v>
      </c>
      <c r="D31" s="59"/>
      <c r="E31" s="59"/>
      <c r="F31" s="59"/>
      <c r="G31" s="59"/>
    </row>
    <row r="32" spans="1:7" ht="12.75">
      <c r="A32" s="8"/>
      <c r="B32" s="10"/>
      <c r="C32" s="32" t="s">
        <v>91</v>
      </c>
      <c r="D32" s="59"/>
      <c r="E32" s="59"/>
      <c r="F32" s="59"/>
      <c r="G32" s="59"/>
    </row>
    <row r="33" spans="1:7" ht="12.75">
      <c r="A33" s="8"/>
      <c r="B33" s="10" t="s">
        <v>38</v>
      </c>
      <c r="C33" s="27" t="s">
        <v>7</v>
      </c>
      <c r="D33" s="16">
        <f>SUM(D35:D39)</f>
        <v>0</v>
      </c>
      <c r="E33" s="16">
        <f>SUM(E35:E39)</f>
        <v>0</v>
      </c>
      <c r="F33" s="16"/>
      <c r="G33" s="16">
        <f>SUM(G35:G39)</f>
        <v>0</v>
      </c>
    </row>
    <row r="34" spans="1:7" ht="12.75">
      <c r="A34" s="8"/>
      <c r="B34" s="10"/>
      <c r="C34" s="17" t="s">
        <v>45</v>
      </c>
      <c r="D34" s="60"/>
      <c r="E34" s="60"/>
      <c r="F34" s="60"/>
      <c r="G34" s="60"/>
    </row>
    <row r="35" spans="1:7" ht="12.75">
      <c r="A35" s="8"/>
      <c r="B35" s="9"/>
      <c r="C35" s="33" t="s">
        <v>43</v>
      </c>
      <c r="D35" s="59"/>
      <c r="E35" s="59"/>
      <c r="F35" s="59"/>
      <c r="G35" s="59"/>
    </row>
    <row r="36" spans="1:7" ht="12.75">
      <c r="A36" s="8"/>
      <c r="B36" s="9"/>
      <c r="C36" s="33" t="s">
        <v>44</v>
      </c>
      <c r="D36" s="59"/>
      <c r="E36" s="59"/>
      <c r="F36" s="59"/>
      <c r="G36" s="59"/>
    </row>
    <row r="37" spans="1:7" ht="12.75">
      <c r="A37" s="8"/>
      <c r="B37" s="9"/>
      <c r="C37" s="33" t="s">
        <v>92</v>
      </c>
      <c r="D37" s="59"/>
      <c r="E37" s="59"/>
      <c r="F37" s="59"/>
      <c r="G37" s="59"/>
    </row>
    <row r="38" spans="1:7" ht="12.75">
      <c r="A38" s="8"/>
      <c r="B38" s="9"/>
      <c r="C38" s="33"/>
      <c r="D38" s="59"/>
      <c r="E38" s="59"/>
      <c r="F38" s="59"/>
      <c r="G38" s="59"/>
    </row>
    <row r="39" spans="1:7" ht="12.75">
      <c r="A39" s="8"/>
      <c r="B39" s="9"/>
      <c r="C39" s="33"/>
      <c r="D39" s="59"/>
      <c r="E39" s="59"/>
      <c r="F39" s="59"/>
      <c r="G39" s="59"/>
    </row>
    <row r="40" spans="1:7" ht="12.75">
      <c r="A40" s="8"/>
      <c r="B40" s="10" t="s">
        <v>39</v>
      </c>
      <c r="C40" s="11" t="s">
        <v>22</v>
      </c>
      <c r="D40" s="56">
        <f>SUM(D41:D44)</f>
        <v>0</v>
      </c>
      <c r="E40" s="56">
        <f>SUM(E41:E44)</f>
        <v>0</v>
      </c>
      <c r="F40" s="56"/>
      <c r="G40" s="56">
        <f>SUM(G41:G44)</f>
        <v>0</v>
      </c>
    </row>
    <row r="41" spans="1:7" ht="12.75">
      <c r="A41" s="8"/>
      <c r="B41" s="9"/>
      <c r="C41" s="33" t="s">
        <v>81</v>
      </c>
      <c r="D41" s="59"/>
      <c r="E41" s="59"/>
      <c r="F41" s="59"/>
      <c r="G41" s="59"/>
    </row>
    <row r="42" spans="1:7" ht="12.75">
      <c r="A42" s="8"/>
      <c r="B42" s="9"/>
      <c r="C42" s="33" t="s">
        <v>82</v>
      </c>
      <c r="D42" s="59"/>
      <c r="E42" s="59"/>
      <c r="F42" s="59"/>
      <c r="G42" s="59"/>
    </row>
    <row r="43" spans="1:7" ht="12.75">
      <c r="A43" s="8"/>
      <c r="B43" s="9"/>
      <c r="C43" s="33" t="s">
        <v>83</v>
      </c>
      <c r="D43" s="59"/>
      <c r="E43" s="59"/>
      <c r="F43" s="59"/>
      <c r="G43" s="59"/>
    </row>
    <row r="44" spans="1:7" ht="12.75">
      <c r="A44" s="8"/>
      <c r="B44" s="9"/>
      <c r="C44" s="33" t="s">
        <v>84</v>
      </c>
      <c r="D44" s="59"/>
      <c r="E44" s="59"/>
      <c r="F44" s="59"/>
      <c r="G44" s="59"/>
    </row>
    <row r="45" spans="1:7" ht="12.75">
      <c r="A45" s="5"/>
      <c r="B45" s="6" t="s">
        <v>10</v>
      </c>
      <c r="C45" s="7" t="s">
        <v>93</v>
      </c>
      <c r="D45" s="55">
        <f>+D46+D52+D60+D61</f>
        <v>0</v>
      </c>
      <c r="E45" s="55">
        <f>+E46+E52+E60+E61</f>
        <v>0</v>
      </c>
      <c r="F45" s="55"/>
      <c r="G45" s="55">
        <f>+G46+G52+G60+G61</f>
        <v>0</v>
      </c>
    </row>
    <row r="46" spans="1:7" ht="12.75">
      <c r="A46" s="8"/>
      <c r="B46" s="10" t="s">
        <v>14</v>
      </c>
      <c r="C46" s="11" t="s">
        <v>99</v>
      </c>
      <c r="D46" s="56">
        <f>D47+D48+D49</f>
        <v>0</v>
      </c>
      <c r="E46" s="56">
        <f>E47+E48+E49</f>
        <v>0</v>
      </c>
      <c r="F46" s="56"/>
      <c r="G46" s="56">
        <f>G47+G48+G49</f>
        <v>0</v>
      </c>
    </row>
    <row r="47" spans="1:7" ht="12.75">
      <c r="A47" s="8"/>
      <c r="B47" s="9" t="s">
        <v>94</v>
      </c>
      <c r="C47" s="41" t="s">
        <v>95</v>
      </c>
      <c r="D47" s="59"/>
      <c r="E47" s="59"/>
      <c r="F47" s="59"/>
      <c r="G47" s="59"/>
    </row>
    <row r="48" spans="1:7" ht="12.75">
      <c r="A48" s="8"/>
      <c r="B48" s="9" t="s">
        <v>96</v>
      </c>
      <c r="C48" s="41" t="s">
        <v>102</v>
      </c>
      <c r="D48" s="59"/>
      <c r="E48" s="59"/>
      <c r="F48" s="59"/>
      <c r="G48" s="59"/>
    </row>
    <row r="49" spans="1:7" ht="12.75">
      <c r="A49" s="8"/>
      <c r="B49" s="10" t="s">
        <v>97</v>
      </c>
      <c r="C49" s="11" t="s">
        <v>103</v>
      </c>
      <c r="D49" s="59"/>
      <c r="E49" s="59"/>
      <c r="F49" s="59"/>
      <c r="G49" s="59"/>
    </row>
    <row r="50" spans="1:7" ht="12.75">
      <c r="A50" s="8"/>
      <c r="B50" s="10" t="s">
        <v>98</v>
      </c>
      <c r="C50" s="202" t="s">
        <v>340</v>
      </c>
      <c r="D50" s="59"/>
      <c r="E50" s="59"/>
      <c r="F50" s="59"/>
      <c r="G50" s="59"/>
    </row>
    <row r="51" spans="1:7" ht="12.75">
      <c r="A51" s="8"/>
      <c r="B51" s="10" t="s">
        <v>335</v>
      </c>
      <c r="C51" s="11" t="s">
        <v>104</v>
      </c>
      <c r="D51" s="56"/>
      <c r="E51" s="56"/>
      <c r="F51" s="56"/>
      <c r="G51" s="56"/>
    </row>
    <row r="52" spans="1:7" ht="12.75">
      <c r="A52" s="8"/>
      <c r="B52" s="10" t="s">
        <v>336</v>
      </c>
      <c r="C52" s="11" t="s">
        <v>15</v>
      </c>
      <c r="D52" s="56">
        <f>SUM(D53:D59)</f>
        <v>0</v>
      </c>
      <c r="E52" s="56">
        <f>SUM(E53:E59)</f>
        <v>0</v>
      </c>
      <c r="F52" s="56"/>
      <c r="G52" s="56">
        <f>SUM(G53:G59)</f>
        <v>0</v>
      </c>
    </row>
    <row r="53" spans="1:7" ht="12.75">
      <c r="A53" s="8"/>
      <c r="B53" s="10"/>
      <c r="C53" s="35" t="s">
        <v>105</v>
      </c>
      <c r="D53" s="59"/>
      <c r="E53" s="59"/>
      <c r="F53" s="59"/>
      <c r="G53" s="59"/>
    </row>
    <row r="54" spans="1:7" ht="12.75">
      <c r="A54" s="8"/>
      <c r="B54" s="10"/>
      <c r="C54" s="35" t="s">
        <v>58</v>
      </c>
      <c r="D54" s="59"/>
      <c r="E54" s="59"/>
      <c r="F54" s="59"/>
      <c r="G54" s="59"/>
    </row>
    <row r="55" spans="1:7" ht="12.75">
      <c r="A55" s="8"/>
      <c r="B55" s="10"/>
      <c r="C55" s="35" t="s">
        <v>113</v>
      </c>
      <c r="D55" s="59"/>
      <c r="E55" s="59"/>
      <c r="F55" s="59"/>
      <c r="G55" s="59"/>
    </row>
    <row r="56" spans="1:7" ht="12.75">
      <c r="A56" s="8"/>
      <c r="B56" s="10"/>
      <c r="C56" s="35"/>
      <c r="D56" s="59"/>
      <c r="E56" s="59"/>
      <c r="F56" s="59"/>
      <c r="G56" s="59"/>
    </row>
    <row r="57" spans="1:7" ht="12.75">
      <c r="A57" s="8"/>
      <c r="B57" s="10"/>
      <c r="C57" s="35"/>
      <c r="D57" s="56"/>
      <c r="E57" s="56"/>
      <c r="F57" s="56"/>
      <c r="G57" s="56"/>
    </row>
    <row r="58" spans="1:7" ht="12.75">
      <c r="A58" s="8"/>
      <c r="B58" s="10"/>
      <c r="C58" s="34" t="s">
        <v>86</v>
      </c>
      <c r="D58" s="56"/>
      <c r="E58" s="56"/>
      <c r="F58" s="56"/>
      <c r="G58" s="56"/>
    </row>
    <row r="59" spans="1:7" ht="12.75">
      <c r="A59" s="8"/>
      <c r="B59" s="10"/>
      <c r="C59" s="34" t="s">
        <v>87</v>
      </c>
      <c r="D59" s="56"/>
      <c r="E59" s="56"/>
      <c r="F59" s="56"/>
      <c r="G59" s="56"/>
    </row>
    <row r="60" spans="1:7" ht="12.75">
      <c r="A60" s="8"/>
      <c r="B60" s="10" t="s">
        <v>339</v>
      </c>
      <c r="C60" s="11" t="s">
        <v>18</v>
      </c>
      <c r="D60" s="56">
        <v>0</v>
      </c>
      <c r="E60" s="56">
        <v>0</v>
      </c>
      <c r="F60" s="56"/>
      <c r="G60" s="56">
        <v>0</v>
      </c>
    </row>
    <row r="61" spans="1:7" ht="12.75">
      <c r="A61" s="8"/>
      <c r="B61" s="10" t="s">
        <v>347</v>
      </c>
      <c r="C61" s="18" t="s">
        <v>348</v>
      </c>
      <c r="D61" s="56"/>
      <c r="E61" s="56"/>
      <c r="F61" s="56"/>
      <c r="G61" s="56"/>
    </row>
    <row r="62" spans="1:7" ht="24">
      <c r="A62" s="8"/>
      <c r="B62" s="10" t="s">
        <v>349</v>
      </c>
      <c r="C62" s="222" t="s">
        <v>350</v>
      </c>
      <c r="D62" s="56"/>
      <c r="E62" s="56"/>
      <c r="F62" s="56"/>
      <c r="G62" s="56"/>
    </row>
    <row r="63" spans="1:7" ht="12.75">
      <c r="A63" s="8"/>
      <c r="B63" s="10" t="s">
        <v>16</v>
      </c>
      <c r="C63" s="202" t="s">
        <v>337</v>
      </c>
      <c r="D63" s="59"/>
      <c r="E63" s="59"/>
      <c r="F63" s="59"/>
      <c r="G63" s="59"/>
    </row>
    <row r="64" spans="1:7" ht="12.75">
      <c r="A64" s="8"/>
      <c r="B64" s="10" t="s">
        <v>17</v>
      </c>
      <c r="C64" s="202" t="s">
        <v>338</v>
      </c>
      <c r="D64" s="59"/>
      <c r="E64" s="59"/>
      <c r="F64" s="59"/>
      <c r="G64" s="59"/>
    </row>
    <row r="65" spans="1:7" ht="12.75">
      <c r="A65" s="8"/>
      <c r="B65" s="10" t="s">
        <v>19</v>
      </c>
      <c r="C65" s="202" t="s">
        <v>341</v>
      </c>
      <c r="D65" s="56"/>
      <c r="E65" s="56"/>
      <c r="F65" s="56"/>
      <c r="G65" s="56"/>
    </row>
    <row r="66" spans="1:7" ht="12.75">
      <c r="A66" s="8"/>
      <c r="B66" s="10"/>
      <c r="C66" s="35" t="s">
        <v>106</v>
      </c>
      <c r="D66" s="58"/>
      <c r="E66" s="58"/>
      <c r="F66" s="58"/>
      <c r="G66" s="58"/>
    </row>
    <row r="67" spans="1:7" ht="12.75">
      <c r="A67" s="8"/>
      <c r="B67" s="10"/>
      <c r="C67" s="35" t="s">
        <v>108</v>
      </c>
      <c r="D67" s="59"/>
      <c r="E67" s="59"/>
      <c r="F67" s="59"/>
      <c r="G67" s="59"/>
    </row>
    <row r="68" spans="1:7" ht="12.75">
      <c r="A68" s="8"/>
      <c r="B68" s="10"/>
      <c r="C68" s="35" t="s">
        <v>107</v>
      </c>
      <c r="D68" s="59"/>
      <c r="E68" s="59"/>
      <c r="F68" s="59"/>
      <c r="G68" s="59"/>
    </row>
    <row r="69" spans="1:7" ht="12.75">
      <c r="A69" s="8"/>
      <c r="B69" s="10"/>
      <c r="C69" s="36" t="s">
        <v>65</v>
      </c>
      <c r="D69" s="59"/>
      <c r="E69" s="59"/>
      <c r="F69" s="59"/>
      <c r="G69" s="59"/>
    </row>
    <row r="70" spans="1:7" ht="12.75">
      <c r="A70" s="8"/>
      <c r="B70" s="10"/>
      <c r="C70" s="35" t="s">
        <v>66</v>
      </c>
      <c r="D70" s="59"/>
      <c r="E70" s="59"/>
      <c r="F70" s="59"/>
      <c r="G70" s="59"/>
    </row>
    <row r="71" spans="1:7" ht="12.75">
      <c r="A71" s="8"/>
      <c r="B71" s="10"/>
      <c r="C71" s="35" t="s">
        <v>59</v>
      </c>
      <c r="D71" s="59"/>
      <c r="E71" s="59"/>
      <c r="F71" s="59"/>
      <c r="G71" s="59"/>
    </row>
    <row r="72" spans="1:7" ht="12.75">
      <c r="A72" s="8"/>
      <c r="B72" s="10"/>
      <c r="C72" s="35" t="s">
        <v>60</v>
      </c>
      <c r="D72" s="59"/>
      <c r="E72" s="59"/>
      <c r="F72" s="59"/>
      <c r="G72" s="59"/>
    </row>
    <row r="73" spans="1:7" ht="12.75">
      <c r="A73" s="8"/>
      <c r="B73" s="10"/>
      <c r="C73" s="35" t="s">
        <v>61</v>
      </c>
      <c r="D73" s="59"/>
      <c r="E73" s="59"/>
      <c r="F73" s="59"/>
      <c r="G73" s="59"/>
    </row>
    <row r="74" spans="1:7" ht="12.75">
      <c r="A74" s="8"/>
      <c r="B74" s="10"/>
      <c r="C74" s="35" t="s">
        <v>62</v>
      </c>
      <c r="D74" s="59"/>
      <c r="E74" s="59"/>
      <c r="F74" s="59"/>
      <c r="G74" s="59"/>
    </row>
    <row r="75" spans="1:7" ht="12.75">
      <c r="A75" s="8"/>
      <c r="B75" s="10"/>
      <c r="C75" s="37" t="s">
        <v>109</v>
      </c>
      <c r="D75" s="59"/>
      <c r="E75" s="59"/>
      <c r="F75" s="59"/>
      <c r="G75" s="59"/>
    </row>
    <row r="76" spans="1:7" ht="12.75">
      <c r="A76" s="8"/>
      <c r="B76" s="10"/>
      <c r="C76" s="38" t="s">
        <v>110</v>
      </c>
      <c r="D76" s="59"/>
      <c r="E76" s="59"/>
      <c r="F76" s="59"/>
      <c r="G76" s="59"/>
    </row>
    <row r="77" spans="1:7" ht="12.75">
      <c r="A77" s="8"/>
      <c r="B77" s="10"/>
      <c r="C77" s="38" t="s">
        <v>111</v>
      </c>
      <c r="D77" s="58"/>
      <c r="E77" s="58"/>
      <c r="F77" s="58"/>
      <c r="G77" s="58"/>
    </row>
    <row r="78" spans="1:7" ht="12.75">
      <c r="A78" s="8"/>
      <c r="B78" s="10"/>
      <c r="C78" s="35"/>
      <c r="D78" s="59"/>
      <c r="E78" s="59"/>
      <c r="F78" s="59"/>
      <c r="G78" s="59"/>
    </row>
    <row r="79" spans="1:7" ht="12.75">
      <c r="A79" s="5"/>
      <c r="B79" s="6" t="s">
        <v>20</v>
      </c>
      <c r="C79" s="43" t="s">
        <v>112</v>
      </c>
      <c r="D79" s="55">
        <f>SUM(D81:D86)</f>
        <v>0</v>
      </c>
      <c r="E79" s="55">
        <f>SUM(E81:E86)</f>
        <v>0</v>
      </c>
      <c r="F79" s="55"/>
      <c r="G79" s="55">
        <f>SUM(G81:G86)</f>
        <v>0</v>
      </c>
    </row>
    <row r="80" spans="1:7" ht="12.75">
      <c r="A80" s="8"/>
      <c r="B80" s="10"/>
      <c r="C80" s="37" t="s">
        <v>67</v>
      </c>
      <c r="D80" s="56"/>
      <c r="E80" s="56"/>
      <c r="F80" s="56"/>
      <c r="G80" s="56"/>
    </row>
    <row r="81" spans="1:7" ht="12.75">
      <c r="A81" s="8"/>
      <c r="B81" s="10"/>
      <c r="C81" s="37" t="s">
        <v>68</v>
      </c>
      <c r="D81" s="56"/>
      <c r="E81" s="56"/>
      <c r="F81" s="56"/>
      <c r="G81" s="56"/>
    </row>
    <row r="82" spans="1:7" ht="12.75">
      <c r="A82" s="8"/>
      <c r="B82" s="10"/>
      <c r="C82" s="37" t="s">
        <v>69</v>
      </c>
      <c r="D82" s="56"/>
      <c r="E82" s="56"/>
      <c r="F82" s="56"/>
      <c r="G82" s="56"/>
    </row>
    <row r="83" spans="1:7" ht="12.75">
      <c r="A83" s="8"/>
      <c r="B83" s="10"/>
      <c r="C83" s="37" t="s">
        <v>70</v>
      </c>
      <c r="D83" s="56"/>
      <c r="E83" s="56"/>
      <c r="F83" s="56"/>
      <c r="G83" s="56"/>
    </row>
    <row r="84" spans="1:7" ht="12.75">
      <c r="A84" s="8"/>
      <c r="B84" s="10"/>
      <c r="C84" s="35"/>
      <c r="D84" s="56"/>
      <c r="E84" s="56"/>
      <c r="F84" s="56"/>
      <c r="G84" s="56"/>
    </row>
    <row r="85" spans="1:7" ht="12.75">
      <c r="A85" s="8"/>
      <c r="B85" s="10"/>
      <c r="C85" s="40" t="s">
        <v>114</v>
      </c>
      <c r="D85" s="56"/>
      <c r="E85" s="56"/>
      <c r="F85" s="56"/>
      <c r="G85" s="56"/>
    </row>
    <row r="86" spans="1:7" ht="12.75">
      <c r="A86" s="8"/>
      <c r="B86" s="10"/>
      <c r="C86" s="35"/>
      <c r="D86" s="56"/>
      <c r="E86" s="56"/>
      <c r="F86" s="56"/>
      <c r="G86" s="56"/>
    </row>
    <row r="87" spans="1:7" ht="25.5">
      <c r="A87" s="8"/>
      <c r="B87" s="10"/>
      <c r="C87" s="20" t="s">
        <v>23</v>
      </c>
      <c r="D87" s="56"/>
      <c r="E87" s="56"/>
      <c r="F87" s="56"/>
      <c r="G87" s="56"/>
    </row>
    <row r="88" spans="1:7" ht="12.75">
      <c r="A88" s="8"/>
      <c r="B88" s="10"/>
      <c r="C88" s="19" t="s">
        <v>24</v>
      </c>
      <c r="D88" s="56">
        <f>SUM(D89:D90)</f>
        <v>0</v>
      </c>
      <c r="E88" s="56">
        <f>SUM(E89:E90)</f>
        <v>0</v>
      </c>
      <c r="F88" s="56"/>
      <c r="G88" s="56">
        <f>SUM(G89:G90)</f>
        <v>0</v>
      </c>
    </row>
    <row r="89" spans="1:7" ht="12.75">
      <c r="A89" s="8"/>
      <c r="B89" s="10"/>
      <c r="C89" s="37" t="s">
        <v>72</v>
      </c>
      <c r="D89" s="56"/>
      <c r="E89" s="56"/>
      <c r="F89" s="56"/>
      <c r="G89" s="56"/>
    </row>
    <row r="90" spans="1:7" ht="12.75">
      <c r="A90" s="8"/>
      <c r="B90" s="10"/>
      <c r="C90" s="37" t="s">
        <v>73</v>
      </c>
      <c r="D90" s="56"/>
      <c r="E90" s="56"/>
      <c r="F90" s="56"/>
      <c r="G90" s="56"/>
    </row>
    <row r="91" spans="1:7" ht="12.75">
      <c r="A91" s="8" t="e">
        <f>IF(#REF!-#REF!=0,"",#REF!-#REF!)</f>
        <v>#REF!</v>
      </c>
      <c r="B91" s="10"/>
      <c r="C91" s="19" t="s">
        <v>116</v>
      </c>
      <c r="D91" s="56"/>
      <c r="E91" s="56"/>
      <c r="F91" s="56"/>
      <c r="G91" s="56"/>
    </row>
    <row r="92" spans="1:7" ht="12.75">
      <c r="A92" s="5"/>
      <c r="B92" s="6" t="s">
        <v>115</v>
      </c>
      <c r="C92" s="43" t="s">
        <v>117</v>
      </c>
      <c r="D92" s="55"/>
      <c r="E92" s="55"/>
      <c r="F92" s="55"/>
      <c r="G92" s="55"/>
    </row>
    <row r="93" spans="1:7" ht="12.75">
      <c r="A93" s="204"/>
      <c r="B93" s="205"/>
      <c r="C93" s="206" t="s">
        <v>118</v>
      </c>
      <c r="D93" s="207">
        <f>SUM(D7,D92)</f>
        <v>553</v>
      </c>
      <c r="E93" s="207">
        <f>SUM(E7,E92)</f>
        <v>0</v>
      </c>
      <c r="F93" s="207"/>
      <c r="G93" s="207">
        <f>SUM(G7,G92)</f>
        <v>553</v>
      </c>
    </row>
    <row r="94" spans="1:7" ht="12.75">
      <c r="A94" s="204"/>
      <c r="B94" s="205" t="s">
        <v>3</v>
      </c>
      <c r="C94" s="206" t="s">
        <v>188</v>
      </c>
      <c r="D94" s="207">
        <v>20</v>
      </c>
      <c r="E94" s="207">
        <v>0</v>
      </c>
      <c r="F94" s="207"/>
      <c r="G94" s="207">
        <f>SUM(D94:E94)</f>
        <v>20</v>
      </c>
    </row>
    <row r="95" spans="1:7" ht="12.75">
      <c r="A95" s="204"/>
      <c r="B95" s="205" t="s">
        <v>4</v>
      </c>
      <c r="C95" s="206" t="s">
        <v>189</v>
      </c>
      <c r="D95" s="207">
        <v>533</v>
      </c>
      <c r="E95" s="207">
        <v>0</v>
      </c>
      <c r="F95" s="207"/>
      <c r="G95" s="207">
        <f>SUM(D95:E95)</f>
        <v>533</v>
      </c>
    </row>
    <row r="96" spans="1:7" ht="12.75">
      <c r="A96" s="204"/>
      <c r="B96" s="205" t="s">
        <v>10</v>
      </c>
      <c r="C96" s="206" t="s">
        <v>190</v>
      </c>
      <c r="D96" s="207"/>
      <c r="E96" s="207"/>
      <c r="F96" s="207"/>
      <c r="G96" s="207"/>
    </row>
    <row r="97" spans="1:7" ht="12.75">
      <c r="A97" s="258" t="s">
        <v>8</v>
      </c>
      <c r="B97" s="259"/>
      <c r="C97" s="12" t="s">
        <v>28</v>
      </c>
      <c r="D97" s="54">
        <f>D98+D106+D118</f>
        <v>0</v>
      </c>
      <c r="E97" s="54">
        <f>E98+E106+E118</f>
        <v>0</v>
      </c>
      <c r="F97" s="54"/>
      <c r="G97" s="54">
        <f>G98+G106+G118</f>
        <v>0</v>
      </c>
    </row>
    <row r="98" spans="1:7" ht="12.75">
      <c r="A98" s="5"/>
      <c r="B98" s="6" t="s">
        <v>3</v>
      </c>
      <c r="C98" s="7" t="s">
        <v>119</v>
      </c>
      <c r="D98" s="55">
        <f>+D99+D100</f>
        <v>0</v>
      </c>
      <c r="E98" s="55">
        <f>+E99+E100</f>
        <v>0</v>
      </c>
      <c r="F98" s="55"/>
      <c r="G98" s="55">
        <f>+G99+G100</f>
        <v>0</v>
      </c>
    </row>
    <row r="99" spans="1:7" ht="12.75">
      <c r="A99" s="21"/>
      <c r="B99" s="22" t="s">
        <v>26</v>
      </c>
      <c r="C99" s="23" t="s">
        <v>25</v>
      </c>
      <c r="D99" s="61"/>
      <c r="E99" s="61"/>
      <c r="F99" s="61"/>
      <c r="G99" s="61"/>
    </row>
    <row r="100" spans="1:7" ht="12.75">
      <c r="A100" s="21"/>
      <c r="B100" s="22" t="s">
        <v>27</v>
      </c>
      <c r="C100" s="25" t="s">
        <v>11</v>
      </c>
      <c r="D100" s="61">
        <f>SUM(D101:D104)</f>
        <v>0</v>
      </c>
      <c r="E100" s="61">
        <f>SUM(E101:E104)</f>
        <v>0</v>
      </c>
      <c r="F100" s="61"/>
      <c r="G100" s="61">
        <f>SUM(G101:G104)</f>
        <v>0</v>
      </c>
    </row>
    <row r="101" spans="1:7" ht="12.75">
      <c r="A101" s="13"/>
      <c r="B101" s="9"/>
      <c r="C101" s="37" t="s">
        <v>74</v>
      </c>
      <c r="D101" s="59"/>
      <c r="E101" s="59"/>
      <c r="F101" s="59"/>
      <c r="G101" s="59"/>
    </row>
    <row r="102" spans="1:7" ht="12.75">
      <c r="A102" s="13"/>
      <c r="B102" s="9"/>
      <c r="C102" s="37" t="s">
        <v>75</v>
      </c>
      <c r="D102" s="59"/>
      <c r="E102" s="59"/>
      <c r="F102" s="59"/>
      <c r="G102" s="59"/>
    </row>
    <row r="103" spans="1:7" ht="12.75">
      <c r="A103" s="13"/>
      <c r="B103" s="9"/>
      <c r="C103" s="37" t="s">
        <v>76</v>
      </c>
      <c r="D103" s="59"/>
      <c r="E103" s="59"/>
      <c r="F103" s="59"/>
      <c r="G103" s="59"/>
    </row>
    <row r="104" spans="1:7" ht="12.75">
      <c r="A104" s="13"/>
      <c r="B104" s="9"/>
      <c r="C104" s="37" t="s">
        <v>77</v>
      </c>
      <c r="D104" s="59"/>
      <c r="E104" s="59"/>
      <c r="F104" s="59"/>
      <c r="G104" s="59"/>
    </row>
    <row r="105" spans="1:7" ht="12.75">
      <c r="A105" s="13"/>
      <c r="B105" s="9"/>
      <c r="C105" s="39"/>
      <c r="D105" s="59"/>
      <c r="E105" s="59"/>
      <c r="F105" s="59"/>
      <c r="G105" s="59"/>
    </row>
    <row r="106" spans="1:7" ht="12.75">
      <c r="A106" s="5"/>
      <c r="B106" s="6" t="s">
        <v>4</v>
      </c>
      <c r="C106" s="7" t="s">
        <v>120</v>
      </c>
      <c r="D106" s="55">
        <f>+D107+D112</f>
        <v>0</v>
      </c>
      <c r="E106" s="55">
        <f>+E107+E112</f>
        <v>0</v>
      </c>
      <c r="F106" s="55"/>
      <c r="G106" s="55">
        <f>+G107+G112</f>
        <v>0</v>
      </c>
    </row>
    <row r="107" spans="1:7" ht="12.75">
      <c r="A107" s="21"/>
      <c r="B107" s="22" t="s">
        <v>29</v>
      </c>
      <c r="C107" s="23" t="s">
        <v>30</v>
      </c>
      <c r="D107" s="61">
        <f>SUM(D108:D111)</f>
        <v>0</v>
      </c>
      <c r="E107" s="61">
        <f>SUM(E108:E111)</f>
        <v>0</v>
      </c>
      <c r="F107" s="61"/>
      <c r="G107" s="61">
        <f>SUM(G108:G111)</f>
        <v>0</v>
      </c>
    </row>
    <row r="108" spans="1:7" ht="12.75">
      <c r="A108" s="21"/>
      <c r="B108" s="22"/>
      <c r="C108" s="37" t="s">
        <v>78</v>
      </c>
      <c r="D108" s="61"/>
      <c r="E108" s="61"/>
      <c r="F108" s="61"/>
      <c r="G108" s="61"/>
    </row>
    <row r="109" spans="1:7" ht="12.75">
      <c r="A109" s="21"/>
      <c r="B109" s="22"/>
      <c r="C109" s="37"/>
      <c r="D109" s="61"/>
      <c r="E109" s="61"/>
      <c r="F109" s="61"/>
      <c r="G109" s="61"/>
    </row>
    <row r="110" spans="1:7" ht="12.75">
      <c r="A110" s="21"/>
      <c r="B110" s="22"/>
      <c r="C110" s="39"/>
      <c r="D110" s="61"/>
      <c r="E110" s="61"/>
      <c r="F110" s="61"/>
      <c r="G110" s="61"/>
    </row>
    <row r="111" spans="1:7" ht="12.75">
      <c r="A111" s="21"/>
      <c r="B111" s="22"/>
      <c r="C111" s="39"/>
      <c r="D111" s="61"/>
      <c r="E111" s="61"/>
      <c r="F111" s="61"/>
      <c r="G111" s="61"/>
    </row>
    <row r="112" spans="1:7" ht="12.75">
      <c r="A112" s="21"/>
      <c r="B112" s="22" t="s">
        <v>31</v>
      </c>
      <c r="C112" s="23" t="s">
        <v>9</v>
      </c>
      <c r="D112" s="61">
        <f>SUM(D113:D117)</f>
        <v>0</v>
      </c>
      <c r="E112" s="61">
        <f>SUM(E113:E117)</f>
        <v>0</v>
      </c>
      <c r="F112" s="61"/>
      <c r="G112" s="61">
        <f>SUM(G113:G117)</f>
        <v>0</v>
      </c>
    </row>
    <row r="113" spans="1:7" ht="12.75">
      <c r="A113" s="21"/>
      <c r="B113" s="42" t="s">
        <v>121</v>
      </c>
      <c r="C113" s="37" t="s">
        <v>122</v>
      </c>
      <c r="D113" s="61"/>
      <c r="E113" s="61"/>
      <c r="F113" s="61"/>
      <c r="G113" s="61"/>
    </row>
    <row r="114" spans="1:7" ht="12.75">
      <c r="A114" s="21"/>
      <c r="B114" s="42" t="s">
        <v>123</v>
      </c>
      <c r="C114" s="37" t="s">
        <v>302</v>
      </c>
      <c r="D114" s="61"/>
      <c r="E114" s="61"/>
      <c r="F114" s="61"/>
      <c r="G114" s="61"/>
    </row>
    <row r="115" spans="1:7" ht="12.75">
      <c r="A115" s="21"/>
      <c r="B115" s="42" t="s">
        <v>301</v>
      </c>
      <c r="C115" s="37" t="s">
        <v>124</v>
      </c>
      <c r="D115" s="61"/>
      <c r="E115" s="61"/>
      <c r="F115" s="61"/>
      <c r="G115" s="61"/>
    </row>
    <row r="116" spans="1:7" ht="12.75">
      <c r="A116" s="21"/>
      <c r="B116" s="42" t="s">
        <v>328</v>
      </c>
      <c r="C116" s="37" t="s">
        <v>330</v>
      </c>
      <c r="D116" s="61"/>
      <c r="E116" s="61"/>
      <c r="F116" s="61"/>
      <c r="G116" s="61"/>
    </row>
    <row r="117" spans="1:7" ht="12.75">
      <c r="A117" s="21"/>
      <c r="B117" s="42" t="s">
        <v>329</v>
      </c>
      <c r="C117" s="37"/>
      <c r="D117" s="61"/>
      <c r="E117" s="61"/>
      <c r="F117" s="61"/>
      <c r="G117" s="61"/>
    </row>
    <row r="118" spans="1:7" ht="12.75">
      <c r="A118" s="5"/>
      <c r="B118" s="6" t="s">
        <v>10</v>
      </c>
      <c r="C118" s="7" t="s">
        <v>125</v>
      </c>
      <c r="D118" s="55">
        <f>SUM(D119:D123)</f>
        <v>0</v>
      </c>
      <c r="E118" s="55">
        <f>SUM(E119:E123)</f>
        <v>0</v>
      </c>
      <c r="F118" s="55"/>
      <c r="G118" s="55">
        <f>SUM(G119:G123)</f>
        <v>0</v>
      </c>
    </row>
    <row r="119" spans="1:7" ht="12.75">
      <c r="A119" s="21"/>
      <c r="B119" s="22"/>
      <c r="C119" s="37" t="s">
        <v>67</v>
      </c>
      <c r="D119" s="61"/>
      <c r="E119" s="61"/>
      <c r="F119" s="61"/>
      <c r="G119" s="61"/>
    </row>
    <row r="120" spans="1:7" ht="12.75">
      <c r="A120" s="21"/>
      <c r="B120" s="22"/>
      <c r="C120" s="37" t="s">
        <v>68</v>
      </c>
      <c r="D120" s="61"/>
      <c r="E120" s="61"/>
      <c r="F120" s="61"/>
      <c r="G120" s="61"/>
    </row>
    <row r="121" spans="1:7" ht="12.75">
      <c r="A121" s="21"/>
      <c r="B121" s="22"/>
      <c r="C121" s="37" t="s">
        <v>69</v>
      </c>
      <c r="D121" s="61"/>
      <c r="E121" s="61"/>
      <c r="F121" s="61"/>
      <c r="G121" s="61"/>
    </row>
    <row r="122" spans="1:7" ht="12.75">
      <c r="A122" s="21"/>
      <c r="B122" s="22"/>
      <c r="C122" s="37" t="s">
        <v>89</v>
      </c>
      <c r="D122" s="61"/>
      <c r="E122" s="61"/>
      <c r="F122" s="61"/>
      <c r="G122" s="61"/>
    </row>
    <row r="123" spans="1:7" ht="12.75">
      <c r="A123" s="21"/>
      <c r="B123" s="22"/>
      <c r="C123" s="37" t="s">
        <v>71</v>
      </c>
      <c r="D123" s="61"/>
      <c r="E123" s="61"/>
      <c r="F123" s="61"/>
      <c r="G123" s="61"/>
    </row>
    <row r="124" spans="1:7" ht="25.5">
      <c r="A124" s="21"/>
      <c r="B124" s="22" t="s">
        <v>14</v>
      </c>
      <c r="C124" s="20" t="s">
        <v>32</v>
      </c>
      <c r="D124" s="61">
        <f>SUM(D126:D126)</f>
        <v>0</v>
      </c>
      <c r="E124" s="61">
        <f>SUM(E126:E126)</f>
        <v>0</v>
      </c>
      <c r="F124" s="61"/>
      <c r="G124" s="61">
        <f>SUM(G126:G126)</f>
        <v>0</v>
      </c>
    </row>
    <row r="125" spans="1:7" ht="12.75">
      <c r="A125" s="21"/>
      <c r="B125" s="22"/>
      <c r="C125" s="38" t="s">
        <v>64</v>
      </c>
      <c r="D125" s="61"/>
      <c r="E125" s="61"/>
      <c r="F125" s="61"/>
      <c r="G125" s="61"/>
    </row>
    <row r="126" spans="1:7" ht="12.75">
      <c r="A126" s="21"/>
      <c r="B126" s="22"/>
      <c r="C126" s="37" t="s">
        <v>63</v>
      </c>
      <c r="D126" s="61"/>
      <c r="E126" s="61"/>
      <c r="F126" s="61"/>
      <c r="G126" s="61"/>
    </row>
    <row r="127" spans="1:7" ht="12.75">
      <c r="A127" s="21"/>
      <c r="B127" s="22"/>
      <c r="C127" s="37"/>
      <c r="D127" s="61"/>
      <c r="E127" s="61"/>
      <c r="F127" s="61"/>
      <c r="G127" s="61"/>
    </row>
    <row r="128" spans="1:7" ht="12.75">
      <c r="A128" s="8" t="e">
        <f>IF(#REF!-#REF!=0,"",#REF!-#REF!)</f>
        <v>#REF!</v>
      </c>
      <c r="B128" s="10"/>
      <c r="C128" s="19"/>
      <c r="D128" s="56"/>
      <c r="E128" s="56"/>
      <c r="F128" s="56"/>
      <c r="G128" s="56"/>
    </row>
    <row r="129" spans="1:7" ht="15">
      <c r="A129" s="45"/>
      <c r="B129" s="256" t="s">
        <v>126</v>
      </c>
      <c r="C129" s="257"/>
      <c r="D129" s="62">
        <f>SUM(D97)</f>
        <v>0</v>
      </c>
      <c r="E129" s="62">
        <f>SUM(E97)</f>
        <v>0</v>
      </c>
      <c r="F129" s="62"/>
      <c r="G129" s="62">
        <f>SUM(G97)</f>
        <v>0</v>
      </c>
    </row>
    <row r="130" spans="1:7" ht="15" thickBot="1">
      <c r="A130" s="46"/>
      <c r="B130" s="47" t="s">
        <v>20</v>
      </c>
      <c r="C130" s="48" t="s">
        <v>303</v>
      </c>
      <c r="D130" s="49"/>
      <c r="E130" s="49"/>
      <c r="F130" s="49"/>
      <c r="G130" s="49"/>
    </row>
    <row r="131" spans="1:7" ht="14.25">
      <c r="A131" s="50"/>
      <c r="B131" s="51"/>
      <c r="C131" s="52" t="s">
        <v>127</v>
      </c>
      <c r="D131" s="63">
        <f>SUM(D129:D130)</f>
        <v>0</v>
      </c>
      <c r="E131" s="63">
        <f>SUM(E129:E130)</f>
        <v>0</v>
      </c>
      <c r="F131" s="63"/>
      <c r="G131" s="63">
        <f>SUM(G129:G130)</f>
        <v>0</v>
      </c>
    </row>
    <row r="132" spans="1:7" ht="14.25">
      <c r="A132" s="208"/>
      <c r="B132" s="209" t="s">
        <v>3</v>
      </c>
      <c r="C132" s="210" t="s">
        <v>188</v>
      </c>
      <c r="D132" s="211">
        <v>0</v>
      </c>
      <c r="E132" s="211">
        <v>0</v>
      </c>
      <c r="F132" s="211"/>
      <c r="G132" s="211">
        <v>0</v>
      </c>
    </row>
    <row r="133" spans="1:7" ht="14.25">
      <c r="A133" s="208"/>
      <c r="B133" s="209" t="s">
        <v>4</v>
      </c>
      <c r="C133" s="210" t="s">
        <v>189</v>
      </c>
      <c r="D133" s="211">
        <v>0</v>
      </c>
      <c r="E133" s="211">
        <v>0</v>
      </c>
      <c r="F133" s="211"/>
      <c r="G133" s="211">
        <v>0</v>
      </c>
    </row>
    <row r="134" spans="1:7" ht="15" thickBot="1">
      <c r="A134" s="212"/>
      <c r="B134" s="213" t="s">
        <v>10</v>
      </c>
      <c r="C134" s="214" t="s">
        <v>190</v>
      </c>
      <c r="D134" s="215">
        <v>0</v>
      </c>
      <c r="E134" s="215">
        <v>0</v>
      </c>
      <c r="F134" s="215"/>
      <c r="G134" s="215">
        <v>0</v>
      </c>
    </row>
    <row r="135" spans="1:7" ht="15.75" thickBot="1" thickTop="1">
      <c r="A135" s="260" t="s">
        <v>130</v>
      </c>
      <c r="B135" s="261"/>
      <c r="C135" s="261"/>
      <c r="D135" s="53">
        <f>SUM(D7,D131)</f>
        <v>553</v>
      </c>
      <c r="E135" s="53">
        <f>SUM(E7,E131)</f>
        <v>0</v>
      </c>
      <c r="F135" s="53"/>
      <c r="G135" s="53">
        <f>SUM(G7,G131)</f>
        <v>553</v>
      </c>
    </row>
    <row r="136" spans="1:7" ht="15.75" thickBot="1" thickTop="1">
      <c r="A136" s="272" t="s">
        <v>85</v>
      </c>
      <c r="B136" s="273"/>
      <c r="C136" s="274"/>
      <c r="D136" s="53"/>
      <c r="E136" s="53"/>
      <c r="F136" s="53"/>
      <c r="G136" s="53"/>
    </row>
    <row r="137" spans="1:7" ht="13.5" thickTop="1">
      <c r="A137" s="194" t="s">
        <v>128</v>
      </c>
      <c r="B137" s="195"/>
      <c r="C137" s="195"/>
      <c r="D137" s="196">
        <v>14070</v>
      </c>
      <c r="E137" s="196">
        <v>62</v>
      </c>
      <c r="F137" s="196">
        <v>701</v>
      </c>
      <c r="G137" s="196">
        <f>SUM(D137:F137)</f>
        <v>14833</v>
      </c>
    </row>
    <row r="138" spans="1:7" ht="12.75">
      <c r="A138" s="258"/>
      <c r="B138" s="259"/>
      <c r="C138" s="12" t="s">
        <v>13</v>
      </c>
      <c r="D138" s="54">
        <f>SUM(D139:D140)</f>
        <v>0</v>
      </c>
      <c r="E138" s="54">
        <f>SUM(E139:E140)</f>
        <v>0</v>
      </c>
      <c r="F138" s="54"/>
      <c r="G138" s="54">
        <f>SUM(G139:G140)</f>
        <v>0</v>
      </c>
    </row>
    <row r="139" spans="1:7" ht="12.75">
      <c r="A139" s="5"/>
      <c r="B139" s="6" t="s">
        <v>3</v>
      </c>
      <c r="C139" s="7" t="s">
        <v>34</v>
      </c>
      <c r="D139" s="55"/>
      <c r="E139" s="55"/>
      <c r="F139" s="55"/>
      <c r="G139" s="55"/>
    </row>
    <row r="140" spans="1:7" ht="12.75">
      <c r="A140" s="5"/>
      <c r="B140" s="6" t="s">
        <v>4</v>
      </c>
      <c r="C140" s="7" t="s">
        <v>35</v>
      </c>
      <c r="D140" s="55"/>
      <c r="E140" s="55"/>
      <c r="F140" s="55"/>
      <c r="G140" s="55"/>
    </row>
    <row r="141" spans="1:7" ht="12.75">
      <c r="A141" s="258"/>
      <c r="B141" s="259"/>
      <c r="C141" s="12" t="s">
        <v>36</v>
      </c>
      <c r="D141" s="54">
        <f>SUM(D142:D142)</f>
        <v>0</v>
      </c>
      <c r="E141" s="54">
        <f>SUM(E142:E142)</f>
        <v>0</v>
      </c>
      <c r="F141" s="54"/>
      <c r="G141" s="54">
        <f>SUM(G142:G142)</f>
        <v>0</v>
      </c>
    </row>
    <row r="142" spans="1:7" ht="25.5">
      <c r="A142" s="5"/>
      <c r="B142" s="6"/>
      <c r="C142" s="26" t="s">
        <v>37</v>
      </c>
      <c r="D142" s="55"/>
      <c r="E142" s="55"/>
      <c r="F142" s="55"/>
      <c r="G142" s="55"/>
    </row>
    <row r="143" spans="1:7" ht="13.5" thickBot="1">
      <c r="A143" s="8"/>
      <c r="B143" s="10"/>
      <c r="C143" s="19"/>
      <c r="D143" s="56"/>
      <c r="E143" s="56"/>
      <c r="F143" s="56"/>
      <c r="G143" s="56"/>
    </row>
    <row r="144" spans="1:7" ht="15.75" thickBot="1" thickTop="1">
      <c r="A144" s="260" t="s">
        <v>129</v>
      </c>
      <c r="B144" s="261"/>
      <c r="C144" s="261"/>
      <c r="D144" s="53">
        <f>SUM(D138,D141,D137)</f>
        <v>14070</v>
      </c>
      <c r="E144" s="53">
        <f>SUM(E138,E141,E137)</f>
        <v>62</v>
      </c>
      <c r="F144" s="53">
        <f>SUM(F138,F141,F137)</f>
        <v>701</v>
      </c>
      <c r="G144" s="53">
        <f>SUM(G138,G141,G137)</f>
        <v>14833</v>
      </c>
    </row>
    <row r="145" spans="1:7" ht="14.25" thickBot="1" thickTop="1">
      <c r="A145" s="8" t="e">
        <f>IF(#REF!-#REF!=0,"",#REF!-#REF!)</f>
        <v>#REF!</v>
      </c>
      <c r="B145" s="10"/>
      <c r="C145" s="19"/>
      <c r="D145" s="56"/>
      <c r="E145" s="56"/>
      <c r="F145" s="56"/>
      <c r="G145" s="56"/>
    </row>
    <row r="146" spans="1:7" ht="15.75" thickBot="1" thickTop="1">
      <c r="A146" s="254" t="s">
        <v>12</v>
      </c>
      <c r="B146" s="255"/>
      <c r="C146" s="255"/>
      <c r="D146" s="64">
        <f>SUM(D135,D144)</f>
        <v>14623</v>
      </c>
      <c r="E146" s="64">
        <f>SUM(E135,E144)</f>
        <v>62</v>
      </c>
      <c r="F146" s="64">
        <f>SUM(F135,F144)</f>
        <v>701</v>
      </c>
      <c r="G146" s="64">
        <f>SUM(G135,G144)</f>
        <v>15386</v>
      </c>
    </row>
  </sheetData>
  <sheetProtection/>
  <mergeCells count="17">
    <mergeCell ref="A141:B141"/>
    <mergeCell ref="A144:C144"/>
    <mergeCell ref="A146:C146"/>
    <mergeCell ref="A97:B97"/>
    <mergeCell ref="B129:C129"/>
    <mergeCell ref="A135:C135"/>
    <mergeCell ref="A136:C136"/>
    <mergeCell ref="A138:B138"/>
    <mergeCell ref="A7:B7"/>
    <mergeCell ref="A5:C6"/>
    <mergeCell ref="D5:D6"/>
    <mergeCell ref="E5:E6"/>
    <mergeCell ref="G5:G6"/>
    <mergeCell ref="A1:G1"/>
    <mergeCell ref="A2:G2"/>
    <mergeCell ref="A3:G3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headerFooter>
    <oddHeader>&amp;R2.c számú melléklet</oddHeader>
  </headerFooter>
  <rowBreaks count="1" manualBreakCount="1"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H142" sqref="H142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50.57421875" style="0" bestFit="1" customWidth="1"/>
    <col min="4" max="7" width="11.28125" style="0" customWidth="1"/>
  </cols>
  <sheetData>
    <row r="1" spans="1:7" ht="15.75">
      <c r="A1" s="253" t="s">
        <v>297</v>
      </c>
      <c r="B1" s="253"/>
      <c r="C1" s="253"/>
      <c r="D1" s="253"/>
      <c r="E1" s="253"/>
      <c r="F1" s="253"/>
      <c r="G1" s="253"/>
    </row>
    <row r="2" spans="1:7" ht="15.75">
      <c r="A2" s="253" t="s">
        <v>101</v>
      </c>
      <c r="B2" s="253"/>
      <c r="C2" s="253"/>
      <c r="D2" s="253"/>
      <c r="E2" s="253"/>
      <c r="F2" s="253"/>
      <c r="G2" s="253"/>
    </row>
    <row r="3" spans="1:7" ht="15.75">
      <c r="A3" s="253" t="s">
        <v>367</v>
      </c>
      <c r="B3" s="253"/>
      <c r="C3" s="253"/>
      <c r="D3" s="253"/>
      <c r="E3" s="253"/>
      <c r="F3" s="253"/>
      <c r="G3" s="253"/>
    </row>
    <row r="4" spans="1:7" ht="13.5" thickBot="1">
      <c r="A4" s="2"/>
      <c r="B4" s="3"/>
      <c r="C4" s="1"/>
      <c r="D4" s="1"/>
      <c r="G4" s="113" t="s">
        <v>184</v>
      </c>
    </row>
    <row r="5" spans="1:7" ht="12.75" customHeight="1">
      <c r="A5" s="264" t="s">
        <v>0</v>
      </c>
      <c r="B5" s="265"/>
      <c r="C5" s="266"/>
      <c r="D5" s="262" t="s">
        <v>358</v>
      </c>
      <c r="E5" s="270" t="s">
        <v>363</v>
      </c>
      <c r="F5" s="270" t="s">
        <v>345</v>
      </c>
      <c r="G5" s="270" t="s">
        <v>359</v>
      </c>
    </row>
    <row r="6" spans="1:7" ht="13.5" thickBot="1">
      <c r="A6" s="267"/>
      <c r="B6" s="268"/>
      <c r="C6" s="269"/>
      <c r="D6" s="263"/>
      <c r="E6" s="271"/>
      <c r="F6" s="271"/>
      <c r="G6" s="271"/>
    </row>
    <row r="7" spans="1:7" ht="12.75">
      <c r="A7" s="275" t="s">
        <v>1</v>
      </c>
      <c r="B7" s="276"/>
      <c r="C7" s="28" t="s">
        <v>2</v>
      </c>
      <c r="D7" s="57">
        <f>D8+D25+D45+D79</f>
        <v>64233</v>
      </c>
      <c r="E7" s="57">
        <f>E8+E25+E45+E79</f>
        <v>20</v>
      </c>
      <c r="F7" s="57"/>
      <c r="G7" s="57">
        <f>G8+G25+G45+G79</f>
        <v>64253</v>
      </c>
    </row>
    <row r="8" spans="1:7" ht="12.75">
      <c r="A8" s="5"/>
      <c r="B8" s="6" t="s">
        <v>3</v>
      </c>
      <c r="C8" s="7" t="s">
        <v>21</v>
      </c>
      <c r="D8" s="55">
        <f>D9+D18</f>
        <v>64233</v>
      </c>
      <c r="E8" s="55">
        <f>E9+E18</f>
        <v>20</v>
      </c>
      <c r="F8" s="55"/>
      <c r="G8" s="55">
        <f>G9+G18</f>
        <v>64253</v>
      </c>
    </row>
    <row r="9" spans="1:7" ht="12.75">
      <c r="A9" s="29"/>
      <c r="B9" s="30" t="s">
        <v>26</v>
      </c>
      <c r="C9" s="31" t="s">
        <v>41</v>
      </c>
      <c r="D9" s="58">
        <f>SUM(D10:D17)</f>
        <v>43545</v>
      </c>
      <c r="E9" s="58">
        <f>SUM(E10:E17)</f>
        <v>-666</v>
      </c>
      <c r="F9" s="58"/>
      <c r="G9" s="58">
        <f>SUM(G10:G17)</f>
        <v>42879</v>
      </c>
    </row>
    <row r="10" spans="1:7" ht="12.75">
      <c r="A10" s="29"/>
      <c r="B10" s="30"/>
      <c r="C10" s="32" t="s">
        <v>46</v>
      </c>
      <c r="D10" s="58"/>
      <c r="E10" s="58"/>
      <c r="F10" s="58"/>
      <c r="G10" s="58"/>
    </row>
    <row r="11" spans="1:7" ht="12.75">
      <c r="A11" s="29"/>
      <c r="B11" s="30"/>
      <c r="C11" s="32" t="s">
        <v>47</v>
      </c>
      <c r="D11" s="58">
        <v>43545</v>
      </c>
      <c r="E11" s="58">
        <v>-666</v>
      </c>
      <c r="F11" s="58"/>
      <c r="G11" s="58">
        <f>SUM(D11:E11)</f>
        <v>42879</v>
      </c>
    </row>
    <row r="12" spans="1:7" ht="12.75">
      <c r="A12" s="29"/>
      <c r="B12" s="30"/>
      <c r="C12" s="32" t="s">
        <v>48</v>
      </c>
      <c r="D12" s="58"/>
      <c r="E12" s="58"/>
      <c r="F12" s="58"/>
      <c r="G12" s="58"/>
    </row>
    <row r="13" spans="1:7" ht="12.75">
      <c r="A13" s="29"/>
      <c r="B13" s="30"/>
      <c r="C13" s="32" t="s">
        <v>49</v>
      </c>
      <c r="D13" s="58"/>
      <c r="E13" s="58"/>
      <c r="F13" s="58"/>
      <c r="G13" s="58"/>
    </row>
    <row r="14" spans="1:7" ht="12.75">
      <c r="A14" s="29"/>
      <c r="B14" s="30"/>
      <c r="C14" s="32" t="s">
        <v>50</v>
      </c>
      <c r="D14" s="58"/>
      <c r="E14" s="58"/>
      <c r="F14" s="58"/>
      <c r="G14" s="58"/>
    </row>
    <row r="15" spans="1:7" ht="12.75">
      <c r="A15" s="29"/>
      <c r="B15" s="30"/>
      <c r="C15" s="32" t="s">
        <v>332</v>
      </c>
      <c r="D15" s="58"/>
      <c r="E15" s="58"/>
      <c r="F15" s="58"/>
      <c r="G15" s="58"/>
    </row>
    <row r="16" spans="1:7" ht="12.75">
      <c r="A16" s="29"/>
      <c r="B16" s="30"/>
      <c r="C16" s="32" t="s">
        <v>51</v>
      </c>
      <c r="D16" s="58"/>
      <c r="E16" s="58"/>
      <c r="F16" s="58"/>
      <c r="G16" s="58"/>
    </row>
    <row r="17" spans="1:7" ht="12.75">
      <c r="A17" s="29"/>
      <c r="B17" s="30"/>
      <c r="C17" s="32" t="s">
        <v>88</v>
      </c>
      <c r="D17" s="58"/>
      <c r="E17" s="58"/>
      <c r="F17" s="58"/>
      <c r="G17" s="58"/>
    </row>
    <row r="18" spans="1:7" ht="12.75">
      <c r="A18" s="29"/>
      <c r="B18" s="30" t="s">
        <v>27</v>
      </c>
      <c r="C18" s="32" t="s">
        <v>42</v>
      </c>
      <c r="D18" s="58">
        <f>SUM(D19:D24)</f>
        <v>20688</v>
      </c>
      <c r="E18" s="58">
        <f>SUM(E19:E24)</f>
        <v>686</v>
      </c>
      <c r="F18" s="58"/>
      <c r="G18" s="58">
        <f>SUM(G19:G24)</f>
        <v>21374</v>
      </c>
    </row>
    <row r="19" spans="1:7" ht="12.75">
      <c r="A19" s="29"/>
      <c r="B19" s="30"/>
      <c r="C19" s="32" t="s">
        <v>80</v>
      </c>
      <c r="D19" s="58">
        <v>8931</v>
      </c>
      <c r="E19" s="58">
        <v>866</v>
      </c>
      <c r="F19" s="58"/>
      <c r="G19" s="58">
        <f>SUM(D19:E19)</f>
        <v>9797</v>
      </c>
    </row>
    <row r="20" spans="1:7" ht="12.75">
      <c r="A20" s="29"/>
      <c r="B20" s="30"/>
      <c r="C20" s="32" t="s">
        <v>79</v>
      </c>
      <c r="D20" s="58"/>
      <c r="E20" s="58"/>
      <c r="F20" s="58"/>
      <c r="G20" s="58">
        <f>SUM(D20:E20)</f>
        <v>0</v>
      </c>
    </row>
    <row r="21" spans="1:7" ht="12.75">
      <c r="A21" s="29"/>
      <c r="B21" s="30"/>
      <c r="C21" s="32" t="s">
        <v>52</v>
      </c>
      <c r="D21" s="58">
        <v>11757</v>
      </c>
      <c r="E21" s="58">
        <v>-180</v>
      </c>
      <c r="F21" s="58"/>
      <c r="G21" s="58">
        <f>SUM(D21:E21)</f>
        <v>11577</v>
      </c>
    </row>
    <row r="22" spans="1:7" ht="12.75">
      <c r="A22" s="29"/>
      <c r="B22" s="30"/>
      <c r="C22" s="32" t="s">
        <v>53</v>
      </c>
      <c r="D22" s="58"/>
      <c r="E22" s="58"/>
      <c r="F22" s="58"/>
      <c r="G22" s="58"/>
    </row>
    <row r="23" spans="1:7" ht="12.75">
      <c r="A23" s="29"/>
      <c r="B23" s="30"/>
      <c r="C23" s="32" t="s">
        <v>54</v>
      </c>
      <c r="D23" s="58"/>
      <c r="E23" s="58"/>
      <c r="F23" s="58"/>
      <c r="G23" s="58"/>
    </row>
    <row r="24" spans="1:7" ht="12.75">
      <c r="A24" s="29"/>
      <c r="B24" s="30"/>
      <c r="C24" s="31"/>
      <c r="D24" s="58"/>
      <c r="E24" s="58"/>
      <c r="F24" s="58"/>
      <c r="G24" s="58"/>
    </row>
    <row r="25" spans="1:7" ht="12.75">
      <c r="A25" s="5"/>
      <c r="B25" s="6" t="s">
        <v>4</v>
      </c>
      <c r="C25" s="7" t="s">
        <v>40</v>
      </c>
      <c r="D25" s="55">
        <f>+D26+D27+D33+D40</f>
        <v>0</v>
      </c>
      <c r="E25" s="55">
        <f>+E26+E27+E33+E40</f>
        <v>0</v>
      </c>
      <c r="F25" s="55"/>
      <c r="G25" s="55">
        <f>+G26+G27+G33+G40</f>
        <v>0</v>
      </c>
    </row>
    <row r="26" spans="1:7" ht="12.75">
      <c r="A26" s="8"/>
      <c r="B26" s="10" t="s">
        <v>29</v>
      </c>
      <c r="C26" s="11" t="s">
        <v>5</v>
      </c>
      <c r="D26" s="56"/>
      <c r="E26" s="56"/>
      <c r="F26" s="56"/>
      <c r="G26" s="56"/>
    </row>
    <row r="27" spans="1:7" ht="12.75">
      <c r="A27" s="8"/>
      <c r="B27" s="10" t="s">
        <v>31</v>
      </c>
      <c r="C27" s="11" t="s">
        <v>6</v>
      </c>
      <c r="D27" s="56">
        <f>SUM(D28:D32)</f>
        <v>0</v>
      </c>
      <c r="E27" s="56">
        <f>SUM(E28:E32)</f>
        <v>0</v>
      </c>
      <c r="F27" s="56"/>
      <c r="G27" s="56">
        <f>SUM(G28:G32)</f>
        <v>0</v>
      </c>
    </row>
    <row r="28" spans="1:7" ht="12.75">
      <c r="A28" s="8"/>
      <c r="B28" s="10"/>
      <c r="C28" s="32" t="s">
        <v>55</v>
      </c>
      <c r="D28" s="59"/>
      <c r="E28" s="59"/>
      <c r="F28" s="59"/>
      <c r="G28" s="59"/>
    </row>
    <row r="29" spans="1:7" ht="12.75">
      <c r="A29" s="8"/>
      <c r="B29" s="10"/>
      <c r="C29" s="32" t="s">
        <v>56</v>
      </c>
      <c r="D29" s="59"/>
      <c r="E29" s="59"/>
      <c r="F29" s="59"/>
      <c r="G29" s="59"/>
    </row>
    <row r="30" spans="1:7" ht="12.75">
      <c r="A30" s="8"/>
      <c r="B30" s="10"/>
      <c r="C30" s="32" t="s">
        <v>90</v>
      </c>
      <c r="D30" s="59"/>
      <c r="E30" s="59"/>
      <c r="F30" s="59"/>
      <c r="G30" s="59"/>
    </row>
    <row r="31" spans="1:7" ht="12.75">
      <c r="A31" s="8"/>
      <c r="B31" s="10"/>
      <c r="C31" s="32" t="s">
        <v>57</v>
      </c>
      <c r="D31" s="59"/>
      <c r="E31" s="59"/>
      <c r="F31" s="59"/>
      <c r="G31" s="59"/>
    </row>
    <row r="32" spans="1:7" ht="12.75">
      <c r="A32" s="8"/>
      <c r="B32" s="10"/>
      <c r="C32" s="32" t="s">
        <v>91</v>
      </c>
      <c r="D32" s="59"/>
      <c r="E32" s="59"/>
      <c r="F32" s="59"/>
      <c r="G32" s="59"/>
    </row>
    <row r="33" spans="1:7" ht="12.75">
      <c r="A33" s="8"/>
      <c r="B33" s="10" t="s">
        <v>38</v>
      </c>
      <c r="C33" s="27" t="s">
        <v>7</v>
      </c>
      <c r="D33" s="16">
        <f>SUM(D35:D39)</f>
        <v>0</v>
      </c>
      <c r="E33" s="16">
        <f>SUM(E35:E39)</f>
        <v>0</v>
      </c>
      <c r="F33" s="16"/>
      <c r="G33" s="16">
        <f>SUM(G35:G39)</f>
        <v>0</v>
      </c>
    </row>
    <row r="34" spans="1:7" ht="12.75">
      <c r="A34" s="8"/>
      <c r="B34" s="10"/>
      <c r="C34" s="17" t="s">
        <v>45</v>
      </c>
      <c r="D34" s="60"/>
      <c r="E34" s="60"/>
      <c r="F34" s="60"/>
      <c r="G34" s="60"/>
    </row>
    <row r="35" spans="1:7" ht="12.75">
      <c r="A35" s="8"/>
      <c r="B35" s="9"/>
      <c r="C35" s="33" t="s">
        <v>43</v>
      </c>
      <c r="D35" s="59"/>
      <c r="E35" s="59"/>
      <c r="F35" s="59"/>
      <c r="G35" s="59"/>
    </row>
    <row r="36" spans="1:7" ht="12.75">
      <c r="A36" s="8"/>
      <c r="B36" s="9"/>
      <c r="C36" s="33" t="s">
        <v>44</v>
      </c>
      <c r="D36" s="59"/>
      <c r="E36" s="59"/>
      <c r="F36" s="59"/>
      <c r="G36" s="59"/>
    </row>
    <row r="37" spans="1:7" ht="12.75">
      <c r="A37" s="8"/>
      <c r="B37" s="9"/>
      <c r="C37" s="33" t="s">
        <v>92</v>
      </c>
      <c r="D37" s="59"/>
      <c r="E37" s="59"/>
      <c r="F37" s="59"/>
      <c r="G37" s="59"/>
    </row>
    <row r="38" spans="1:7" ht="12.75">
      <c r="A38" s="8"/>
      <c r="B38" s="9"/>
      <c r="C38" s="33"/>
      <c r="D38" s="59"/>
      <c r="E38" s="59"/>
      <c r="F38" s="59"/>
      <c r="G38" s="59"/>
    </row>
    <row r="39" spans="1:7" ht="12.75">
      <c r="A39" s="8"/>
      <c r="B39" s="9"/>
      <c r="C39" s="33"/>
      <c r="D39" s="59"/>
      <c r="E39" s="59"/>
      <c r="F39" s="59"/>
      <c r="G39" s="59"/>
    </row>
    <row r="40" spans="1:7" ht="12.75">
      <c r="A40" s="8"/>
      <c r="B40" s="10" t="s">
        <v>39</v>
      </c>
      <c r="C40" s="11" t="s">
        <v>22</v>
      </c>
      <c r="D40" s="56">
        <f>SUM(D41:D44)</f>
        <v>0</v>
      </c>
      <c r="E40" s="56">
        <f>SUM(E41:E44)</f>
        <v>0</v>
      </c>
      <c r="F40" s="56"/>
      <c r="G40" s="56">
        <f>SUM(G41:G44)</f>
        <v>0</v>
      </c>
    </row>
    <row r="41" spans="1:7" ht="12.75">
      <c r="A41" s="8"/>
      <c r="B41" s="9"/>
      <c r="C41" s="33" t="s">
        <v>81</v>
      </c>
      <c r="D41" s="59"/>
      <c r="E41" s="59"/>
      <c r="F41" s="59"/>
      <c r="G41" s="59"/>
    </row>
    <row r="42" spans="1:7" ht="12.75">
      <c r="A42" s="8"/>
      <c r="B42" s="9"/>
      <c r="C42" s="33" t="s">
        <v>82</v>
      </c>
      <c r="D42" s="59"/>
      <c r="E42" s="59"/>
      <c r="F42" s="59"/>
      <c r="G42" s="59"/>
    </row>
    <row r="43" spans="1:7" ht="12.75">
      <c r="A43" s="8"/>
      <c r="B43" s="9"/>
      <c r="C43" s="33" t="s">
        <v>83</v>
      </c>
      <c r="D43" s="59"/>
      <c r="E43" s="59"/>
      <c r="F43" s="59"/>
      <c r="G43" s="59"/>
    </row>
    <row r="44" spans="1:7" ht="12.75">
      <c r="A44" s="8"/>
      <c r="B44" s="9"/>
      <c r="C44" s="33" t="s">
        <v>84</v>
      </c>
      <c r="D44" s="59"/>
      <c r="E44" s="59"/>
      <c r="F44" s="59"/>
      <c r="G44" s="59"/>
    </row>
    <row r="45" spans="1:7" ht="12.75">
      <c r="A45" s="5"/>
      <c r="B45" s="6" t="s">
        <v>10</v>
      </c>
      <c r="C45" s="7" t="s">
        <v>93</v>
      </c>
      <c r="D45" s="55">
        <f>+D46+D52+D60+D61</f>
        <v>0</v>
      </c>
      <c r="E45" s="55">
        <f>+E46+E52+E60+E61</f>
        <v>0</v>
      </c>
      <c r="F45" s="55"/>
      <c r="G45" s="55">
        <f>+G46+G52+G60+G61</f>
        <v>0</v>
      </c>
    </row>
    <row r="46" spans="1:7" ht="12.75">
      <c r="A46" s="8"/>
      <c r="B46" s="10" t="s">
        <v>14</v>
      </c>
      <c r="C46" s="11" t="s">
        <v>99</v>
      </c>
      <c r="D46" s="56">
        <f>D47+D48+D49</f>
        <v>0</v>
      </c>
      <c r="E46" s="56">
        <f>E47+E48+E49</f>
        <v>0</v>
      </c>
      <c r="F46" s="56"/>
      <c r="G46" s="56">
        <f>G47+G48+G49</f>
        <v>0</v>
      </c>
    </row>
    <row r="47" spans="1:7" ht="12.75">
      <c r="A47" s="8"/>
      <c r="B47" s="9" t="s">
        <v>94</v>
      </c>
      <c r="C47" s="41" t="s">
        <v>95</v>
      </c>
      <c r="D47" s="59"/>
      <c r="E47" s="59"/>
      <c r="F47" s="59"/>
      <c r="G47" s="59"/>
    </row>
    <row r="48" spans="1:7" ht="12.75">
      <c r="A48" s="8"/>
      <c r="B48" s="9" t="s">
        <v>96</v>
      </c>
      <c r="C48" s="41" t="s">
        <v>102</v>
      </c>
      <c r="D48" s="59"/>
      <c r="E48" s="59"/>
      <c r="F48" s="59"/>
      <c r="G48" s="59"/>
    </row>
    <row r="49" spans="1:7" ht="12.75">
      <c r="A49" s="8"/>
      <c r="B49" s="10" t="s">
        <v>97</v>
      </c>
      <c r="C49" s="11" t="s">
        <v>103</v>
      </c>
      <c r="D49" s="59"/>
      <c r="E49" s="59"/>
      <c r="F49" s="59"/>
      <c r="G49" s="59"/>
    </row>
    <row r="50" spans="1:7" ht="12.75">
      <c r="A50" s="8"/>
      <c r="B50" s="10" t="s">
        <v>98</v>
      </c>
      <c r="C50" s="202" t="s">
        <v>340</v>
      </c>
      <c r="D50" s="59"/>
      <c r="E50" s="59"/>
      <c r="F50" s="59"/>
      <c r="G50" s="59"/>
    </row>
    <row r="51" spans="1:7" ht="12.75">
      <c r="A51" s="8"/>
      <c r="B51" s="10" t="s">
        <v>335</v>
      </c>
      <c r="C51" s="11" t="s">
        <v>104</v>
      </c>
      <c r="D51" s="56"/>
      <c r="E51" s="56"/>
      <c r="F51" s="56"/>
      <c r="G51" s="56"/>
    </row>
    <row r="52" spans="1:7" ht="12.75">
      <c r="A52" s="8"/>
      <c r="B52" s="10" t="s">
        <v>336</v>
      </c>
      <c r="C52" s="11" t="s">
        <v>15</v>
      </c>
      <c r="D52" s="56">
        <f>SUM(D53:D59)</f>
        <v>0</v>
      </c>
      <c r="E52" s="56">
        <f>SUM(E53:E59)</f>
        <v>0</v>
      </c>
      <c r="F52" s="56"/>
      <c r="G52" s="56">
        <f>SUM(G53:G59)</f>
        <v>0</v>
      </c>
    </row>
    <row r="53" spans="1:7" ht="12.75">
      <c r="A53" s="8"/>
      <c r="B53" s="10"/>
      <c r="C53" s="35" t="s">
        <v>105</v>
      </c>
      <c r="D53" s="59"/>
      <c r="E53" s="59"/>
      <c r="F53" s="59"/>
      <c r="G53" s="59"/>
    </row>
    <row r="54" spans="1:7" ht="12.75">
      <c r="A54" s="8"/>
      <c r="B54" s="10"/>
      <c r="C54" s="35" t="s">
        <v>58</v>
      </c>
      <c r="D54" s="59"/>
      <c r="E54" s="59"/>
      <c r="F54" s="59"/>
      <c r="G54" s="59"/>
    </row>
    <row r="55" spans="1:7" ht="12.75">
      <c r="A55" s="8"/>
      <c r="B55" s="10"/>
      <c r="C55" s="35" t="s">
        <v>113</v>
      </c>
      <c r="D55" s="59"/>
      <c r="E55" s="59"/>
      <c r="F55" s="59"/>
      <c r="G55" s="59"/>
    </row>
    <row r="56" spans="1:7" ht="12.75">
      <c r="A56" s="8"/>
      <c r="B56" s="10"/>
      <c r="C56" s="35"/>
      <c r="D56" s="59"/>
      <c r="E56" s="59"/>
      <c r="F56" s="59"/>
      <c r="G56" s="59"/>
    </row>
    <row r="57" spans="1:7" ht="12.75">
      <c r="A57" s="8"/>
      <c r="B57" s="10"/>
      <c r="C57" s="35"/>
      <c r="D57" s="56"/>
      <c r="E57" s="56"/>
      <c r="F57" s="56"/>
      <c r="G57" s="56"/>
    </row>
    <row r="58" spans="1:7" ht="12.75">
      <c r="A58" s="8"/>
      <c r="B58" s="10"/>
      <c r="C58" s="34" t="s">
        <v>86</v>
      </c>
      <c r="D58" s="56"/>
      <c r="E58" s="56"/>
      <c r="F58" s="56"/>
      <c r="G58" s="56"/>
    </row>
    <row r="59" spans="1:7" ht="12.75">
      <c r="A59" s="8"/>
      <c r="B59" s="10"/>
      <c r="C59" s="34" t="s">
        <v>87</v>
      </c>
      <c r="D59" s="56"/>
      <c r="E59" s="56"/>
      <c r="F59" s="56"/>
      <c r="G59" s="56"/>
    </row>
    <row r="60" spans="1:7" ht="12.75">
      <c r="A60" s="8"/>
      <c r="B60" s="10" t="s">
        <v>339</v>
      </c>
      <c r="C60" s="11" t="s">
        <v>18</v>
      </c>
      <c r="D60" s="56">
        <v>0</v>
      </c>
      <c r="E60" s="56">
        <v>0</v>
      </c>
      <c r="F60" s="56"/>
      <c r="G60" s="56">
        <v>0</v>
      </c>
    </row>
    <row r="61" spans="1:7" ht="12.75">
      <c r="A61" s="8"/>
      <c r="B61" s="10" t="s">
        <v>347</v>
      </c>
      <c r="C61" s="18" t="s">
        <v>348</v>
      </c>
      <c r="D61" s="56"/>
      <c r="E61" s="56"/>
      <c r="F61" s="56"/>
      <c r="G61" s="56"/>
    </row>
    <row r="62" spans="1:7" ht="24">
      <c r="A62" s="8"/>
      <c r="B62" s="10" t="s">
        <v>349</v>
      </c>
      <c r="C62" s="222" t="s">
        <v>350</v>
      </c>
      <c r="D62" s="56"/>
      <c r="E62" s="56"/>
      <c r="F62" s="56"/>
      <c r="G62" s="56"/>
    </row>
    <row r="63" spans="1:7" ht="12.75">
      <c r="A63" s="8"/>
      <c r="B63" s="10" t="s">
        <v>16</v>
      </c>
      <c r="C63" s="202" t="s">
        <v>337</v>
      </c>
      <c r="D63" s="59"/>
      <c r="E63" s="59"/>
      <c r="F63" s="59"/>
      <c r="G63" s="59"/>
    </row>
    <row r="64" spans="1:7" ht="12.75">
      <c r="A64" s="8"/>
      <c r="B64" s="10" t="s">
        <v>17</v>
      </c>
      <c r="C64" s="202" t="s">
        <v>338</v>
      </c>
      <c r="D64" s="59"/>
      <c r="E64" s="59"/>
      <c r="F64" s="59"/>
      <c r="G64" s="59"/>
    </row>
    <row r="65" spans="1:7" ht="12.75">
      <c r="A65" s="8"/>
      <c r="B65" s="10" t="s">
        <v>19</v>
      </c>
      <c r="C65" s="202" t="s">
        <v>341</v>
      </c>
      <c r="D65" s="56"/>
      <c r="E65" s="56"/>
      <c r="F65" s="56"/>
      <c r="G65" s="56"/>
    </row>
    <row r="66" spans="1:7" ht="12.75">
      <c r="A66" s="8"/>
      <c r="B66" s="10"/>
      <c r="C66" s="35" t="s">
        <v>106</v>
      </c>
      <c r="D66" s="58"/>
      <c r="E66" s="58"/>
      <c r="F66" s="58"/>
      <c r="G66" s="58"/>
    </row>
    <row r="67" spans="1:7" ht="12.75">
      <c r="A67" s="8"/>
      <c r="B67" s="10"/>
      <c r="C67" s="35" t="s">
        <v>108</v>
      </c>
      <c r="D67" s="59"/>
      <c r="E67" s="59"/>
      <c r="F67" s="59"/>
      <c r="G67" s="59"/>
    </row>
    <row r="68" spans="1:7" ht="12.75">
      <c r="A68" s="8"/>
      <c r="B68" s="10"/>
      <c r="C68" s="35" t="s">
        <v>107</v>
      </c>
      <c r="D68" s="59"/>
      <c r="E68" s="59"/>
      <c r="F68" s="59"/>
      <c r="G68" s="59"/>
    </row>
    <row r="69" spans="1:7" ht="12.75">
      <c r="A69" s="8"/>
      <c r="B69" s="10"/>
      <c r="C69" s="36" t="s">
        <v>65</v>
      </c>
      <c r="D69" s="59"/>
      <c r="E69" s="59"/>
      <c r="F69" s="59"/>
      <c r="G69" s="59"/>
    </row>
    <row r="70" spans="1:7" ht="12.75">
      <c r="A70" s="8"/>
      <c r="B70" s="10"/>
      <c r="C70" s="35" t="s">
        <v>66</v>
      </c>
      <c r="D70" s="59"/>
      <c r="E70" s="59"/>
      <c r="F70" s="59"/>
      <c r="G70" s="59"/>
    </row>
    <row r="71" spans="1:7" ht="12.75">
      <c r="A71" s="8"/>
      <c r="B71" s="10"/>
      <c r="C71" s="35" t="s">
        <v>59</v>
      </c>
      <c r="D71" s="59"/>
      <c r="E71" s="59"/>
      <c r="F71" s="59"/>
      <c r="G71" s="59"/>
    </row>
    <row r="72" spans="1:7" ht="12.75">
      <c r="A72" s="8"/>
      <c r="B72" s="10"/>
      <c r="C72" s="35" t="s">
        <v>60</v>
      </c>
      <c r="D72" s="59"/>
      <c r="E72" s="59"/>
      <c r="F72" s="59"/>
      <c r="G72" s="59"/>
    </row>
    <row r="73" spans="1:7" ht="12.75">
      <c r="A73" s="8"/>
      <c r="B73" s="10"/>
      <c r="C73" s="35" t="s">
        <v>61</v>
      </c>
      <c r="D73" s="59"/>
      <c r="E73" s="59"/>
      <c r="F73" s="59"/>
      <c r="G73" s="59"/>
    </row>
    <row r="74" spans="1:7" ht="12.75">
      <c r="A74" s="8"/>
      <c r="B74" s="10"/>
      <c r="C74" s="35" t="s">
        <v>62</v>
      </c>
      <c r="D74" s="59"/>
      <c r="E74" s="59"/>
      <c r="F74" s="59"/>
      <c r="G74" s="59"/>
    </row>
    <row r="75" spans="1:7" ht="12.75">
      <c r="A75" s="8"/>
      <c r="B75" s="10"/>
      <c r="C75" s="37" t="s">
        <v>109</v>
      </c>
      <c r="D75" s="59"/>
      <c r="E75" s="59"/>
      <c r="F75" s="59"/>
      <c r="G75" s="59"/>
    </row>
    <row r="76" spans="1:7" ht="12.75">
      <c r="A76" s="8"/>
      <c r="B76" s="10"/>
      <c r="C76" s="38" t="s">
        <v>110</v>
      </c>
      <c r="D76" s="59"/>
      <c r="E76" s="59"/>
      <c r="F76" s="59"/>
      <c r="G76" s="59"/>
    </row>
    <row r="77" spans="1:7" ht="12.75">
      <c r="A77" s="8"/>
      <c r="B77" s="10"/>
      <c r="C77" s="38" t="s">
        <v>111</v>
      </c>
      <c r="D77" s="58"/>
      <c r="E77" s="58"/>
      <c r="F77" s="58"/>
      <c r="G77" s="58"/>
    </row>
    <row r="78" spans="1:7" ht="12.75">
      <c r="A78" s="8"/>
      <c r="B78" s="10"/>
      <c r="C78" s="35"/>
      <c r="D78" s="59"/>
      <c r="E78" s="59"/>
      <c r="F78" s="59"/>
      <c r="G78" s="59"/>
    </row>
    <row r="79" spans="1:7" ht="12.75">
      <c r="A79" s="5"/>
      <c r="B79" s="6" t="s">
        <v>20</v>
      </c>
      <c r="C79" s="43" t="s">
        <v>112</v>
      </c>
      <c r="D79" s="55">
        <f>SUM(D81:D86)</f>
        <v>0</v>
      </c>
      <c r="E79" s="55">
        <f>SUM(E81:E86)</f>
        <v>0</v>
      </c>
      <c r="F79" s="55"/>
      <c r="G79" s="55">
        <f>SUM(G81:G86)</f>
        <v>0</v>
      </c>
    </row>
    <row r="80" spans="1:7" ht="12.75">
      <c r="A80" s="8"/>
      <c r="B80" s="10"/>
      <c r="C80" s="37" t="s">
        <v>67</v>
      </c>
      <c r="D80" s="56"/>
      <c r="E80" s="56"/>
      <c r="F80" s="56"/>
      <c r="G80" s="56"/>
    </row>
    <row r="81" spans="1:7" ht="12.75">
      <c r="A81" s="8"/>
      <c r="B81" s="10"/>
      <c r="C81" s="37" t="s">
        <v>68</v>
      </c>
      <c r="D81" s="56"/>
      <c r="E81" s="56"/>
      <c r="F81" s="56"/>
      <c r="G81" s="56"/>
    </row>
    <row r="82" spans="1:7" ht="12.75">
      <c r="A82" s="8"/>
      <c r="B82" s="10"/>
      <c r="C82" s="37" t="s">
        <v>69</v>
      </c>
      <c r="D82" s="56"/>
      <c r="E82" s="56"/>
      <c r="F82" s="56"/>
      <c r="G82" s="56"/>
    </row>
    <row r="83" spans="1:7" ht="12.75">
      <c r="A83" s="8"/>
      <c r="B83" s="10"/>
      <c r="C83" s="37" t="s">
        <v>70</v>
      </c>
      <c r="D83" s="56"/>
      <c r="E83" s="56"/>
      <c r="F83" s="56"/>
      <c r="G83" s="56"/>
    </row>
    <row r="84" spans="1:7" ht="12.75">
      <c r="A84" s="8"/>
      <c r="B84" s="10"/>
      <c r="C84" s="35"/>
      <c r="D84" s="56"/>
      <c r="E84" s="56"/>
      <c r="F84" s="56"/>
      <c r="G84" s="56"/>
    </row>
    <row r="85" spans="1:7" ht="12.75">
      <c r="A85" s="8"/>
      <c r="B85" s="10"/>
      <c r="C85" s="40" t="s">
        <v>114</v>
      </c>
      <c r="D85" s="56"/>
      <c r="E85" s="56"/>
      <c r="F85" s="56"/>
      <c r="G85" s="56"/>
    </row>
    <row r="86" spans="1:7" ht="12.75">
      <c r="A86" s="8"/>
      <c r="B86" s="10"/>
      <c r="C86" s="35"/>
      <c r="D86" s="56"/>
      <c r="E86" s="56"/>
      <c r="F86" s="56"/>
      <c r="G86" s="56"/>
    </row>
    <row r="87" spans="1:7" ht="25.5">
      <c r="A87" s="8"/>
      <c r="B87" s="10"/>
      <c r="C87" s="20" t="s">
        <v>23</v>
      </c>
      <c r="D87" s="56"/>
      <c r="E87" s="56"/>
      <c r="F87" s="56"/>
      <c r="G87" s="56"/>
    </row>
    <row r="88" spans="1:7" ht="12.75">
      <c r="A88" s="8"/>
      <c r="B88" s="10"/>
      <c r="C88" s="19" t="s">
        <v>24</v>
      </c>
      <c r="D88" s="56">
        <f>SUM(D89:D90)</f>
        <v>0</v>
      </c>
      <c r="E88" s="56">
        <f>SUM(E89:E90)</f>
        <v>0</v>
      </c>
      <c r="F88" s="56"/>
      <c r="G88" s="56">
        <f>SUM(G89:G90)</f>
        <v>0</v>
      </c>
    </row>
    <row r="89" spans="1:7" ht="12.75">
      <c r="A89" s="8"/>
      <c r="B89" s="10"/>
      <c r="C89" s="37" t="s">
        <v>72</v>
      </c>
      <c r="D89" s="56"/>
      <c r="E89" s="56"/>
      <c r="F89" s="56"/>
      <c r="G89" s="56"/>
    </row>
    <row r="90" spans="1:7" ht="12.75">
      <c r="A90" s="8"/>
      <c r="B90" s="10"/>
      <c r="C90" s="37" t="s">
        <v>73</v>
      </c>
      <c r="D90" s="56"/>
      <c r="E90" s="56"/>
      <c r="F90" s="56"/>
      <c r="G90" s="56"/>
    </row>
    <row r="91" spans="1:7" ht="12.75">
      <c r="A91" s="8" t="e">
        <f>IF(#REF!-#REF!=0,"",#REF!-#REF!)</f>
        <v>#REF!</v>
      </c>
      <c r="B91" s="10"/>
      <c r="C91" s="19" t="s">
        <v>116</v>
      </c>
      <c r="D91" s="56"/>
      <c r="E91" s="56"/>
      <c r="F91" s="56"/>
      <c r="G91" s="56"/>
    </row>
    <row r="92" spans="1:7" ht="12.75">
      <c r="A92" s="5"/>
      <c r="B92" s="6" t="s">
        <v>115</v>
      </c>
      <c r="C92" s="43" t="s">
        <v>117</v>
      </c>
      <c r="D92" s="55"/>
      <c r="E92" s="55"/>
      <c r="F92" s="55"/>
      <c r="G92" s="55"/>
    </row>
    <row r="93" spans="1:7" ht="12.75">
      <c r="A93" s="204"/>
      <c r="B93" s="205"/>
      <c r="C93" s="206" t="s">
        <v>118</v>
      </c>
      <c r="D93" s="207">
        <f>SUM(D7,D92)</f>
        <v>64233</v>
      </c>
      <c r="E93" s="207">
        <f>SUM(E7,E92)</f>
        <v>20</v>
      </c>
      <c r="F93" s="207"/>
      <c r="G93" s="207">
        <f>SUM(G7,G92)</f>
        <v>64253</v>
      </c>
    </row>
    <row r="94" spans="1:7" ht="12.75">
      <c r="A94" s="204"/>
      <c r="B94" s="205" t="s">
        <v>3</v>
      </c>
      <c r="C94" s="206" t="s">
        <v>188</v>
      </c>
      <c r="D94" s="207">
        <v>0</v>
      </c>
      <c r="E94" s="207">
        <v>20</v>
      </c>
      <c r="F94" s="207"/>
      <c r="G94" s="207">
        <f>SUM(D94:E94)</f>
        <v>20</v>
      </c>
    </row>
    <row r="95" spans="1:7" ht="12.75">
      <c r="A95" s="204"/>
      <c r="B95" s="205" t="s">
        <v>4</v>
      </c>
      <c r="C95" s="206" t="s">
        <v>189</v>
      </c>
      <c r="D95" s="207">
        <v>64233</v>
      </c>
      <c r="E95" s="207">
        <v>0</v>
      </c>
      <c r="F95" s="207"/>
      <c r="G95" s="207">
        <f>SUM(D95:E95)</f>
        <v>64233</v>
      </c>
    </row>
    <row r="96" spans="1:7" ht="12.75">
      <c r="A96" s="204"/>
      <c r="B96" s="205" t="s">
        <v>10</v>
      </c>
      <c r="C96" s="206" t="s">
        <v>190</v>
      </c>
      <c r="D96" s="207">
        <v>0</v>
      </c>
      <c r="E96" s="207">
        <v>0</v>
      </c>
      <c r="F96" s="207"/>
      <c r="G96" s="207">
        <v>0</v>
      </c>
    </row>
    <row r="97" spans="1:7" ht="12.75">
      <c r="A97" s="258" t="s">
        <v>8</v>
      </c>
      <c r="B97" s="259"/>
      <c r="C97" s="12" t="s">
        <v>28</v>
      </c>
      <c r="D97" s="54">
        <f>D98+D106+D118</f>
        <v>0</v>
      </c>
      <c r="E97" s="54">
        <f>E98+E106+E118</f>
        <v>0</v>
      </c>
      <c r="F97" s="54"/>
      <c r="G97" s="54">
        <f>G98+G106+G118</f>
        <v>0</v>
      </c>
    </row>
    <row r="98" spans="1:7" ht="12.75">
      <c r="A98" s="5"/>
      <c r="B98" s="6" t="s">
        <v>3</v>
      </c>
      <c r="C98" s="7" t="s">
        <v>119</v>
      </c>
      <c r="D98" s="55">
        <f>+D99+D100</f>
        <v>0</v>
      </c>
      <c r="E98" s="55">
        <f>+E99+E100</f>
        <v>0</v>
      </c>
      <c r="F98" s="55"/>
      <c r="G98" s="55">
        <f>+G99+G100</f>
        <v>0</v>
      </c>
    </row>
    <row r="99" spans="1:7" ht="12.75">
      <c r="A99" s="21"/>
      <c r="B99" s="22" t="s">
        <v>26</v>
      </c>
      <c r="C99" s="23" t="s">
        <v>25</v>
      </c>
      <c r="D99" s="61"/>
      <c r="E99" s="61"/>
      <c r="F99" s="61"/>
      <c r="G99" s="61"/>
    </row>
    <row r="100" spans="1:7" ht="12.75">
      <c r="A100" s="21"/>
      <c r="B100" s="22" t="s">
        <v>27</v>
      </c>
      <c r="C100" s="25" t="s">
        <v>11</v>
      </c>
      <c r="D100" s="61">
        <f>SUM(D101:D104)</f>
        <v>0</v>
      </c>
      <c r="E100" s="61">
        <f>SUM(E101:E104)</f>
        <v>0</v>
      </c>
      <c r="F100" s="61"/>
      <c r="G100" s="61">
        <f>SUM(G101:G104)</f>
        <v>0</v>
      </c>
    </row>
    <row r="101" spans="1:7" ht="12.75">
      <c r="A101" s="13"/>
      <c r="B101" s="9"/>
      <c r="C101" s="37" t="s">
        <v>74</v>
      </c>
      <c r="D101" s="59"/>
      <c r="E101" s="59"/>
      <c r="F101" s="59"/>
      <c r="G101" s="59"/>
    </row>
    <row r="102" spans="1:7" ht="12.75">
      <c r="A102" s="13"/>
      <c r="B102" s="9"/>
      <c r="C102" s="37" t="s">
        <v>75</v>
      </c>
      <c r="D102" s="59"/>
      <c r="E102" s="59"/>
      <c r="F102" s="59"/>
      <c r="G102" s="59"/>
    </row>
    <row r="103" spans="1:7" ht="12.75">
      <c r="A103" s="13"/>
      <c r="B103" s="9"/>
      <c r="C103" s="37" t="s">
        <v>76</v>
      </c>
      <c r="D103" s="59"/>
      <c r="E103" s="59"/>
      <c r="F103" s="59"/>
      <c r="G103" s="59"/>
    </row>
    <row r="104" spans="1:7" ht="12.75">
      <c r="A104" s="13"/>
      <c r="B104" s="9"/>
      <c r="C104" s="37" t="s">
        <v>77</v>
      </c>
      <c r="D104" s="59"/>
      <c r="E104" s="59"/>
      <c r="F104" s="59"/>
      <c r="G104" s="59"/>
    </row>
    <row r="105" spans="1:7" ht="12.75">
      <c r="A105" s="13"/>
      <c r="B105" s="9"/>
      <c r="C105" s="39"/>
      <c r="D105" s="59"/>
      <c r="E105" s="59"/>
      <c r="F105" s="59"/>
      <c r="G105" s="59"/>
    </row>
    <row r="106" spans="1:7" ht="12.75">
      <c r="A106" s="5"/>
      <c r="B106" s="6" t="s">
        <v>4</v>
      </c>
      <c r="C106" s="7" t="s">
        <v>120</v>
      </c>
      <c r="D106" s="55">
        <f>+D107+D112</f>
        <v>0</v>
      </c>
      <c r="E106" s="55">
        <f>+E107+E112</f>
        <v>0</v>
      </c>
      <c r="F106" s="55"/>
      <c r="G106" s="55">
        <f>+G107+G112</f>
        <v>0</v>
      </c>
    </row>
    <row r="107" spans="1:7" ht="12.75">
      <c r="A107" s="21"/>
      <c r="B107" s="22" t="s">
        <v>29</v>
      </c>
      <c r="C107" s="23" t="s">
        <v>30</v>
      </c>
      <c r="D107" s="61">
        <f>SUM(D108:D111)</f>
        <v>0</v>
      </c>
      <c r="E107" s="61">
        <f>SUM(E108:E111)</f>
        <v>0</v>
      </c>
      <c r="F107" s="61"/>
      <c r="G107" s="61">
        <f>SUM(G108:G111)</f>
        <v>0</v>
      </c>
    </row>
    <row r="108" spans="1:7" ht="12.75">
      <c r="A108" s="21"/>
      <c r="B108" s="22"/>
      <c r="C108" s="37" t="s">
        <v>78</v>
      </c>
      <c r="D108" s="61"/>
      <c r="E108" s="61"/>
      <c r="F108" s="61"/>
      <c r="G108" s="61"/>
    </row>
    <row r="109" spans="1:7" ht="12.75">
      <c r="A109" s="21"/>
      <c r="B109" s="22"/>
      <c r="C109" s="37"/>
      <c r="D109" s="61"/>
      <c r="E109" s="61"/>
      <c r="F109" s="61"/>
      <c r="G109" s="61"/>
    </row>
    <row r="110" spans="1:7" ht="12.75">
      <c r="A110" s="21"/>
      <c r="B110" s="22"/>
      <c r="C110" s="39"/>
      <c r="D110" s="61"/>
      <c r="E110" s="61"/>
      <c r="F110" s="61"/>
      <c r="G110" s="61"/>
    </row>
    <row r="111" spans="1:7" ht="12.75">
      <c r="A111" s="21"/>
      <c r="B111" s="22"/>
      <c r="C111" s="39"/>
      <c r="D111" s="61"/>
      <c r="E111" s="61"/>
      <c r="F111" s="61"/>
      <c r="G111" s="61"/>
    </row>
    <row r="112" spans="1:7" ht="12.75">
      <c r="A112" s="21"/>
      <c r="B112" s="22" t="s">
        <v>31</v>
      </c>
      <c r="C112" s="23" t="s">
        <v>9</v>
      </c>
      <c r="D112" s="61">
        <f>SUM(D113:D117)</f>
        <v>0</v>
      </c>
      <c r="E112" s="61">
        <f>SUM(E113:E117)</f>
        <v>0</v>
      </c>
      <c r="F112" s="61"/>
      <c r="G112" s="61">
        <f>SUM(G113:G117)</f>
        <v>0</v>
      </c>
    </row>
    <row r="113" spans="1:7" ht="12.75">
      <c r="A113" s="21"/>
      <c r="B113" s="42" t="s">
        <v>121</v>
      </c>
      <c r="C113" s="37" t="s">
        <v>122</v>
      </c>
      <c r="D113" s="61"/>
      <c r="E113" s="61"/>
      <c r="F113" s="61"/>
      <c r="G113" s="61"/>
    </row>
    <row r="114" spans="1:7" ht="12.75">
      <c r="A114" s="21"/>
      <c r="B114" s="42" t="s">
        <v>123</v>
      </c>
      <c r="C114" s="37" t="s">
        <v>302</v>
      </c>
      <c r="D114" s="61"/>
      <c r="E114" s="61"/>
      <c r="F114" s="61"/>
      <c r="G114" s="61"/>
    </row>
    <row r="115" spans="1:7" ht="12.75">
      <c r="A115" s="21"/>
      <c r="B115" s="42" t="s">
        <v>301</v>
      </c>
      <c r="C115" s="37" t="s">
        <v>124</v>
      </c>
      <c r="D115" s="61"/>
      <c r="E115" s="61"/>
      <c r="F115" s="61"/>
      <c r="G115" s="61"/>
    </row>
    <row r="116" spans="1:7" ht="12.75">
      <c r="A116" s="21"/>
      <c r="B116" s="42" t="s">
        <v>328</v>
      </c>
      <c r="C116" s="37" t="s">
        <v>330</v>
      </c>
      <c r="D116" s="61"/>
      <c r="E116" s="61"/>
      <c r="F116" s="61"/>
      <c r="G116" s="61"/>
    </row>
    <row r="117" spans="1:7" ht="12.75">
      <c r="A117" s="21"/>
      <c r="B117" s="42" t="s">
        <v>329</v>
      </c>
      <c r="C117" s="37"/>
      <c r="D117" s="61"/>
      <c r="E117" s="61"/>
      <c r="F117" s="61"/>
      <c r="G117" s="61"/>
    </row>
    <row r="118" spans="1:7" ht="12.75">
      <c r="A118" s="5"/>
      <c r="B118" s="6" t="s">
        <v>10</v>
      </c>
      <c r="C118" s="7" t="s">
        <v>125</v>
      </c>
      <c r="D118" s="55">
        <f>SUM(D119:D123)</f>
        <v>0</v>
      </c>
      <c r="E118" s="55">
        <f>SUM(E119:E123)</f>
        <v>0</v>
      </c>
      <c r="F118" s="55"/>
      <c r="G118" s="55">
        <f>SUM(G119:G123)</f>
        <v>0</v>
      </c>
    </row>
    <row r="119" spans="1:7" ht="12.75">
      <c r="A119" s="21"/>
      <c r="B119" s="22"/>
      <c r="C119" s="37" t="s">
        <v>67</v>
      </c>
      <c r="D119" s="61"/>
      <c r="E119" s="61"/>
      <c r="F119" s="61"/>
      <c r="G119" s="61"/>
    </row>
    <row r="120" spans="1:7" ht="12.75">
      <c r="A120" s="21"/>
      <c r="B120" s="22"/>
      <c r="C120" s="37" t="s">
        <v>68</v>
      </c>
      <c r="D120" s="61"/>
      <c r="E120" s="61"/>
      <c r="F120" s="61"/>
      <c r="G120" s="61"/>
    </row>
    <row r="121" spans="1:7" ht="12.75">
      <c r="A121" s="21"/>
      <c r="B121" s="22"/>
      <c r="C121" s="37" t="s">
        <v>69</v>
      </c>
      <c r="D121" s="61"/>
      <c r="E121" s="61"/>
      <c r="F121" s="61"/>
      <c r="G121" s="61"/>
    </row>
    <row r="122" spans="1:7" ht="12.75">
      <c r="A122" s="21"/>
      <c r="B122" s="22"/>
      <c r="C122" s="37" t="s">
        <v>89</v>
      </c>
      <c r="D122" s="61"/>
      <c r="E122" s="61"/>
      <c r="F122" s="61"/>
      <c r="G122" s="61"/>
    </row>
    <row r="123" spans="1:7" ht="12.75">
      <c r="A123" s="21"/>
      <c r="B123" s="22"/>
      <c r="C123" s="37" t="s">
        <v>71</v>
      </c>
      <c r="D123" s="61"/>
      <c r="E123" s="61"/>
      <c r="F123" s="61"/>
      <c r="G123" s="61"/>
    </row>
    <row r="124" spans="1:7" ht="25.5">
      <c r="A124" s="21"/>
      <c r="B124" s="22" t="s">
        <v>14</v>
      </c>
      <c r="C124" s="20" t="s">
        <v>32</v>
      </c>
      <c r="D124" s="61">
        <f>SUM(D126:D126)</f>
        <v>0</v>
      </c>
      <c r="E124" s="61">
        <f>SUM(E126:E126)</f>
        <v>0</v>
      </c>
      <c r="F124" s="61"/>
      <c r="G124" s="61">
        <f>SUM(G126:G126)</f>
        <v>0</v>
      </c>
    </row>
    <row r="125" spans="1:7" ht="12.75">
      <c r="A125" s="21"/>
      <c r="B125" s="22"/>
      <c r="C125" s="38" t="s">
        <v>64</v>
      </c>
      <c r="D125" s="61"/>
      <c r="E125" s="61"/>
      <c r="F125" s="61"/>
      <c r="G125" s="61"/>
    </row>
    <row r="126" spans="1:7" ht="12.75">
      <c r="A126" s="21"/>
      <c r="B126" s="22"/>
      <c r="C126" s="37" t="s">
        <v>63</v>
      </c>
      <c r="D126" s="61"/>
      <c r="E126" s="61"/>
      <c r="F126" s="61"/>
      <c r="G126" s="61"/>
    </row>
    <row r="127" spans="1:7" ht="12.75">
      <c r="A127" s="21"/>
      <c r="B127" s="22"/>
      <c r="C127" s="37"/>
      <c r="D127" s="61"/>
      <c r="E127" s="61"/>
      <c r="F127" s="61"/>
      <c r="G127" s="61"/>
    </row>
    <row r="128" spans="1:7" ht="12.75">
      <c r="A128" s="8" t="e">
        <f>IF(#REF!-#REF!=0,"",#REF!-#REF!)</f>
        <v>#REF!</v>
      </c>
      <c r="B128" s="10"/>
      <c r="C128" s="19"/>
      <c r="D128" s="56"/>
      <c r="E128" s="56"/>
      <c r="F128" s="56"/>
      <c r="G128" s="56"/>
    </row>
    <row r="129" spans="1:7" ht="15">
      <c r="A129" s="45"/>
      <c r="B129" s="256" t="s">
        <v>126</v>
      </c>
      <c r="C129" s="257"/>
      <c r="D129" s="62">
        <f>SUM(D97)</f>
        <v>0</v>
      </c>
      <c r="E129" s="62">
        <f>SUM(E97)</f>
        <v>0</v>
      </c>
      <c r="F129" s="62"/>
      <c r="G129" s="62">
        <f>SUM(G97)</f>
        <v>0</v>
      </c>
    </row>
    <row r="130" spans="1:7" ht="15" thickBot="1">
      <c r="A130" s="46"/>
      <c r="B130" s="47" t="s">
        <v>20</v>
      </c>
      <c r="C130" s="48" t="s">
        <v>303</v>
      </c>
      <c r="D130" s="49"/>
      <c r="E130" s="49"/>
      <c r="F130" s="49"/>
      <c r="G130" s="49"/>
    </row>
    <row r="131" spans="1:7" ht="14.25">
      <c r="A131" s="50"/>
      <c r="B131" s="51"/>
      <c r="C131" s="52" t="s">
        <v>127</v>
      </c>
      <c r="D131" s="63">
        <f>SUM(D129:D130)</f>
        <v>0</v>
      </c>
      <c r="E131" s="63">
        <f>SUM(E129:E130)</f>
        <v>0</v>
      </c>
      <c r="F131" s="63"/>
      <c r="G131" s="63">
        <f>SUM(G129:G130)</f>
        <v>0</v>
      </c>
    </row>
    <row r="132" spans="1:7" ht="14.25">
      <c r="A132" s="208"/>
      <c r="B132" s="209" t="s">
        <v>3</v>
      </c>
      <c r="C132" s="210" t="s">
        <v>188</v>
      </c>
      <c r="D132" s="211">
        <v>0</v>
      </c>
      <c r="E132" s="211">
        <v>0</v>
      </c>
      <c r="F132" s="211"/>
      <c r="G132" s="211">
        <v>0</v>
      </c>
    </row>
    <row r="133" spans="1:7" ht="14.25">
      <c r="A133" s="208"/>
      <c r="B133" s="209" t="s">
        <v>4</v>
      </c>
      <c r="C133" s="210" t="s">
        <v>189</v>
      </c>
      <c r="D133" s="211">
        <v>0</v>
      </c>
      <c r="E133" s="211">
        <v>0</v>
      </c>
      <c r="F133" s="211"/>
      <c r="G133" s="211">
        <v>0</v>
      </c>
    </row>
    <row r="134" spans="1:7" ht="15" thickBot="1">
      <c r="A134" s="212"/>
      <c r="B134" s="213" t="s">
        <v>10</v>
      </c>
      <c r="C134" s="214" t="s">
        <v>190</v>
      </c>
      <c r="D134" s="215">
        <v>0</v>
      </c>
      <c r="E134" s="215">
        <v>0</v>
      </c>
      <c r="F134" s="215"/>
      <c r="G134" s="215">
        <v>0</v>
      </c>
    </row>
    <row r="135" spans="1:7" ht="15.75" thickBot="1" thickTop="1">
      <c r="A135" s="260" t="s">
        <v>130</v>
      </c>
      <c r="B135" s="261"/>
      <c r="C135" s="261"/>
      <c r="D135" s="53">
        <f>SUM(D7,D131)</f>
        <v>64233</v>
      </c>
      <c r="E135" s="53">
        <f>SUM(E7,E131)</f>
        <v>20</v>
      </c>
      <c r="F135" s="53"/>
      <c r="G135" s="53">
        <f>SUM(G7,G131)</f>
        <v>64253</v>
      </c>
    </row>
    <row r="136" spans="1:7" ht="15.75" thickBot="1" thickTop="1">
      <c r="A136" s="272" t="s">
        <v>85</v>
      </c>
      <c r="B136" s="273"/>
      <c r="C136" s="274"/>
      <c r="D136" s="53"/>
      <c r="E136" s="53"/>
      <c r="F136" s="53"/>
      <c r="G136" s="53"/>
    </row>
    <row r="137" spans="1:7" ht="13.5" thickTop="1">
      <c r="A137" s="194" t="s">
        <v>128</v>
      </c>
      <c r="B137" s="195"/>
      <c r="C137" s="195"/>
      <c r="D137" s="196">
        <v>3224</v>
      </c>
      <c r="E137" s="196">
        <v>6985</v>
      </c>
      <c r="F137" s="196">
        <v>476</v>
      </c>
      <c r="G137" s="196">
        <f>SUM(D137:F137)</f>
        <v>10685</v>
      </c>
    </row>
    <row r="138" spans="1:7" ht="12.75">
      <c r="A138" s="258"/>
      <c r="B138" s="259"/>
      <c r="C138" s="12" t="s">
        <v>13</v>
      </c>
      <c r="D138" s="54">
        <f>SUM(D139:D140)</f>
        <v>0</v>
      </c>
      <c r="E138" s="54">
        <f>SUM(E139:E140)</f>
        <v>0</v>
      </c>
      <c r="F138" s="54"/>
      <c r="G138" s="54">
        <f>SUM(G139:G140)</f>
        <v>0</v>
      </c>
    </row>
    <row r="139" spans="1:7" ht="12.75">
      <c r="A139" s="5"/>
      <c r="B139" s="6" t="s">
        <v>3</v>
      </c>
      <c r="C139" s="7" t="s">
        <v>34</v>
      </c>
      <c r="D139" s="55"/>
      <c r="E139" s="55"/>
      <c r="F139" s="55"/>
      <c r="G139" s="55"/>
    </row>
    <row r="140" spans="1:7" ht="12.75">
      <c r="A140" s="5"/>
      <c r="B140" s="6" t="s">
        <v>4</v>
      </c>
      <c r="C140" s="7" t="s">
        <v>35</v>
      </c>
      <c r="D140" s="55"/>
      <c r="E140" s="55"/>
      <c r="F140" s="55"/>
      <c r="G140" s="55"/>
    </row>
    <row r="141" spans="1:7" ht="12.75">
      <c r="A141" s="258"/>
      <c r="B141" s="259"/>
      <c r="C141" s="12" t="s">
        <v>36</v>
      </c>
      <c r="D141" s="54">
        <f>SUM(D142:D142)</f>
        <v>0</v>
      </c>
      <c r="E141" s="54">
        <f>SUM(E142:E142)</f>
        <v>0</v>
      </c>
      <c r="F141" s="54"/>
      <c r="G141" s="54">
        <f>SUM(G142:G142)</f>
        <v>0</v>
      </c>
    </row>
    <row r="142" spans="1:7" ht="25.5">
      <c r="A142" s="5"/>
      <c r="B142" s="6"/>
      <c r="C142" s="26" t="s">
        <v>37</v>
      </c>
      <c r="D142" s="55"/>
      <c r="E142" s="55"/>
      <c r="F142" s="55"/>
      <c r="G142" s="55"/>
    </row>
    <row r="143" spans="1:7" ht="13.5" thickBot="1">
      <c r="A143" s="8"/>
      <c r="B143" s="10"/>
      <c r="C143" s="19"/>
      <c r="D143" s="56"/>
      <c r="E143" s="56"/>
      <c r="F143" s="56"/>
      <c r="G143" s="56"/>
    </row>
    <row r="144" spans="1:7" ht="15.75" thickBot="1" thickTop="1">
      <c r="A144" s="260" t="s">
        <v>129</v>
      </c>
      <c r="B144" s="261"/>
      <c r="C144" s="261"/>
      <c r="D144" s="53">
        <f>SUM(D138,D141,D137)</f>
        <v>3224</v>
      </c>
      <c r="E144" s="53">
        <f>SUM(E138,E141,E137)</f>
        <v>6985</v>
      </c>
      <c r="F144" s="53"/>
      <c r="G144" s="53">
        <f>SUM(G138,G141,G137)</f>
        <v>10685</v>
      </c>
    </row>
    <row r="145" spans="1:7" ht="14.25" thickBot="1" thickTop="1">
      <c r="A145" s="8" t="e">
        <f>IF(#REF!-#REF!=0,"",#REF!-#REF!)</f>
        <v>#REF!</v>
      </c>
      <c r="B145" s="10"/>
      <c r="C145" s="19"/>
      <c r="D145" s="56"/>
      <c r="E145" s="56"/>
      <c r="F145" s="56"/>
      <c r="G145" s="56"/>
    </row>
    <row r="146" spans="1:7" ht="15.75" thickBot="1" thickTop="1">
      <c r="A146" s="254" t="s">
        <v>12</v>
      </c>
      <c r="B146" s="255"/>
      <c r="C146" s="255"/>
      <c r="D146" s="64">
        <f>SUM(D135,D144)</f>
        <v>67457</v>
      </c>
      <c r="E146" s="64">
        <f>SUM(E135,E144)</f>
        <v>7005</v>
      </c>
      <c r="F146" s="64"/>
      <c r="G146" s="64">
        <f>SUM(G135,G144)</f>
        <v>74938</v>
      </c>
    </row>
  </sheetData>
  <sheetProtection/>
  <mergeCells count="17">
    <mergeCell ref="A141:B141"/>
    <mergeCell ref="A144:C144"/>
    <mergeCell ref="A146:C146"/>
    <mergeCell ref="A97:B97"/>
    <mergeCell ref="B129:C129"/>
    <mergeCell ref="A135:C135"/>
    <mergeCell ref="A136:C136"/>
    <mergeCell ref="A138:B138"/>
    <mergeCell ref="A7:B7"/>
    <mergeCell ref="A5:C6"/>
    <mergeCell ref="D5:D6"/>
    <mergeCell ref="E5:E6"/>
    <mergeCell ref="G5:G6"/>
    <mergeCell ref="A1:G1"/>
    <mergeCell ref="A2:G2"/>
    <mergeCell ref="A3:G3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&amp;R2.d számú melléklet</oddHeader>
  </headerFooter>
  <rowBreaks count="1" manualBreakCount="1">
    <brk id="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K144" sqref="K144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50.57421875" style="0" bestFit="1" customWidth="1"/>
    <col min="4" max="7" width="11.28125" style="0" customWidth="1"/>
  </cols>
  <sheetData>
    <row r="1" spans="1:7" ht="15.75">
      <c r="A1" s="253" t="s">
        <v>315</v>
      </c>
      <c r="B1" s="253"/>
      <c r="C1" s="253"/>
      <c r="D1" s="253"/>
      <c r="E1" s="253"/>
      <c r="F1" s="253"/>
      <c r="G1" s="253"/>
    </row>
    <row r="2" spans="1:7" ht="15.75">
      <c r="A2" s="253" t="s">
        <v>101</v>
      </c>
      <c r="B2" s="253"/>
      <c r="C2" s="253"/>
      <c r="D2" s="253"/>
      <c r="E2" s="253"/>
      <c r="F2" s="253"/>
      <c r="G2" s="253"/>
    </row>
    <row r="3" spans="1:7" ht="15.75">
      <c r="A3" s="253" t="s">
        <v>367</v>
      </c>
      <c r="B3" s="253"/>
      <c r="C3" s="253"/>
      <c r="D3" s="253"/>
      <c r="E3" s="253"/>
      <c r="F3" s="253"/>
      <c r="G3" s="253"/>
    </row>
    <row r="4" spans="1:7" ht="13.5" thickBot="1">
      <c r="A4" s="2"/>
      <c r="B4" s="3"/>
      <c r="C4" s="1"/>
      <c r="D4" s="1"/>
      <c r="G4" s="113" t="s">
        <v>184</v>
      </c>
    </row>
    <row r="5" spans="1:7" ht="12.75" customHeight="1">
      <c r="A5" s="264" t="s">
        <v>0</v>
      </c>
      <c r="B5" s="265"/>
      <c r="C5" s="266"/>
      <c r="D5" s="262" t="s">
        <v>358</v>
      </c>
      <c r="E5" s="270" t="s">
        <v>363</v>
      </c>
      <c r="F5" s="270" t="s">
        <v>345</v>
      </c>
      <c r="G5" s="270" t="s">
        <v>359</v>
      </c>
    </row>
    <row r="6" spans="1:7" ht="13.5" thickBot="1">
      <c r="A6" s="267"/>
      <c r="B6" s="268"/>
      <c r="C6" s="269"/>
      <c r="D6" s="263"/>
      <c r="E6" s="271"/>
      <c r="F6" s="271"/>
      <c r="G6" s="271"/>
    </row>
    <row r="7" spans="1:7" ht="12.75">
      <c r="A7" s="275" t="s">
        <v>1</v>
      </c>
      <c r="B7" s="276"/>
      <c r="C7" s="28" t="s">
        <v>2</v>
      </c>
      <c r="D7" s="57">
        <f>D8+D25+D45+D79</f>
        <v>0</v>
      </c>
      <c r="E7" s="57">
        <f>E8+E25+E45+E79</f>
        <v>0</v>
      </c>
      <c r="F7" s="57"/>
      <c r="G7" s="57">
        <f>G8+G25+G45+G79</f>
        <v>0</v>
      </c>
    </row>
    <row r="8" spans="1:7" ht="12.75">
      <c r="A8" s="5"/>
      <c r="B8" s="6" t="s">
        <v>3</v>
      </c>
      <c r="C8" s="7" t="s">
        <v>21</v>
      </c>
      <c r="D8" s="55">
        <f>D9+D18</f>
        <v>0</v>
      </c>
      <c r="E8" s="55">
        <f>E9+E18</f>
        <v>0</v>
      </c>
      <c r="F8" s="55"/>
      <c r="G8" s="55">
        <f>G9+G18</f>
        <v>0</v>
      </c>
    </row>
    <row r="9" spans="1:7" ht="12.75">
      <c r="A9" s="29"/>
      <c r="B9" s="30" t="s">
        <v>26</v>
      </c>
      <c r="C9" s="31" t="s">
        <v>41</v>
      </c>
      <c r="D9" s="58">
        <f>SUM(D10:D17)</f>
        <v>0</v>
      </c>
      <c r="E9" s="58">
        <f>SUM(E10:E17)</f>
        <v>0</v>
      </c>
      <c r="F9" s="58"/>
      <c r="G9" s="58">
        <f>SUM(G10:G17)</f>
        <v>0</v>
      </c>
    </row>
    <row r="10" spans="1:7" ht="12.75">
      <c r="A10" s="29"/>
      <c r="B10" s="30"/>
      <c r="C10" s="32" t="s">
        <v>46</v>
      </c>
      <c r="D10" s="58"/>
      <c r="E10" s="58"/>
      <c r="F10" s="58"/>
      <c r="G10" s="58"/>
    </row>
    <row r="11" spans="1:7" ht="12.75">
      <c r="A11" s="29"/>
      <c r="B11" s="30"/>
      <c r="C11" s="32" t="s">
        <v>47</v>
      </c>
      <c r="D11" s="58">
        <v>0</v>
      </c>
      <c r="E11" s="58">
        <v>0</v>
      </c>
      <c r="F11" s="58"/>
      <c r="G11" s="58">
        <v>0</v>
      </c>
    </row>
    <row r="12" spans="1:7" ht="12.75">
      <c r="A12" s="29"/>
      <c r="B12" s="30"/>
      <c r="C12" s="32" t="s">
        <v>48</v>
      </c>
      <c r="D12" s="58"/>
      <c r="E12" s="58"/>
      <c r="F12" s="58"/>
      <c r="G12" s="58"/>
    </row>
    <row r="13" spans="1:7" ht="12.75">
      <c r="A13" s="29"/>
      <c r="B13" s="30"/>
      <c r="C13" s="32" t="s">
        <v>49</v>
      </c>
      <c r="D13" s="58"/>
      <c r="E13" s="58"/>
      <c r="F13" s="58"/>
      <c r="G13" s="58"/>
    </row>
    <row r="14" spans="1:7" ht="12.75">
      <c r="A14" s="29"/>
      <c r="B14" s="30"/>
      <c r="C14" s="32" t="s">
        <v>50</v>
      </c>
      <c r="D14" s="58"/>
      <c r="E14" s="58"/>
      <c r="F14" s="58"/>
      <c r="G14" s="58"/>
    </row>
    <row r="15" spans="1:7" ht="12.75">
      <c r="A15" s="29"/>
      <c r="B15" s="30"/>
      <c r="C15" s="32" t="s">
        <v>332</v>
      </c>
      <c r="D15" s="58"/>
      <c r="E15" s="58"/>
      <c r="F15" s="58"/>
      <c r="G15" s="58"/>
    </row>
    <row r="16" spans="1:7" ht="12.75">
      <c r="A16" s="29"/>
      <c r="B16" s="30"/>
      <c r="C16" s="32" t="s">
        <v>51</v>
      </c>
      <c r="D16" s="58"/>
      <c r="E16" s="58"/>
      <c r="F16" s="58"/>
      <c r="G16" s="58"/>
    </row>
    <row r="17" spans="1:7" ht="12.75">
      <c r="A17" s="29"/>
      <c r="B17" s="30"/>
      <c r="C17" s="32" t="s">
        <v>88</v>
      </c>
      <c r="D17" s="58"/>
      <c r="E17" s="58"/>
      <c r="F17" s="58"/>
      <c r="G17" s="58"/>
    </row>
    <row r="18" spans="1:7" ht="12.75">
      <c r="A18" s="29"/>
      <c r="B18" s="30" t="s">
        <v>27</v>
      </c>
      <c r="C18" s="32" t="s">
        <v>42</v>
      </c>
      <c r="D18" s="58">
        <f>SUM(D19:D24)</f>
        <v>0</v>
      </c>
      <c r="E18" s="58">
        <f>SUM(E19:E24)</f>
        <v>0</v>
      </c>
      <c r="F18" s="58"/>
      <c r="G18" s="58">
        <f>SUM(G19:G24)</f>
        <v>0</v>
      </c>
    </row>
    <row r="19" spans="1:7" ht="12.75">
      <c r="A19" s="29"/>
      <c r="B19" s="30"/>
      <c r="C19" s="32" t="s">
        <v>80</v>
      </c>
      <c r="D19" s="58"/>
      <c r="E19" s="58"/>
      <c r="F19" s="58"/>
      <c r="G19" s="58"/>
    </row>
    <row r="20" spans="1:7" ht="12.75">
      <c r="A20" s="29"/>
      <c r="B20" s="30"/>
      <c r="C20" s="32" t="s">
        <v>79</v>
      </c>
      <c r="D20" s="58"/>
      <c r="E20" s="58"/>
      <c r="F20" s="58"/>
      <c r="G20" s="58"/>
    </row>
    <row r="21" spans="1:7" ht="12.75">
      <c r="A21" s="29"/>
      <c r="B21" s="30"/>
      <c r="C21" s="32" t="s">
        <v>52</v>
      </c>
      <c r="D21" s="58"/>
      <c r="E21" s="58"/>
      <c r="F21" s="58"/>
      <c r="G21" s="58"/>
    </row>
    <row r="22" spans="1:7" ht="12.75">
      <c r="A22" s="29"/>
      <c r="B22" s="30"/>
      <c r="C22" s="32" t="s">
        <v>53</v>
      </c>
      <c r="D22" s="58"/>
      <c r="E22" s="58"/>
      <c r="F22" s="58"/>
      <c r="G22" s="58"/>
    </row>
    <row r="23" spans="1:7" ht="12.75">
      <c r="A23" s="29"/>
      <c r="B23" s="30"/>
      <c r="C23" s="32" t="s">
        <v>54</v>
      </c>
      <c r="D23" s="58"/>
      <c r="E23" s="58"/>
      <c r="F23" s="58"/>
      <c r="G23" s="58"/>
    </row>
    <row r="24" spans="1:7" ht="12.75">
      <c r="A24" s="29"/>
      <c r="B24" s="30"/>
      <c r="C24" s="31"/>
      <c r="D24" s="58"/>
      <c r="E24" s="58"/>
      <c r="F24" s="58"/>
      <c r="G24" s="58"/>
    </row>
    <row r="25" spans="1:7" ht="12.75">
      <c r="A25" s="5"/>
      <c r="B25" s="6" t="s">
        <v>4</v>
      </c>
      <c r="C25" s="7" t="s">
        <v>40</v>
      </c>
      <c r="D25" s="55">
        <f>+D26+D27+D33+D40</f>
        <v>0</v>
      </c>
      <c r="E25" s="55">
        <f>+E26+E27+E33+E40</f>
        <v>0</v>
      </c>
      <c r="F25" s="55"/>
      <c r="G25" s="55">
        <f>+G26+G27+G33+G40</f>
        <v>0</v>
      </c>
    </row>
    <row r="26" spans="1:7" ht="12.75">
      <c r="A26" s="8"/>
      <c r="B26" s="10" t="s">
        <v>29</v>
      </c>
      <c r="C26" s="11" t="s">
        <v>5</v>
      </c>
      <c r="D26" s="56"/>
      <c r="E26" s="56"/>
      <c r="F26" s="56"/>
      <c r="G26" s="56"/>
    </row>
    <row r="27" spans="1:7" ht="12.75">
      <c r="A27" s="8"/>
      <c r="B27" s="10" t="s">
        <v>31</v>
      </c>
      <c r="C27" s="11" t="s">
        <v>6</v>
      </c>
      <c r="D27" s="56">
        <f>SUM(D28:D32)</f>
        <v>0</v>
      </c>
      <c r="E27" s="56">
        <f>SUM(E28:E32)</f>
        <v>0</v>
      </c>
      <c r="F27" s="56"/>
      <c r="G27" s="56">
        <f>SUM(G28:G32)</f>
        <v>0</v>
      </c>
    </row>
    <row r="28" spans="1:7" ht="12.75">
      <c r="A28" s="8"/>
      <c r="B28" s="10"/>
      <c r="C28" s="32" t="s">
        <v>55</v>
      </c>
      <c r="D28" s="59"/>
      <c r="E28" s="59"/>
      <c r="F28" s="59"/>
      <c r="G28" s="59"/>
    </row>
    <row r="29" spans="1:7" ht="12.75">
      <c r="A29" s="8"/>
      <c r="B29" s="10"/>
      <c r="C29" s="32" t="s">
        <v>56</v>
      </c>
      <c r="D29" s="59"/>
      <c r="E29" s="59"/>
      <c r="F29" s="59"/>
      <c r="G29" s="59"/>
    </row>
    <row r="30" spans="1:7" ht="12.75">
      <c r="A30" s="8"/>
      <c r="B30" s="10"/>
      <c r="C30" s="32" t="s">
        <v>90</v>
      </c>
      <c r="D30" s="59"/>
      <c r="E30" s="59"/>
      <c r="F30" s="59"/>
      <c r="G30" s="59"/>
    </row>
    <row r="31" spans="1:7" ht="12.75">
      <c r="A31" s="8"/>
      <c r="B31" s="10"/>
      <c r="C31" s="32" t="s">
        <v>57</v>
      </c>
      <c r="D31" s="59"/>
      <c r="E31" s="59"/>
      <c r="F31" s="59"/>
      <c r="G31" s="59"/>
    </row>
    <row r="32" spans="1:7" ht="12.75">
      <c r="A32" s="8"/>
      <c r="B32" s="10"/>
      <c r="C32" s="32" t="s">
        <v>91</v>
      </c>
      <c r="D32" s="59"/>
      <c r="E32" s="59"/>
      <c r="F32" s="59"/>
      <c r="G32" s="59"/>
    </row>
    <row r="33" spans="1:7" ht="12.75">
      <c r="A33" s="8"/>
      <c r="B33" s="10" t="s">
        <v>38</v>
      </c>
      <c r="C33" s="27" t="s">
        <v>7</v>
      </c>
      <c r="D33" s="16">
        <f>SUM(D35:D39)</f>
        <v>0</v>
      </c>
      <c r="E33" s="16">
        <f>SUM(E35:E39)</f>
        <v>0</v>
      </c>
      <c r="F33" s="16"/>
      <c r="G33" s="16">
        <f>SUM(G35:G39)</f>
        <v>0</v>
      </c>
    </row>
    <row r="34" spans="1:7" ht="12.75">
      <c r="A34" s="8"/>
      <c r="B34" s="10"/>
      <c r="C34" s="17" t="s">
        <v>45</v>
      </c>
      <c r="D34" s="60"/>
      <c r="E34" s="60"/>
      <c r="F34" s="60"/>
      <c r="G34" s="60"/>
    </row>
    <row r="35" spans="1:7" ht="12.75">
      <c r="A35" s="8"/>
      <c r="B35" s="9"/>
      <c r="C35" s="33" t="s">
        <v>43</v>
      </c>
      <c r="D35" s="59"/>
      <c r="E35" s="59"/>
      <c r="F35" s="59"/>
      <c r="G35" s="59"/>
    </row>
    <row r="36" spans="1:7" ht="12.75">
      <c r="A36" s="8"/>
      <c r="B36" s="9"/>
      <c r="C36" s="33" t="s">
        <v>44</v>
      </c>
      <c r="D36" s="59"/>
      <c r="E36" s="59"/>
      <c r="F36" s="59"/>
      <c r="G36" s="59"/>
    </row>
    <row r="37" spans="1:7" ht="12.75">
      <c r="A37" s="8"/>
      <c r="B37" s="9"/>
      <c r="C37" s="33" t="s">
        <v>92</v>
      </c>
      <c r="D37" s="59"/>
      <c r="E37" s="59"/>
      <c r="F37" s="59"/>
      <c r="G37" s="59"/>
    </row>
    <row r="38" spans="1:7" ht="12.75">
      <c r="A38" s="8"/>
      <c r="B38" s="9"/>
      <c r="C38" s="33"/>
      <c r="D38" s="59"/>
      <c r="E38" s="59"/>
      <c r="F38" s="59"/>
      <c r="G38" s="59"/>
    </row>
    <row r="39" spans="1:7" ht="12.75">
      <c r="A39" s="8"/>
      <c r="B39" s="9"/>
      <c r="C39" s="33"/>
      <c r="D39" s="59"/>
      <c r="E39" s="59"/>
      <c r="F39" s="59"/>
      <c r="G39" s="59"/>
    </row>
    <row r="40" spans="1:7" ht="12.75">
      <c r="A40" s="8"/>
      <c r="B40" s="10" t="s">
        <v>39</v>
      </c>
      <c r="C40" s="11" t="s">
        <v>22</v>
      </c>
      <c r="D40" s="56">
        <f>SUM(D41:D44)</f>
        <v>0</v>
      </c>
      <c r="E40" s="56">
        <f>SUM(E41:E44)</f>
        <v>0</v>
      </c>
      <c r="F40" s="56"/>
      <c r="G40" s="56">
        <f>SUM(G41:G44)</f>
        <v>0</v>
      </c>
    </row>
    <row r="41" spans="1:7" ht="12.75">
      <c r="A41" s="8"/>
      <c r="B41" s="9"/>
      <c r="C41" s="33" t="s">
        <v>81</v>
      </c>
      <c r="D41" s="59"/>
      <c r="E41" s="59"/>
      <c r="F41" s="59"/>
      <c r="G41" s="59"/>
    </row>
    <row r="42" spans="1:7" ht="12.75">
      <c r="A42" s="8"/>
      <c r="B42" s="9"/>
      <c r="C42" s="33" t="s">
        <v>82</v>
      </c>
      <c r="D42" s="59"/>
      <c r="E42" s="59"/>
      <c r="F42" s="59"/>
      <c r="G42" s="59"/>
    </row>
    <row r="43" spans="1:7" ht="12.75">
      <c r="A43" s="8"/>
      <c r="B43" s="9"/>
      <c r="C43" s="33" t="s">
        <v>83</v>
      </c>
      <c r="D43" s="59"/>
      <c r="E43" s="59"/>
      <c r="F43" s="59"/>
      <c r="G43" s="59"/>
    </row>
    <row r="44" spans="1:7" ht="12.75">
      <c r="A44" s="8"/>
      <c r="B44" s="9"/>
      <c r="C44" s="33" t="s">
        <v>84</v>
      </c>
      <c r="D44" s="59"/>
      <c r="E44" s="59"/>
      <c r="F44" s="59"/>
      <c r="G44" s="59"/>
    </row>
    <row r="45" spans="1:7" ht="12.75">
      <c r="A45" s="5"/>
      <c r="B45" s="6" t="s">
        <v>10</v>
      </c>
      <c r="C45" s="7" t="s">
        <v>93</v>
      </c>
      <c r="D45" s="55">
        <f>+D46+D52+D60+D61</f>
        <v>0</v>
      </c>
      <c r="E45" s="55">
        <f>+E46+E52+E60+E61</f>
        <v>0</v>
      </c>
      <c r="F45" s="55"/>
      <c r="G45" s="55">
        <f>+G46+G52+G60+G61</f>
        <v>0</v>
      </c>
    </row>
    <row r="46" spans="1:7" ht="12.75">
      <c r="A46" s="8"/>
      <c r="B46" s="10" t="s">
        <v>14</v>
      </c>
      <c r="C46" s="11" t="s">
        <v>99</v>
      </c>
      <c r="D46" s="56">
        <f>D47+D48+D49</f>
        <v>0</v>
      </c>
      <c r="E46" s="56">
        <f>E47+E48+E49</f>
        <v>0</v>
      </c>
      <c r="F46" s="56"/>
      <c r="G46" s="56">
        <f>G47+G48+G49</f>
        <v>0</v>
      </c>
    </row>
    <row r="47" spans="1:7" ht="12.75">
      <c r="A47" s="8"/>
      <c r="B47" s="9" t="s">
        <v>94</v>
      </c>
      <c r="C47" s="41" t="s">
        <v>95</v>
      </c>
      <c r="D47" s="59"/>
      <c r="E47" s="59"/>
      <c r="F47" s="59"/>
      <c r="G47" s="59"/>
    </row>
    <row r="48" spans="1:7" ht="12.75">
      <c r="A48" s="8"/>
      <c r="B48" s="9" t="s">
        <v>96</v>
      </c>
      <c r="C48" s="41" t="s">
        <v>102</v>
      </c>
      <c r="D48" s="59"/>
      <c r="E48" s="59"/>
      <c r="F48" s="59"/>
      <c r="G48" s="59"/>
    </row>
    <row r="49" spans="1:7" ht="12.75">
      <c r="A49" s="8"/>
      <c r="B49" s="10" t="s">
        <v>97</v>
      </c>
      <c r="C49" s="11" t="s">
        <v>103</v>
      </c>
      <c r="D49" s="59"/>
      <c r="E49" s="59"/>
      <c r="F49" s="59"/>
      <c r="G49" s="59"/>
    </row>
    <row r="50" spans="1:7" ht="12.75">
      <c r="A50" s="8"/>
      <c r="B50" s="10" t="s">
        <v>98</v>
      </c>
      <c r="C50" s="202" t="s">
        <v>340</v>
      </c>
      <c r="D50" s="59"/>
      <c r="E50" s="59"/>
      <c r="F50" s="59"/>
      <c r="G50" s="59"/>
    </row>
    <row r="51" spans="1:7" ht="12.75">
      <c r="A51" s="8"/>
      <c r="B51" s="10" t="s">
        <v>335</v>
      </c>
      <c r="C51" s="11" t="s">
        <v>104</v>
      </c>
      <c r="D51" s="56"/>
      <c r="E51" s="56"/>
      <c r="F51" s="56"/>
      <c r="G51" s="56"/>
    </row>
    <row r="52" spans="1:7" ht="12.75">
      <c r="A52" s="8"/>
      <c r="B52" s="10" t="s">
        <v>336</v>
      </c>
      <c r="C52" s="11" t="s">
        <v>15</v>
      </c>
      <c r="D52" s="56">
        <f>SUM(D53:D59)</f>
        <v>0</v>
      </c>
      <c r="E52" s="56">
        <f>SUM(E53:E59)</f>
        <v>0</v>
      </c>
      <c r="F52" s="56"/>
      <c r="G52" s="56">
        <f>SUM(G53:G59)</f>
        <v>0</v>
      </c>
    </row>
    <row r="53" spans="1:7" ht="12.75">
      <c r="A53" s="8"/>
      <c r="B53" s="10"/>
      <c r="C53" s="35" t="s">
        <v>105</v>
      </c>
      <c r="D53" s="59"/>
      <c r="E53" s="59"/>
      <c r="F53" s="59"/>
      <c r="G53" s="59"/>
    </row>
    <row r="54" spans="1:7" ht="12.75">
      <c r="A54" s="8"/>
      <c r="B54" s="10"/>
      <c r="C54" s="35" t="s">
        <v>58</v>
      </c>
      <c r="D54" s="59"/>
      <c r="E54" s="59"/>
      <c r="F54" s="59"/>
      <c r="G54" s="59"/>
    </row>
    <row r="55" spans="1:7" ht="12.75">
      <c r="A55" s="8"/>
      <c r="B55" s="10"/>
      <c r="C55" s="35" t="s">
        <v>113</v>
      </c>
      <c r="D55" s="59"/>
      <c r="E55" s="59"/>
      <c r="F55" s="59"/>
      <c r="G55" s="59"/>
    </row>
    <row r="56" spans="1:7" ht="12.75">
      <c r="A56" s="8"/>
      <c r="B56" s="10"/>
      <c r="C56" s="35"/>
      <c r="D56" s="59"/>
      <c r="E56" s="59"/>
      <c r="F56" s="59"/>
      <c r="G56" s="59"/>
    </row>
    <row r="57" spans="1:7" ht="12.75">
      <c r="A57" s="8"/>
      <c r="B57" s="10"/>
      <c r="C57" s="35"/>
      <c r="D57" s="56"/>
      <c r="E57" s="56"/>
      <c r="F57" s="56"/>
      <c r="G57" s="56"/>
    </row>
    <row r="58" spans="1:7" ht="12.75">
      <c r="A58" s="8"/>
      <c r="B58" s="10"/>
      <c r="C58" s="34" t="s">
        <v>86</v>
      </c>
      <c r="D58" s="56"/>
      <c r="E58" s="56"/>
      <c r="F58" s="56"/>
      <c r="G58" s="56"/>
    </row>
    <row r="59" spans="1:7" ht="12.75">
      <c r="A59" s="8"/>
      <c r="B59" s="10"/>
      <c r="C59" s="34" t="s">
        <v>87</v>
      </c>
      <c r="D59" s="56"/>
      <c r="E59" s="56"/>
      <c r="F59" s="56"/>
      <c r="G59" s="56"/>
    </row>
    <row r="60" spans="1:7" ht="12.75">
      <c r="A60" s="8"/>
      <c r="B60" s="10" t="s">
        <v>339</v>
      </c>
      <c r="C60" s="11" t="s">
        <v>18</v>
      </c>
      <c r="D60" s="56">
        <v>0</v>
      </c>
      <c r="E60" s="56">
        <v>0</v>
      </c>
      <c r="F60" s="56"/>
      <c r="G60" s="56">
        <v>0</v>
      </c>
    </row>
    <row r="61" spans="1:7" ht="12.75">
      <c r="A61" s="8"/>
      <c r="B61" s="10" t="s">
        <v>347</v>
      </c>
      <c r="C61" s="18" t="s">
        <v>348</v>
      </c>
      <c r="D61" s="56"/>
      <c r="E61" s="56"/>
      <c r="F61" s="56"/>
      <c r="G61" s="56"/>
    </row>
    <row r="62" spans="1:7" ht="24">
      <c r="A62" s="8"/>
      <c r="B62" s="10" t="s">
        <v>349</v>
      </c>
      <c r="C62" s="222" t="s">
        <v>350</v>
      </c>
      <c r="D62" s="56"/>
      <c r="E62" s="56"/>
      <c r="F62" s="56"/>
      <c r="G62" s="56"/>
    </row>
    <row r="63" spans="1:7" ht="12.75">
      <c r="A63" s="8"/>
      <c r="B63" s="10" t="s">
        <v>16</v>
      </c>
      <c r="C63" s="202" t="s">
        <v>337</v>
      </c>
      <c r="D63" s="59"/>
      <c r="E63" s="59"/>
      <c r="F63" s="59"/>
      <c r="G63" s="59"/>
    </row>
    <row r="64" spans="1:7" ht="12.75">
      <c r="A64" s="8"/>
      <c r="B64" s="10" t="s">
        <v>17</v>
      </c>
      <c r="C64" s="202" t="s">
        <v>338</v>
      </c>
      <c r="D64" s="59"/>
      <c r="E64" s="59"/>
      <c r="F64" s="59"/>
      <c r="G64" s="59"/>
    </row>
    <row r="65" spans="1:7" ht="12.75">
      <c r="A65" s="8"/>
      <c r="B65" s="10" t="s">
        <v>19</v>
      </c>
      <c r="C65" s="202" t="s">
        <v>341</v>
      </c>
      <c r="D65" s="56"/>
      <c r="E65" s="56"/>
      <c r="F65" s="56"/>
      <c r="G65" s="56"/>
    </row>
    <row r="66" spans="1:7" ht="12.75">
      <c r="A66" s="8"/>
      <c r="B66" s="10"/>
      <c r="C66" s="35" t="s">
        <v>106</v>
      </c>
      <c r="D66" s="58"/>
      <c r="E66" s="58"/>
      <c r="F66" s="58"/>
      <c r="G66" s="58"/>
    </row>
    <row r="67" spans="1:7" ht="12.75">
      <c r="A67" s="8"/>
      <c r="B67" s="10"/>
      <c r="C67" s="35" t="s">
        <v>108</v>
      </c>
      <c r="D67" s="59"/>
      <c r="E67" s="59"/>
      <c r="F67" s="59"/>
      <c r="G67" s="59"/>
    </row>
    <row r="68" spans="1:7" ht="12.75">
      <c r="A68" s="8"/>
      <c r="B68" s="10"/>
      <c r="C68" s="35" t="s">
        <v>107</v>
      </c>
      <c r="D68" s="59"/>
      <c r="E68" s="59"/>
      <c r="F68" s="59"/>
      <c r="G68" s="59"/>
    </row>
    <row r="69" spans="1:7" ht="12.75">
      <c r="A69" s="8"/>
      <c r="B69" s="10"/>
      <c r="C69" s="36" t="s">
        <v>65</v>
      </c>
      <c r="D69" s="59"/>
      <c r="E69" s="59"/>
      <c r="F69" s="59"/>
      <c r="G69" s="59"/>
    </row>
    <row r="70" spans="1:7" ht="12.75">
      <c r="A70" s="8"/>
      <c r="B70" s="10"/>
      <c r="C70" s="35" t="s">
        <v>66</v>
      </c>
      <c r="D70" s="59"/>
      <c r="E70" s="59"/>
      <c r="F70" s="59"/>
      <c r="G70" s="59"/>
    </row>
    <row r="71" spans="1:7" ht="12.75">
      <c r="A71" s="8"/>
      <c r="B71" s="10"/>
      <c r="C71" s="35" t="s">
        <v>59</v>
      </c>
      <c r="D71" s="59"/>
      <c r="E71" s="59"/>
      <c r="F71" s="59"/>
      <c r="G71" s="59"/>
    </row>
    <row r="72" spans="1:7" ht="12.75">
      <c r="A72" s="8"/>
      <c r="B72" s="10"/>
      <c r="C72" s="35" t="s">
        <v>60</v>
      </c>
      <c r="D72" s="59"/>
      <c r="E72" s="59"/>
      <c r="F72" s="59"/>
      <c r="G72" s="59"/>
    </row>
    <row r="73" spans="1:7" ht="12.75">
      <c r="A73" s="8"/>
      <c r="B73" s="10"/>
      <c r="C73" s="35" t="s">
        <v>61</v>
      </c>
      <c r="D73" s="59"/>
      <c r="E73" s="59"/>
      <c r="F73" s="59"/>
      <c r="G73" s="59"/>
    </row>
    <row r="74" spans="1:7" ht="12.75">
      <c r="A74" s="8"/>
      <c r="B74" s="10"/>
      <c r="C74" s="35" t="s">
        <v>62</v>
      </c>
      <c r="D74" s="59"/>
      <c r="E74" s="59"/>
      <c r="F74" s="59"/>
      <c r="G74" s="59"/>
    </row>
    <row r="75" spans="1:7" ht="12.75">
      <c r="A75" s="8"/>
      <c r="B75" s="10"/>
      <c r="C75" s="37" t="s">
        <v>109</v>
      </c>
      <c r="D75" s="59"/>
      <c r="E75" s="59"/>
      <c r="F75" s="59"/>
      <c r="G75" s="59"/>
    </row>
    <row r="76" spans="1:7" ht="12.75">
      <c r="A76" s="8"/>
      <c r="B76" s="10"/>
      <c r="C76" s="38" t="s">
        <v>110</v>
      </c>
      <c r="D76" s="59"/>
      <c r="E76" s="59"/>
      <c r="F76" s="59"/>
      <c r="G76" s="59"/>
    </row>
    <row r="77" spans="1:7" ht="12.75">
      <c r="A77" s="8"/>
      <c r="B77" s="10"/>
      <c r="C77" s="38" t="s">
        <v>111</v>
      </c>
      <c r="D77" s="58"/>
      <c r="E77" s="58"/>
      <c r="F77" s="58"/>
      <c r="G77" s="58"/>
    </row>
    <row r="78" spans="1:7" ht="12.75">
      <c r="A78" s="8"/>
      <c r="B78" s="10"/>
      <c r="C78" s="35"/>
      <c r="D78" s="59"/>
      <c r="E78" s="59"/>
      <c r="F78" s="59"/>
      <c r="G78" s="59"/>
    </row>
    <row r="79" spans="1:7" ht="12.75">
      <c r="A79" s="5"/>
      <c r="B79" s="6" t="s">
        <v>20</v>
      </c>
      <c r="C79" s="43" t="s">
        <v>112</v>
      </c>
      <c r="D79" s="55">
        <f>SUM(D81:D86)</f>
        <v>0</v>
      </c>
      <c r="E79" s="55">
        <f>SUM(E81:E86)</f>
        <v>0</v>
      </c>
      <c r="F79" s="55"/>
      <c r="G79" s="55">
        <f>SUM(G81:G86)</f>
        <v>0</v>
      </c>
    </row>
    <row r="80" spans="1:7" ht="12.75">
      <c r="A80" s="8"/>
      <c r="B80" s="10"/>
      <c r="C80" s="37" t="s">
        <v>67</v>
      </c>
      <c r="D80" s="56"/>
      <c r="E80" s="56"/>
      <c r="F80" s="56"/>
      <c r="G80" s="56"/>
    </row>
    <row r="81" spans="1:7" ht="12.75">
      <c r="A81" s="8"/>
      <c r="B81" s="10"/>
      <c r="C81" s="37" t="s">
        <v>68</v>
      </c>
      <c r="D81" s="56"/>
      <c r="E81" s="56"/>
      <c r="F81" s="56"/>
      <c r="G81" s="56"/>
    </row>
    <row r="82" spans="1:7" ht="12.75">
      <c r="A82" s="8"/>
      <c r="B82" s="10"/>
      <c r="C82" s="37" t="s">
        <v>69</v>
      </c>
      <c r="D82" s="56"/>
      <c r="E82" s="56"/>
      <c r="F82" s="56"/>
      <c r="G82" s="56"/>
    </row>
    <row r="83" spans="1:7" ht="12.75">
      <c r="A83" s="8"/>
      <c r="B83" s="10"/>
      <c r="C83" s="37" t="s">
        <v>70</v>
      </c>
      <c r="D83" s="56"/>
      <c r="E83" s="56"/>
      <c r="F83" s="56"/>
      <c r="G83" s="56"/>
    </row>
    <row r="84" spans="1:7" ht="12.75">
      <c r="A84" s="8"/>
      <c r="B84" s="10"/>
      <c r="C84" s="35"/>
      <c r="D84" s="56"/>
      <c r="E84" s="56"/>
      <c r="F84" s="56"/>
      <c r="G84" s="56"/>
    </row>
    <row r="85" spans="1:7" ht="12.75">
      <c r="A85" s="8"/>
      <c r="B85" s="10"/>
      <c r="C85" s="40" t="s">
        <v>114</v>
      </c>
      <c r="D85" s="56"/>
      <c r="E85" s="56"/>
      <c r="F85" s="56"/>
      <c r="G85" s="56"/>
    </row>
    <row r="86" spans="1:7" ht="12.75">
      <c r="A86" s="8"/>
      <c r="B86" s="10"/>
      <c r="C86" s="35"/>
      <c r="D86" s="56"/>
      <c r="E86" s="56"/>
      <c r="F86" s="56"/>
      <c r="G86" s="56"/>
    </row>
    <row r="87" spans="1:7" ht="25.5">
      <c r="A87" s="8"/>
      <c r="B87" s="10"/>
      <c r="C87" s="20" t="s">
        <v>23</v>
      </c>
      <c r="D87" s="56"/>
      <c r="E87" s="56"/>
      <c r="F87" s="56"/>
      <c r="G87" s="56"/>
    </row>
    <row r="88" spans="1:7" ht="12.75">
      <c r="A88" s="8"/>
      <c r="B88" s="10"/>
      <c r="C88" s="19" t="s">
        <v>24</v>
      </c>
      <c r="D88" s="56">
        <f>SUM(D89:D90)</f>
        <v>0</v>
      </c>
      <c r="E88" s="56">
        <f>SUM(E89:E90)</f>
        <v>0</v>
      </c>
      <c r="F88" s="56"/>
      <c r="G88" s="56">
        <f>SUM(G89:G90)</f>
        <v>0</v>
      </c>
    </row>
    <row r="89" spans="1:7" ht="12.75">
      <c r="A89" s="8"/>
      <c r="B89" s="10"/>
      <c r="C89" s="37" t="s">
        <v>72</v>
      </c>
      <c r="D89" s="56"/>
      <c r="E89" s="56"/>
      <c r="F89" s="56"/>
      <c r="G89" s="56"/>
    </row>
    <row r="90" spans="1:7" ht="12.75">
      <c r="A90" s="8"/>
      <c r="B90" s="10"/>
      <c r="C90" s="37" t="s">
        <v>73</v>
      </c>
      <c r="D90" s="56"/>
      <c r="E90" s="56"/>
      <c r="F90" s="56"/>
      <c r="G90" s="56"/>
    </row>
    <row r="91" spans="1:7" ht="12.75">
      <c r="A91" s="8" t="e">
        <f>IF(#REF!-#REF!=0,"",#REF!-#REF!)</f>
        <v>#REF!</v>
      </c>
      <c r="B91" s="10"/>
      <c r="C91" s="19" t="s">
        <v>116</v>
      </c>
      <c r="D91" s="56"/>
      <c r="E91" s="56"/>
      <c r="F91" s="56"/>
      <c r="G91" s="56"/>
    </row>
    <row r="92" spans="1:7" ht="12.75">
      <c r="A92" s="5"/>
      <c r="B92" s="6" t="s">
        <v>115</v>
      </c>
      <c r="C92" s="43" t="s">
        <v>117</v>
      </c>
      <c r="D92" s="55"/>
      <c r="E92" s="55"/>
      <c r="F92" s="55"/>
      <c r="G92" s="55"/>
    </row>
    <row r="93" spans="1:7" ht="12.75">
      <c r="A93" s="204"/>
      <c r="B93" s="205"/>
      <c r="C93" s="206" t="s">
        <v>118</v>
      </c>
      <c r="D93" s="207">
        <f>SUM(D7,D92)</f>
        <v>0</v>
      </c>
      <c r="E93" s="207">
        <f>SUM(E7,E92)</f>
        <v>0</v>
      </c>
      <c r="F93" s="207"/>
      <c r="G93" s="207">
        <f>SUM(G7,G92)</f>
        <v>0</v>
      </c>
    </row>
    <row r="94" spans="1:7" ht="12.75">
      <c r="A94" s="204"/>
      <c r="B94" s="205" t="s">
        <v>3</v>
      </c>
      <c r="C94" s="206" t="s">
        <v>188</v>
      </c>
      <c r="D94" s="207">
        <v>0</v>
      </c>
      <c r="E94" s="207">
        <v>0</v>
      </c>
      <c r="F94" s="207"/>
      <c r="G94" s="207">
        <v>0</v>
      </c>
    </row>
    <row r="95" spans="1:7" ht="12.75">
      <c r="A95" s="204"/>
      <c r="B95" s="205" t="s">
        <v>4</v>
      </c>
      <c r="C95" s="206" t="s">
        <v>189</v>
      </c>
      <c r="D95" s="207">
        <v>0</v>
      </c>
      <c r="E95" s="207">
        <v>0</v>
      </c>
      <c r="F95" s="207"/>
      <c r="G95" s="207">
        <v>0</v>
      </c>
    </row>
    <row r="96" spans="1:7" ht="12.75">
      <c r="A96" s="204"/>
      <c r="B96" s="205" t="s">
        <v>10</v>
      </c>
      <c r="C96" s="206" t="s">
        <v>190</v>
      </c>
      <c r="D96" s="207">
        <v>0</v>
      </c>
      <c r="E96" s="207">
        <v>0</v>
      </c>
      <c r="F96" s="207"/>
      <c r="G96" s="207">
        <v>0</v>
      </c>
    </row>
    <row r="97" spans="1:7" ht="12.75">
      <c r="A97" s="258" t="s">
        <v>8</v>
      </c>
      <c r="B97" s="259"/>
      <c r="C97" s="12" t="s">
        <v>28</v>
      </c>
      <c r="D97" s="54">
        <f>D98+D106+D118</f>
        <v>0</v>
      </c>
      <c r="E97" s="54">
        <f>E98+E106+E118</f>
        <v>0</v>
      </c>
      <c r="F97" s="54"/>
      <c r="G97" s="54">
        <f>G98+G106+G118</f>
        <v>0</v>
      </c>
    </row>
    <row r="98" spans="1:7" ht="12.75">
      <c r="A98" s="5"/>
      <c r="B98" s="6" t="s">
        <v>3</v>
      </c>
      <c r="C98" s="7" t="s">
        <v>119</v>
      </c>
      <c r="D98" s="55">
        <f>+D99+D100</f>
        <v>0</v>
      </c>
      <c r="E98" s="55">
        <f>+E99+E100</f>
        <v>0</v>
      </c>
      <c r="F98" s="55"/>
      <c r="G98" s="55">
        <f>+G99+G100</f>
        <v>0</v>
      </c>
    </row>
    <row r="99" spans="1:7" ht="12.75">
      <c r="A99" s="21"/>
      <c r="B99" s="22" t="s">
        <v>26</v>
      </c>
      <c r="C99" s="23" t="s">
        <v>25</v>
      </c>
      <c r="D99" s="61"/>
      <c r="E99" s="61"/>
      <c r="F99" s="61"/>
      <c r="G99" s="61"/>
    </row>
    <row r="100" spans="1:7" ht="12.75">
      <c r="A100" s="21"/>
      <c r="B100" s="22" t="s">
        <v>27</v>
      </c>
      <c r="C100" s="25" t="s">
        <v>11</v>
      </c>
      <c r="D100" s="61">
        <f>SUM(D101:D104)</f>
        <v>0</v>
      </c>
      <c r="E100" s="61">
        <f>SUM(E101:E104)</f>
        <v>0</v>
      </c>
      <c r="F100" s="61"/>
      <c r="G100" s="61">
        <f>SUM(G101:G104)</f>
        <v>0</v>
      </c>
    </row>
    <row r="101" spans="1:7" ht="12.75">
      <c r="A101" s="13"/>
      <c r="B101" s="9"/>
      <c r="C101" s="37" t="s">
        <v>74</v>
      </c>
      <c r="D101" s="59"/>
      <c r="E101" s="59"/>
      <c r="F101" s="59"/>
      <c r="G101" s="59"/>
    </row>
    <row r="102" spans="1:7" ht="12.75">
      <c r="A102" s="13"/>
      <c r="B102" s="9"/>
      <c r="C102" s="37" t="s">
        <v>75</v>
      </c>
      <c r="D102" s="59"/>
      <c r="E102" s="59"/>
      <c r="F102" s="59"/>
      <c r="G102" s="59"/>
    </row>
    <row r="103" spans="1:7" ht="12.75">
      <c r="A103" s="13"/>
      <c r="B103" s="9"/>
      <c r="C103" s="37" t="s">
        <v>76</v>
      </c>
      <c r="D103" s="59"/>
      <c r="E103" s="59"/>
      <c r="F103" s="59"/>
      <c r="G103" s="59"/>
    </row>
    <row r="104" spans="1:7" ht="12.75">
      <c r="A104" s="13"/>
      <c r="B104" s="9"/>
      <c r="C104" s="37" t="s">
        <v>77</v>
      </c>
      <c r="D104" s="59"/>
      <c r="E104" s="59"/>
      <c r="F104" s="59"/>
      <c r="G104" s="59"/>
    </row>
    <row r="105" spans="1:7" ht="12.75">
      <c r="A105" s="13"/>
      <c r="B105" s="9"/>
      <c r="C105" s="39"/>
      <c r="D105" s="59"/>
      <c r="E105" s="59"/>
      <c r="F105" s="59"/>
      <c r="G105" s="59"/>
    </row>
    <row r="106" spans="1:7" ht="12.75">
      <c r="A106" s="5"/>
      <c r="B106" s="6" t="s">
        <v>4</v>
      </c>
      <c r="C106" s="7" t="s">
        <v>120</v>
      </c>
      <c r="D106" s="55">
        <f>+D107+D112</f>
        <v>0</v>
      </c>
      <c r="E106" s="55">
        <f>+E107+E112</f>
        <v>0</v>
      </c>
      <c r="F106" s="55"/>
      <c r="G106" s="55">
        <f>+G107+G112</f>
        <v>0</v>
      </c>
    </row>
    <row r="107" spans="1:7" ht="12.75">
      <c r="A107" s="21"/>
      <c r="B107" s="22" t="s">
        <v>29</v>
      </c>
      <c r="C107" s="23" t="s">
        <v>30</v>
      </c>
      <c r="D107" s="61">
        <f>SUM(D108:D111)</f>
        <v>0</v>
      </c>
      <c r="E107" s="61">
        <f>SUM(E108:E111)</f>
        <v>0</v>
      </c>
      <c r="F107" s="61"/>
      <c r="G107" s="61">
        <f>SUM(G108:G111)</f>
        <v>0</v>
      </c>
    </row>
    <row r="108" spans="1:7" ht="12.75">
      <c r="A108" s="21"/>
      <c r="B108" s="22"/>
      <c r="C108" s="37" t="s">
        <v>78</v>
      </c>
      <c r="D108" s="61"/>
      <c r="E108" s="61"/>
      <c r="F108" s="61"/>
      <c r="G108" s="61"/>
    </row>
    <row r="109" spans="1:7" ht="12.75">
      <c r="A109" s="21"/>
      <c r="B109" s="22"/>
      <c r="C109" s="37"/>
      <c r="D109" s="61"/>
      <c r="E109" s="61"/>
      <c r="F109" s="61"/>
      <c r="G109" s="61"/>
    </row>
    <row r="110" spans="1:7" ht="12.75">
      <c r="A110" s="21"/>
      <c r="B110" s="22"/>
      <c r="C110" s="39"/>
      <c r="D110" s="61"/>
      <c r="E110" s="61"/>
      <c r="F110" s="61"/>
      <c r="G110" s="61"/>
    </row>
    <row r="111" spans="1:7" ht="12.75">
      <c r="A111" s="21"/>
      <c r="B111" s="22"/>
      <c r="C111" s="39"/>
      <c r="D111" s="61"/>
      <c r="E111" s="61"/>
      <c r="F111" s="61"/>
      <c r="G111" s="61"/>
    </row>
    <row r="112" spans="1:7" ht="12.75">
      <c r="A112" s="21"/>
      <c r="B112" s="22" t="s">
        <v>31</v>
      </c>
      <c r="C112" s="23" t="s">
        <v>9</v>
      </c>
      <c r="D112" s="61">
        <f>SUM(D113:D117)</f>
        <v>0</v>
      </c>
      <c r="E112" s="61">
        <f>SUM(E113:E117)</f>
        <v>0</v>
      </c>
      <c r="F112" s="61"/>
      <c r="G112" s="61">
        <f>SUM(G113:G117)</f>
        <v>0</v>
      </c>
    </row>
    <row r="113" spans="1:7" ht="12.75">
      <c r="A113" s="21"/>
      <c r="B113" s="42" t="s">
        <v>121</v>
      </c>
      <c r="C113" s="37" t="s">
        <v>122</v>
      </c>
      <c r="D113" s="61"/>
      <c r="E113" s="61"/>
      <c r="F113" s="61"/>
      <c r="G113" s="61"/>
    </row>
    <row r="114" spans="1:7" ht="12.75">
      <c r="A114" s="21"/>
      <c r="B114" s="42" t="s">
        <v>123</v>
      </c>
      <c r="C114" s="37" t="s">
        <v>302</v>
      </c>
      <c r="D114" s="61"/>
      <c r="E114" s="61"/>
      <c r="F114" s="61"/>
      <c r="G114" s="61"/>
    </row>
    <row r="115" spans="1:7" ht="12.75">
      <c r="A115" s="21"/>
      <c r="B115" s="42" t="s">
        <v>301</v>
      </c>
      <c r="C115" s="37" t="s">
        <v>124</v>
      </c>
      <c r="D115" s="61"/>
      <c r="E115" s="61"/>
      <c r="F115" s="61"/>
      <c r="G115" s="61"/>
    </row>
    <row r="116" spans="1:7" ht="12.75">
      <c r="A116" s="21"/>
      <c r="B116" s="42" t="s">
        <v>328</v>
      </c>
      <c r="C116" s="37" t="s">
        <v>330</v>
      </c>
      <c r="D116" s="61"/>
      <c r="E116" s="61"/>
      <c r="F116" s="61"/>
      <c r="G116" s="61"/>
    </row>
    <row r="117" spans="1:7" ht="12.75">
      <c r="A117" s="21"/>
      <c r="B117" s="42" t="s">
        <v>329</v>
      </c>
      <c r="C117" s="37"/>
      <c r="D117" s="61"/>
      <c r="E117" s="61"/>
      <c r="F117" s="61"/>
      <c r="G117" s="61"/>
    </row>
    <row r="118" spans="1:7" ht="12.75">
      <c r="A118" s="5"/>
      <c r="B118" s="6" t="s">
        <v>10</v>
      </c>
      <c r="C118" s="7" t="s">
        <v>125</v>
      </c>
      <c r="D118" s="55">
        <f>SUM(D119:D123)</f>
        <v>0</v>
      </c>
      <c r="E118" s="55">
        <f>SUM(E119:E123)</f>
        <v>0</v>
      </c>
      <c r="F118" s="55"/>
      <c r="G118" s="55">
        <f>SUM(G119:G123)</f>
        <v>0</v>
      </c>
    </row>
    <row r="119" spans="1:7" ht="12.75">
      <c r="A119" s="21"/>
      <c r="B119" s="22"/>
      <c r="C119" s="37" t="s">
        <v>67</v>
      </c>
      <c r="D119" s="61"/>
      <c r="E119" s="61"/>
      <c r="F119" s="61"/>
      <c r="G119" s="61"/>
    </row>
    <row r="120" spans="1:7" ht="12.75">
      <c r="A120" s="21"/>
      <c r="B120" s="22"/>
      <c r="C120" s="37" t="s">
        <v>68</v>
      </c>
      <c r="D120" s="61"/>
      <c r="E120" s="61"/>
      <c r="F120" s="61"/>
      <c r="G120" s="61"/>
    </row>
    <row r="121" spans="1:7" ht="12.75">
      <c r="A121" s="21"/>
      <c r="B121" s="22"/>
      <c r="C121" s="37" t="s">
        <v>69</v>
      </c>
      <c r="D121" s="61"/>
      <c r="E121" s="61"/>
      <c r="F121" s="61"/>
      <c r="G121" s="61"/>
    </row>
    <row r="122" spans="1:7" ht="12.75">
      <c r="A122" s="21"/>
      <c r="B122" s="22"/>
      <c r="C122" s="37" t="s">
        <v>89</v>
      </c>
      <c r="D122" s="61"/>
      <c r="E122" s="61"/>
      <c r="F122" s="61"/>
      <c r="G122" s="61"/>
    </row>
    <row r="123" spans="1:7" ht="12.75">
      <c r="A123" s="21"/>
      <c r="B123" s="22"/>
      <c r="C123" s="37" t="s">
        <v>71</v>
      </c>
      <c r="D123" s="61"/>
      <c r="E123" s="61"/>
      <c r="F123" s="61"/>
      <c r="G123" s="61"/>
    </row>
    <row r="124" spans="1:7" ht="25.5">
      <c r="A124" s="21"/>
      <c r="B124" s="22" t="s">
        <v>14</v>
      </c>
      <c r="C124" s="20" t="s">
        <v>32</v>
      </c>
      <c r="D124" s="61">
        <f>SUM(D126:D126)</f>
        <v>0</v>
      </c>
      <c r="E124" s="61">
        <f>SUM(E126:E126)</f>
        <v>0</v>
      </c>
      <c r="F124" s="61"/>
      <c r="G124" s="61">
        <f>SUM(G126:G126)</f>
        <v>0</v>
      </c>
    </row>
    <row r="125" spans="1:7" ht="12.75">
      <c r="A125" s="21"/>
      <c r="B125" s="22"/>
      <c r="C125" s="38" t="s">
        <v>64</v>
      </c>
      <c r="D125" s="61"/>
      <c r="E125" s="61"/>
      <c r="F125" s="61"/>
      <c r="G125" s="61"/>
    </row>
    <row r="126" spans="1:7" ht="12.75">
      <c r="A126" s="21"/>
      <c r="B126" s="22"/>
      <c r="C126" s="37" t="s">
        <v>63</v>
      </c>
      <c r="D126" s="61"/>
      <c r="E126" s="61"/>
      <c r="F126" s="61"/>
      <c r="G126" s="61"/>
    </row>
    <row r="127" spans="1:7" ht="12.75">
      <c r="A127" s="21"/>
      <c r="B127" s="22"/>
      <c r="C127" s="37"/>
      <c r="D127" s="61"/>
      <c r="E127" s="61"/>
      <c r="F127" s="61"/>
      <c r="G127" s="61"/>
    </row>
    <row r="128" spans="1:7" ht="12.75">
      <c r="A128" s="8" t="e">
        <f>IF(#REF!-#REF!=0,"",#REF!-#REF!)</f>
        <v>#REF!</v>
      </c>
      <c r="B128" s="10"/>
      <c r="C128" s="19"/>
      <c r="D128" s="56"/>
      <c r="E128" s="56"/>
      <c r="F128" s="56"/>
      <c r="G128" s="56"/>
    </row>
    <row r="129" spans="1:7" ht="15">
      <c r="A129" s="45"/>
      <c r="B129" s="256" t="s">
        <v>126</v>
      </c>
      <c r="C129" s="257"/>
      <c r="D129" s="62">
        <f>SUM(D97)</f>
        <v>0</v>
      </c>
      <c r="E129" s="62">
        <f>SUM(E97)</f>
        <v>0</v>
      </c>
      <c r="F129" s="62"/>
      <c r="G129" s="62">
        <f>SUM(G97)</f>
        <v>0</v>
      </c>
    </row>
    <row r="130" spans="1:7" ht="15" thickBot="1">
      <c r="A130" s="46"/>
      <c r="B130" s="47" t="s">
        <v>20</v>
      </c>
      <c r="C130" s="48" t="s">
        <v>303</v>
      </c>
      <c r="D130" s="49"/>
      <c r="E130" s="49"/>
      <c r="F130" s="49"/>
      <c r="G130" s="49"/>
    </row>
    <row r="131" spans="1:7" ht="14.25">
      <c r="A131" s="50"/>
      <c r="B131" s="51"/>
      <c r="C131" s="52" t="s">
        <v>127</v>
      </c>
      <c r="D131" s="63">
        <f>SUM(D129:D130)</f>
        <v>0</v>
      </c>
      <c r="E131" s="63">
        <f>SUM(E129:E130)</f>
        <v>0</v>
      </c>
      <c r="F131" s="63"/>
      <c r="G131" s="63">
        <f>SUM(G129:G130)</f>
        <v>0</v>
      </c>
    </row>
    <row r="132" spans="1:7" ht="14.25">
      <c r="A132" s="208"/>
      <c r="B132" s="209" t="s">
        <v>3</v>
      </c>
      <c r="C132" s="210" t="s">
        <v>188</v>
      </c>
      <c r="D132" s="211">
        <v>0</v>
      </c>
      <c r="E132" s="211">
        <v>0</v>
      </c>
      <c r="F132" s="211"/>
      <c r="G132" s="211">
        <v>0</v>
      </c>
    </row>
    <row r="133" spans="1:7" ht="14.25">
      <c r="A133" s="208"/>
      <c r="B133" s="209" t="s">
        <v>4</v>
      </c>
      <c r="C133" s="210" t="s">
        <v>189</v>
      </c>
      <c r="D133" s="211">
        <v>0</v>
      </c>
      <c r="E133" s="211">
        <v>0</v>
      </c>
      <c r="F133" s="211"/>
      <c r="G133" s="211">
        <v>0</v>
      </c>
    </row>
    <row r="134" spans="1:7" ht="15" thickBot="1">
      <c r="A134" s="212"/>
      <c r="B134" s="213" t="s">
        <v>10</v>
      </c>
      <c r="C134" s="214" t="s">
        <v>190</v>
      </c>
      <c r="D134" s="215">
        <v>0</v>
      </c>
      <c r="E134" s="215">
        <v>0</v>
      </c>
      <c r="F134" s="215"/>
      <c r="G134" s="215">
        <v>0</v>
      </c>
    </row>
    <row r="135" spans="1:7" ht="15.75" thickBot="1" thickTop="1">
      <c r="A135" s="260" t="s">
        <v>130</v>
      </c>
      <c r="B135" s="261"/>
      <c r="C135" s="261"/>
      <c r="D135" s="53">
        <f>SUM(D7,D131)</f>
        <v>0</v>
      </c>
      <c r="E135" s="53">
        <f>SUM(E7,E131)</f>
        <v>0</v>
      </c>
      <c r="F135" s="53"/>
      <c r="G135" s="53">
        <f>SUM(G7,G131)</f>
        <v>0</v>
      </c>
    </row>
    <row r="136" spans="1:7" ht="29.25" customHeight="1" thickBot="1" thickTop="1">
      <c r="A136" s="272" t="s">
        <v>85</v>
      </c>
      <c r="B136" s="273"/>
      <c r="C136" s="274"/>
      <c r="D136" s="53"/>
      <c r="E136" s="53"/>
      <c r="F136" s="53"/>
      <c r="G136" s="53"/>
    </row>
    <row r="137" spans="1:7" ht="13.5" thickTop="1">
      <c r="A137" s="194" t="s">
        <v>128</v>
      </c>
      <c r="B137" s="195"/>
      <c r="C137" s="195"/>
      <c r="D137" s="196">
        <v>46932</v>
      </c>
      <c r="E137" s="196">
        <v>420</v>
      </c>
      <c r="F137" s="196">
        <v>4327</v>
      </c>
      <c r="G137" s="196">
        <f>SUM(D137:F137)</f>
        <v>51679</v>
      </c>
    </row>
    <row r="138" spans="1:7" ht="12.75">
      <c r="A138" s="258"/>
      <c r="B138" s="259"/>
      <c r="C138" s="12" t="s">
        <v>13</v>
      </c>
      <c r="D138" s="54">
        <f>SUM(D139:D140)</f>
        <v>0</v>
      </c>
      <c r="E138" s="54">
        <f>SUM(E139:E140)</f>
        <v>0</v>
      </c>
      <c r="F138" s="54"/>
      <c r="G138" s="54">
        <f>SUM(G139:G140)</f>
        <v>0</v>
      </c>
    </row>
    <row r="139" spans="1:7" ht="12.75">
      <c r="A139" s="5"/>
      <c r="B139" s="6" t="s">
        <v>3</v>
      </c>
      <c r="C139" s="7" t="s">
        <v>34</v>
      </c>
      <c r="D139" s="55"/>
      <c r="E139" s="55"/>
      <c r="F139" s="55"/>
      <c r="G139" s="55"/>
    </row>
    <row r="140" spans="1:7" ht="12.75">
      <c r="A140" s="5"/>
      <c r="B140" s="6" t="s">
        <v>4</v>
      </c>
      <c r="C140" s="7" t="s">
        <v>35</v>
      </c>
      <c r="D140" s="55"/>
      <c r="E140" s="55"/>
      <c r="F140" s="55"/>
      <c r="G140" s="55"/>
    </row>
    <row r="141" spans="1:7" ht="12.75">
      <c r="A141" s="258"/>
      <c r="B141" s="259"/>
      <c r="C141" s="12" t="s">
        <v>36</v>
      </c>
      <c r="D141" s="54">
        <f>SUM(D142:D142)</f>
        <v>0</v>
      </c>
      <c r="E141" s="54">
        <f>SUM(E142:E142)</f>
        <v>0</v>
      </c>
      <c r="F141" s="54"/>
      <c r="G141" s="54">
        <f>SUM(G142:G142)</f>
        <v>0</v>
      </c>
    </row>
    <row r="142" spans="1:7" ht="25.5">
      <c r="A142" s="5"/>
      <c r="B142" s="6"/>
      <c r="C142" s="26" t="s">
        <v>37</v>
      </c>
      <c r="D142" s="55"/>
      <c r="E142" s="55"/>
      <c r="F142" s="55"/>
      <c r="G142" s="55"/>
    </row>
    <row r="143" spans="1:7" ht="13.5" thickBot="1">
      <c r="A143" s="8"/>
      <c r="B143" s="10"/>
      <c r="C143" s="19"/>
      <c r="D143" s="56"/>
      <c r="E143" s="56"/>
      <c r="F143" s="56"/>
      <c r="G143" s="56"/>
    </row>
    <row r="144" spans="1:7" ht="15.75" thickBot="1" thickTop="1">
      <c r="A144" s="260" t="s">
        <v>129</v>
      </c>
      <c r="B144" s="261"/>
      <c r="C144" s="261"/>
      <c r="D144" s="53">
        <f>SUM(D138,D141,D137)</f>
        <v>46932</v>
      </c>
      <c r="E144" s="53">
        <f>SUM(E138,E141,E137)</f>
        <v>420</v>
      </c>
      <c r="F144" s="53">
        <f>SUM(F138,F141,F137)</f>
        <v>4327</v>
      </c>
      <c r="G144" s="53">
        <f>SUM(G138,G141,G137)</f>
        <v>51679</v>
      </c>
    </row>
    <row r="145" spans="1:7" ht="14.25" thickBot="1" thickTop="1">
      <c r="A145" s="8" t="e">
        <f>IF(#REF!-#REF!=0,"",#REF!-#REF!)</f>
        <v>#REF!</v>
      </c>
      <c r="B145" s="10"/>
      <c r="C145" s="19"/>
      <c r="D145" s="56"/>
      <c r="E145" s="56"/>
      <c r="F145" s="56"/>
      <c r="G145" s="56"/>
    </row>
    <row r="146" spans="1:7" ht="15.75" thickBot="1" thickTop="1">
      <c r="A146" s="254" t="s">
        <v>12</v>
      </c>
      <c r="B146" s="255"/>
      <c r="C146" s="255"/>
      <c r="D146" s="64">
        <f>SUM(D135,D144)</f>
        <v>46932</v>
      </c>
      <c r="E146" s="64">
        <f>SUM(E135,E144)</f>
        <v>420</v>
      </c>
      <c r="F146" s="64">
        <f>SUM(F135,F144)</f>
        <v>4327</v>
      </c>
      <c r="G146" s="64">
        <f>SUM(G135,G144)</f>
        <v>51679</v>
      </c>
    </row>
  </sheetData>
  <sheetProtection/>
  <mergeCells count="17">
    <mergeCell ref="A141:B141"/>
    <mergeCell ref="A144:C144"/>
    <mergeCell ref="A146:C146"/>
    <mergeCell ref="A97:B97"/>
    <mergeCell ref="B129:C129"/>
    <mergeCell ref="A135:C135"/>
    <mergeCell ref="A136:C136"/>
    <mergeCell ref="A138:B138"/>
    <mergeCell ref="A7:B7"/>
    <mergeCell ref="A5:C6"/>
    <mergeCell ref="D5:D6"/>
    <mergeCell ref="E5:E6"/>
    <mergeCell ref="G5:G6"/>
    <mergeCell ref="A1:G1"/>
    <mergeCell ref="A2:G2"/>
    <mergeCell ref="A3:G3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headerFooter>
    <oddHeader>&amp;R2.e számú melléklet</oddHeader>
  </headerFooter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37"/>
  <sheetViews>
    <sheetView zoomScalePageLayoutView="0" workbookViewId="0" topLeftCell="A13">
      <selection activeCell="I39" sqref="I39"/>
    </sheetView>
  </sheetViews>
  <sheetFormatPr defaultColWidth="9.140625" defaultRowHeight="12.75"/>
  <cols>
    <col min="1" max="1" width="4.28125" style="111" customWidth="1"/>
    <col min="2" max="2" width="3.7109375" style="111" customWidth="1"/>
    <col min="3" max="3" width="45.140625" style="112" customWidth="1"/>
    <col min="4" max="7" width="10.421875" style="113" customWidth="1"/>
    <col min="8" max="16384" width="9.140625" style="112" customWidth="1"/>
  </cols>
  <sheetData>
    <row r="1" spans="3:7" ht="12.75">
      <c r="C1" s="283"/>
      <c r="D1" s="283"/>
      <c r="E1" s="283" t="s">
        <v>306</v>
      </c>
      <c r="F1" s="283"/>
      <c r="G1" s="283"/>
    </row>
    <row r="3" spans="1:7" ht="15.75" customHeight="1">
      <c r="A3" s="285" t="s">
        <v>304</v>
      </c>
      <c r="B3" s="285"/>
      <c r="C3" s="285"/>
      <c r="D3" s="285"/>
      <c r="E3" s="285"/>
      <c r="F3" s="285"/>
      <c r="G3" s="285"/>
    </row>
    <row r="4" spans="1:7" ht="15.75" customHeight="1">
      <c r="A4" s="286" t="s">
        <v>183</v>
      </c>
      <c r="B4" s="286"/>
      <c r="C4" s="286"/>
      <c r="D4" s="286"/>
      <c r="E4" s="286"/>
      <c r="F4" s="286"/>
      <c r="G4" s="286"/>
    </row>
    <row r="5" spans="1:7" ht="15.75" customHeight="1">
      <c r="A5" s="285" t="s">
        <v>367</v>
      </c>
      <c r="B5" s="285"/>
      <c r="C5" s="285"/>
      <c r="D5" s="285"/>
      <c r="E5" s="285"/>
      <c r="F5" s="285"/>
      <c r="G5" s="285"/>
    </row>
    <row r="6" spans="1:7" ht="15.75" customHeight="1">
      <c r="A6" s="291"/>
      <c r="B6" s="291"/>
      <c r="C6" s="291"/>
      <c r="D6" s="291"/>
      <c r="E6" s="112"/>
      <c r="F6" s="112"/>
      <c r="G6" s="112"/>
    </row>
    <row r="7" spans="1:7" ht="15.75" customHeight="1" thickBot="1">
      <c r="A7" s="300"/>
      <c r="B7" s="300"/>
      <c r="C7" s="300"/>
      <c r="G7" s="113" t="s">
        <v>184</v>
      </c>
    </row>
    <row r="8" spans="1:7" s="116" customFormat="1" ht="54.75" customHeight="1" thickBot="1">
      <c r="A8" s="114" t="s">
        <v>185</v>
      </c>
      <c r="B8" s="287"/>
      <c r="C8" s="288"/>
      <c r="D8" s="115" t="s">
        <v>358</v>
      </c>
      <c r="E8" s="115" t="s">
        <v>363</v>
      </c>
      <c r="F8" s="115" t="s">
        <v>345</v>
      </c>
      <c r="G8" s="115" t="s">
        <v>360</v>
      </c>
    </row>
    <row r="9" spans="1:7" s="117" customFormat="1" ht="18" customHeight="1">
      <c r="A9" s="280" t="s">
        <v>186</v>
      </c>
      <c r="B9" s="281"/>
      <c r="C9" s="281"/>
      <c r="D9" s="281"/>
      <c r="E9" s="281"/>
      <c r="F9" s="281"/>
      <c r="G9" s="281"/>
    </row>
    <row r="10" spans="1:7" s="117" customFormat="1" ht="18" customHeight="1">
      <c r="A10" s="118" t="s">
        <v>3</v>
      </c>
      <c r="B10" s="284" t="s">
        <v>187</v>
      </c>
      <c r="C10" s="284"/>
      <c r="D10" s="119">
        <f>SUM('3.a melléklet'!D10,'3.b melléklet'!D10,'3.c melléklet'!D10,'3.d melléklet'!D10,'3.e melléklet'!D10)</f>
        <v>209240</v>
      </c>
      <c r="E10" s="119">
        <f>SUM('3.a melléklet'!E10,'3.b melléklet'!E10,'3.c melléklet'!E10,'3.d melléklet'!E10,'3.e melléklet'!E10)</f>
        <v>4003</v>
      </c>
      <c r="F10" s="119">
        <f>SUM('3.a melléklet'!F10,'3.b melléklet'!F10,'3.c melléklet'!F10,'3.d melléklet'!F10,'3.e melléklet'!F10)</f>
        <v>9144</v>
      </c>
      <c r="G10" s="119">
        <f>SUM('3.a melléklet'!G10,'3.b melléklet'!G10,'3.c melléklet'!G10,'3.d melléklet'!G10,'3.e melléklet'!G10)</f>
        <v>222387</v>
      </c>
    </row>
    <row r="11" spans="1:7" s="117" customFormat="1" ht="18" customHeight="1">
      <c r="A11" s="118" t="s">
        <v>4</v>
      </c>
      <c r="B11" s="282" t="s">
        <v>191</v>
      </c>
      <c r="C11" s="282"/>
      <c r="D11" s="119">
        <f>SUM('3.a melléklet'!D11,'3.b melléklet'!D11,'3.c melléklet'!D11,'3.d melléklet'!D11,'3.e melléklet'!D11)</f>
        <v>46344</v>
      </c>
      <c r="E11" s="119">
        <f>SUM('3.a melléklet'!E11,'3.b melléklet'!E11,'3.c melléklet'!E11,'3.d melléklet'!E11,'3.e melléklet'!E11)</f>
        <v>1104</v>
      </c>
      <c r="F11" s="119">
        <f>SUM('3.a melléklet'!F11,'3.b melléklet'!F11,'3.c melléklet'!F11,'3.d melléklet'!F11,'3.e melléklet'!F11)</f>
        <v>2388</v>
      </c>
      <c r="G11" s="119">
        <f>SUM('3.a melléklet'!G11,'3.b melléklet'!G11,'3.c melléklet'!G11,'3.d melléklet'!G11,'3.e melléklet'!G11)</f>
        <v>49836</v>
      </c>
    </row>
    <row r="12" spans="1:7" s="117" customFormat="1" ht="18" customHeight="1">
      <c r="A12" s="118" t="s">
        <v>10</v>
      </c>
      <c r="B12" s="282" t="s">
        <v>192</v>
      </c>
      <c r="C12" s="282"/>
      <c r="D12" s="119">
        <f>SUM('3.a melléklet'!D12,'3.b melléklet'!D12,'3.c melléklet'!D12,'3.d melléklet'!D12,'3.e melléklet'!D12)</f>
        <v>213979</v>
      </c>
      <c r="E12" s="119">
        <f>SUM('3.a melléklet'!E12,'3.b melléklet'!E12,'3.c melléklet'!E12,'3.d melléklet'!E12,'3.e melléklet'!E12)</f>
        <v>30091</v>
      </c>
      <c r="F12" s="119">
        <f>SUM('3.a melléklet'!F12,'3.b melléklet'!F12,'3.c melléklet'!F12,'3.d melléklet'!F12,'3.e melléklet'!F12)</f>
        <v>28436</v>
      </c>
      <c r="G12" s="119">
        <f>SUM('3.a melléklet'!G12,'3.b melléklet'!G12,'3.c melléklet'!G12,'3.d melléklet'!G12,'3.e melléklet'!G12)</f>
        <v>272506</v>
      </c>
    </row>
    <row r="13" spans="1:7" s="117" customFormat="1" ht="18" customHeight="1">
      <c r="A13" s="118" t="s">
        <v>20</v>
      </c>
      <c r="B13" s="284" t="s">
        <v>193</v>
      </c>
      <c r="C13" s="284"/>
      <c r="D13" s="119">
        <f>SUM('3.a melléklet'!D13,'3.b melléklet'!D13,'3.c melléklet'!D13,'3.d melléklet'!D13,'3.e melléklet'!D13)</f>
        <v>0</v>
      </c>
      <c r="E13" s="119">
        <f>SUM('3.a melléklet'!E13,'3.b melléklet'!E13,'3.c melléklet'!E13,'3.d melléklet'!E13,'3.e melléklet'!E13)</f>
        <v>0</v>
      </c>
      <c r="F13" s="119"/>
      <c r="G13" s="119">
        <f>SUM('3.a melléklet'!G13,'3.b melléklet'!G13,'3.c melléklet'!G13,'3.d melléklet'!G13,'3.e melléklet'!G13)</f>
        <v>0</v>
      </c>
    </row>
    <row r="14" spans="1:7" s="117" customFormat="1" ht="18" customHeight="1">
      <c r="A14" s="118" t="s">
        <v>115</v>
      </c>
      <c r="B14" s="282" t="s">
        <v>194</v>
      </c>
      <c r="C14" s="282"/>
      <c r="D14" s="119">
        <f>SUM('3.a melléklet'!D14,'3.b melléklet'!D14,'3.c melléklet'!D14,'3.d melléklet'!D14,'3.e melléklet'!D14)</f>
        <v>90830</v>
      </c>
      <c r="E14" s="119">
        <f>SUM('3.a melléklet'!E14,'3.b melléklet'!E14,'3.c melléklet'!E14,'3.d melléklet'!E14,'3.e melléklet'!E14)</f>
        <v>0</v>
      </c>
      <c r="F14" s="119"/>
      <c r="G14" s="119">
        <f>SUM('3.a melléklet'!G14,'3.b melléklet'!G14,'3.c melléklet'!G14,'3.d melléklet'!G14,'3.e melléklet'!G14)</f>
        <v>109234</v>
      </c>
    </row>
    <row r="15" spans="1:7" s="117" customFormat="1" ht="18" customHeight="1">
      <c r="A15" s="122"/>
      <c r="B15" s="123"/>
      <c r="C15" s="124" t="s">
        <v>195</v>
      </c>
      <c r="D15" s="125">
        <f>SUM('3.a melléklet'!D15,'3.b melléklet'!D15,'3.c melléklet'!D15,'3.d melléklet'!D15,'3.e melléklet'!D15)</f>
        <v>0</v>
      </c>
      <c r="E15" s="125">
        <f>SUM('3.a melléklet'!E15,'3.b melléklet'!E15,'3.c melléklet'!E15,'3.d melléklet'!E15,'3.e melléklet'!E15)</f>
        <v>0</v>
      </c>
      <c r="F15" s="125"/>
      <c r="G15" s="125">
        <f>SUM('3.a melléklet'!G15,'3.b melléklet'!G15,'3.c melléklet'!G15,'3.d melléklet'!G15,'3.e melléklet'!G15)</f>
        <v>0</v>
      </c>
    </row>
    <row r="16" spans="1:7" s="117" customFormat="1" ht="18" customHeight="1">
      <c r="A16" s="122"/>
      <c r="B16" s="126"/>
      <c r="C16" s="124" t="s">
        <v>196</v>
      </c>
      <c r="D16" s="125">
        <f>SUM('3.a melléklet'!D16,'3.b melléklet'!D16,'3.c melléklet'!D16,'3.d melléklet'!D16,'3.e melléklet'!D16)</f>
        <v>1540</v>
      </c>
      <c r="E16" s="125">
        <f>SUM('3.a melléklet'!E16,'3.b melléklet'!E16,'3.c melléklet'!E16,'3.d melléklet'!E16,'3.e melléklet'!E16)</f>
        <v>0</v>
      </c>
      <c r="F16" s="125"/>
      <c r="G16" s="125">
        <f>SUM('3.a melléklet'!G16,'3.b melléklet'!G16,'3.c melléklet'!G16,'3.d melléklet'!G16,'3.e melléklet'!G16)</f>
        <v>1540</v>
      </c>
    </row>
    <row r="17" spans="1:7" s="117" customFormat="1" ht="18" customHeight="1">
      <c r="A17" s="122"/>
      <c r="B17" s="126"/>
      <c r="C17" s="124" t="s">
        <v>197</v>
      </c>
      <c r="D17" s="125">
        <f>SUM('3.a melléklet'!D17,'3.b melléklet'!D17,'3.c melléklet'!D17,'3.d melléklet'!D17,'3.e melléklet'!D17)</f>
        <v>89290</v>
      </c>
      <c r="E17" s="125">
        <f>SUM('3.a melléklet'!E17,'3.b melléklet'!E17,'3.c melléklet'!E17,'3.d melléklet'!E17,'3.e melléklet'!E17)</f>
        <v>0</v>
      </c>
      <c r="F17" s="125">
        <f>SUM('3.a melléklet'!F17,'3.b melléklet'!F17,'3.c melléklet'!F17,'3.d melléklet'!F17,'3.e melléklet'!F17)</f>
        <v>18404</v>
      </c>
      <c r="G17" s="125">
        <f>SUM('3.a melléklet'!G17,'3.b melléklet'!G17,'3.c melléklet'!G17,'3.d melléklet'!G17,'3.e melléklet'!G17)</f>
        <v>107694</v>
      </c>
    </row>
    <row r="18" spans="1:7" s="117" customFormat="1" ht="18" customHeight="1">
      <c r="A18" s="122"/>
      <c r="B18" s="127"/>
      <c r="C18" s="124" t="s">
        <v>198</v>
      </c>
      <c r="D18" s="125">
        <f>SUM('3.a melléklet'!D18,'3.b melléklet'!D18,'3.c melléklet'!D18,'3.d melléklet'!D18,'3.e melléklet'!D18)</f>
        <v>0</v>
      </c>
      <c r="E18" s="125">
        <f>SUM('3.a melléklet'!E18,'3.b melléklet'!E18,'3.c melléklet'!E18,'3.d melléklet'!E18,'3.e melléklet'!E18)</f>
        <v>0</v>
      </c>
      <c r="F18" s="125"/>
      <c r="G18" s="125">
        <f>SUM('3.a melléklet'!G18,'3.b melléklet'!G18,'3.c melléklet'!G18,'3.d melléklet'!G18,'3.e melléklet'!G18)</f>
        <v>0</v>
      </c>
    </row>
    <row r="19" spans="1:7" s="117" customFormat="1" ht="18" customHeight="1">
      <c r="A19" s="122"/>
      <c r="B19" s="128"/>
      <c r="C19" s="129" t="s">
        <v>199</v>
      </c>
      <c r="D19" s="125">
        <f>SUM('3.a melléklet'!D19,'3.b melléklet'!D19,'3.c melléklet'!D19,'3.d melléklet'!D19,'3.e melléklet'!D19)</f>
        <v>5508</v>
      </c>
      <c r="E19" s="125">
        <f>SUM('3.a melléklet'!E19,'3.b melléklet'!E19,'3.c melléklet'!E19,'3.d melléklet'!E19,'3.e melléklet'!E19)</f>
        <v>0</v>
      </c>
      <c r="F19" s="125">
        <f>SUM('3.a melléklet'!F19,'3.b melléklet'!F19,'3.c melléklet'!F19,'3.d melléklet'!F19,'3.e melléklet'!F19)</f>
        <v>-2239</v>
      </c>
      <c r="G19" s="125">
        <f>SUM('3.a melléklet'!G19,'3.b melléklet'!G19,'3.c melléklet'!G19,'3.d melléklet'!G19,'3.e melléklet'!G19)</f>
        <v>3269</v>
      </c>
    </row>
    <row r="20" spans="1:7" s="117" customFormat="1" ht="18" customHeight="1">
      <c r="A20" s="297" t="s">
        <v>200</v>
      </c>
      <c r="B20" s="298"/>
      <c r="C20" s="299"/>
      <c r="D20" s="131">
        <f>SUM('3.a melléklet'!D20,'3.b melléklet'!D20,'3.c melléklet'!D20,'3.d melléklet'!D20,'3.e melléklet'!D20)</f>
        <v>565901</v>
      </c>
      <c r="E20" s="131">
        <f>SUM('3.a melléklet'!E20,'3.b melléklet'!E20,'3.c melléklet'!E20,'3.d melléklet'!E20,'3.e melléklet'!E20)</f>
        <v>35198</v>
      </c>
      <c r="F20" s="131">
        <f>SUM('3.a melléklet'!F20,'3.b melléklet'!F20,'3.c melléklet'!F20,'3.d melléklet'!F20,'3.e melléklet'!F20)</f>
        <v>37729</v>
      </c>
      <c r="G20" s="131">
        <f>SUM('3.a melléklet'!G20,'3.b melléklet'!G20,'3.c melléklet'!G20,'3.d melléklet'!G20,'3.e melléklet'!G20)</f>
        <v>657232</v>
      </c>
    </row>
    <row r="21" spans="1:7" s="117" customFormat="1" ht="12.75">
      <c r="A21" s="294" t="s">
        <v>201</v>
      </c>
      <c r="B21" s="132" t="s">
        <v>3</v>
      </c>
      <c r="C21" s="133" t="s">
        <v>188</v>
      </c>
      <c r="D21" s="134">
        <f>SUM('3.a melléklet'!D21,'3.b melléklet'!D21,'3.c melléklet'!D21,'3.d melléklet'!D21,'3.e melléklet'!D21)</f>
        <v>295313</v>
      </c>
      <c r="E21" s="134">
        <f>SUM('3.a melléklet'!E21,'3.b melléklet'!E21,'3.c melléklet'!E21,'3.d melléklet'!E21,'3.e melléklet'!E21)</f>
        <v>12448</v>
      </c>
      <c r="F21" s="134">
        <f>SUM('3.a melléklet'!F21,'3.b melléklet'!F21,'3.c melléklet'!F21,'3.d melléklet'!F21,'3.e melléklet'!F21)</f>
        <v>1417</v>
      </c>
      <c r="G21" s="134">
        <f>SUM('3.a melléklet'!G21,'3.b melléklet'!G21,'3.c melléklet'!G21,'3.d melléklet'!G21,'3.e melléklet'!G21)</f>
        <v>308702</v>
      </c>
    </row>
    <row r="22" spans="1:7" s="117" customFormat="1" ht="12.75">
      <c r="A22" s="295"/>
      <c r="B22" s="132" t="s">
        <v>4</v>
      </c>
      <c r="C22" s="133" t="s">
        <v>189</v>
      </c>
      <c r="D22" s="134">
        <f>SUM('3.a melléklet'!D22,'3.b melléklet'!D22,'3.c melléklet'!D22,'3.d melléklet'!D22,'3.e melléklet'!D22)</f>
        <v>181255</v>
      </c>
      <c r="E22" s="134">
        <f>SUM('3.a melléklet'!E22,'3.b melléklet'!E22,'3.c melléklet'!E22,'3.d melléklet'!E22,'3.e melléklet'!E22)</f>
        <v>22750</v>
      </c>
      <c r="F22" s="134">
        <f>SUM('3.a melléklet'!F22,'3.b melléklet'!F22,'3.c melléklet'!F22,'3.d melléklet'!F22,'3.e melléklet'!F22)</f>
        <v>-5761</v>
      </c>
      <c r="G22" s="134">
        <f>SUM('3.a melléklet'!G22,'3.b melléklet'!G22,'3.c melléklet'!G22,'3.d melléklet'!G22,'3.e melléklet'!G22)</f>
        <v>198244</v>
      </c>
    </row>
    <row r="23" spans="1:7" s="117" customFormat="1" ht="13.5" thickBot="1">
      <c r="A23" s="296"/>
      <c r="B23" s="135" t="s">
        <v>10</v>
      </c>
      <c r="C23" s="136" t="s">
        <v>190</v>
      </c>
      <c r="D23" s="134">
        <f>SUM('3.a melléklet'!D23,'3.b melléklet'!D23,'3.c melléklet'!D23,'3.d melléklet'!D23,'3.e melléklet'!D23)</f>
        <v>89333</v>
      </c>
      <c r="E23" s="134">
        <f>SUM('3.a melléklet'!E23,'3.b melléklet'!E23,'3.c melléklet'!E23,'3.d melléklet'!E23,'3.e melléklet'!E23)</f>
        <v>0</v>
      </c>
      <c r="F23" s="134"/>
      <c r="G23" s="134">
        <f>SUM('3.a melléklet'!G23,'3.b melléklet'!G23,'3.c melléklet'!G23,'3.d melléklet'!G23,'3.e melléklet'!G23)</f>
        <v>89333</v>
      </c>
    </row>
    <row r="24" spans="1:7" s="117" customFormat="1" ht="18" customHeight="1">
      <c r="A24" s="301" t="s">
        <v>202</v>
      </c>
      <c r="B24" s="302"/>
      <c r="C24" s="302"/>
      <c r="D24" s="302"/>
      <c r="E24" s="302"/>
      <c r="F24" s="302"/>
      <c r="G24" s="302"/>
    </row>
    <row r="25" spans="1:7" s="117" customFormat="1" ht="18" customHeight="1">
      <c r="A25" s="118" t="s">
        <v>3</v>
      </c>
      <c r="B25" s="292" t="s">
        <v>203</v>
      </c>
      <c r="C25" s="293"/>
      <c r="D25" s="120">
        <f>SUM('3.a melléklet'!D25,'3.b melléklet'!D25,'3.c melléklet'!D25,'3.d melléklet'!D25,'3.e melléklet'!D25)</f>
        <v>496175</v>
      </c>
      <c r="E25" s="120">
        <f>SUM('3.a melléklet'!E25,'3.b melléklet'!E25,'3.c melléklet'!E25,'3.d melléklet'!E25,'3.e melléklet'!E25)</f>
        <v>31594</v>
      </c>
      <c r="F25" s="120">
        <f>SUM('3.a melléklet'!F25,'3.b melléklet'!F25,'3.c melléklet'!F25,'3.d melléklet'!F25,'3.e melléklet'!F25)</f>
        <v>280472</v>
      </c>
      <c r="G25" s="120">
        <f>SUM('3.a melléklet'!G25,'3.b melléklet'!G25,'3.c melléklet'!G25,'3.d melléklet'!G25,'3.e melléklet'!G25)</f>
        <v>808241</v>
      </c>
    </row>
    <row r="26" spans="1:7" s="117" customFormat="1" ht="18" customHeight="1">
      <c r="A26" s="118" t="s">
        <v>4</v>
      </c>
      <c r="B26" s="289" t="s">
        <v>204</v>
      </c>
      <c r="C26" s="290"/>
      <c r="D26" s="120">
        <f>SUM('3.a melléklet'!D26,'3.b melléklet'!D26,'3.c melléklet'!D26,'3.d melléklet'!D26,'3.e melléklet'!D26)</f>
        <v>88060</v>
      </c>
      <c r="E26" s="120">
        <f>SUM('3.a melléklet'!E26,'3.b melléklet'!E26,'3.c melléklet'!E26,'3.d melléklet'!E26,'3.e melléklet'!E26)</f>
        <v>0</v>
      </c>
      <c r="F26" s="120">
        <f>SUM('3.a melléklet'!F26,'3.b melléklet'!F26,'3.c melléklet'!F26,'3.d melléklet'!F26,'3.e melléklet'!F26)</f>
        <v>0</v>
      </c>
      <c r="G26" s="120">
        <f>SUM('3.a melléklet'!G26,'3.b melléklet'!G26,'3.c melléklet'!G26,'3.d melléklet'!G26,'3.e melléklet'!G26)</f>
        <v>88060</v>
      </c>
    </row>
    <row r="27" spans="1:7" s="117" customFormat="1" ht="18" customHeight="1">
      <c r="A27" s="118" t="s">
        <v>10</v>
      </c>
      <c r="B27" s="282" t="s">
        <v>205</v>
      </c>
      <c r="C27" s="282"/>
      <c r="D27" s="120">
        <f>SUM('3.a melléklet'!D27,'3.b melléklet'!D27,'3.c melléklet'!D27,'3.d melléklet'!D27,'3.e melléklet'!D27)</f>
        <v>9128</v>
      </c>
      <c r="E27" s="120">
        <f>SUM('3.a melléklet'!E27,'3.b melléklet'!E27,'3.c melléklet'!E27,'3.d melléklet'!E27,'3.e melléklet'!E27)</f>
        <v>37</v>
      </c>
      <c r="F27" s="120">
        <f>SUM('3.a melléklet'!F27,'3.b melléklet'!F27,'3.c melléklet'!F27,'3.d melléklet'!F27,'3.e melléklet'!F27)</f>
        <v>2000</v>
      </c>
      <c r="G27" s="120">
        <f>SUM('3.a melléklet'!G27,'3.b melléklet'!G27,'3.c melléklet'!G27,'3.d melléklet'!G27,'3.e melléklet'!G27)</f>
        <v>11165</v>
      </c>
    </row>
    <row r="28" spans="1:7" s="117" customFormat="1" ht="18" customHeight="1">
      <c r="A28" s="297" t="s">
        <v>206</v>
      </c>
      <c r="B28" s="298"/>
      <c r="C28" s="299"/>
      <c r="D28" s="138">
        <f>SUM('3.a melléklet'!D28,'3.b melléklet'!D28,'3.c melléklet'!D28,'3.d melléklet'!D28,'3.e melléklet'!D28)</f>
        <v>593363</v>
      </c>
      <c r="E28" s="138">
        <f>SUM('3.a melléklet'!E28,'3.b melléklet'!E28,'3.c melléklet'!E28,'3.d melléklet'!E28,'3.e melléklet'!E28)</f>
        <v>31631</v>
      </c>
      <c r="F28" s="138">
        <f>SUM('3.a melléklet'!F28,'3.b melléklet'!F28,'3.c melléklet'!F28,'3.d melléklet'!F28,'3.e melléklet'!F28)</f>
        <v>282472</v>
      </c>
      <c r="G28" s="138">
        <f>SUM('3.a melléklet'!G28,'3.b melléklet'!G28,'3.c melléklet'!G28,'3.d melléklet'!G28,'3.e melléklet'!G28)</f>
        <v>907466</v>
      </c>
    </row>
    <row r="29" spans="1:7" s="117" customFormat="1" ht="12.75">
      <c r="A29" s="311" t="s">
        <v>207</v>
      </c>
      <c r="B29" s="132" t="s">
        <v>3</v>
      </c>
      <c r="C29" s="133" t="s">
        <v>188</v>
      </c>
      <c r="D29" s="134">
        <f>SUM('3.a melléklet'!D29,'3.b melléklet'!D29,'3.c melléklet'!D29,'3.d melléklet'!D29,'3.e melléklet'!D29)</f>
        <v>259571</v>
      </c>
      <c r="E29" s="134">
        <f>SUM('3.a melléklet'!E29,'3.b melléklet'!E29,'3.c melléklet'!E29,'3.d melléklet'!E29,'3.e melléklet'!E29)</f>
        <v>31631</v>
      </c>
      <c r="F29" s="134">
        <f>SUM('3.a melléklet'!F29,'3.b melléklet'!F29,'3.c melléklet'!F29,'3.d melléklet'!F29,'3.e melléklet'!F29)</f>
        <v>0</v>
      </c>
      <c r="G29" s="134">
        <f>SUM('3.a melléklet'!G29,'3.b melléklet'!G29,'3.c melléklet'!G29,'3.d melléklet'!G29,'3.e melléklet'!G29)</f>
        <v>291202</v>
      </c>
    </row>
    <row r="30" spans="1:7" s="117" customFormat="1" ht="12.75">
      <c r="A30" s="311"/>
      <c r="B30" s="132" t="s">
        <v>4</v>
      </c>
      <c r="C30" s="133" t="s">
        <v>189</v>
      </c>
      <c r="D30" s="134">
        <f>SUM('3.a melléklet'!D30,'3.b melléklet'!D30,'3.c melléklet'!D30,'3.d melléklet'!D30,'3.e melléklet'!D30)</f>
        <v>333792</v>
      </c>
      <c r="E30" s="134">
        <f>SUM('3.a melléklet'!E30,'3.b melléklet'!E30,'3.c melléklet'!E30,'3.d melléklet'!E30,'3.e melléklet'!E30)</f>
        <v>0</v>
      </c>
      <c r="F30" s="134">
        <f>SUM('3.a melléklet'!F30,'3.b melléklet'!F30,'3.c melléklet'!F30,'3.d melléklet'!F30,'3.e melléklet'!F30)</f>
        <v>0</v>
      </c>
      <c r="G30" s="134">
        <f>SUM('3.a melléklet'!G30,'3.b melléklet'!G30,'3.c melléklet'!G30,'3.d melléklet'!G30,'3.e melléklet'!G30)</f>
        <v>333792</v>
      </c>
    </row>
    <row r="31" spans="1:7" s="117" customFormat="1" ht="12.75">
      <c r="A31" s="311"/>
      <c r="B31" s="132" t="s">
        <v>10</v>
      </c>
      <c r="C31" s="133" t="s">
        <v>190</v>
      </c>
      <c r="D31" s="134">
        <f>SUM('3.a melléklet'!D31,'3.b melléklet'!D31,'3.c melléklet'!D31,'3.d melléklet'!D31,'3.e melléklet'!D31)</f>
        <v>0</v>
      </c>
      <c r="E31" s="134">
        <f>SUM('3.a melléklet'!E31,'3.b melléklet'!E31,'3.c melléklet'!E31,'3.d melléklet'!E31,'3.e melléklet'!E31)</f>
        <v>0</v>
      </c>
      <c r="F31" s="134">
        <f>SUM('3.a melléklet'!F31,'3.b melléklet'!F31,'3.c melléklet'!F31,'3.d melléklet'!F31,'3.e melléklet'!F31)</f>
        <v>0</v>
      </c>
      <c r="G31" s="134">
        <f>SUM('3.a melléklet'!G31,'3.b melléklet'!G31,'3.c melléklet'!G31,'3.d melléklet'!G31,'3.e melléklet'!G31)</f>
        <v>0</v>
      </c>
    </row>
    <row r="32" spans="1:7" s="117" customFormat="1" ht="18" customHeight="1">
      <c r="A32" s="312" t="s">
        <v>208</v>
      </c>
      <c r="B32" s="313"/>
      <c r="C32" s="314"/>
      <c r="D32" s="139">
        <f>SUM('3.a melléklet'!D32,'3.b melléklet'!D32,'3.c melléklet'!D32,'3.d melléklet'!D32,'3.e melléklet'!D32)</f>
        <v>35693</v>
      </c>
      <c r="E32" s="139">
        <f>SUM('3.a melléklet'!E32,'3.b melléklet'!E32,'3.c melléklet'!E32,'3.d melléklet'!E32,'3.e melléklet'!E32)</f>
        <v>0</v>
      </c>
      <c r="F32" s="120">
        <f>SUM('3.a melléklet'!F32,'3.b melléklet'!F32,'3.c melléklet'!F32,'3.d melléklet'!F32,'3.e melléklet'!F32)</f>
        <v>0</v>
      </c>
      <c r="G32" s="139">
        <f>SUM('3.a melléklet'!G32,'3.b melléklet'!G32,'3.c melléklet'!G32,'3.d melléklet'!G32,'3.e melléklet'!G32)</f>
        <v>35693</v>
      </c>
    </row>
    <row r="33" spans="1:7" s="117" customFormat="1" ht="27.75" customHeight="1">
      <c r="A33" s="306" t="s">
        <v>209</v>
      </c>
      <c r="B33" s="307"/>
      <c r="C33" s="307"/>
      <c r="D33" s="138">
        <f>SUM('3.a melléklet'!D33,'3.b melléklet'!D33,'3.c melléklet'!D33,'3.d melléklet'!D33,'3.e melléklet'!D33)</f>
        <v>629056</v>
      </c>
      <c r="E33" s="138">
        <f>SUM('3.a melléklet'!E33,'3.b melléklet'!E33,'3.c melléklet'!E33,'3.d melléklet'!E33,'3.e melléklet'!E33)</f>
        <v>31631</v>
      </c>
      <c r="F33" s="138">
        <f>SUM('3.a melléklet'!F33,'3.b melléklet'!F33,'3.c melléklet'!F33,'3.d melléklet'!F33,'3.e melléklet'!F33)</f>
        <v>282472</v>
      </c>
      <c r="G33" s="138">
        <f>SUM('3.a melléklet'!G33,'3.b melléklet'!G33,'3.c melléklet'!G33,'3.d melléklet'!G33,'3.e melléklet'!G33)</f>
        <v>943159</v>
      </c>
    </row>
    <row r="34" spans="1:7" s="142" customFormat="1" ht="18" customHeight="1">
      <c r="A34" s="308" t="s">
        <v>210</v>
      </c>
      <c r="B34" s="309"/>
      <c r="C34" s="310"/>
      <c r="D34" s="141">
        <f>SUM('3.a melléklet'!D34,'3.b melléklet'!D34,'3.c melléklet'!D34,'3.d melléklet'!D34,'3.e melléklet'!D34)</f>
        <v>1194957</v>
      </c>
      <c r="E34" s="141">
        <f>SUM('3.a melléklet'!E34,'3.b melléklet'!E34,'3.c melléklet'!E34,'3.d melléklet'!E34,'3.e melléklet'!E34)</f>
        <v>66829</v>
      </c>
      <c r="F34" s="141">
        <f>SUM('3.a melléklet'!F34,'3.b melléklet'!F34,'3.c melléklet'!F34,'3.d melléklet'!F34,'3.e melléklet'!F34)</f>
        <v>320201</v>
      </c>
      <c r="G34" s="141">
        <f>SUM('3.a melléklet'!G34,'3.b melléklet'!G34,'3.c melléklet'!G34,'3.d melléklet'!G34,'3.e melléklet'!G34)</f>
        <v>1600391</v>
      </c>
    </row>
    <row r="35" spans="1:7" s="142" customFormat="1" ht="18" customHeight="1" hidden="1">
      <c r="A35" s="303" t="s">
        <v>201</v>
      </c>
      <c r="B35" s="143" t="s">
        <v>3</v>
      </c>
      <c r="C35" s="144" t="s">
        <v>188</v>
      </c>
      <c r="D35" s="145"/>
      <c r="E35" s="145"/>
      <c r="F35" s="145"/>
      <c r="G35" s="145"/>
    </row>
    <row r="36" spans="1:7" s="142" customFormat="1" ht="18" customHeight="1" hidden="1">
      <c r="A36" s="304"/>
      <c r="B36" s="143" t="s">
        <v>4</v>
      </c>
      <c r="C36" s="144" t="s">
        <v>189</v>
      </c>
      <c r="D36" s="145"/>
      <c r="E36" s="145"/>
      <c r="F36" s="145"/>
      <c r="G36" s="145"/>
    </row>
    <row r="37" spans="1:7" s="142" customFormat="1" ht="18" customHeight="1" hidden="1" thickBot="1">
      <c r="A37" s="305"/>
      <c r="B37" s="146" t="s">
        <v>10</v>
      </c>
      <c r="C37" s="147" t="s">
        <v>190</v>
      </c>
      <c r="D37" s="148">
        <v>0</v>
      </c>
      <c r="E37" s="148">
        <v>0</v>
      </c>
      <c r="F37" s="148"/>
      <c r="G37" s="148">
        <v>0</v>
      </c>
    </row>
  </sheetData>
  <sheetProtection/>
  <mergeCells count="26">
    <mergeCell ref="A35:A37"/>
    <mergeCell ref="A33:C33"/>
    <mergeCell ref="A34:C34"/>
    <mergeCell ref="A28:C28"/>
    <mergeCell ref="A29:A31"/>
    <mergeCell ref="A32:C32"/>
    <mergeCell ref="B11:C11"/>
    <mergeCell ref="B8:C8"/>
    <mergeCell ref="B26:C26"/>
    <mergeCell ref="A6:D6"/>
    <mergeCell ref="B25:C25"/>
    <mergeCell ref="A21:A23"/>
    <mergeCell ref="B14:C14"/>
    <mergeCell ref="A20:C20"/>
    <mergeCell ref="A7:C7"/>
    <mergeCell ref="A24:G24"/>
    <mergeCell ref="A9:G9"/>
    <mergeCell ref="B27:C27"/>
    <mergeCell ref="C1:D1"/>
    <mergeCell ref="B12:C12"/>
    <mergeCell ref="B13:C13"/>
    <mergeCell ref="B10:C10"/>
    <mergeCell ref="E1:G1"/>
    <mergeCell ref="A3:G3"/>
    <mergeCell ref="A4:G4"/>
    <mergeCell ref="A5:G5"/>
  </mergeCells>
  <printOptions/>
  <pageMargins left="1.12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45.140625" style="0" customWidth="1"/>
    <col min="4" max="7" width="11.57421875" style="0" customWidth="1"/>
  </cols>
  <sheetData>
    <row r="1" spans="1:7" ht="12.75">
      <c r="A1" s="111"/>
      <c r="B1" s="111"/>
      <c r="C1" s="283"/>
      <c r="D1" s="283"/>
      <c r="E1" s="283" t="s">
        <v>307</v>
      </c>
      <c r="F1" s="283"/>
      <c r="G1" s="283"/>
    </row>
    <row r="2" spans="1:7" ht="12.75">
      <c r="A2" s="111"/>
      <c r="B2" s="111"/>
      <c r="C2" s="112"/>
      <c r="D2" s="113"/>
      <c r="E2" s="113"/>
      <c r="F2" s="113"/>
      <c r="G2" s="113"/>
    </row>
    <row r="3" spans="1:7" ht="15.75">
      <c r="A3" s="285" t="s">
        <v>100</v>
      </c>
      <c r="B3" s="285"/>
      <c r="C3" s="285"/>
      <c r="D3" s="285"/>
      <c r="E3" s="285"/>
      <c r="F3" s="285"/>
      <c r="G3" s="285"/>
    </row>
    <row r="4" spans="1:7" ht="14.25">
      <c r="A4" s="286" t="s">
        <v>183</v>
      </c>
      <c r="B4" s="286"/>
      <c r="C4" s="286"/>
      <c r="D4" s="286"/>
      <c r="E4" s="286"/>
      <c r="F4" s="286"/>
      <c r="G4" s="286"/>
    </row>
    <row r="5" spans="1:7" ht="15.75">
      <c r="A5" s="285" t="s">
        <v>367</v>
      </c>
      <c r="B5" s="285"/>
      <c r="C5" s="285"/>
      <c r="D5" s="285"/>
      <c r="E5" s="285"/>
      <c r="F5" s="285"/>
      <c r="G5" s="285"/>
    </row>
    <row r="6" spans="1:4" ht="20.25">
      <c r="A6" s="291"/>
      <c r="B6" s="291"/>
      <c r="C6" s="291"/>
      <c r="D6" s="291"/>
    </row>
    <row r="7" spans="1:7" ht="19.5" thickBot="1">
      <c r="A7" s="300"/>
      <c r="B7" s="300"/>
      <c r="C7" s="300"/>
      <c r="D7" s="113"/>
      <c r="E7" s="113"/>
      <c r="F7" s="113"/>
      <c r="G7" s="113" t="s">
        <v>184</v>
      </c>
    </row>
    <row r="8" spans="1:7" ht="48.75" thickBot="1">
      <c r="A8" s="114" t="s">
        <v>185</v>
      </c>
      <c r="B8" s="287"/>
      <c r="C8" s="288"/>
      <c r="D8" s="115" t="s">
        <v>358</v>
      </c>
      <c r="E8" s="115" t="s">
        <v>363</v>
      </c>
      <c r="F8" s="115" t="s">
        <v>345</v>
      </c>
      <c r="G8" s="115" t="s">
        <v>360</v>
      </c>
    </row>
    <row r="9" spans="1:7" ht="15.75" customHeight="1">
      <c r="A9" s="280" t="s">
        <v>186</v>
      </c>
      <c r="B9" s="281"/>
      <c r="C9" s="281"/>
      <c r="D9" s="281"/>
      <c r="E9" s="281"/>
      <c r="F9" s="281"/>
      <c r="G9" s="281"/>
    </row>
    <row r="10" spans="1:7" ht="14.25">
      <c r="A10" s="118" t="s">
        <v>3</v>
      </c>
      <c r="B10" s="284" t="s">
        <v>187</v>
      </c>
      <c r="C10" s="284"/>
      <c r="D10" s="120">
        <v>123632</v>
      </c>
      <c r="E10" s="120">
        <v>3672</v>
      </c>
      <c r="F10" s="120">
        <v>6032</v>
      </c>
      <c r="G10" s="120">
        <f>SUM(D10:F10)</f>
        <v>133336</v>
      </c>
    </row>
    <row r="11" spans="1:7" ht="14.25">
      <c r="A11" s="118" t="s">
        <v>4</v>
      </c>
      <c r="B11" s="282" t="s">
        <v>191</v>
      </c>
      <c r="C11" s="282"/>
      <c r="D11" s="120">
        <v>24260</v>
      </c>
      <c r="E11" s="120">
        <v>1015</v>
      </c>
      <c r="F11" s="120">
        <v>1629</v>
      </c>
      <c r="G11" s="120">
        <f>SUM(D11:F11)</f>
        <v>26904</v>
      </c>
    </row>
    <row r="12" spans="1:7" ht="14.25">
      <c r="A12" s="118" t="s">
        <v>10</v>
      </c>
      <c r="B12" s="282" t="s">
        <v>192</v>
      </c>
      <c r="C12" s="282"/>
      <c r="D12" s="120">
        <v>133521</v>
      </c>
      <c r="E12" s="120">
        <v>23024</v>
      </c>
      <c r="F12" s="120">
        <v>26295</v>
      </c>
      <c r="G12" s="120">
        <f>SUM(D12:F12)</f>
        <v>182840</v>
      </c>
    </row>
    <row r="13" spans="1:7" ht="14.25">
      <c r="A13" s="118" t="s">
        <v>20</v>
      </c>
      <c r="B13" s="284" t="s">
        <v>193</v>
      </c>
      <c r="C13" s="284"/>
      <c r="D13" s="120">
        <v>0</v>
      </c>
      <c r="E13" s="120">
        <v>0</v>
      </c>
      <c r="F13" s="120"/>
      <c r="G13" s="120">
        <f>D13+E13</f>
        <v>0</v>
      </c>
    </row>
    <row r="14" spans="1:7" ht="14.25">
      <c r="A14" s="118" t="s">
        <v>115</v>
      </c>
      <c r="B14" s="282" t="s">
        <v>194</v>
      </c>
      <c r="C14" s="282"/>
      <c r="D14" s="121">
        <f>SUM(D15:D18)</f>
        <v>90830</v>
      </c>
      <c r="E14" s="121">
        <f>SUM(E15:E18)</f>
        <v>0</v>
      </c>
      <c r="F14" s="121"/>
      <c r="G14" s="121">
        <f>SUM(G15:G18)</f>
        <v>109234</v>
      </c>
    </row>
    <row r="15" spans="1:7" ht="12.75">
      <c r="A15" s="122"/>
      <c r="B15" s="123"/>
      <c r="C15" s="124" t="s">
        <v>195</v>
      </c>
      <c r="D15" s="125">
        <v>0</v>
      </c>
      <c r="E15" s="125">
        <v>0</v>
      </c>
      <c r="F15" s="125"/>
      <c r="G15" s="125">
        <f>D15+E15</f>
        <v>0</v>
      </c>
    </row>
    <row r="16" spans="1:7" ht="12.75">
      <c r="A16" s="122"/>
      <c r="B16" s="126"/>
      <c r="C16" s="124" t="s">
        <v>196</v>
      </c>
      <c r="D16" s="125">
        <v>1540</v>
      </c>
      <c r="E16" s="125"/>
      <c r="F16" s="125"/>
      <c r="G16" s="125">
        <f>D16+E16</f>
        <v>1540</v>
      </c>
    </row>
    <row r="17" spans="1:7" ht="12.75">
      <c r="A17" s="122"/>
      <c r="B17" s="126"/>
      <c r="C17" s="124" t="s">
        <v>197</v>
      </c>
      <c r="D17" s="125">
        <v>89290</v>
      </c>
      <c r="E17" s="125"/>
      <c r="F17" s="125">
        <v>18404</v>
      </c>
      <c r="G17" s="125">
        <f>SUM(D17:F17)</f>
        <v>107694</v>
      </c>
    </row>
    <row r="18" spans="1:7" ht="12.75">
      <c r="A18" s="122"/>
      <c r="B18" s="127"/>
      <c r="C18" s="124" t="s">
        <v>198</v>
      </c>
      <c r="D18" s="125">
        <v>0</v>
      </c>
      <c r="E18" s="125"/>
      <c r="F18" s="125"/>
      <c r="G18" s="125">
        <f>D18+E18</f>
        <v>0</v>
      </c>
    </row>
    <row r="19" spans="1:7" ht="12.75">
      <c r="A19" s="122"/>
      <c r="B19" s="128"/>
      <c r="C19" s="129" t="s">
        <v>199</v>
      </c>
      <c r="D19" s="125">
        <v>5000</v>
      </c>
      <c r="E19" s="125"/>
      <c r="F19" s="125">
        <v>-1731</v>
      </c>
      <c r="G19" s="125">
        <f>SUM(D19:F19)</f>
        <v>3269</v>
      </c>
    </row>
    <row r="20" spans="1:7" ht="15.75">
      <c r="A20" s="297" t="s">
        <v>200</v>
      </c>
      <c r="B20" s="298"/>
      <c r="C20" s="299"/>
      <c r="D20" s="130">
        <f>SUM(D10:D14,D19)</f>
        <v>377243</v>
      </c>
      <c r="E20" s="130">
        <f>SUM(E10:E14,E19)</f>
        <v>27711</v>
      </c>
      <c r="F20" s="130">
        <f>SUM(F10:F14,F19)</f>
        <v>32225</v>
      </c>
      <c r="G20" s="130">
        <f>SUM(G10:G14,G19)</f>
        <v>455583</v>
      </c>
    </row>
    <row r="21" spans="1:7" ht="12.75">
      <c r="A21" s="294" t="s">
        <v>201</v>
      </c>
      <c r="B21" s="132" t="s">
        <v>3</v>
      </c>
      <c r="C21" s="133" t="s">
        <v>188</v>
      </c>
      <c r="D21" s="134">
        <v>188000</v>
      </c>
      <c r="E21" s="134">
        <v>4961</v>
      </c>
      <c r="F21" s="134">
        <v>240</v>
      </c>
      <c r="G21" s="134">
        <f>SUM(D21:F21)</f>
        <v>193201</v>
      </c>
    </row>
    <row r="22" spans="1:7" ht="12.75">
      <c r="A22" s="295"/>
      <c r="B22" s="132" t="s">
        <v>4</v>
      </c>
      <c r="C22" s="133" t="s">
        <v>189</v>
      </c>
      <c r="D22" s="134">
        <v>99910</v>
      </c>
      <c r="E22" s="134">
        <v>22750</v>
      </c>
      <c r="F22" s="134">
        <v>-5761</v>
      </c>
      <c r="G22" s="134">
        <f>SUM(D22:F22)</f>
        <v>116899</v>
      </c>
    </row>
    <row r="23" spans="1:7" ht="13.5" thickBot="1">
      <c r="A23" s="296"/>
      <c r="B23" s="135" t="s">
        <v>10</v>
      </c>
      <c r="C23" s="136" t="s">
        <v>190</v>
      </c>
      <c r="D23" s="137">
        <v>89333</v>
      </c>
      <c r="E23" s="137"/>
      <c r="F23" s="229"/>
      <c r="G23" s="134">
        <f>D23+E23</f>
        <v>89333</v>
      </c>
    </row>
    <row r="24" spans="1:7" ht="15.75" customHeight="1">
      <c r="A24" s="280" t="s">
        <v>202</v>
      </c>
      <c r="B24" s="281"/>
      <c r="C24" s="281"/>
      <c r="D24" s="281"/>
      <c r="E24" s="281"/>
      <c r="F24" s="281"/>
      <c r="G24" s="281"/>
    </row>
    <row r="25" spans="1:7" ht="14.25">
      <c r="A25" s="118" t="s">
        <v>3</v>
      </c>
      <c r="B25" s="292" t="s">
        <v>203</v>
      </c>
      <c r="C25" s="293"/>
      <c r="D25" s="120">
        <v>496175</v>
      </c>
      <c r="E25" s="120">
        <v>31594</v>
      </c>
      <c r="F25" s="120">
        <v>280472</v>
      </c>
      <c r="G25" s="120">
        <f>SUM(D25:F25)</f>
        <v>808241</v>
      </c>
    </row>
    <row r="26" spans="1:7" ht="14.25">
      <c r="A26" s="118" t="s">
        <v>4</v>
      </c>
      <c r="B26" s="289" t="s">
        <v>204</v>
      </c>
      <c r="C26" s="290"/>
      <c r="D26" s="120">
        <v>88060</v>
      </c>
      <c r="E26" s="120"/>
      <c r="F26" s="120"/>
      <c r="G26" s="120">
        <f>SUM(D26:F26)</f>
        <v>88060</v>
      </c>
    </row>
    <row r="27" spans="1:7" ht="14.25">
      <c r="A27" s="118" t="s">
        <v>10</v>
      </c>
      <c r="B27" s="282" t="s">
        <v>205</v>
      </c>
      <c r="C27" s="282"/>
      <c r="D27" s="120">
        <v>9128</v>
      </c>
      <c r="E27" s="120">
        <v>37</v>
      </c>
      <c r="F27" s="120">
        <v>2000</v>
      </c>
      <c r="G27" s="120">
        <f>SUM(D27:F27)</f>
        <v>11165</v>
      </c>
    </row>
    <row r="28" spans="1:7" ht="15.75">
      <c r="A28" s="297" t="s">
        <v>206</v>
      </c>
      <c r="B28" s="298"/>
      <c r="C28" s="299"/>
      <c r="D28" s="138">
        <f>SUM(D25:D27)</f>
        <v>593363</v>
      </c>
      <c r="E28" s="138">
        <f>SUM(E25:E27)</f>
        <v>31631</v>
      </c>
      <c r="F28" s="138">
        <f>SUM(F25:F27)</f>
        <v>282472</v>
      </c>
      <c r="G28" s="138">
        <f>SUM(G25:G27)</f>
        <v>907466</v>
      </c>
    </row>
    <row r="29" spans="1:7" ht="12.75">
      <c r="A29" s="311" t="s">
        <v>207</v>
      </c>
      <c r="B29" s="132" t="s">
        <v>3</v>
      </c>
      <c r="C29" s="133" t="s">
        <v>188</v>
      </c>
      <c r="D29" s="203">
        <v>259571</v>
      </c>
      <c r="E29" s="203">
        <v>31631</v>
      </c>
      <c r="F29" s="203"/>
      <c r="G29" s="203">
        <f>D29+E29</f>
        <v>291202</v>
      </c>
    </row>
    <row r="30" spans="1:7" ht="12.75">
      <c r="A30" s="311"/>
      <c r="B30" s="132" t="s">
        <v>4</v>
      </c>
      <c r="C30" s="133" t="s">
        <v>189</v>
      </c>
      <c r="D30" s="203">
        <v>333792</v>
      </c>
      <c r="E30" s="203"/>
      <c r="F30" s="203"/>
      <c r="G30" s="203">
        <f>D30+E30</f>
        <v>333792</v>
      </c>
    </row>
    <row r="31" spans="1:7" ht="12.75">
      <c r="A31" s="311"/>
      <c r="B31" s="132" t="s">
        <v>10</v>
      </c>
      <c r="C31" s="133" t="s">
        <v>190</v>
      </c>
      <c r="D31" s="203">
        <v>0</v>
      </c>
      <c r="E31" s="203"/>
      <c r="F31" s="203"/>
      <c r="G31" s="203">
        <f>D31+E31</f>
        <v>0</v>
      </c>
    </row>
    <row r="32" spans="1:7" ht="14.25">
      <c r="A32" s="312" t="s">
        <v>208</v>
      </c>
      <c r="B32" s="313"/>
      <c r="C32" s="314"/>
      <c r="D32" s="139">
        <v>35693</v>
      </c>
      <c r="E32" s="139"/>
      <c r="F32" s="139"/>
      <c r="G32" s="139">
        <f>D32+E32</f>
        <v>35693</v>
      </c>
    </row>
    <row r="33" spans="1:7" ht="15.75">
      <c r="A33" s="306" t="s">
        <v>209</v>
      </c>
      <c r="B33" s="307"/>
      <c r="C33" s="307"/>
      <c r="D33" s="138">
        <f>SUM(D28,D32)</f>
        <v>629056</v>
      </c>
      <c r="E33" s="138">
        <f>SUM(E28,E32)</f>
        <v>31631</v>
      </c>
      <c r="F33" s="138">
        <f>SUM(F28,F32)</f>
        <v>282472</v>
      </c>
      <c r="G33" s="138">
        <f>SUM(G28,G32)</f>
        <v>943159</v>
      </c>
    </row>
    <row r="34" spans="1:7" ht="15.75">
      <c r="A34" s="308" t="s">
        <v>210</v>
      </c>
      <c r="B34" s="309"/>
      <c r="C34" s="310"/>
      <c r="D34" s="140">
        <f>SUM(D20,D33)</f>
        <v>1006299</v>
      </c>
      <c r="E34" s="140">
        <f>SUM(E20,E33)</f>
        <v>59342</v>
      </c>
      <c r="F34" s="140">
        <f>SUM(F20,F33)</f>
        <v>314697</v>
      </c>
      <c r="G34" s="140">
        <f>SUM(G20,G33)</f>
        <v>1398742</v>
      </c>
    </row>
    <row r="35" spans="1:7" ht="12.75" hidden="1">
      <c r="A35" s="303" t="s">
        <v>201</v>
      </c>
      <c r="B35" s="143" t="s">
        <v>3</v>
      </c>
      <c r="C35" s="144" t="s">
        <v>188</v>
      </c>
      <c r="D35" s="145"/>
      <c r="E35" s="145"/>
      <c r="F35" s="145"/>
      <c r="G35" s="145"/>
    </row>
    <row r="36" spans="1:7" ht="12.75" hidden="1">
      <c r="A36" s="304"/>
      <c r="B36" s="143" t="s">
        <v>4</v>
      </c>
      <c r="C36" s="144" t="s">
        <v>189</v>
      </c>
      <c r="D36" s="145"/>
      <c r="E36" s="145"/>
      <c r="F36" s="145"/>
      <c r="G36" s="145"/>
    </row>
    <row r="37" spans="1:7" ht="13.5" hidden="1" thickBot="1">
      <c r="A37" s="305"/>
      <c r="B37" s="146" t="s">
        <v>10</v>
      </c>
      <c r="C37" s="147" t="s">
        <v>190</v>
      </c>
      <c r="D37" s="148">
        <v>0</v>
      </c>
      <c r="E37" s="148">
        <v>0</v>
      </c>
      <c r="F37" s="148"/>
      <c r="G37" s="148">
        <v>0</v>
      </c>
    </row>
  </sheetData>
  <sheetProtection/>
  <mergeCells count="26">
    <mergeCell ref="B12:C12"/>
    <mergeCell ref="B13:C13"/>
    <mergeCell ref="A6:D6"/>
    <mergeCell ref="A7:C7"/>
    <mergeCell ref="B8:C8"/>
    <mergeCell ref="A9:G9"/>
    <mergeCell ref="B10:C10"/>
    <mergeCell ref="B25:C25"/>
    <mergeCell ref="B26:C26"/>
    <mergeCell ref="A35:A37"/>
    <mergeCell ref="B27:C27"/>
    <mergeCell ref="A28:C28"/>
    <mergeCell ref="A29:A31"/>
    <mergeCell ref="A32:C32"/>
    <mergeCell ref="A33:C33"/>
    <mergeCell ref="A34:C34"/>
    <mergeCell ref="A24:G24"/>
    <mergeCell ref="B14:C14"/>
    <mergeCell ref="A20:C20"/>
    <mergeCell ref="A21:A23"/>
    <mergeCell ref="E1:G1"/>
    <mergeCell ref="A3:G3"/>
    <mergeCell ref="A4:G4"/>
    <mergeCell ref="A5:G5"/>
    <mergeCell ref="C1:D1"/>
    <mergeCell ref="B11:C1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4.28125" style="0" customWidth="1"/>
    <col min="2" max="2" width="3.7109375" style="0" customWidth="1"/>
    <col min="3" max="3" width="45.140625" style="0" customWidth="1"/>
    <col min="4" max="4" width="9.7109375" style="0" customWidth="1"/>
    <col min="5" max="6" width="9.421875" style="0" customWidth="1"/>
    <col min="7" max="7" width="10.00390625" style="0" customWidth="1"/>
  </cols>
  <sheetData>
    <row r="1" spans="1:7" ht="12.75">
      <c r="A1" s="111"/>
      <c r="B1" s="111"/>
      <c r="C1" s="283"/>
      <c r="D1" s="283"/>
      <c r="E1" s="283" t="s">
        <v>308</v>
      </c>
      <c r="F1" s="283"/>
      <c r="G1" s="283"/>
    </row>
    <row r="2" spans="1:7" ht="12.75">
      <c r="A2" s="111"/>
      <c r="B2" s="111"/>
      <c r="C2" s="112"/>
      <c r="D2" s="113"/>
      <c r="E2" s="113"/>
      <c r="F2" s="113"/>
      <c r="G2" s="113"/>
    </row>
    <row r="3" spans="1:7" ht="15.75">
      <c r="A3" s="285" t="s">
        <v>305</v>
      </c>
      <c r="B3" s="285"/>
      <c r="C3" s="285"/>
      <c r="D3" s="285"/>
      <c r="E3" s="285"/>
      <c r="F3" s="285"/>
      <c r="G3" s="285"/>
    </row>
    <row r="4" spans="1:7" ht="14.25">
      <c r="A4" s="286" t="s">
        <v>183</v>
      </c>
      <c r="B4" s="286"/>
      <c r="C4" s="286"/>
      <c r="D4" s="286"/>
      <c r="E4" s="286"/>
      <c r="F4" s="286"/>
      <c r="G4" s="286"/>
    </row>
    <row r="5" spans="1:7" ht="15.75">
      <c r="A5" s="285" t="s">
        <v>367</v>
      </c>
      <c r="B5" s="285"/>
      <c r="C5" s="285"/>
      <c r="D5" s="285"/>
      <c r="E5" s="285"/>
      <c r="F5" s="285"/>
      <c r="G5" s="285"/>
    </row>
    <row r="6" spans="1:4" ht="20.25">
      <c r="A6" s="291"/>
      <c r="B6" s="291"/>
      <c r="C6" s="291"/>
      <c r="D6" s="291"/>
    </row>
    <row r="7" spans="1:7" ht="19.5" thickBot="1">
      <c r="A7" s="300"/>
      <c r="B7" s="300"/>
      <c r="C7" s="300"/>
      <c r="D7" s="113"/>
      <c r="E7" s="113"/>
      <c r="F7" s="113"/>
      <c r="G7" s="113" t="s">
        <v>184</v>
      </c>
    </row>
    <row r="8" spans="1:7" ht="48.75" thickBot="1">
      <c r="A8" s="114" t="s">
        <v>185</v>
      </c>
      <c r="B8" s="287"/>
      <c r="C8" s="288"/>
      <c r="D8" s="115" t="s">
        <v>358</v>
      </c>
      <c r="E8" s="115" t="s">
        <v>363</v>
      </c>
      <c r="F8" s="115" t="s">
        <v>345</v>
      </c>
      <c r="G8" s="115" t="s">
        <v>360</v>
      </c>
    </row>
    <row r="9" spans="1:7" ht="15.75" customHeight="1">
      <c r="A9" s="280" t="s">
        <v>186</v>
      </c>
      <c r="B9" s="281"/>
      <c r="C9" s="281"/>
      <c r="D9" s="281"/>
      <c r="E9" s="281"/>
      <c r="F9" s="281"/>
      <c r="G9" s="281"/>
    </row>
    <row r="10" spans="1:7" ht="14.25">
      <c r="A10" s="118" t="s">
        <v>3</v>
      </c>
      <c r="B10" s="284" t="s">
        <v>187</v>
      </c>
      <c r="C10" s="284"/>
      <c r="D10" s="120">
        <v>36767</v>
      </c>
      <c r="E10" s="120">
        <v>0</v>
      </c>
      <c r="F10" s="120"/>
      <c r="G10" s="120">
        <f>SUM(D10:F10)</f>
        <v>36767</v>
      </c>
    </row>
    <row r="11" spans="1:7" ht="14.25">
      <c r="A11" s="118" t="s">
        <v>4</v>
      </c>
      <c r="B11" s="282" t="s">
        <v>191</v>
      </c>
      <c r="C11" s="282"/>
      <c r="D11" s="120">
        <v>9064</v>
      </c>
      <c r="E11" s="120">
        <v>0</v>
      </c>
      <c r="F11" s="120"/>
      <c r="G11" s="120">
        <f>SUM(D11:F11)</f>
        <v>9064</v>
      </c>
    </row>
    <row r="12" spans="1:7" ht="14.25">
      <c r="A12" s="118" t="s">
        <v>10</v>
      </c>
      <c r="B12" s="282" t="s">
        <v>192</v>
      </c>
      <c r="C12" s="282"/>
      <c r="D12" s="120">
        <v>13815</v>
      </c>
      <c r="E12" s="120">
        <v>0</v>
      </c>
      <c r="F12" s="120"/>
      <c r="G12" s="120">
        <f>SUM(D12:F12)</f>
        <v>13815</v>
      </c>
    </row>
    <row r="13" spans="1:7" ht="14.25">
      <c r="A13" s="118" t="s">
        <v>20</v>
      </c>
      <c r="B13" s="284" t="s">
        <v>193</v>
      </c>
      <c r="C13" s="284"/>
      <c r="D13" s="120">
        <v>0</v>
      </c>
      <c r="E13" s="120">
        <v>0</v>
      </c>
      <c r="F13" s="120"/>
      <c r="G13" s="120">
        <f aca="true" t="shared" si="0" ref="G13:G19">SUM(D13:E13)</f>
        <v>0</v>
      </c>
    </row>
    <row r="14" spans="1:7" ht="14.25">
      <c r="A14" s="118" t="s">
        <v>115</v>
      </c>
      <c r="B14" s="282" t="s">
        <v>194</v>
      </c>
      <c r="C14" s="282"/>
      <c r="D14" s="121">
        <f>SUM(D15:D18)</f>
        <v>0</v>
      </c>
      <c r="E14" s="121">
        <f>SUM(E15:E18)</f>
        <v>0</v>
      </c>
      <c r="F14" s="230"/>
      <c r="G14" s="120">
        <f t="shared" si="0"/>
        <v>0</v>
      </c>
    </row>
    <row r="15" spans="1:7" ht="12.75">
      <c r="A15" s="122"/>
      <c r="B15" s="123"/>
      <c r="C15" s="124" t="s">
        <v>195</v>
      </c>
      <c r="D15" s="125">
        <v>0</v>
      </c>
      <c r="E15" s="125">
        <v>0</v>
      </c>
      <c r="F15" s="125"/>
      <c r="G15" s="125">
        <f t="shared" si="0"/>
        <v>0</v>
      </c>
    </row>
    <row r="16" spans="1:7" ht="12.75">
      <c r="A16" s="122"/>
      <c r="B16" s="126"/>
      <c r="C16" s="124" t="s">
        <v>196</v>
      </c>
      <c r="D16" s="125">
        <v>0</v>
      </c>
      <c r="E16" s="125">
        <v>0</v>
      </c>
      <c r="F16" s="125"/>
      <c r="G16" s="125">
        <f t="shared" si="0"/>
        <v>0</v>
      </c>
    </row>
    <row r="17" spans="1:7" ht="12.75">
      <c r="A17" s="122"/>
      <c r="B17" s="126"/>
      <c r="C17" s="124" t="s">
        <v>197</v>
      </c>
      <c r="D17" s="125">
        <v>0</v>
      </c>
      <c r="E17" s="125">
        <v>0</v>
      </c>
      <c r="F17" s="125"/>
      <c r="G17" s="125">
        <f t="shared" si="0"/>
        <v>0</v>
      </c>
    </row>
    <row r="18" spans="1:7" ht="12.75">
      <c r="A18" s="122"/>
      <c r="B18" s="127"/>
      <c r="C18" s="124" t="s">
        <v>198</v>
      </c>
      <c r="D18" s="125">
        <v>0</v>
      </c>
      <c r="E18" s="125">
        <v>0</v>
      </c>
      <c r="F18" s="125"/>
      <c r="G18" s="125">
        <f t="shared" si="0"/>
        <v>0</v>
      </c>
    </row>
    <row r="19" spans="1:7" ht="12.75">
      <c r="A19" s="122"/>
      <c r="B19" s="128"/>
      <c r="C19" s="129" t="s">
        <v>199</v>
      </c>
      <c r="D19" s="125">
        <v>0</v>
      </c>
      <c r="E19" s="125">
        <v>0</v>
      </c>
      <c r="F19" s="125"/>
      <c r="G19" s="125">
        <f t="shared" si="0"/>
        <v>0</v>
      </c>
    </row>
    <row r="20" spans="1:7" ht="15.75">
      <c r="A20" s="297" t="s">
        <v>200</v>
      </c>
      <c r="B20" s="298"/>
      <c r="C20" s="299"/>
      <c r="D20" s="130">
        <f>SUM(D10:D14)</f>
        <v>59646</v>
      </c>
      <c r="E20" s="130">
        <f>SUM(E10:E14)</f>
        <v>0</v>
      </c>
      <c r="F20" s="130">
        <f>SUM(F10:F14)</f>
        <v>0</v>
      </c>
      <c r="G20" s="130">
        <f>SUM(G10:G14)</f>
        <v>59646</v>
      </c>
    </row>
    <row r="21" spans="1:7" ht="12.75">
      <c r="A21" s="294" t="s">
        <v>201</v>
      </c>
      <c r="B21" s="132" t="s">
        <v>3</v>
      </c>
      <c r="C21" s="133" t="s">
        <v>188</v>
      </c>
      <c r="D21" s="134">
        <v>59646</v>
      </c>
      <c r="E21" s="134">
        <v>0</v>
      </c>
      <c r="F21" s="134"/>
      <c r="G21" s="134">
        <f>SUM(D21:F21)</f>
        <v>59646</v>
      </c>
    </row>
    <row r="22" spans="1:7" ht="12.75">
      <c r="A22" s="295"/>
      <c r="B22" s="132" t="s">
        <v>4</v>
      </c>
      <c r="C22" s="133" t="s">
        <v>189</v>
      </c>
      <c r="D22" s="134">
        <v>0</v>
      </c>
      <c r="E22" s="134">
        <v>0</v>
      </c>
      <c r="F22" s="134"/>
      <c r="G22" s="134">
        <v>0</v>
      </c>
    </row>
    <row r="23" spans="1:7" ht="13.5" thickBot="1">
      <c r="A23" s="296"/>
      <c r="B23" s="135" t="s">
        <v>10</v>
      </c>
      <c r="C23" s="136" t="s">
        <v>190</v>
      </c>
      <c r="D23" s="137">
        <v>0</v>
      </c>
      <c r="E23" s="137">
        <v>0</v>
      </c>
      <c r="F23" s="137"/>
      <c r="G23" s="137">
        <v>0</v>
      </c>
    </row>
    <row r="24" spans="1:7" ht="15.75" customHeight="1">
      <c r="A24" s="280" t="s">
        <v>202</v>
      </c>
      <c r="B24" s="281"/>
      <c r="C24" s="281"/>
      <c r="D24" s="281"/>
      <c r="E24" s="281"/>
      <c r="F24" s="281"/>
      <c r="G24" s="281"/>
    </row>
    <row r="25" spans="1:7" ht="14.25">
      <c r="A25" s="118" t="s">
        <v>3</v>
      </c>
      <c r="B25" s="292" t="s">
        <v>203</v>
      </c>
      <c r="C25" s="293"/>
      <c r="D25" s="120">
        <v>0</v>
      </c>
      <c r="E25" s="120">
        <v>0</v>
      </c>
      <c r="F25" s="120"/>
      <c r="G25" s="120">
        <v>0</v>
      </c>
    </row>
    <row r="26" spans="1:7" ht="14.25">
      <c r="A26" s="118" t="s">
        <v>4</v>
      </c>
      <c r="B26" s="289" t="s">
        <v>204</v>
      </c>
      <c r="C26" s="290"/>
      <c r="D26" s="120">
        <v>0</v>
      </c>
      <c r="E26" s="120">
        <v>0</v>
      </c>
      <c r="F26" s="120"/>
      <c r="G26" s="120">
        <v>0</v>
      </c>
    </row>
    <row r="27" spans="1:7" ht="14.25">
      <c r="A27" s="118" t="s">
        <v>10</v>
      </c>
      <c r="B27" s="282" t="s">
        <v>205</v>
      </c>
      <c r="C27" s="282"/>
      <c r="D27" s="120">
        <v>0</v>
      </c>
      <c r="E27" s="120">
        <v>0</v>
      </c>
      <c r="F27" s="120"/>
      <c r="G27" s="120">
        <v>0</v>
      </c>
    </row>
    <row r="28" spans="1:7" ht="15.75">
      <c r="A28" s="297" t="s">
        <v>206</v>
      </c>
      <c r="B28" s="298"/>
      <c r="C28" s="299"/>
      <c r="D28" s="138">
        <f>SUM(D25:D27)</f>
        <v>0</v>
      </c>
      <c r="E28" s="138">
        <f>SUM(E25:E27)</f>
        <v>0</v>
      </c>
      <c r="F28" s="138"/>
      <c r="G28" s="138">
        <f>SUM(G25:G27)</f>
        <v>0</v>
      </c>
    </row>
    <row r="29" spans="1:7" ht="12.75">
      <c r="A29" s="311" t="s">
        <v>207</v>
      </c>
      <c r="B29" s="132" t="s">
        <v>3</v>
      </c>
      <c r="C29" s="133" t="s">
        <v>188</v>
      </c>
      <c r="D29" s="203">
        <v>0</v>
      </c>
      <c r="E29" s="203">
        <v>0</v>
      </c>
      <c r="F29" s="203"/>
      <c r="G29" s="203">
        <v>0</v>
      </c>
    </row>
    <row r="30" spans="1:7" ht="12.75">
      <c r="A30" s="311"/>
      <c r="B30" s="132" t="s">
        <v>4</v>
      </c>
      <c r="C30" s="133" t="s">
        <v>189</v>
      </c>
      <c r="D30" s="203">
        <v>0</v>
      </c>
      <c r="E30" s="203">
        <v>0</v>
      </c>
      <c r="F30" s="203"/>
      <c r="G30" s="203">
        <v>0</v>
      </c>
    </row>
    <row r="31" spans="1:7" ht="12.75">
      <c r="A31" s="311"/>
      <c r="B31" s="132" t="s">
        <v>10</v>
      </c>
      <c r="C31" s="133" t="s">
        <v>190</v>
      </c>
      <c r="D31" s="203">
        <v>0</v>
      </c>
      <c r="E31" s="203">
        <v>0</v>
      </c>
      <c r="F31" s="203"/>
      <c r="G31" s="203">
        <v>0</v>
      </c>
    </row>
    <row r="32" spans="1:7" ht="14.25">
      <c r="A32" s="312" t="s">
        <v>208</v>
      </c>
      <c r="B32" s="313"/>
      <c r="C32" s="314"/>
      <c r="D32" s="139"/>
      <c r="E32" s="139"/>
      <c r="F32" s="139"/>
      <c r="G32" s="139"/>
    </row>
    <row r="33" spans="1:7" ht="15.75">
      <c r="A33" s="306" t="s">
        <v>209</v>
      </c>
      <c r="B33" s="307"/>
      <c r="C33" s="307"/>
      <c r="D33" s="138">
        <f>SUM(D28:D32)</f>
        <v>0</v>
      </c>
      <c r="E33" s="138">
        <f>SUM(E28:E32)</f>
        <v>0</v>
      </c>
      <c r="F33" s="138"/>
      <c r="G33" s="138">
        <f>SUM(G28:G32)</f>
        <v>0</v>
      </c>
    </row>
    <row r="34" spans="1:7" ht="15.75">
      <c r="A34" s="308" t="s">
        <v>210</v>
      </c>
      <c r="B34" s="309"/>
      <c r="C34" s="310"/>
      <c r="D34" s="140">
        <f>SUM(D20,D33)</f>
        <v>59646</v>
      </c>
      <c r="E34" s="140">
        <f>SUM(E20,E33)</f>
        <v>0</v>
      </c>
      <c r="F34" s="140">
        <f>SUM(F20,F33)</f>
        <v>0</v>
      </c>
      <c r="G34" s="140">
        <f>SUM(G20,G33)</f>
        <v>59646</v>
      </c>
    </row>
    <row r="35" spans="1:7" ht="12.75" hidden="1">
      <c r="A35" s="303" t="s">
        <v>201</v>
      </c>
      <c r="B35" s="143" t="s">
        <v>3</v>
      </c>
      <c r="C35" s="144" t="s">
        <v>188</v>
      </c>
      <c r="D35" s="145"/>
      <c r="E35" s="145"/>
      <c r="F35" s="145"/>
      <c r="G35" s="145"/>
    </row>
    <row r="36" spans="1:7" ht="12.75" hidden="1">
      <c r="A36" s="304"/>
      <c r="B36" s="143" t="s">
        <v>4</v>
      </c>
      <c r="C36" s="144" t="s">
        <v>189</v>
      </c>
      <c r="D36" s="145"/>
      <c r="E36" s="145"/>
      <c r="F36" s="145"/>
      <c r="G36" s="145"/>
    </row>
    <row r="37" spans="1:7" ht="13.5" hidden="1" thickBot="1">
      <c r="A37" s="305"/>
      <c r="B37" s="146" t="s">
        <v>10</v>
      </c>
      <c r="C37" s="147" t="s">
        <v>190</v>
      </c>
      <c r="D37" s="148">
        <v>0</v>
      </c>
      <c r="E37" s="148">
        <v>0</v>
      </c>
      <c r="F37" s="148"/>
      <c r="G37" s="148">
        <v>0</v>
      </c>
    </row>
  </sheetData>
  <sheetProtection/>
  <mergeCells count="26">
    <mergeCell ref="B12:C12"/>
    <mergeCell ref="B13:C13"/>
    <mergeCell ref="A6:D6"/>
    <mergeCell ref="A7:C7"/>
    <mergeCell ref="B8:C8"/>
    <mergeCell ref="A9:G9"/>
    <mergeCell ref="B10:C10"/>
    <mergeCell ref="B25:C25"/>
    <mergeCell ref="B26:C26"/>
    <mergeCell ref="A35:A37"/>
    <mergeCell ref="B27:C27"/>
    <mergeCell ref="A28:C28"/>
    <mergeCell ref="A29:A31"/>
    <mergeCell ref="A32:C32"/>
    <mergeCell ref="A33:C33"/>
    <mergeCell ref="A34:C34"/>
    <mergeCell ref="A24:G24"/>
    <mergeCell ref="B14:C14"/>
    <mergeCell ref="A20:C20"/>
    <mergeCell ref="A21:A23"/>
    <mergeCell ref="E1:G1"/>
    <mergeCell ref="A3:G3"/>
    <mergeCell ref="A4:G4"/>
    <mergeCell ref="A5:G5"/>
    <mergeCell ref="C1:D1"/>
    <mergeCell ref="B11:C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csoport</dc:creator>
  <cp:keywords/>
  <dc:description/>
  <cp:lastModifiedBy>User</cp:lastModifiedBy>
  <cp:lastPrinted>2014-05-19T08:38:30Z</cp:lastPrinted>
  <dcterms:created xsi:type="dcterms:W3CDTF">2007-02-22T10:27:43Z</dcterms:created>
  <dcterms:modified xsi:type="dcterms:W3CDTF">2014-07-18T07:39:04Z</dcterms:modified>
  <cp:category/>
  <cp:version/>
  <cp:contentType/>
  <cp:contentStatus/>
</cp:coreProperties>
</file>