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27" firstSheet="16" activeTab="21"/>
  </bookViews>
  <sheets>
    <sheet name="1.1.sz.mell." sheetId="1" r:id="rId1"/>
    <sheet name="1.2.sz.mell." sheetId="2" r:id="rId2"/>
    <sheet name="1.3.sz.mell." sheetId="3" r:id="rId3"/>
    <sheet name="1.4.sz.mell." sheetId="4" r:id="rId4"/>
    <sheet name="2.1.sz.mell  " sheetId="5" r:id="rId5"/>
    <sheet name="2.2.sz.mell  " sheetId="6" r:id="rId6"/>
    <sheet name="3.sz.mell.  " sheetId="7" r:id="rId7"/>
    <sheet name="4.sz.mell." sheetId="8" r:id="rId8"/>
    <sheet name="5.sz.mell." sheetId="9" r:id="rId9"/>
    <sheet name="6.sz.mell." sheetId="10" r:id="rId10"/>
    <sheet name="7.sz.mell." sheetId="11" r:id="rId11"/>
    <sheet name="8. sz. mell. " sheetId="12" r:id="rId12"/>
    <sheet name="9.1. sz. mell" sheetId="13" r:id="rId13"/>
    <sheet name="9.1.1. sz. mell " sheetId="14" r:id="rId14"/>
    <sheet name="9.1.2. sz. mell " sheetId="15" r:id="rId15"/>
    <sheet name="9.1.3. sz. mell" sheetId="16" r:id="rId16"/>
    <sheet name="9.2. sz. mell" sheetId="17" r:id="rId17"/>
    <sheet name="9.2.1. sz. mell" sheetId="18" r:id="rId18"/>
    <sheet name="9.2.2. sz. mell" sheetId="19" r:id="rId19"/>
    <sheet name="9.2.3. sz. mell" sheetId="20" r:id="rId20"/>
    <sheet name="10.sz.mell" sheetId="21" r:id="rId21"/>
    <sheet name="Munka1" sheetId="22" r:id="rId22"/>
  </sheets>
  <definedNames>
    <definedName name="_xlnm.Print_Titles" localSheetId="12">'9.1. sz. mell'!$1:$6</definedName>
    <definedName name="_xlnm.Print_Titles" localSheetId="13">'9.1.1. sz. mell '!$1:$6</definedName>
    <definedName name="_xlnm.Print_Titles" localSheetId="14">'9.1.2. sz. mell '!$1:$6</definedName>
    <definedName name="_xlnm.Print_Titles" localSheetId="15">'9.1.3. sz. mell'!$1:$6</definedName>
    <definedName name="_xlnm.Print_Titles" localSheetId="16">'9.2. sz. mell'!$1:$6</definedName>
    <definedName name="_xlnm.Print_Titles" localSheetId="17">'9.2.1. sz. mell'!$1:$6</definedName>
    <definedName name="_xlnm.Print_Titles" localSheetId="18">'9.2.2. sz. mell'!$1:$6</definedName>
    <definedName name="_xlnm.Print_Titles" localSheetId="19">'9.2.3. sz. mell'!$1:$6</definedName>
    <definedName name="_xlnm.Print_Area" localSheetId="0">'1.1.sz.mell.'!$A$1:$C$159</definedName>
    <definedName name="_xlnm.Print_Area" localSheetId="1">'1.2.sz.mell.'!$A$1:$C$159</definedName>
    <definedName name="_xlnm.Print_Area" localSheetId="2">'1.3.sz.mell.'!$A$1:$C$159</definedName>
    <definedName name="_xlnm.Print_Area" localSheetId="3">'1.4.sz.mell.'!$A$1:$C$159</definedName>
  </definedNames>
  <calcPr fullCalcOnLoad="1"/>
</workbook>
</file>

<file path=xl/sharedStrings.xml><?xml version="1.0" encoding="utf-8"?>
<sst xmlns="http://schemas.openxmlformats.org/spreadsheetml/2006/main" count="3251" uniqueCount="501">
  <si>
    <t>B E V É T E L E K</t>
  </si>
  <si>
    <t>1. sz. táblázat</t>
  </si>
  <si>
    <t>Ezer forintban</t>
  </si>
  <si>
    <t>Sor-
szám</t>
  </si>
  <si>
    <t>Bevételi jogcím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</si>
  <si>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</si>
  <si>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</si>
  <si>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</si>
  <si>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</si>
  <si>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</si>
  <si>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</si>
  <si>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</si>
  <si>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</si>
  <si>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</si>
  <si>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</si>
  <si>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</si>
  <si>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</si>
  <si>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</si>
  <si>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</si>
  <si>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</si>
  <si>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</si>
  <si>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</si>
  <si>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</si>
  <si>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</si>
  <si>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</si>
  <si>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</si>
  <si>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</si>
  <si>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</si>
  <si>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</si>
  <si>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</si>
  <si>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</si>
  <si>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</si>
  <si>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</si>
  <si>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</si>
  <si>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</si>
  <si>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</si>
  <si>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</si>
  <si>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</si>
  <si>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</si>
  <si>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</si>
  <si>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</si>
  <si>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</si>
  <si>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</si>
  <si>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</si>
  <si>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</si>
  <si>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</si>
  <si>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</si>
  <si>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</si>
  <si>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</si>
  <si>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</si>
  <si>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</si>
  <si>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</si>
  <si>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</si>
  <si>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</si>
  <si>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</si>
  <si>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</si>
  <si>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</si>
  <si>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</si>
  <si>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</si>
  <si>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</si>
  <si>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</si>
  <si>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</si>
  <si>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</si>
  <si>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</si>
  <si>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</si>
  <si>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</si>
  <si>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</si>
  <si>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</si>
  <si>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</si>
  <si>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</si>
  <si>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</si>
  <si>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</si>
  <si>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</si>
  <si>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</si>
  <si>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</si>
  <si>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</si>
  <si>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</si>
  <si>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</si>
  <si>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</si>
  <si>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</si>
  <si>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</si>
  <si>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</si>
  <si>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</si>
  <si>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</si>
  <si>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</si>
  <si>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</si>
  <si>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</si>
  <si>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</si>
  <si>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</si>
  <si>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</si>
  <si>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</si>
  <si>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</si>
  <si>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</si>
  <si>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</si>
  <si>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</si>
  <si>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</si>
  <si>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</si>
  <si>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</si>
  <si>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</si>
  <si>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</si>
  <si>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</si>
  <si>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</si>
  <si>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</si>
  <si>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</si>
  <si>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</si>
  <si>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</si>
  <si>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</si>
  <si>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</si>
  <si>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</si>
  <si>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</si>
  <si>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</si>
  <si>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</si>
  <si>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</si>
  <si>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</si>
  <si>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</si>
  <si>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</si>
  <si>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</si>
  <si>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</si>
  <si>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</si>
  <si>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</si>
  <si>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</si>
  <si>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</si>
  <si>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</si>
  <si>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</si>
  <si>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</si>
  <si>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</si>
  <si>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</si>
  <si>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</si>
  <si>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</si>
  <si>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</si>
  <si>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</si>
  <si>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</si>
  <si>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</si>
  <si>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</si>
  <si>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</si>
  <si>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</si>
  <si>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</si>
  <si>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</si>
  <si>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</si>
  <si>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</si>
  <si>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</si>
  <si>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</si>
  <si>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</si>
  <si>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</si>
  <si>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</si>
  <si>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</si>
  <si>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</si>
  <si>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</si>
  <si>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</si>
  <si>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</si>
  <si>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</si>
  <si>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</si>
  <si>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</si>
  <si>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</si>
  <si>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</si>
  <si>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</si>
  <si>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</si>
  <si>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</si>
  <si>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</si>
  <si>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</si>
  <si>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</si>
  <si>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</si>
  <si>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</si>
  <si>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</si>
  <si>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</si>
  <si>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</si>
  <si>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</si>
  <si>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</si>
  <si>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</si>
  <si>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</si>
  <si>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</si>
  <si>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</si>
  <si>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</si>
  <si>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</si>
  <si>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</si>
  <si>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</si>
  <si>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</si>
  <si>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1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</si>
  <si>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</si>
  <si>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</si>
  <si>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</si>
  <si>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</si>
  <si>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</si>
  <si>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</si>
  <si>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</si>
  <si>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</si>
  <si>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</si>
  <si>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</si>
  <si>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</si>
  <si>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</si>
  <si>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</si>
  <si>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</si>
  <si>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</si>
  <si>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</si>
  <si>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</si>
  <si>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</si>
  <si>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</si>
  <si>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</si>
  <si>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</si>
  <si>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</si>
  <si>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</si>
  <si>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</si>
  <si>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</si>
  <si>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</si>
  <si>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</si>
  <si>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</si>
  <si>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</si>
  <si>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</si>
  <si>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</si>
  <si>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</si>
  <si>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</si>
  <si>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</si>
  <si>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</si>
  <si>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</si>
  <si>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</si>
  <si>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</si>
  <si>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</si>
  <si>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</si>
  <si>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</si>
  <si>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</si>
  <si>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</si>
  <si>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</si>
  <si>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</si>
  <si>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</si>
  <si>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</si>
  <si>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</si>
  <si>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</si>
  <si>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</si>
  <si>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</si>
  <si>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</si>
  <si>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</si>
  <si>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</si>
  <si>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</si>
  <si>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</si>
  <si>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</si>
  <si>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</si>
  <si>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</si>
  <si>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</si>
  <si>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</si>
  <si>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</si>
  <si>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</si>
  <si>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</si>
  <si>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</si>
  <si>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</si>
  <si>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</si>
  <si>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</si>
  <si>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</si>
  <si>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</si>
  <si>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</si>
  <si>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</si>
  <si>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</si>
  <si>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</si>
  <si>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</si>
  <si>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</si>
  <si>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</si>
  <si>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</si>
  <si>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</si>
  <si>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</si>
  <si>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</si>
  <si>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</si>
  <si>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</si>
  <si>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</si>
  <si>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</si>
  <si>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</si>
  <si>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</si>
  <si>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</si>
  <si>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</si>
  <si>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</si>
  <si>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</si>
  <si>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</si>
  <si>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</si>
  <si>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</si>
  <si>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</si>
  <si>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</si>
  <si>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D</t>
  </si>
  <si>
    <t>E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</si>
  <si>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</si>
  <si>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</si>
  <si>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</si>
  <si>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</si>
  <si>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</si>
  <si>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</si>
  <si>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</si>
  <si>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</si>
  <si>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</si>
  <si>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</si>
  <si>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</si>
  <si>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</si>
  <si>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</si>
  <si>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</si>
  <si>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</si>
  <si>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</si>
  <si>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</si>
  <si>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</si>
  <si>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</si>
  <si>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</si>
  <si>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</si>
  <si>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</si>
  <si>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</si>
  <si>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</si>
  <si>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</si>
  <si>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</si>
  <si>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</si>
  <si>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</si>
  <si>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</si>
  <si>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</si>
  <si>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</si>
  <si>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</si>
  <si>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</si>
  <si>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</si>
  <si>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</si>
  <si>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</si>
  <si>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</si>
  <si>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Központi, irányítószervi támogatás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</si>
  <si>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</si>
  <si>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</si>
  <si>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</si>
  <si>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</si>
  <si>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</si>
  <si>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</si>
  <si>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</si>
  <si>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</si>
  <si>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</si>
  <si>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</si>
  <si>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</si>
  <si>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</si>
  <si>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</si>
  <si>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</si>
  <si>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</si>
  <si>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</si>
  <si>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</si>
  <si>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</si>
  <si>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</si>
  <si>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</si>
  <si>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</si>
  <si>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</si>
  <si>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</si>
  <si>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</si>
  <si>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</si>
  <si>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</si>
  <si>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</si>
  <si>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</si>
  <si>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</si>
  <si>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</si>
  <si>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</si>
  <si>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</si>
  <si>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</si>
  <si>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</si>
  <si>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</si>
  <si>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</si>
  <si>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</si>
  <si>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</si>
  <si>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</si>
  <si>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</si>
  <si>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</si>
  <si>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</si>
  <si>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</si>
  <si>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Ezer forintban !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</si>
  <si>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</si>
  <si>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</si>
  <si>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</si>
  <si>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</si>
  <si>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</si>
  <si>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</si>
  <si>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</si>
  <si>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</si>
  <si>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</si>
  <si>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</si>
  <si>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</si>
  <si>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</si>
  <si>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</si>
  <si>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</si>
  <si>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</si>
  <si>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</si>
  <si>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</si>
  <si>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</si>
  <si>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</si>
  <si>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</si>
  <si>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</si>
  <si>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</si>
  <si>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F=(B-D-E)</t>
  </si>
  <si>
    <t>Számítógép vásárlás</t>
  </si>
  <si>
    <t>2015</t>
  </si>
  <si>
    <t>Fodrászüzlet fűtés</t>
  </si>
  <si>
    <t>ÖSSZESEN:</t>
  </si>
  <si>
    <t>Felújítási kiadások előirányzata felújításonként</t>
  </si>
  <si>
    <t>Felújítás  megnevezése</t>
  </si>
  <si>
    <t>EU-s projekt neve, azonosítója:</t>
  </si>
  <si>
    <t>Ezer forintban!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</si>
  <si>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</si>
  <si>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</si>
  <si>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</si>
  <si>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</si>
  <si>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</si>
  <si>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</si>
  <si>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</si>
  <si>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</si>
  <si>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</si>
  <si>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</si>
  <si>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</si>
  <si>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</si>
  <si>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</si>
  <si>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</si>
  <si>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</si>
  <si>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</si>
  <si>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</si>
  <si>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Önkormányzat</t>
  </si>
  <si>
    <t>01</t>
  </si>
  <si>
    <t>Feladat megnevezése</t>
  </si>
  <si>
    <t>Összes bevétel, kiadás</t>
  </si>
  <si>
    <t>Száma</t>
  </si>
  <si>
    <t>Előirányzat-csoport, kiemelt előirányzat megnevezése</t>
  </si>
  <si>
    <t>Előirányzat</t>
  </si>
  <si>
    <t>Működési célú kvi támogatások és kiegészítő támogatások</t>
  </si>
  <si>
    <t>Helyi adók  (4.1.1.+…+4.1.3.)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</si>
  <si>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</si>
  <si>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</si>
  <si>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</si>
  <si>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</si>
  <si>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</si>
  <si>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</si>
  <si>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family val="1"/>
      </rPr>
      <t>(1.1+…+1.5+1.18.)</t>
    </r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</si>
  <si>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</si>
  <si>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</si>
  <si>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</si>
  <si>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</si>
  <si>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</si>
  <si>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</si>
  <si>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</si>
  <si>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</si>
  <si>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</si>
  <si>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</si>
  <si>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</si>
  <si>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t>Kötelező feladatok bevételei, kiadása</t>
  </si>
  <si>
    <t>02</t>
  </si>
  <si>
    <t>Önként vállalt feladatok bevételei, kiadása</t>
  </si>
  <si>
    <t>03</t>
  </si>
  <si>
    <t>Államigazgatási feladatok bevételei, kiadása</t>
  </si>
  <si>
    <t>04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</si>
  <si>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</si>
  <si>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</si>
  <si>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</si>
  <si>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</si>
  <si>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</si>
  <si>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</si>
  <si>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</si>
  <si>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</si>
  <si>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</si>
  <si>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</si>
  <si>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</si>
  <si>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</si>
  <si>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</si>
  <si>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</si>
  <si>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</si>
  <si>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</si>
  <si>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</si>
  <si>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</si>
  <si>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</si>
  <si>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</si>
  <si>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</si>
  <si>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</si>
  <si>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</si>
  <si>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Kötelező feladatok bevételei, kiadásai</t>
  </si>
  <si>
    <t>Önként vállalt feladatok bevételei, kiadásai</t>
  </si>
  <si>
    <t>Államigazgatási feladatok bevételei, kiadásai</t>
  </si>
  <si>
    <t>Költségvetési szerv I.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</si>
  <si>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</si>
  <si>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</si>
  <si>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</si>
  <si>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</si>
  <si>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Adatszolgáltatás 
az elismert tartozásállományról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</si>
  <si>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</si>
  <si>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</si>
  <si>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</si>
  <si>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</si>
  <si>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</si>
  <si>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</si>
  <si>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</si>
  <si>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</si>
  <si>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</si>
  <si>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</si>
  <si>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</si>
  <si>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</si>
  <si>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</si>
  <si>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</si>
  <si>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</si>
  <si>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</si>
  <si>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</si>
  <si>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Oszlár  Önkormányzat saját bevételeinek részletezése az adósságot keletkeztető ügyletből származó tárgyévi fizetési kötelezettség megállapításához</t>
  </si>
  <si>
    <t>Oszlár  Önkormányzat. évi adósságot keletkeztető fejlesztési céljai</t>
  </si>
  <si>
    <t>2.1. melléklet a 2/2015. (II.16.) önkormányzati rendelethez</t>
  </si>
  <si>
    <t>2.2. melléklet a 2/2015. (II.16.) önkormányzati rendelethez</t>
  </si>
  <si>
    <t>Oszlár Önkormányzat adósságot keletkeztető ügyletekből és kezességvállalásokból fennálló kötelezettségei</t>
  </si>
  <si>
    <t>9.1. melléklet a 1/2015. (II.16.) önkormányzati rendelethez</t>
  </si>
  <si>
    <t>9.1.1. melléklet a 2/2015. (II.16.) önkormányzati rendelethez</t>
  </si>
  <si>
    <t>9.1.2. melléklet a 2/2015. (II.16.) önkormányzati rendelethez</t>
  </si>
  <si>
    <t>9.1.3. melléklet a 2/2015. (II.16.) önkormányzati rendelethez</t>
  </si>
  <si>
    <t>9.3.3. melléklet a 2/2015. (II.16.) önkormányzati rendelethez</t>
  </si>
  <si>
    <t>9.3.2. melléklet a 2/2015. (II.16.) önkormányzati rendelethez</t>
  </si>
  <si>
    <t>9.3.1. melléklet a 2/2015. (II.16.) önkormányzati rendelethez</t>
  </si>
  <si>
    <t>9.3. melléklet a 2/2015. (II.16.) 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</si>
</sst>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0\."/>
    <numFmt numFmtId="166" formatCode="_-* #,##0.00\ _F_t_-;\-* #,##0.00\ _F_t_-;_-* \-??\ _F_t_-;_-@_-"/>
    <numFmt numFmtId="167" formatCode="_-* #,##0\ _F_t_-;\-* #,##0\ _F_t_-;_-* \-??\ _F_t_-;_-@_-"/>
    <numFmt numFmtId="168" formatCode="mmm\ d/"/>
  </numFmts>
  <fonts count="45">
    <font>
      <sz val="10"/>
      <name val="Times New Roman CE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b/>
      <i/>
      <sz val="8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9"/>
      <color indexed="8"/>
      <name val="Times New Roman"/>
      <family val="1"/>
    </font>
    <font>
      <b/>
      <i/>
      <sz val="12"/>
      <name val="Times New Roman CE"/>
      <family val="1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4" borderId="7" applyNumberFormat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6" borderId="1" applyNumberFormat="0" applyAlignment="0" applyProtection="0"/>
    <xf numFmtId="9" fontId="1" fillId="0" borderId="0" applyFill="0" applyBorder="0" applyAlignment="0" applyProtection="0"/>
  </cellStyleXfs>
  <cellXfs count="388">
    <xf numFmtId="0" fontId="0" fillId="0" borderId="0" xfId="0" applyAlignment="1">
      <alignment/>
    </xf>
    <xf numFmtId="0" fontId="17" fillId="0" borderId="0" xfId="56" applyFont="1" applyFill="1" applyProtection="1">
      <alignment/>
      <protection/>
    </xf>
    <xf numFmtId="0" fontId="17" fillId="0" borderId="0" xfId="56" applyFont="1" applyFill="1" applyAlignment="1" applyProtection="1">
      <alignment horizontal="right" vertical="center" indent="1"/>
      <protection/>
    </xf>
    <xf numFmtId="0" fontId="17" fillId="0" borderId="0" xfId="56" applyFill="1" applyProtection="1">
      <alignment/>
      <protection/>
    </xf>
    <xf numFmtId="0" fontId="25" fillId="0" borderId="10" xfId="0" applyFont="1" applyFill="1" applyBorder="1" applyAlignment="1" applyProtection="1">
      <alignment horizontal="right" vertical="center"/>
      <protection/>
    </xf>
    <xf numFmtId="0" fontId="26" fillId="0" borderId="11" xfId="56" applyFont="1" applyFill="1" applyBorder="1" applyAlignment="1" applyProtection="1">
      <alignment horizontal="center" vertical="center" wrapText="1"/>
      <protection/>
    </xf>
    <xf numFmtId="0" fontId="26" fillId="0" borderId="12" xfId="56" applyFont="1" applyFill="1" applyBorder="1" applyAlignment="1" applyProtection="1">
      <alignment horizontal="center" vertical="center" wrapText="1"/>
      <protection/>
    </xf>
    <xf numFmtId="0" fontId="26" fillId="0" borderId="13" xfId="56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center" vertical="center" wrapText="1"/>
      <protection/>
    </xf>
    <xf numFmtId="0" fontId="27" fillId="0" borderId="15" xfId="56" applyFont="1" applyFill="1" applyBorder="1" applyAlignment="1" applyProtection="1">
      <alignment horizontal="center" vertical="center" wrapText="1"/>
      <protection/>
    </xf>
    <xf numFmtId="0" fontId="27" fillId="0" borderId="16" xfId="56" applyFont="1" applyFill="1" applyBorder="1" applyAlignment="1" applyProtection="1">
      <alignment horizontal="center" vertical="center" wrapText="1"/>
      <protection/>
    </xf>
    <xf numFmtId="0" fontId="28" fillId="0" borderId="0" xfId="56" applyFont="1" applyFill="1" applyProtection="1">
      <alignment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0" fontId="27" fillId="0" borderId="12" xfId="56" applyFont="1" applyFill="1" applyBorder="1" applyAlignment="1" applyProtection="1">
      <alignment horizontal="left" vertical="center" wrapText="1" indent="1"/>
      <protection/>
    </xf>
    <xf numFmtId="164" fontId="27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6" applyFont="1" applyFill="1" applyProtection="1">
      <alignment/>
      <protection/>
    </xf>
    <xf numFmtId="49" fontId="28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29" fillId="0" borderId="18" xfId="0" applyFont="1" applyBorder="1" applyAlignment="1" applyProtection="1">
      <alignment horizontal="left" wrapText="1" indent="1"/>
      <protection/>
    </xf>
    <xf numFmtId="164" fontId="28" fillId="0" borderId="19" xfId="56" applyNumberFormat="1" applyFont="1" applyFill="1" applyBorder="1" applyAlignment="1" applyProtection="1">
      <alignment horizontal="right" vertical="center" wrapText="1" indent="1"/>
      <protection locked="0"/>
    </xf>
    <xf numFmtId="49" fontId="28" fillId="0" borderId="20" xfId="56" applyNumberFormat="1" applyFont="1" applyFill="1" applyBorder="1" applyAlignment="1" applyProtection="1">
      <alignment horizontal="left" vertical="center" wrapText="1" indent="1"/>
      <protection/>
    </xf>
    <xf numFmtId="0" fontId="29" fillId="0" borderId="21" xfId="0" applyFont="1" applyBorder="1" applyAlignment="1" applyProtection="1">
      <alignment horizontal="left" wrapText="1" indent="1"/>
      <protection/>
    </xf>
    <xf numFmtId="164" fontId="28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1" xfId="0" applyFont="1" applyBorder="1" applyAlignment="1" applyProtection="1">
      <alignment horizontal="left" vertical="center" wrapText="1" indent="1"/>
      <protection/>
    </xf>
    <xf numFmtId="49" fontId="28" fillId="0" borderId="23" xfId="56" applyNumberFormat="1" applyFont="1" applyFill="1" applyBorder="1" applyAlignment="1" applyProtection="1">
      <alignment horizontal="left" vertical="center" wrapText="1" indent="1"/>
      <protection/>
    </xf>
    <xf numFmtId="0" fontId="29" fillId="0" borderId="24" xfId="0" applyFont="1" applyBorder="1" applyAlignment="1" applyProtection="1">
      <alignment horizontal="left" vertical="center" wrapText="1" indent="1"/>
      <protection/>
    </xf>
    <xf numFmtId="0" fontId="30" fillId="0" borderId="12" xfId="0" applyFont="1" applyBorder="1" applyAlignment="1" applyProtection="1">
      <alignment horizontal="left" vertical="center" wrapText="1" indent="1"/>
      <protection/>
    </xf>
    <xf numFmtId="164" fontId="28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4" xfId="0" applyFont="1" applyBorder="1" applyAlignment="1" applyProtection="1">
      <alignment horizontal="left" wrapText="1" indent="1"/>
      <protection/>
    </xf>
    <xf numFmtId="164" fontId="28" fillId="0" borderId="19" xfId="56" applyNumberFormat="1" applyFont="1" applyFill="1" applyBorder="1" applyAlignment="1" applyProtection="1">
      <alignment horizontal="right" vertical="center" wrapText="1" indent="1"/>
      <protection/>
    </xf>
    <xf numFmtId="0" fontId="27" fillId="0" borderId="11" xfId="56" applyFont="1" applyFill="1" applyBorder="1" applyAlignment="1" applyProtection="1">
      <alignment horizontal="left" vertical="center" wrapText="1"/>
      <protection/>
    </xf>
    <xf numFmtId="0" fontId="30" fillId="0" borderId="11" xfId="0" applyFont="1" applyBorder="1" applyAlignment="1" applyProtection="1">
      <alignment vertical="center" wrapText="1"/>
      <protection/>
    </xf>
    <xf numFmtId="0" fontId="29" fillId="0" borderId="24" xfId="0" applyFont="1" applyBorder="1" applyAlignment="1" applyProtection="1">
      <alignment vertical="center" wrapText="1"/>
      <protection/>
    </xf>
    <xf numFmtId="0" fontId="29" fillId="0" borderId="17" xfId="0" applyFont="1" applyBorder="1" applyAlignment="1" applyProtection="1">
      <alignment wrapText="1"/>
      <protection/>
    </xf>
    <xf numFmtId="0" fontId="29" fillId="0" borderId="20" xfId="0" applyFont="1" applyBorder="1" applyAlignment="1" applyProtection="1">
      <alignment wrapText="1"/>
      <protection/>
    </xf>
    <xf numFmtId="0" fontId="29" fillId="0" borderId="23" xfId="0" applyFont="1" applyBorder="1" applyAlignment="1" applyProtection="1">
      <alignment wrapText="1"/>
      <protection/>
    </xf>
    <xf numFmtId="164" fontId="27" fillId="0" borderId="13" xfId="56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2" xfId="0" applyFont="1" applyBorder="1" applyAlignment="1" applyProtection="1">
      <alignment wrapText="1"/>
      <protection/>
    </xf>
    <xf numFmtId="0" fontId="30" fillId="0" borderId="26" xfId="0" applyFont="1" applyBorder="1" applyAlignment="1" applyProtection="1">
      <alignment vertical="center" wrapText="1"/>
      <protection/>
    </xf>
    <xf numFmtId="0" fontId="30" fillId="0" borderId="27" xfId="0" applyFont="1" applyBorder="1" applyAlignment="1" applyProtection="1">
      <alignment wrapText="1"/>
      <protection/>
    </xf>
    <xf numFmtId="0" fontId="23" fillId="0" borderId="0" xfId="56" applyFont="1" applyFill="1" applyBorder="1" applyAlignment="1" applyProtection="1">
      <alignment horizontal="center" vertical="center" wrapText="1"/>
      <protection/>
    </xf>
    <xf numFmtId="0" fontId="23" fillId="0" borderId="0" xfId="56" applyFont="1" applyFill="1" applyBorder="1" applyAlignment="1" applyProtection="1">
      <alignment vertical="center" wrapText="1"/>
      <protection/>
    </xf>
    <xf numFmtId="164" fontId="23" fillId="0" borderId="0" xfId="56" applyNumberFormat="1" applyFont="1" applyFill="1" applyBorder="1" applyAlignment="1" applyProtection="1">
      <alignment horizontal="right" vertical="center" wrapText="1" indent="1"/>
      <protection/>
    </xf>
    <xf numFmtId="0" fontId="25" fillId="0" borderId="10" xfId="0" applyFont="1" applyFill="1" applyBorder="1" applyAlignment="1" applyProtection="1">
      <alignment horizontal="right"/>
      <protection/>
    </xf>
    <xf numFmtId="0" fontId="17" fillId="0" borderId="0" xfId="56" applyFill="1" applyAlignment="1" applyProtection="1">
      <alignment/>
      <protection/>
    </xf>
    <xf numFmtId="0" fontId="27" fillId="0" borderId="11" xfId="56" applyFont="1" applyFill="1" applyBorder="1" applyAlignment="1" applyProtection="1">
      <alignment horizontal="center" vertical="center" wrapText="1"/>
      <protection/>
    </xf>
    <xf numFmtId="0" fontId="27" fillId="0" borderId="12" xfId="56" applyFont="1" applyFill="1" applyBorder="1" applyAlignment="1" applyProtection="1">
      <alignment horizontal="center" vertical="center" wrapText="1"/>
      <protection/>
    </xf>
    <xf numFmtId="0" fontId="27" fillId="0" borderId="13" xfId="56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left" vertical="center" wrapText="1" indent="1"/>
      <protection/>
    </xf>
    <xf numFmtId="0" fontId="27" fillId="0" borderId="15" xfId="56" applyFont="1" applyFill="1" applyBorder="1" applyAlignment="1" applyProtection="1">
      <alignment vertical="center" wrapText="1"/>
      <protection/>
    </xf>
    <xf numFmtId="164" fontId="27" fillId="0" borderId="16" xfId="56" applyNumberFormat="1" applyFont="1" applyFill="1" applyBorder="1" applyAlignment="1" applyProtection="1">
      <alignment horizontal="right" vertical="center" wrapText="1" indent="1"/>
      <protection/>
    </xf>
    <xf numFmtId="49" fontId="28" fillId="0" borderId="28" xfId="56" applyNumberFormat="1" applyFont="1" applyFill="1" applyBorder="1" applyAlignment="1" applyProtection="1">
      <alignment horizontal="left" vertical="center" wrapText="1" indent="1"/>
      <protection/>
    </xf>
    <xf numFmtId="0" fontId="28" fillId="0" borderId="29" xfId="56" applyFont="1" applyFill="1" applyBorder="1" applyAlignment="1" applyProtection="1">
      <alignment horizontal="left" vertical="center" wrapText="1" indent="1"/>
      <protection/>
    </xf>
    <xf numFmtId="164" fontId="28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21" xfId="56" applyFont="1" applyFill="1" applyBorder="1" applyAlignment="1" applyProtection="1">
      <alignment horizontal="left" vertical="center" wrapText="1" indent="1"/>
      <protection/>
    </xf>
    <xf numFmtId="0" fontId="28" fillId="0" borderId="31" xfId="56" applyFont="1" applyFill="1" applyBorder="1" applyAlignment="1" applyProtection="1">
      <alignment horizontal="left" vertical="center" wrapText="1" indent="1"/>
      <protection/>
    </xf>
    <xf numFmtId="0" fontId="28" fillId="0" borderId="0" xfId="56" applyFont="1" applyFill="1" applyBorder="1" applyAlignment="1" applyProtection="1">
      <alignment horizontal="left" vertical="center" wrapText="1" indent="1"/>
      <protection/>
    </xf>
    <xf numFmtId="0" fontId="28" fillId="0" borderId="24" xfId="56" applyFont="1" applyFill="1" applyBorder="1" applyAlignment="1" applyProtection="1">
      <alignment horizontal="left" vertical="center" wrapText="1" indent="6"/>
      <protection/>
    </xf>
    <xf numFmtId="0" fontId="28" fillId="0" borderId="21" xfId="56" applyFont="1" applyFill="1" applyBorder="1" applyAlignment="1" applyProtection="1">
      <alignment horizontal="left" indent="6"/>
      <protection/>
    </xf>
    <xf numFmtId="0" fontId="28" fillId="0" borderId="21" xfId="56" applyFont="1" applyFill="1" applyBorder="1" applyAlignment="1" applyProtection="1">
      <alignment horizontal="left" vertical="center" wrapText="1" indent="6"/>
      <protection/>
    </xf>
    <xf numFmtId="49" fontId="28" fillId="0" borderId="32" xfId="56" applyNumberFormat="1" applyFont="1" applyFill="1" applyBorder="1" applyAlignment="1" applyProtection="1">
      <alignment horizontal="left" vertical="center" wrapText="1" indent="1"/>
      <protection/>
    </xf>
    <xf numFmtId="49" fontId="28" fillId="0" borderId="33" xfId="56" applyNumberFormat="1" applyFont="1" applyFill="1" applyBorder="1" applyAlignment="1" applyProtection="1">
      <alignment horizontal="left" vertical="center" wrapText="1" indent="1"/>
      <protection/>
    </xf>
    <xf numFmtId="0" fontId="28" fillId="0" borderId="34" xfId="56" applyFont="1" applyFill="1" applyBorder="1" applyAlignment="1" applyProtection="1">
      <alignment horizontal="left" vertical="center" wrapText="1" indent="7"/>
      <protection/>
    </xf>
    <xf numFmtId="164" fontId="28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6" xfId="56" applyFont="1" applyFill="1" applyBorder="1" applyAlignment="1" applyProtection="1">
      <alignment horizontal="left" vertical="center" wrapText="1" indent="1"/>
      <protection/>
    </xf>
    <xf numFmtId="0" fontId="27" fillId="0" borderId="27" xfId="56" applyFont="1" applyFill="1" applyBorder="1" applyAlignment="1" applyProtection="1">
      <alignment vertical="center" wrapTex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/>
    </xf>
    <xf numFmtId="0" fontId="28" fillId="0" borderId="24" xfId="56" applyFont="1" applyFill="1" applyBorder="1" applyAlignment="1" applyProtection="1">
      <alignment horizontal="left" vertical="center" wrapText="1" indent="1"/>
      <protection/>
    </xf>
    <xf numFmtId="164" fontId="28" fillId="0" borderId="37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8" xfId="56" applyFont="1" applyFill="1" applyBorder="1" applyAlignment="1" applyProtection="1">
      <alignment horizontal="left" vertical="center" wrapText="1" indent="6"/>
      <protection/>
    </xf>
    <xf numFmtId="164" fontId="28" fillId="0" borderId="38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8" xfId="56" applyFont="1" applyFill="1" applyBorder="1" applyAlignment="1" applyProtection="1">
      <alignment horizontal="left" vertical="center" wrapText="1" indent="1"/>
      <protection/>
    </xf>
    <xf numFmtId="0" fontId="28" fillId="0" borderId="39" xfId="56" applyFont="1" applyFill="1" applyBorder="1" applyAlignment="1" applyProtection="1">
      <alignment horizontal="left" vertical="center" wrapText="1" indent="1"/>
      <protection/>
    </xf>
    <xf numFmtId="164" fontId="30" fillId="0" borderId="13" xfId="0" applyNumberFormat="1" applyFont="1" applyBorder="1" applyAlignment="1" applyProtection="1">
      <alignment horizontal="right" vertical="center" wrapText="1" indent="1"/>
      <protection/>
    </xf>
    <xf numFmtId="164" fontId="30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31" fillId="0" borderId="13" xfId="0" applyNumberFormat="1" applyFont="1" applyBorder="1" applyAlignment="1" applyProtection="1">
      <alignment horizontal="right" vertical="center" wrapText="1" indent="1"/>
      <protection/>
    </xf>
    <xf numFmtId="0" fontId="32" fillId="0" borderId="0" xfId="56" applyFont="1" applyFill="1" applyProtection="1">
      <alignment/>
      <protection/>
    </xf>
    <xf numFmtId="0" fontId="23" fillId="0" borderId="0" xfId="56" applyFont="1" applyFill="1" applyProtection="1">
      <alignment/>
      <protection/>
    </xf>
    <xf numFmtId="0" fontId="30" fillId="0" borderId="26" xfId="0" applyFont="1" applyBorder="1" applyAlignment="1" applyProtection="1">
      <alignment horizontal="left" vertical="center" wrapText="1" indent="1"/>
      <protection/>
    </xf>
    <xf numFmtId="0" fontId="31" fillId="0" borderId="27" xfId="0" applyFont="1" applyBorder="1" applyAlignment="1" applyProtection="1">
      <alignment horizontal="left" vertical="center" wrapText="1" indent="1"/>
      <protection/>
    </xf>
    <xf numFmtId="0" fontId="27" fillId="0" borderId="12" xfId="56" applyFont="1" applyFill="1" applyBorder="1" applyAlignment="1" applyProtection="1">
      <alignment vertical="center" wrapText="1"/>
      <protection/>
    </xf>
    <xf numFmtId="0" fontId="17" fillId="0" borderId="0" xfId="56" applyFill="1" applyBorder="1" applyProtection="1">
      <alignment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5" fillId="0" borderId="0" xfId="0" applyNumberFormat="1" applyFont="1" applyFill="1" applyAlignment="1" applyProtection="1">
      <alignment horizontal="right" vertical="center"/>
      <protection/>
    </xf>
    <xf numFmtId="164" fontId="26" fillId="0" borderId="11" xfId="0" applyNumberFormat="1" applyFont="1" applyFill="1" applyBorder="1" applyAlignment="1" applyProtection="1">
      <alignment horizontal="center" vertical="center" wrapText="1"/>
      <protection/>
    </xf>
    <xf numFmtId="164" fontId="26" fillId="0" borderId="12" xfId="0" applyNumberFormat="1" applyFont="1" applyFill="1" applyBorder="1" applyAlignment="1" applyProtection="1">
      <alignment horizontal="center" vertical="center" wrapText="1"/>
      <protection/>
    </xf>
    <xf numFmtId="164" fontId="26" fillId="0" borderId="13" xfId="0" applyNumberFormat="1" applyFont="1" applyFill="1" applyBorder="1" applyAlignment="1" applyProtection="1">
      <alignment horizontal="center" vertical="center" wrapText="1"/>
      <protection/>
    </xf>
    <xf numFmtId="164" fontId="34" fillId="0" borderId="0" xfId="0" applyNumberFormat="1" applyFont="1" applyFill="1" applyAlignment="1" applyProtection="1">
      <alignment horizontal="center" vertical="center" wrapText="1"/>
      <protection/>
    </xf>
    <xf numFmtId="164" fontId="27" fillId="0" borderId="40" xfId="0" applyNumberFormat="1" applyFont="1" applyFill="1" applyBorder="1" applyAlignment="1" applyProtection="1">
      <alignment horizontal="center" vertical="center" wrapText="1"/>
      <protection/>
    </xf>
    <xf numFmtId="164" fontId="27" fillId="0" borderId="11" xfId="0" applyNumberFormat="1" applyFont="1" applyFill="1" applyBorder="1" applyAlignment="1" applyProtection="1">
      <alignment horizontal="center" vertical="center" wrapText="1"/>
      <protection/>
    </xf>
    <xf numFmtId="164" fontId="27" fillId="0" borderId="12" xfId="0" applyNumberFormat="1" applyFont="1" applyFill="1" applyBorder="1" applyAlignment="1" applyProtection="1">
      <alignment horizontal="center" vertical="center" wrapText="1"/>
      <protection/>
    </xf>
    <xf numFmtId="164" fontId="27" fillId="0" borderId="13" xfId="0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35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3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34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20" xfId="0" applyNumberFormat="1" applyFont="1" applyFill="1" applyBorder="1" applyAlignment="1" applyProtection="1">
      <alignment horizontal="left" vertical="center" wrapText="1" indent="6"/>
      <protection locked="0"/>
    </xf>
    <xf numFmtId="164" fontId="28" fillId="0" borderId="20" xfId="0" applyNumberFormat="1" applyFont="1" applyFill="1" applyBorder="1" applyAlignment="1" applyProtection="1">
      <alignment horizontal="left" vertical="center" wrapText="1" indent="3"/>
      <protection locked="0"/>
    </xf>
    <xf numFmtId="164" fontId="28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35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28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3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28" fillId="0" borderId="23" xfId="0" applyNumberFormat="1" applyFont="1" applyFill="1" applyBorder="1" applyAlignment="1" applyProtection="1">
      <alignment horizontal="left" vertical="center" wrapText="1" indent="2"/>
      <protection/>
    </xf>
    <xf numFmtId="0" fontId="37" fillId="0" borderId="0" xfId="56" applyFont="1" applyFill="1">
      <alignment/>
      <protection/>
    </xf>
    <xf numFmtId="164" fontId="38" fillId="0" borderId="0" xfId="56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/>
      <protection/>
    </xf>
    <xf numFmtId="165" fontId="34" fillId="0" borderId="24" xfId="56" applyNumberFormat="1" applyFont="1" applyFill="1" applyBorder="1" applyAlignment="1">
      <alignment horizontal="center" vertical="center" wrapText="1"/>
      <protection/>
    </xf>
    <xf numFmtId="0" fontId="0" fillId="0" borderId="11" xfId="56" applyFont="1" applyFill="1" applyBorder="1" applyAlignment="1">
      <alignment horizontal="center" vertical="center"/>
      <protection/>
    </xf>
    <xf numFmtId="0" fontId="0" fillId="0" borderId="12" xfId="56" applyFont="1" applyFill="1" applyBorder="1" applyAlignment="1">
      <alignment horizontal="center" vertical="center"/>
      <protection/>
    </xf>
    <xf numFmtId="0" fontId="0" fillId="0" borderId="13" xfId="56" applyFont="1" applyFill="1" applyBorder="1" applyAlignment="1">
      <alignment horizontal="center" vertical="center"/>
      <protection/>
    </xf>
    <xf numFmtId="0" fontId="0" fillId="0" borderId="17" xfId="56" applyFont="1" applyFill="1" applyBorder="1" applyAlignment="1">
      <alignment horizontal="center" vertical="center"/>
      <protection/>
    </xf>
    <xf numFmtId="0" fontId="0" fillId="0" borderId="18" xfId="56" applyFont="1" applyFill="1" applyBorder="1" applyProtection="1">
      <alignment/>
      <protection locked="0"/>
    </xf>
    <xf numFmtId="167" fontId="0" fillId="0" borderId="18" xfId="40" applyNumberFormat="1" applyFont="1" applyFill="1" applyBorder="1" applyAlignment="1" applyProtection="1">
      <alignment/>
      <protection locked="0"/>
    </xf>
    <xf numFmtId="167" fontId="0" fillId="0" borderId="19" xfId="40" applyNumberFormat="1" applyFont="1" applyFill="1" applyBorder="1" applyAlignment="1" applyProtection="1">
      <alignment/>
      <protection/>
    </xf>
    <xf numFmtId="0" fontId="0" fillId="0" borderId="20" xfId="56" applyFont="1" applyFill="1" applyBorder="1" applyAlignment="1">
      <alignment horizontal="center" vertical="center"/>
      <protection/>
    </xf>
    <xf numFmtId="0" fontId="0" fillId="0" borderId="21" xfId="56" applyFont="1" applyFill="1" applyBorder="1" applyProtection="1">
      <alignment/>
      <protection locked="0"/>
    </xf>
    <xf numFmtId="167" fontId="0" fillId="0" borderId="21" xfId="40" applyNumberFormat="1" applyFont="1" applyFill="1" applyBorder="1" applyAlignment="1" applyProtection="1">
      <alignment/>
      <protection locked="0"/>
    </xf>
    <xf numFmtId="167" fontId="0" fillId="0" borderId="22" xfId="40" applyNumberFormat="1" applyFont="1" applyFill="1" applyBorder="1" applyAlignment="1" applyProtection="1">
      <alignment/>
      <protection/>
    </xf>
    <xf numFmtId="0" fontId="0" fillId="0" borderId="23" xfId="56" applyFont="1" applyFill="1" applyBorder="1" applyAlignment="1">
      <alignment horizontal="center" vertical="center"/>
      <protection/>
    </xf>
    <xf numFmtId="0" fontId="0" fillId="0" borderId="24" xfId="56" applyFont="1" applyFill="1" applyBorder="1" applyProtection="1">
      <alignment/>
      <protection locked="0"/>
    </xf>
    <xf numFmtId="167" fontId="0" fillId="0" borderId="24" xfId="40" applyNumberFormat="1" applyFont="1" applyFill="1" applyBorder="1" applyAlignment="1" applyProtection="1">
      <alignment/>
      <protection locked="0"/>
    </xf>
    <xf numFmtId="0" fontId="34" fillId="0" borderId="11" xfId="56" applyFont="1" applyFill="1" applyBorder="1" applyAlignment="1">
      <alignment horizontal="center" vertical="center"/>
      <protection/>
    </xf>
    <xf numFmtId="0" fontId="34" fillId="0" borderId="12" xfId="56" applyFont="1" applyFill="1" applyBorder="1">
      <alignment/>
      <protection/>
    </xf>
    <xf numFmtId="167" fontId="34" fillId="0" borderId="12" xfId="56" applyNumberFormat="1" applyFont="1" applyFill="1" applyBorder="1">
      <alignment/>
      <protection/>
    </xf>
    <xf numFmtId="167" fontId="34" fillId="0" borderId="13" xfId="56" applyNumberFormat="1" applyFont="1" applyFill="1" applyBorder="1">
      <alignment/>
      <protection/>
    </xf>
    <xf numFmtId="0" fontId="38" fillId="0" borderId="0" xfId="56" applyFont="1" applyFill="1">
      <alignment/>
      <protection/>
    </xf>
    <xf numFmtId="0" fontId="40" fillId="0" borderId="0" xfId="0" applyFont="1" applyFill="1" applyBorder="1" applyAlignment="1" applyProtection="1">
      <alignment horizontal="right"/>
      <protection/>
    </xf>
    <xf numFmtId="0" fontId="27" fillId="0" borderId="28" xfId="56" applyFont="1" applyFill="1" applyBorder="1" applyAlignment="1" applyProtection="1">
      <alignment horizontal="center" vertical="center" wrapText="1"/>
      <protection/>
    </xf>
    <xf numFmtId="0" fontId="27" fillId="0" borderId="29" xfId="56" applyFont="1" applyFill="1" applyBorder="1" applyAlignment="1" applyProtection="1">
      <alignment horizontal="center" vertical="center" wrapText="1"/>
      <protection/>
    </xf>
    <xf numFmtId="0" fontId="27" fillId="0" borderId="30" xfId="56" applyFont="1" applyFill="1" applyBorder="1" applyAlignment="1" applyProtection="1">
      <alignment horizontal="center" vertical="center" wrapText="1"/>
      <protection/>
    </xf>
    <xf numFmtId="0" fontId="28" fillId="0" borderId="11" xfId="56" applyFont="1" applyFill="1" applyBorder="1" applyAlignment="1" applyProtection="1">
      <alignment horizontal="center" vertical="center"/>
      <protection/>
    </xf>
    <xf numFmtId="0" fontId="28" fillId="0" borderId="12" xfId="56" applyFont="1" applyFill="1" applyBorder="1" applyAlignment="1" applyProtection="1">
      <alignment horizontal="center" vertical="center"/>
      <protection/>
    </xf>
    <xf numFmtId="0" fontId="28" fillId="0" borderId="13" xfId="56" applyFont="1" applyFill="1" applyBorder="1" applyAlignment="1" applyProtection="1">
      <alignment horizontal="center" vertical="center"/>
      <protection/>
    </xf>
    <xf numFmtId="0" fontId="28" fillId="0" borderId="28" xfId="56" applyFont="1" applyFill="1" applyBorder="1" applyAlignment="1" applyProtection="1">
      <alignment horizontal="center" vertical="center"/>
      <protection/>
    </xf>
    <xf numFmtId="0" fontId="28" fillId="0" borderId="18" xfId="56" applyFont="1" applyFill="1" applyBorder="1" applyProtection="1">
      <alignment/>
      <protection/>
    </xf>
    <xf numFmtId="167" fontId="28" fillId="0" borderId="49" xfId="40" applyNumberFormat="1" applyFont="1" applyFill="1" applyBorder="1" applyAlignment="1" applyProtection="1">
      <alignment/>
      <protection locked="0"/>
    </xf>
    <xf numFmtId="0" fontId="28" fillId="0" borderId="20" xfId="56" applyFont="1" applyFill="1" applyBorder="1" applyAlignment="1" applyProtection="1">
      <alignment horizontal="center" vertical="center"/>
      <protection/>
    </xf>
    <xf numFmtId="0" fontId="41" fillId="0" borderId="21" xfId="0" applyFont="1" applyBorder="1" applyAlignment="1">
      <alignment horizontal="justify" wrapText="1"/>
    </xf>
    <xf numFmtId="167" fontId="28" fillId="0" borderId="37" xfId="40" applyNumberFormat="1" applyFont="1" applyFill="1" applyBorder="1" applyAlignment="1" applyProtection="1">
      <alignment/>
      <protection locked="0"/>
    </xf>
    <xf numFmtId="0" fontId="41" fillId="0" borderId="21" xfId="0" applyFont="1" applyBorder="1" applyAlignment="1">
      <alignment wrapText="1"/>
    </xf>
    <xf numFmtId="0" fontId="28" fillId="0" borderId="23" xfId="56" applyFont="1" applyFill="1" applyBorder="1" applyAlignment="1" applyProtection="1">
      <alignment horizontal="center" vertical="center"/>
      <protection/>
    </xf>
    <xf numFmtId="167" fontId="28" fillId="0" borderId="38" xfId="40" applyNumberFormat="1" applyFont="1" applyFill="1" applyBorder="1" applyAlignment="1" applyProtection="1">
      <alignment/>
      <protection locked="0"/>
    </xf>
    <xf numFmtId="0" fontId="41" fillId="0" borderId="34" xfId="0" applyFont="1" applyBorder="1" applyAlignment="1">
      <alignment wrapText="1"/>
    </xf>
    <xf numFmtId="167" fontId="27" fillId="0" borderId="13" xfId="40" applyNumberFormat="1" applyFont="1" applyFill="1" applyBorder="1" applyAlignment="1" applyProtection="1">
      <alignment/>
      <protection/>
    </xf>
    <xf numFmtId="0" fontId="28" fillId="0" borderId="29" xfId="56" applyFont="1" applyFill="1" applyBorder="1" applyProtection="1">
      <alignment/>
      <protection locked="0"/>
    </xf>
    <xf numFmtId="167" fontId="28" fillId="0" borderId="30" xfId="40" applyNumberFormat="1" applyFont="1" applyFill="1" applyBorder="1" applyAlignment="1" applyProtection="1">
      <alignment/>
      <protection locked="0"/>
    </xf>
    <xf numFmtId="0" fontId="28" fillId="0" borderId="21" xfId="56" applyFont="1" applyFill="1" applyBorder="1" applyProtection="1">
      <alignment/>
      <protection locked="0"/>
    </xf>
    <xf numFmtId="167" fontId="28" fillId="0" borderId="22" xfId="40" applyNumberFormat="1" applyFont="1" applyFill="1" applyBorder="1" applyAlignment="1" applyProtection="1">
      <alignment/>
      <protection locked="0"/>
    </xf>
    <xf numFmtId="0" fontId="28" fillId="0" borderId="24" xfId="56" applyFont="1" applyFill="1" applyBorder="1" applyProtection="1">
      <alignment/>
      <protection locked="0"/>
    </xf>
    <xf numFmtId="167" fontId="28" fillId="0" borderId="25" xfId="40" applyNumberFormat="1" applyFont="1" applyFill="1" applyBorder="1" applyAlignment="1" applyProtection="1">
      <alignment/>
      <protection locked="0"/>
    </xf>
    <xf numFmtId="0" fontId="27" fillId="0" borderId="11" xfId="56" applyFont="1" applyFill="1" applyBorder="1" applyAlignment="1" applyProtection="1">
      <alignment horizontal="center" vertical="center"/>
      <protection/>
    </xf>
    <xf numFmtId="0" fontId="27" fillId="0" borderId="12" xfId="56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25" fillId="0" borderId="0" xfId="0" applyNumberFormat="1" applyFont="1" applyFill="1" applyAlignment="1" applyProtection="1">
      <alignment horizontal="right" wrapText="1"/>
      <protection/>
    </xf>
    <xf numFmtId="164" fontId="34" fillId="0" borderId="0" xfId="0" applyNumberFormat="1" applyFont="1" applyFill="1" applyAlignment="1">
      <alignment horizontal="center" vertical="center" wrapText="1"/>
    </xf>
    <xf numFmtId="164" fontId="27" fillId="0" borderId="26" xfId="0" applyNumberFormat="1" applyFont="1" applyFill="1" applyBorder="1" applyAlignment="1" applyProtection="1">
      <alignment horizontal="center" vertical="center" wrapText="1"/>
      <protection/>
    </xf>
    <xf numFmtId="164" fontId="27" fillId="0" borderId="27" xfId="0" applyNumberFormat="1" applyFont="1" applyFill="1" applyBorder="1" applyAlignment="1" applyProtection="1">
      <alignment horizontal="center" vertical="center" wrapText="1"/>
      <protection/>
    </xf>
    <xf numFmtId="164" fontId="27" fillId="0" borderId="36" xfId="0" applyNumberFormat="1" applyFont="1" applyFill="1" applyBorder="1" applyAlignment="1" applyProtection="1">
      <alignment horizontal="center" vertical="center" wrapText="1"/>
      <protection/>
    </xf>
    <xf numFmtId="164" fontId="28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8" fillId="0" borderId="21" xfId="0" applyNumberFormat="1" applyFont="1" applyFill="1" applyBorder="1" applyAlignment="1" applyProtection="1">
      <alignment vertical="center" wrapText="1"/>
      <protection locked="0"/>
    </xf>
    <xf numFmtId="49" fontId="28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22" xfId="0" applyNumberFormat="1" applyFont="1" applyFill="1" applyBorder="1" applyAlignment="1" applyProtection="1">
      <alignment vertical="center" wrapText="1"/>
      <protection/>
    </xf>
    <xf numFmtId="164" fontId="0" fillId="0" borderId="32" xfId="0" applyNumberFormat="1" applyFill="1" applyBorder="1" applyAlignment="1" applyProtection="1">
      <alignment horizontal="left" vertical="center" wrapText="1"/>
      <protection locked="0"/>
    </xf>
    <xf numFmtId="164" fontId="28" fillId="0" borderId="24" xfId="0" applyNumberFormat="1" applyFont="1" applyFill="1" applyBorder="1" applyAlignment="1" applyProtection="1">
      <alignment vertical="center" wrapText="1"/>
      <protection locked="0"/>
    </xf>
    <xf numFmtId="49" fontId="28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25" xfId="0" applyNumberFormat="1" applyFont="1" applyFill="1" applyBorder="1" applyAlignment="1" applyProtection="1">
      <alignment vertical="center" wrapText="1"/>
      <protection/>
    </xf>
    <xf numFmtId="164" fontId="26" fillId="0" borderId="11" xfId="0" applyNumberFormat="1" applyFont="1" applyFill="1" applyBorder="1" applyAlignment="1" applyProtection="1">
      <alignment horizontal="left" vertical="center" wrapText="1"/>
      <protection/>
    </xf>
    <xf numFmtId="164" fontId="27" fillId="0" borderId="12" xfId="0" applyNumberFormat="1" applyFont="1" applyFill="1" applyBorder="1" applyAlignment="1" applyProtection="1">
      <alignment vertical="center" wrapText="1"/>
      <protection/>
    </xf>
    <xf numFmtId="164" fontId="27" fillId="18" borderId="12" xfId="0" applyNumberFormat="1" applyFont="1" applyFill="1" applyBorder="1" applyAlignment="1" applyProtection="1">
      <alignment vertical="center" wrapText="1"/>
      <protection/>
    </xf>
    <xf numFmtId="164" fontId="27" fillId="0" borderId="13" xfId="0" applyNumberFormat="1" applyFont="1" applyFill="1" applyBorder="1" applyAlignment="1" applyProtection="1">
      <alignment vertical="center" wrapText="1"/>
      <protection/>
    </xf>
    <xf numFmtId="164" fontId="34" fillId="0" borderId="0" xfId="0" applyNumberFormat="1" applyFont="1" applyFill="1" applyAlignment="1">
      <alignment vertical="center" wrapText="1"/>
    </xf>
    <xf numFmtId="164" fontId="22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1" xfId="0" applyNumberFormat="1" applyFont="1" applyFill="1" applyBorder="1" applyAlignment="1" applyProtection="1">
      <alignment vertical="center" wrapText="1"/>
      <protection locked="0"/>
    </xf>
    <xf numFmtId="49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2" xfId="0" applyNumberFormat="1" applyFont="1" applyFill="1" applyBorder="1" applyAlignment="1" applyProtection="1">
      <alignment vertical="center" wrapText="1"/>
      <protection/>
    </xf>
    <xf numFmtId="164" fontId="22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vertical="center" wrapText="1"/>
      <protection locked="0"/>
    </xf>
    <xf numFmtId="49" fontId="22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5" xfId="0" applyNumberFormat="1" applyFont="1" applyFill="1" applyBorder="1" applyAlignment="1" applyProtection="1">
      <alignment vertical="center" wrapText="1"/>
      <protection/>
    </xf>
    <xf numFmtId="164" fontId="26" fillId="0" borderId="12" xfId="0" applyNumberFormat="1" applyFont="1" applyFill="1" applyBorder="1" applyAlignment="1" applyProtection="1">
      <alignment vertical="center" wrapText="1"/>
      <protection/>
    </xf>
    <xf numFmtId="164" fontId="26" fillId="18" borderId="12" xfId="0" applyNumberFormat="1" applyFont="1" applyFill="1" applyBorder="1" applyAlignment="1" applyProtection="1">
      <alignment vertical="center" wrapText="1"/>
      <protection/>
    </xf>
    <xf numFmtId="164" fontId="26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6" fillId="0" borderId="15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49" fontId="28" fillId="0" borderId="28" xfId="0" applyNumberFormat="1" applyFont="1" applyFill="1" applyBorder="1" applyAlignment="1" applyProtection="1">
      <alignment vertical="center"/>
      <protection/>
    </xf>
    <xf numFmtId="3" fontId="28" fillId="0" borderId="29" xfId="0" applyNumberFormat="1" applyFont="1" applyFill="1" applyBorder="1" applyAlignment="1" applyProtection="1">
      <alignment vertical="center"/>
      <protection locked="0"/>
    </xf>
    <xf numFmtId="3" fontId="28" fillId="0" borderId="30" xfId="0" applyNumberFormat="1" applyFont="1" applyFill="1" applyBorder="1" applyAlignment="1" applyProtection="1">
      <alignment vertical="center"/>
      <protection/>
    </xf>
    <xf numFmtId="49" fontId="35" fillId="0" borderId="20" xfId="0" applyNumberFormat="1" applyFont="1" applyFill="1" applyBorder="1" applyAlignment="1" applyProtection="1">
      <alignment horizontal="left" vertical="center" indent="1"/>
      <protection/>
    </xf>
    <xf numFmtId="3" fontId="35" fillId="0" borderId="21" xfId="0" applyNumberFormat="1" applyFont="1" applyFill="1" applyBorder="1" applyAlignment="1" applyProtection="1">
      <alignment vertical="center"/>
      <protection locked="0"/>
    </xf>
    <xf numFmtId="3" fontId="35" fillId="0" borderId="22" xfId="0" applyNumberFormat="1" applyFont="1" applyFill="1" applyBorder="1" applyAlignment="1" applyProtection="1">
      <alignment vertical="center"/>
      <protection/>
    </xf>
    <xf numFmtId="49" fontId="28" fillId="0" borderId="20" xfId="0" applyNumberFormat="1" applyFont="1" applyFill="1" applyBorder="1" applyAlignment="1" applyProtection="1">
      <alignment vertical="center"/>
      <protection/>
    </xf>
    <xf numFmtId="3" fontId="28" fillId="0" borderId="21" xfId="0" applyNumberFormat="1" applyFont="1" applyFill="1" applyBorder="1" applyAlignment="1" applyProtection="1">
      <alignment vertical="center"/>
      <protection locked="0"/>
    </xf>
    <xf numFmtId="3" fontId="28" fillId="0" borderId="22" xfId="0" applyNumberFormat="1" applyFont="1" applyFill="1" applyBorder="1" applyAlignment="1" applyProtection="1">
      <alignment vertical="center"/>
      <protection/>
    </xf>
    <xf numFmtId="49" fontId="28" fillId="0" borderId="23" xfId="0" applyNumberFormat="1" applyFont="1" applyFill="1" applyBorder="1" applyAlignment="1" applyProtection="1">
      <alignment vertical="center"/>
      <protection locked="0"/>
    </xf>
    <xf numFmtId="3" fontId="28" fillId="0" borderId="24" xfId="0" applyNumberFormat="1" applyFont="1" applyFill="1" applyBorder="1" applyAlignment="1" applyProtection="1">
      <alignment vertical="center"/>
      <protection locked="0"/>
    </xf>
    <xf numFmtId="49" fontId="26" fillId="0" borderId="11" xfId="0" applyNumberFormat="1" applyFont="1" applyFill="1" applyBorder="1" applyAlignment="1" applyProtection="1">
      <alignment vertical="center"/>
      <protection/>
    </xf>
    <xf numFmtId="3" fontId="28" fillId="0" borderId="12" xfId="0" applyNumberFormat="1" applyFont="1" applyFill="1" applyBorder="1" applyAlignment="1" applyProtection="1">
      <alignment vertical="center"/>
      <protection/>
    </xf>
    <xf numFmtId="3" fontId="28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28" fillId="0" borderId="20" xfId="0" applyNumberFormat="1" applyFont="1" applyFill="1" applyBorder="1" applyAlignment="1" applyProtection="1">
      <alignment horizontal="left" vertical="center"/>
      <protection/>
    </xf>
    <xf numFmtId="49" fontId="28" fillId="0" borderId="2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164" fontId="17" fillId="0" borderId="0" xfId="0" applyNumberFormat="1" applyFont="1" applyFill="1" applyAlignment="1" applyProtection="1">
      <alignment horizontal="left" vertical="center" wrapText="1"/>
      <protection/>
    </xf>
    <xf numFmtId="164" fontId="22" fillId="0" borderId="0" xfId="0" applyNumberFormat="1" applyFont="1" applyFill="1" applyAlignment="1" applyProtection="1">
      <alignment vertical="center" wrapText="1"/>
      <protection/>
    </xf>
    <xf numFmtId="0" fontId="41" fillId="0" borderId="0" xfId="0" applyFont="1" applyAlignment="1" applyProtection="1">
      <alignment horizontal="right" vertical="top"/>
      <protection locked="0"/>
    </xf>
    <xf numFmtId="164" fontId="17" fillId="0" borderId="0" xfId="0" applyNumberFormat="1" applyFont="1" applyFill="1" applyAlignment="1">
      <alignment vertical="center" wrapText="1"/>
    </xf>
    <xf numFmtId="0" fontId="26" fillId="0" borderId="50" xfId="0" applyFont="1" applyFill="1" applyBorder="1" applyAlignment="1" applyProtection="1">
      <alignment horizontal="center" vertical="center" wrapText="1"/>
      <protection/>
    </xf>
    <xf numFmtId="0" fontId="26" fillId="0" borderId="29" xfId="0" applyFont="1" applyFill="1" applyBorder="1" applyAlignment="1" applyProtection="1">
      <alignment horizontal="center" vertical="center"/>
      <protection/>
    </xf>
    <xf numFmtId="0" fontId="26" fillId="0" borderId="30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>
      <alignment vertical="center"/>
    </xf>
    <xf numFmtId="0" fontId="26" fillId="0" borderId="51" xfId="0" applyFont="1" applyFill="1" applyBorder="1" applyAlignment="1" applyProtection="1">
      <alignment vertical="center"/>
      <protection/>
    </xf>
    <xf numFmtId="0" fontId="26" fillId="0" borderId="34" xfId="0" applyFont="1" applyFill="1" applyBorder="1" applyAlignment="1" applyProtection="1">
      <alignment horizontal="center" vertical="center"/>
      <protection/>
    </xf>
    <xf numFmtId="49" fontId="26" fillId="0" borderId="52" xfId="0" applyNumberFormat="1" applyFont="1" applyFill="1" applyBorder="1" applyAlignment="1" applyProtection="1">
      <alignment horizontal="right" vertical="center" indent="1"/>
      <protection/>
    </xf>
    <xf numFmtId="0" fontId="26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right"/>
      <protection/>
    </xf>
    <xf numFmtId="0" fontId="34" fillId="0" borderId="0" xfId="0" applyFont="1" applyFill="1" applyAlignment="1">
      <alignment vertical="center"/>
    </xf>
    <xf numFmtId="0" fontId="26" fillId="0" borderId="53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right" vertical="center" wrapText="1" inden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horizontal="center" vertical="center" wrapText="1"/>
    </xf>
    <xf numFmtId="0" fontId="26" fillId="0" borderId="54" xfId="0" applyFont="1" applyFill="1" applyBorder="1" applyAlignment="1" applyProtection="1">
      <alignment horizontal="center" vertical="center" wrapText="1"/>
      <protection/>
    </xf>
    <xf numFmtId="0" fontId="26" fillId="0" borderId="55" xfId="0" applyFont="1" applyFill="1" applyBorder="1" applyAlignment="1" applyProtection="1">
      <alignment horizontal="center" vertical="center" wrapText="1"/>
      <protection/>
    </xf>
    <xf numFmtId="164" fontId="26" fillId="0" borderId="38" xfId="0" applyNumberFormat="1" applyFont="1" applyFill="1" applyBorder="1" applyAlignment="1" applyProtection="1">
      <alignment horizontal="right" vertical="center" wrapText="1" indent="1"/>
      <protection/>
    </xf>
    <xf numFmtId="49" fontId="28" fillId="0" borderId="17" xfId="56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Alignment="1">
      <alignment vertical="center" wrapText="1"/>
    </xf>
    <xf numFmtId="49" fontId="28" fillId="0" borderId="20" xfId="56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>
      <alignment vertical="center" wrapText="1"/>
    </xf>
    <xf numFmtId="49" fontId="28" fillId="0" borderId="23" xfId="56" applyNumberFormat="1" applyFont="1" applyFill="1" applyBorder="1" applyAlignment="1" applyProtection="1">
      <alignment horizontal="center" vertical="center" wrapText="1"/>
      <protection/>
    </xf>
    <xf numFmtId="0" fontId="30" fillId="0" borderId="11" xfId="0" applyFont="1" applyBorder="1" applyAlignment="1" applyProtection="1">
      <alignment horizontal="center" wrapText="1"/>
      <protection/>
    </xf>
    <xf numFmtId="0" fontId="29" fillId="0" borderId="24" xfId="0" applyFont="1" applyBorder="1" applyAlignment="1" applyProtection="1">
      <alignment wrapText="1"/>
      <protection/>
    </xf>
    <xf numFmtId="0" fontId="29" fillId="0" borderId="17" xfId="0" applyFont="1" applyBorder="1" applyAlignment="1" applyProtection="1">
      <alignment horizontal="center" wrapText="1"/>
      <protection/>
    </xf>
    <xf numFmtId="0" fontId="29" fillId="0" borderId="20" xfId="0" applyFont="1" applyBorder="1" applyAlignment="1" applyProtection="1">
      <alignment horizontal="center" wrapText="1"/>
      <protection/>
    </xf>
    <xf numFmtId="0" fontId="29" fillId="0" borderId="23" xfId="0" applyFont="1" applyBorder="1" applyAlignment="1" applyProtection="1">
      <alignment horizontal="center" wrapText="1"/>
      <protection/>
    </xf>
    <xf numFmtId="0" fontId="30" fillId="0" borderId="26" xfId="0" applyFont="1" applyBorder="1" applyAlignment="1" applyProtection="1">
      <alignment horizont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left" vertical="center" wrapText="1" indent="1"/>
      <protection/>
    </xf>
    <xf numFmtId="164" fontId="27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53" xfId="0" applyFont="1" applyFill="1" applyBorder="1" applyAlignment="1" applyProtection="1">
      <alignment horizontal="center" vertical="center" wrapText="1"/>
      <protection/>
    </xf>
    <xf numFmtId="0" fontId="26" fillId="0" borderId="56" xfId="0" applyFont="1" applyFill="1" applyBorder="1" applyAlignment="1" applyProtection="1">
      <alignment horizontal="center" vertical="center" wrapText="1"/>
      <protection/>
    </xf>
    <xf numFmtId="164" fontId="27" fillId="0" borderId="47" xfId="0" applyNumberFormat="1" applyFont="1" applyFill="1" applyBorder="1" applyAlignment="1" applyProtection="1">
      <alignment horizontal="right" vertical="center" wrapText="1" indent="1"/>
      <protection/>
    </xf>
    <xf numFmtId="0" fontId="33" fillId="0" borderId="0" xfId="0" applyFont="1" applyFill="1" applyAlignment="1">
      <alignment vertical="center" wrapText="1"/>
    </xf>
    <xf numFmtId="49" fontId="28" fillId="0" borderId="28" xfId="56" applyNumberFormat="1" applyFont="1" applyFill="1" applyBorder="1" applyAlignment="1" applyProtection="1">
      <alignment horizontal="center" vertical="center" wrapText="1"/>
      <protection/>
    </xf>
    <xf numFmtId="49" fontId="28" fillId="0" borderId="32" xfId="56" applyNumberFormat="1" applyFont="1" applyFill="1" applyBorder="1" applyAlignment="1" applyProtection="1">
      <alignment horizontal="center" vertical="center" wrapText="1"/>
      <protection/>
    </xf>
    <xf numFmtId="49" fontId="28" fillId="0" borderId="33" xfId="56" applyNumberFormat="1" applyFont="1" applyFill="1" applyBorder="1" applyAlignment="1" applyProtection="1">
      <alignment horizontal="center" vertical="center" wrapText="1"/>
      <protection/>
    </xf>
    <xf numFmtId="0" fontId="28" fillId="0" borderId="34" xfId="56" applyFont="1" applyFill="1" applyBorder="1" applyAlignment="1" applyProtection="1">
      <alignment horizontal="left" vertical="center" wrapText="1" indent="6"/>
      <protection/>
    </xf>
    <xf numFmtId="168" fontId="0" fillId="0" borderId="0" xfId="0" applyNumberFormat="1" applyFill="1" applyAlignment="1">
      <alignment vertical="center" wrapText="1"/>
    </xf>
    <xf numFmtId="49" fontId="27" fillId="0" borderId="11" xfId="56" applyNumberFormat="1" applyFont="1" applyFill="1" applyBorder="1" applyAlignment="1" applyProtection="1">
      <alignment horizontal="center" vertical="center" wrapText="1"/>
      <protection/>
    </xf>
    <xf numFmtId="0" fontId="30" fillId="0" borderId="26" xfId="0" applyFont="1" applyBorder="1" applyAlignment="1" applyProtection="1">
      <alignment horizontal="center" vertical="center" wrapText="1"/>
      <protection/>
    </xf>
    <xf numFmtId="0" fontId="34" fillId="0" borderId="11" xfId="0" applyFont="1" applyFill="1" applyBorder="1" applyAlignment="1" applyProtection="1">
      <alignment horizontal="left" vertical="center"/>
      <protection/>
    </xf>
    <xf numFmtId="0" fontId="34" fillId="0" borderId="57" xfId="0" applyFont="1" applyFill="1" applyBorder="1" applyAlignment="1" applyProtection="1">
      <alignment vertical="center" wrapText="1"/>
      <protection/>
    </xf>
    <xf numFmtId="3" fontId="3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41" fillId="0" borderId="0" xfId="0" applyFont="1" applyAlignment="1" applyProtection="1">
      <alignment horizontal="right" vertical="top"/>
      <protection/>
    </xf>
    <xf numFmtId="164" fontId="17" fillId="0" borderId="0" xfId="0" applyNumberFormat="1" applyFont="1" applyFill="1" applyAlignment="1" applyProtection="1">
      <alignment vertical="center" wrapText="1"/>
      <protection/>
    </xf>
    <xf numFmtId="49" fontId="26" fillId="0" borderId="3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6" fillId="0" borderId="51" xfId="0" applyFont="1" applyFill="1" applyBorder="1" applyAlignment="1" applyProtection="1">
      <alignment horizontal="center" vertical="center" wrapText="1"/>
      <protection/>
    </xf>
    <xf numFmtId="49" fontId="26" fillId="0" borderId="52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164" fontId="26" fillId="0" borderId="38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left" vertical="center" wrapText="1" indent="1"/>
      <protection/>
    </xf>
    <xf numFmtId="0" fontId="42" fillId="0" borderId="0" xfId="0" applyFont="1" applyFill="1" applyAlignment="1" applyProtection="1">
      <alignment vertical="center" wrapText="1"/>
      <protection/>
    </xf>
    <xf numFmtId="49" fontId="28" fillId="0" borderId="28" xfId="0" applyNumberFormat="1" applyFont="1" applyFill="1" applyBorder="1" applyAlignment="1" applyProtection="1">
      <alignment horizontal="center" vertical="center" wrapText="1"/>
      <protection/>
    </xf>
    <xf numFmtId="164" fontId="28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49" fontId="28" fillId="0" borderId="20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vertical="center" wrapText="1"/>
      <protection/>
    </xf>
    <xf numFmtId="164" fontId="2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49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27" xfId="56" applyFont="1" applyFill="1" applyBorder="1" applyAlignment="1" applyProtection="1">
      <alignment horizontal="left" vertical="center" wrapText="1" indent="1"/>
      <protection/>
    </xf>
    <xf numFmtId="164" fontId="28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1" xfId="0" applyFont="1" applyBorder="1" applyAlignment="1" applyProtection="1">
      <alignment horizontal="center" vertical="center" wrapText="1"/>
      <protection/>
    </xf>
    <xf numFmtId="0" fontId="43" fillId="0" borderId="57" xfId="0" applyFont="1" applyBorder="1" applyAlignment="1" applyProtection="1">
      <alignment horizontal="left" wrapText="1" indent="1"/>
      <protection/>
    </xf>
    <xf numFmtId="0" fontId="28" fillId="0" borderId="0" xfId="0" applyFont="1" applyFill="1" applyAlignment="1" applyProtection="1">
      <alignment horizontal="left" vertical="center" wrapText="1"/>
      <protection/>
    </xf>
    <xf numFmtId="0" fontId="28" fillId="0" borderId="0" xfId="0" applyFont="1" applyFill="1" applyAlignment="1" applyProtection="1">
      <alignment vertical="center" wrapText="1"/>
      <protection/>
    </xf>
    <xf numFmtId="0" fontId="28" fillId="0" borderId="0" xfId="0" applyFont="1" applyFill="1" applyAlignment="1" applyProtection="1">
      <alignment horizontal="right" vertical="center" wrapText="1" indent="1"/>
      <protection/>
    </xf>
    <xf numFmtId="0" fontId="33" fillId="0" borderId="0" xfId="0" applyFont="1" applyFill="1" applyAlignment="1" applyProtection="1">
      <alignment vertical="center" wrapText="1"/>
      <protection/>
    </xf>
    <xf numFmtId="0" fontId="26" fillId="0" borderId="12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44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8" fillId="0" borderId="0" xfId="0" applyFont="1" applyFill="1" applyAlignment="1" applyProtection="1">
      <alignment/>
      <protection locked="0"/>
    </xf>
    <xf numFmtId="0" fontId="37" fillId="0" borderId="0" xfId="0" applyFont="1" applyFill="1" applyAlignment="1" applyProtection="1">
      <alignment/>
      <protection locked="0"/>
    </xf>
    <xf numFmtId="0" fontId="37" fillId="0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 horizontal="center" vertical="center" wrapText="1"/>
    </xf>
    <xf numFmtId="0" fontId="28" fillId="0" borderId="17" xfId="0" applyFont="1" applyFill="1" applyBorder="1" applyAlignment="1" applyProtection="1">
      <alignment horizontal="center" vertical="center"/>
      <protection/>
    </xf>
    <xf numFmtId="0" fontId="28" fillId="0" borderId="18" xfId="0" applyFont="1" applyFill="1" applyBorder="1" applyAlignment="1" applyProtection="1">
      <alignment vertical="center" wrapText="1"/>
      <protection/>
    </xf>
    <xf numFmtId="164" fontId="28" fillId="0" borderId="18" xfId="0" applyNumberFormat="1" applyFont="1" applyFill="1" applyBorder="1" applyAlignment="1" applyProtection="1">
      <alignment vertical="center"/>
      <protection locked="0"/>
    </xf>
    <xf numFmtId="164" fontId="27" fillId="0" borderId="19" xfId="0" applyNumberFormat="1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28" fillId="0" borderId="21" xfId="0" applyFont="1" applyFill="1" applyBorder="1" applyAlignment="1" applyProtection="1">
      <alignment vertical="center" wrapText="1"/>
      <protection/>
    </xf>
    <xf numFmtId="164" fontId="28" fillId="0" borderId="21" xfId="0" applyNumberFormat="1" applyFont="1" applyFill="1" applyBorder="1" applyAlignment="1" applyProtection="1">
      <alignment vertical="center"/>
      <protection locked="0"/>
    </xf>
    <xf numFmtId="164" fontId="27" fillId="0" borderId="22" xfId="0" applyNumberFormat="1" applyFont="1" applyFill="1" applyBorder="1" applyAlignment="1" applyProtection="1">
      <alignment vertical="center"/>
      <protection/>
    </xf>
    <xf numFmtId="0" fontId="28" fillId="0" borderId="23" xfId="0" applyFont="1" applyFill="1" applyBorder="1" applyAlignment="1" applyProtection="1">
      <alignment horizontal="center" vertical="center"/>
      <protection/>
    </xf>
    <xf numFmtId="0" fontId="28" fillId="0" borderId="24" xfId="0" applyFont="1" applyFill="1" applyBorder="1" applyAlignment="1" applyProtection="1">
      <alignment vertical="center" wrapText="1"/>
      <protection/>
    </xf>
    <xf numFmtId="164" fontId="28" fillId="0" borderId="24" xfId="0" applyNumberFormat="1" applyFont="1" applyFill="1" applyBorder="1" applyAlignment="1" applyProtection="1">
      <alignment vertical="center"/>
      <protection locked="0"/>
    </xf>
    <xf numFmtId="164" fontId="27" fillId="0" borderId="25" xfId="0" applyNumberFormat="1" applyFont="1" applyFill="1" applyBorder="1" applyAlignment="1" applyProtection="1">
      <alignment vertical="center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 applyProtection="1">
      <alignment vertical="center" wrapText="1"/>
      <protection/>
    </xf>
    <xf numFmtId="164" fontId="27" fillId="0" borderId="12" xfId="0" applyNumberFormat="1" applyFont="1" applyFill="1" applyBorder="1" applyAlignment="1" applyProtection="1">
      <alignment vertical="center"/>
      <protection/>
    </xf>
    <xf numFmtId="164" fontId="27" fillId="0" borderId="13" xfId="0" applyNumberFormat="1" applyFont="1" applyFill="1" applyBorder="1" applyAlignment="1" applyProtection="1">
      <alignment vertical="center"/>
      <protection/>
    </xf>
    <xf numFmtId="0" fontId="34" fillId="0" borderId="0" xfId="0" applyFont="1" applyFill="1" applyAlignment="1">
      <alignment/>
    </xf>
    <xf numFmtId="0" fontId="0" fillId="0" borderId="58" xfId="0" applyFill="1" applyBorder="1" applyAlignment="1" applyProtection="1">
      <alignment/>
      <protection/>
    </xf>
    <xf numFmtId="0" fontId="25" fillId="0" borderId="58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3" fillId="0" borderId="0" xfId="56" applyFont="1" applyFill="1" applyBorder="1" applyAlignment="1" applyProtection="1">
      <alignment horizontal="center"/>
      <protection/>
    </xf>
    <xf numFmtId="164" fontId="24" fillId="0" borderId="10" xfId="56" applyNumberFormat="1" applyFont="1" applyFill="1" applyBorder="1" applyAlignment="1" applyProtection="1">
      <alignment horizontal="left" vertical="center"/>
      <protection/>
    </xf>
    <xf numFmtId="164" fontId="23" fillId="0" borderId="0" xfId="56" applyNumberFormat="1" applyFont="1" applyFill="1" applyBorder="1" applyAlignment="1" applyProtection="1">
      <alignment horizontal="center" vertical="center"/>
      <protection/>
    </xf>
    <xf numFmtId="164" fontId="24" fillId="0" borderId="10" xfId="56" applyNumberFormat="1" applyFont="1" applyFill="1" applyBorder="1" applyAlignment="1" applyProtection="1">
      <alignment horizontal="left"/>
      <protection/>
    </xf>
    <xf numFmtId="164" fontId="36" fillId="0" borderId="59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Border="1" applyAlignment="1" applyProtection="1">
      <alignment horizontal="center" vertical="center" wrapText="1"/>
      <protection/>
    </xf>
    <xf numFmtId="164" fontId="33" fillId="0" borderId="0" xfId="0" applyNumberFormat="1" applyFont="1" applyFill="1" applyBorder="1" applyAlignment="1" applyProtection="1">
      <alignment horizontal="center" textRotation="180" wrapText="1"/>
      <protection/>
    </xf>
    <xf numFmtId="164" fontId="26" fillId="0" borderId="40" xfId="0" applyNumberFormat="1" applyFont="1" applyFill="1" applyBorder="1" applyAlignment="1" applyProtection="1">
      <alignment horizontal="center" vertical="center" wrapText="1"/>
      <protection/>
    </xf>
    <xf numFmtId="164" fontId="26" fillId="0" borderId="11" xfId="0" applyNumberFormat="1" applyFont="1" applyFill="1" applyBorder="1" applyAlignment="1" applyProtection="1">
      <alignment horizontal="center" vertical="center" wrapText="1"/>
      <protection/>
    </xf>
    <xf numFmtId="164" fontId="38" fillId="0" borderId="0" xfId="56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right"/>
      <protection/>
    </xf>
    <xf numFmtId="0" fontId="24" fillId="0" borderId="0" xfId="0" applyFont="1" applyFill="1" applyBorder="1" applyAlignment="1" applyProtection="1">
      <alignment horizontal="right"/>
      <protection/>
    </xf>
    <xf numFmtId="0" fontId="34" fillId="0" borderId="14" xfId="56" applyFont="1" applyFill="1" applyBorder="1" applyAlignment="1">
      <alignment horizontal="center" vertical="center" wrapText="1"/>
      <protection/>
    </xf>
    <xf numFmtId="0" fontId="34" fillId="0" borderId="15" xfId="56" applyFont="1" applyFill="1" applyBorder="1" applyAlignment="1">
      <alignment horizontal="center" vertical="center" wrapText="1"/>
      <protection/>
    </xf>
    <xf numFmtId="0" fontId="34" fillId="0" borderId="29" xfId="56" applyFont="1" applyFill="1" applyBorder="1" applyAlignment="1">
      <alignment horizontal="center" vertical="center" wrapText="1"/>
      <protection/>
    </xf>
    <xf numFmtId="0" fontId="34" fillId="0" borderId="16" xfId="56" applyFont="1" applyFill="1" applyBorder="1" applyAlignment="1">
      <alignment horizontal="center" vertical="center" wrapText="1"/>
      <protection/>
    </xf>
    <xf numFmtId="0" fontId="26" fillId="0" borderId="11" xfId="56" applyFont="1" applyFill="1" applyBorder="1" applyAlignment="1" applyProtection="1">
      <alignment horizontal="left"/>
      <protection/>
    </xf>
    <xf numFmtId="0" fontId="28" fillId="0" borderId="59" xfId="56" applyFont="1" applyFill="1" applyBorder="1" applyAlignment="1">
      <alignment horizontal="justify" vertical="center" wrapText="1"/>
      <protection/>
    </xf>
    <xf numFmtId="164" fontId="23" fillId="0" borderId="0" xfId="0" applyNumberFormat="1" applyFont="1" applyFill="1" applyBorder="1" applyAlignment="1">
      <alignment horizontal="center" vertical="center" wrapText="1"/>
    </xf>
    <xf numFmtId="0" fontId="28" fillId="0" borderId="23" xfId="0" applyFont="1" applyFill="1" applyBorder="1" applyAlignment="1" applyProtection="1">
      <alignment horizontal="left" indent="1"/>
      <protection locked="0"/>
    </xf>
    <xf numFmtId="0" fontId="28" fillId="0" borderId="25" xfId="0" applyFont="1" applyFill="1" applyBorder="1" applyAlignment="1" applyProtection="1">
      <alignment horizontal="right" indent="1"/>
      <protection locked="0"/>
    </xf>
    <xf numFmtId="0" fontId="26" fillId="0" borderId="11" xfId="0" applyFont="1" applyFill="1" applyBorder="1" applyAlignment="1" applyProtection="1">
      <alignment horizontal="left" indent="1"/>
      <protection/>
    </xf>
    <xf numFmtId="0" fontId="27" fillId="0" borderId="13" xfId="0" applyFont="1" applyFill="1" applyBorder="1" applyAlignment="1" applyProtection="1">
      <alignment horizontal="right" indent="1"/>
      <protection/>
    </xf>
    <xf numFmtId="0" fontId="23" fillId="0" borderId="0" xfId="0" applyNumberFormat="1" applyFont="1" applyFill="1" applyBorder="1" applyAlignment="1" applyProtection="1">
      <alignment horizontal="left" vertical="center"/>
      <protection/>
    </xf>
    <xf numFmtId="0" fontId="26" fillId="0" borderId="14" xfId="0" applyFont="1" applyFill="1" applyBorder="1" applyAlignment="1" applyProtection="1">
      <alignment horizontal="center"/>
      <protection/>
    </xf>
    <xf numFmtId="0" fontId="26" fillId="0" borderId="16" xfId="0" applyFont="1" applyFill="1" applyBorder="1" applyAlignment="1" applyProtection="1">
      <alignment horizontal="center"/>
      <protection/>
    </xf>
    <xf numFmtId="0" fontId="28" fillId="0" borderId="28" xfId="0" applyFont="1" applyFill="1" applyBorder="1" applyAlignment="1" applyProtection="1">
      <alignment horizontal="left" indent="1"/>
      <protection locked="0"/>
    </xf>
    <xf numFmtId="0" fontId="28" fillId="0" borderId="30" xfId="0" applyFont="1" applyFill="1" applyBorder="1" applyAlignment="1" applyProtection="1">
      <alignment horizontal="right" indent="1"/>
      <protection locked="0"/>
    </xf>
    <xf numFmtId="0" fontId="0" fillId="0" borderId="0" xfId="0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23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 applyProtection="1">
      <alignment horizontal="left"/>
      <protection locked="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F7F7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FBFB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zoomScale="130" zoomScaleNormal="130" zoomScaleSheetLayoutView="100" zoomScalePageLayoutView="0" workbookViewId="0" topLeftCell="A1">
      <selection activeCell="C97" sqref="C97"/>
    </sheetView>
  </sheetViews>
  <sheetFormatPr defaultColWidth="9.00390625" defaultRowHeight="12.75"/>
  <cols>
    <col min="1" max="1" width="9.50390625" style="1" customWidth="1"/>
    <col min="2" max="2" width="91.625" style="1" customWidth="1"/>
    <col min="3" max="3" width="21.625" style="2" customWidth="1"/>
    <col min="4" max="4" width="9.00390625" style="3" customWidth="1"/>
    <col min="5" max="16384" width="9.375" style="3" customWidth="1"/>
  </cols>
  <sheetData>
    <row r="1" spans="1:3" ht="15.75" customHeight="1">
      <c r="A1" s="358" t="s">
        <v>0</v>
      </c>
      <c r="B1" s="358"/>
      <c r="C1" s="358"/>
    </row>
    <row r="2" spans="1:3" ht="15.75" customHeight="1">
      <c r="A2" s="357" t="s">
        <v>1</v>
      </c>
      <c r="B2" s="357"/>
      <c r="C2" s="4" t="s">
        <v>2</v>
      </c>
    </row>
    <row r="3" spans="1:3" ht="37.5" customHeight="1">
      <c r="A3" s="5" t="s">
        <v>3</v>
      </c>
      <c r="B3" s="6" t="s">
        <v>4</v>
      </c>
      <c r="C3" s="7" t="e">
        <f>+CONCATENATE(LEFT(#REF!,4),". évi előirányzat")</f>
        <v>#REF!</v>
      </c>
    </row>
    <row r="4" spans="1:3" s="11" customFormat="1" ht="12" customHeight="1">
      <c r="A4" s="8" t="s">
        <v>5</v>
      </c>
      <c r="B4" s="9" t="s">
        <v>6</v>
      </c>
      <c r="C4" s="10" t="s">
        <v>7</v>
      </c>
    </row>
    <row r="5" spans="1:3" s="15" customFormat="1" ht="12" customHeight="1">
      <c r="A5" s="12" t="s">
        <v>8</v>
      </c>
      <c r="B5" s="13" t="s">
        <v>9</v>
      </c>
      <c r="C5" s="14">
        <f>+C6+C7+C8+C9+C10+C11</f>
        <v>28655</v>
      </c>
    </row>
    <row r="6" spans="1:3" s="15" customFormat="1" ht="12" customHeight="1">
      <c r="A6" s="16" t="s">
        <v>10</v>
      </c>
      <c r="B6" s="17" t="s">
        <v>11</v>
      </c>
      <c r="C6" s="18">
        <v>9559</v>
      </c>
    </row>
    <row r="7" spans="1:3" s="15" customFormat="1" ht="12" customHeight="1">
      <c r="A7" s="19" t="s">
        <v>12</v>
      </c>
      <c r="B7" s="20" t="s">
        <v>13</v>
      </c>
      <c r="C7" s="21">
        <v>11334</v>
      </c>
    </row>
    <row r="8" spans="1:3" s="15" customFormat="1" ht="12" customHeight="1">
      <c r="A8" s="19" t="s">
        <v>14</v>
      </c>
      <c r="B8" s="20" t="s">
        <v>15</v>
      </c>
      <c r="C8" s="21">
        <v>6562</v>
      </c>
    </row>
    <row r="9" spans="1:3" s="15" customFormat="1" ht="12" customHeight="1">
      <c r="A9" s="19" t="s">
        <v>16</v>
      </c>
      <c r="B9" s="20" t="s">
        <v>17</v>
      </c>
      <c r="C9" s="21">
        <v>1200</v>
      </c>
    </row>
    <row r="10" spans="1:3" s="15" customFormat="1" ht="12" customHeight="1">
      <c r="A10" s="19" t="s">
        <v>18</v>
      </c>
      <c r="B10" s="22" t="s">
        <v>19</v>
      </c>
      <c r="C10" s="21"/>
    </row>
    <row r="11" spans="1:3" s="15" customFormat="1" ht="12" customHeight="1">
      <c r="A11" s="23" t="s">
        <v>20</v>
      </c>
      <c r="B11" s="24" t="s">
        <v>21</v>
      </c>
      <c r="C11" s="21"/>
    </row>
    <row r="12" spans="1:3" s="15" customFormat="1" ht="12" customHeight="1">
      <c r="A12" s="12" t="s">
        <v>22</v>
      </c>
      <c r="B12" s="25" t="s">
        <v>23</v>
      </c>
      <c r="C12" s="14">
        <f>+C13+C14+C15+C16+C17</f>
        <v>6135</v>
      </c>
    </row>
    <row r="13" spans="1:3" s="15" customFormat="1" ht="12" customHeight="1">
      <c r="A13" s="16" t="s">
        <v>24</v>
      </c>
      <c r="B13" s="17" t="s">
        <v>25</v>
      </c>
      <c r="C13" s="18"/>
    </row>
    <row r="14" spans="1:3" s="15" customFormat="1" ht="12" customHeight="1">
      <c r="A14" s="19" t="s">
        <v>26</v>
      </c>
      <c r="B14" s="20" t="s">
        <v>27</v>
      </c>
      <c r="C14" s="21">
        <v>6135</v>
      </c>
    </row>
    <row r="15" spans="1:3" s="15" customFormat="1" ht="12" customHeight="1">
      <c r="A15" s="19" t="s">
        <v>28</v>
      </c>
      <c r="B15" s="20" t="s">
        <v>29</v>
      </c>
      <c r="C15" s="21"/>
    </row>
    <row r="16" spans="1:3" s="15" customFormat="1" ht="12" customHeight="1">
      <c r="A16" s="19" t="s">
        <v>30</v>
      </c>
      <c r="B16" s="20" t="s">
        <v>31</v>
      </c>
      <c r="C16" s="21"/>
    </row>
    <row r="17" spans="1:3" s="15" customFormat="1" ht="12" customHeight="1">
      <c r="A17" s="19" t="s">
        <v>32</v>
      </c>
      <c r="B17" s="20" t="s">
        <v>33</v>
      </c>
      <c r="C17" s="21"/>
    </row>
    <row r="18" spans="1:3" s="15" customFormat="1" ht="12" customHeight="1">
      <c r="A18" s="23" t="s">
        <v>34</v>
      </c>
      <c r="B18" s="24" t="s">
        <v>35</v>
      </c>
      <c r="C18" s="26"/>
    </row>
    <row r="19" spans="1:3" s="15" customFormat="1" ht="12" customHeight="1">
      <c r="A19" s="12" t="s">
        <v>36</v>
      </c>
      <c r="B19" s="13" t="s">
        <v>37</v>
      </c>
      <c r="C19" s="14">
        <f>+C20+C21+C22+C23+C24</f>
        <v>24092</v>
      </c>
    </row>
    <row r="20" spans="1:3" s="15" customFormat="1" ht="12" customHeight="1">
      <c r="A20" s="16" t="s">
        <v>38</v>
      </c>
      <c r="B20" s="17" t="s">
        <v>39</v>
      </c>
      <c r="C20" s="18"/>
    </row>
    <row r="21" spans="1:3" s="15" customFormat="1" ht="12" customHeight="1">
      <c r="A21" s="19" t="s">
        <v>40</v>
      </c>
      <c r="B21" s="20" t="s">
        <v>41</v>
      </c>
      <c r="C21" s="21"/>
    </row>
    <row r="22" spans="1:3" s="15" customFormat="1" ht="12" customHeight="1">
      <c r="A22" s="19" t="s">
        <v>42</v>
      </c>
      <c r="B22" s="20" t="s">
        <v>43</v>
      </c>
      <c r="C22" s="21"/>
    </row>
    <row r="23" spans="1:3" s="15" customFormat="1" ht="12" customHeight="1">
      <c r="A23" s="19" t="s">
        <v>44</v>
      </c>
      <c r="B23" s="20" t="s">
        <v>45</v>
      </c>
      <c r="C23" s="21"/>
    </row>
    <row r="24" spans="1:3" s="15" customFormat="1" ht="12" customHeight="1">
      <c r="A24" s="19" t="s">
        <v>46</v>
      </c>
      <c r="B24" s="20" t="s">
        <v>47</v>
      </c>
      <c r="C24" s="21">
        <v>24092</v>
      </c>
    </row>
    <row r="25" spans="1:3" s="15" customFormat="1" ht="12" customHeight="1">
      <c r="A25" s="23" t="s">
        <v>48</v>
      </c>
      <c r="B25" s="27" t="s">
        <v>49</v>
      </c>
      <c r="C25" s="26"/>
    </row>
    <row r="26" spans="1:3" s="15" customFormat="1" ht="12" customHeight="1">
      <c r="A26" s="12" t="s">
        <v>50</v>
      </c>
      <c r="B26" s="13" t="s">
        <v>51</v>
      </c>
      <c r="C26" s="14">
        <f>+C27+C31+C32+C33</f>
        <v>3612</v>
      </c>
    </row>
    <row r="27" spans="1:3" s="15" customFormat="1" ht="12" customHeight="1">
      <c r="A27" s="16" t="s">
        <v>52</v>
      </c>
      <c r="B27" s="17" t="s">
        <v>53</v>
      </c>
      <c r="C27" s="28">
        <f>+C28+C29+C30</f>
        <v>2862</v>
      </c>
    </row>
    <row r="28" spans="1:3" s="15" customFormat="1" ht="12" customHeight="1">
      <c r="A28" s="19" t="s">
        <v>54</v>
      </c>
      <c r="B28" s="20" t="s">
        <v>55</v>
      </c>
      <c r="C28" s="21"/>
    </row>
    <row r="29" spans="1:3" s="15" customFormat="1" ht="12" customHeight="1">
      <c r="A29" s="19" t="s">
        <v>56</v>
      </c>
      <c r="B29" s="20" t="s">
        <v>57</v>
      </c>
      <c r="C29" s="21">
        <v>362</v>
      </c>
    </row>
    <row r="30" spans="1:3" s="15" customFormat="1" ht="12" customHeight="1">
      <c r="A30" s="19" t="s">
        <v>58</v>
      </c>
      <c r="B30" s="20" t="s">
        <v>59</v>
      </c>
      <c r="C30" s="21">
        <v>2500</v>
      </c>
    </row>
    <row r="31" spans="1:3" s="15" customFormat="1" ht="12" customHeight="1">
      <c r="A31" s="19" t="s">
        <v>60</v>
      </c>
      <c r="B31" s="20" t="s">
        <v>61</v>
      </c>
      <c r="C31" s="21">
        <v>700</v>
      </c>
    </row>
    <row r="32" spans="1:3" s="15" customFormat="1" ht="12" customHeight="1">
      <c r="A32" s="19" t="s">
        <v>62</v>
      </c>
      <c r="B32" s="20" t="s">
        <v>63</v>
      </c>
      <c r="C32" s="21"/>
    </row>
    <row r="33" spans="1:3" s="15" customFormat="1" ht="12" customHeight="1">
      <c r="A33" s="23" t="s">
        <v>64</v>
      </c>
      <c r="B33" s="27" t="s">
        <v>65</v>
      </c>
      <c r="C33" s="26">
        <v>50</v>
      </c>
    </row>
    <row r="34" spans="1:3" s="15" customFormat="1" ht="12" customHeight="1">
      <c r="A34" s="12" t="s">
        <v>66</v>
      </c>
      <c r="B34" s="13" t="s">
        <v>67</v>
      </c>
      <c r="C34" s="14">
        <f>SUM(C35:C45)</f>
        <v>4945</v>
      </c>
    </row>
    <row r="35" spans="1:3" s="15" customFormat="1" ht="12" customHeight="1">
      <c r="A35" s="16" t="s">
        <v>68</v>
      </c>
      <c r="B35" s="17" t="s">
        <v>69</v>
      </c>
      <c r="C35" s="18"/>
    </row>
    <row r="36" spans="1:3" s="15" customFormat="1" ht="12" customHeight="1">
      <c r="A36" s="19" t="s">
        <v>70</v>
      </c>
      <c r="B36" s="20" t="s">
        <v>71</v>
      </c>
      <c r="C36" s="21">
        <v>250</v>
      </c>
    </row>
    <row r="37" spans="1:3" s="15" customFormat="1" ht="12" customHeight="1">
      <c r="A37" s="19" t="s">
        <v>72</v>
      </c>
      <c r="B37" s="20" t="s">
        <v>73</v>
      </c>
      <c r="C37" s="21"/>
    </row>
    <row r="38" spans="1:3" s="15" customFormat="1" ht="12" customHeight="1">
      <c r="A38" s="19" t="s">
        <v>74</v>
      </c>
      <c r="B38" s="20" t="s">
        <v>75</v>
      </c>
      <c r="C38" s="21"/>
    </row>
    <row r="39" spans="1:3" s="15" customFormat="1" ht="12" customHeight="1">
      <c r="A39" s="19" t="s">
        <v>76</v>
      </c>
      <c r="B39" s="20" t="s">
        <v>77</v>
      </c>
      <c r="C39" s="21">
        <v>1888</v>
      </c>
    </row>
    <row r="40" spans="1:3" s="15" customFormat="1" ht="12" customHeight="1">
      <c r="A40" s="19" t="s">
        <v>78</v>
      </c>
      <c r="B40" s="20" t="s">
        <v>79</v>
      </c>
      <c r="C40" s="21">
        <v>186</v>
      </c>
    </row>
    <row r="41" spans="1:3" s="15" customFormat="1" ht="12" customHeight="1">
      <c r="A41" s="19" t="s">
        <v>80</v>
      </c>
      <c r="B41" s="20" t="s">
        <v>81</v>
      </c>
      <c r="C41" s="21">
        <v>2621</v>
      </c>
    </row>
    <row r="42" spans="1:3" s="15" customFormat="1" ht="12" customHeight="1">
      <c r="A42" s="19" t="s">
        <v>82</v>
      </c>
      <c r="B42" s="20" t="s">
        <v>83</v>
      </c>
      <c r="C42" s="21"/>
    </row>
    <row r="43" spans="1:3" s="15" customFormat="1" ht="12" customHeight="1">
      <c r="A43" s="19" t="s">
        <v>84</v>
      </c>
      <c r="B43" s="20" t="s">
        <v>85</v>
      </c>
      <c r="C43" s="21"/>
    </row>
    <row r="44" spans="1:3" s="15" customFormat="1" ht="12" customHeight="1">
      <c r="A44" s="23" t="s">
        <v>86</v>
      </c>
      <c r="B44" s="27" t="s">
        <v>87</v>
      </c>
      <c r="C44" s="26"/>
    </row>
    <row r="45" spans="1:3" s="15" customFormat="1" ht="12" customHeight="1">
      <c r="A45" s="23" t="s">
        <v>88</v>
      </c>
      <c r="B45" s="24" t="s">
        <v>89</v>
      </c>
      <c r="C45" s="26"/>
    </row>
    <row r="46" spans="1:3" s="15" customFormat="1" ht="12" customHeight="1">
      <c r="A46" s="12" t="s">
        <v>90</v>
      </c>
      <c r="B46" s="13" t="s">
        <v>91</v>
      </c>
      <c r="C46" s="14">
        <f>SUM(C47:C51)</f>
        <v>0</v>
      </c>
    </row>
    <row r="47" spans="1:3" s="15" customFormat="1" ht="12" customHeight="1">
      <c r="A47" s="16" t="s">
        <v>92</v>
      </c>
      <c r="B47" s="17" t="s">
        <v>93</v>
      </c>
      <c r="C47" s="18"/>
    </row>
    <row r="48" spans="1:3" s="15" customFormat="1" ht="12" customHeight="1">
      <c r="A48" s="19" t="s">
        <v>94</v>
      </c>
      <c r="B48" s="20" t="s">
        <v>95</v>
      </c>
      <c r="C48" s="21"/>
    </row>
    <row r="49" spans="1:3" s="15" customFormat="1" ht="12" customHeight="1">
      <c r="A49" s="19" t="s">
        <v>96</v>
      </c>
      <c r="B49" s="20" t="s">
        <v>97</v>
      </c>
      <c r="C49" s="21"/>
    </row>
    <row r="50" spans="1:3" s="15" customFormat="1" ht="12" customHeight="1">
      <c r="A50" s="19" t="s">
        <v>98</v>
      </c>
      <c r="B50" s="20" t="s">
        <v>99</v>
      </c>
      <c r="C50" s="21"/>
    </row>
    <row r="51" spans="1:3" s="15" customFormat="1" ht="12" customHeight="1">
      <c r="A51" s="23" t="s">
        <v>100</v>
      </c>
      <c r="B51" s="24" t="s">
        <v>101</v>
      </c>
      <c r="C51" s="26"/>
    </row>
    <row r="52" spans="1:3" s="15" customFormat="1" ht="12" customHeight="1">
      <c r="A52" s="12" t="s">
        <v>102</v>
      </c>
      <c r="B52" s="13" t="s">
        <v>103</v>
      </c>
      <c r="C52" s="14">
        <f>SUM(C53:C55)</f>
        <v>0</v>
      </c>
    </row>
    <row r="53" spans="1:3" s="15" customFormat="1" ht="12" customHeight="1">
      <c r="A53" s="16" t="s">
        <v>104</v>
      </c>
      <c r="B53" s="17" t="s">
        <v>105</v>
      </c>
      <c r="C53" s="18"/>
    </row>
    <row r="54" spans="1:3" s="15" customFormat="1" ht="12" customHeight="1">
      <c r="A54" s="19" t="s">
        <v>106</v>
      </c>
      <c r="B54" s="20" t="s">
        <v>107</v>
      </c>
      <c r="C54" s="21"/>
    </row>
    <row r="55" spans="1:3" s="15" customFormat="1" ht="12" customHeight="1">
      <c r="A55" s="19" t="s">
        <v>108</v>
      </c>
      <c r="B55" s="20" t="s">
        <v>109</v>
      </c>
      <c r="C55" s="21"/>
    </row>
    <row r="56" spans="1:3" s="15" customFormat="1" ht="12" customHeight="1">
      <c r="A56" s="23" t="s">
        <v>110</v>
      </c>
      <c r="B56" s="24" t="s">
        <v>111</v>
      </c>
      <c r="C56" s="26"/>
    </row>
    <row r="57" spans="1:3" s="15" customFormat="1" ht="12" customHeight="1">
      <c r="A57" s="12" t="s">
        <v>112</v>
      </c>
      <c r="B57" s="25" t="s">
        <v>113</v>
      </c>
      <c r="C57" s="14">
        <f>SUM(C58:C60)</f>
        <v>0</v>
      </c>
    </row>
    <row r="58" spans="1:3" s="15" customFormat="1" ht="12" customHeight="1">
      <c r="A58" s="16" t="s">
        <v>114</v>
      </c>
      <c r="B58" s="17" t="s">
        <v>115</v>
      </c>
      <c r="C58" s="21"/>
    </row>
    <row r="59" spans="1:3" s="15" customFormat="1" ht="12" customHeight="1">
      <c r="A59" s="19" t="s">
        <v>116</v>
      </c>
      <c r="B59" s="20" t="s">
        <v>117</v>
      </c>
      <c r="C59" s="21"/>
    </row>
    <row r="60" spans="1:3" s="15" customFormat="1" ht="12" customHeight="1">
      <c r="A60" s="19" t="s">
        <v>118</v>
      </c>
      <c r="B60" s="20" t="s">
        <v>119</v>
      </c>
      <c r="C60" s="21"/>
    </row>
    <row r="61" spans="1:3" s="15" customFormat="1" ht="12" customHeight="1">
      <c r="A61" s="23" t="s">
        <v>120</v>
      </c>
      <c r="B61" s="24" t="s">
        <v>121</v>
      </c>
      <c r="C61" s="21"/>
    </row>
    <row r="62" spans="1:3" s="15" customFormat="1" ht="12" customHeight="1">
      <c r="A62" s="29" t="s">
        <v>122</v>
      </c>
      <c r="B62" s="13" t="s">
        <v>123</v>
      </c>
      <c r="C62" s="14">
        <f>+C5+C12+C19+C26+C34+C46+C52+C57</f>
        <v>67439</v>
      </c>
    </row>
    <row r="63" spans="1:3" s="15" customFormat="1" ht="12" customHeight="1">
      <c r="A63" s="30" t="s">
        <v>124</v>
      </c>
      <c r="B63" s="25" t="s">
        <v>125</v>
      </c>
      <c r="C63" s="14">
        <f>SUM(C64:C66)</f>
        <v>0</v>
      </c>
    </row>
    <row r="64" spans="1:3" s="15" customFormat="1" ht="12" customHeight="1">
      <c r="A64" s="16" t="s">
        <v>126</v>
      </c>
      <c r="B64" s="17" t="s">
        <v>127</v>
      </c>
      <c r="C64" s="21"/>
    </row>
    <row r="65" spans="1:3" s="15" customFormat="1" ht="12" customHeight="1">
      <c r="A65" s="19" t="s">
        <v>128</v>
      </c>
      <c r="B65" s="20" t="s">
        <v>129</v>
      </c>
      <c r="C65" s="21"/>
    </row>
    <row r="66" spans="1:3" s="15" customFormat="1" ht="12" customHeight="1">
      <c r="A66" s="23" t="s">
        <v>130</v>
      </c>
      <c r="B66" s="31" t="s">
        <v>131</v>
      </c>
      <c r="C66" s="21"/>
    </row>
    <row r="67" spans="1:3" s="15" customFormat="1" ht="12" customHeight="1">
      <c r="A67" s="30" t="s">
        <v>132</v>
      </c>
      <c r="B67" s="25" t="s">
        <v>133</v>
      </c>
      <c r="C67" s="14">
        <f>SUM(C68:C71)</f>
        <v>0</v>
      </c>
    </row>
    <row r="68" spans="1:3" s="15" customFormat="1" ht="12" customHeight="1">
      <c r="A68" s="16" t="s">
        <v>134</v>
      </c>
      <c r="B68" s="17" t="s">
        <v>135</v>
      </c>
      <c r="C68" s="21"/>
    </row>
    <row r="69" spans="1:3" s="15" customFormat="1" ht="12" customHeight="1">
      <c r="A69" s="19" t="s">
        <v>136</v>
      </c>
      <c r="B69" s="20" t="s">
        <v>137</v>
      </c>
      <c r="C69" s="21"/>
    </row>
    <row r="70" spans="1:3" s="15" customFormat="1" ht="12" customHeight="1">
      <c r="A70" s="19" t="s">
        <v>138</v>
      </c>
      <c r="B70" s="20" t="s">
        <v>139</v>
      </c>
      <c r="C70" s="21"/>
    </row>
    <row r="71" spans="1:3" s="15" customFormat="1" ht="12" customHeight="1">
      <c r="A71" s="23" t="s">
        <v>140</v>
      </c>
      <c r="B71" s="24" t="s">
        <v>141</v>
      </c>
      <c r="C71" s="21"/>
    </row>
    <row r="72" spans="1:3" s="15" customFormat="1" ht="12" customHeight="1">
      <c r="A72" s="30" t="s">
        <v>142</v>
      </c>
      <c r="B72" s="25" t="s">
        <v>143</v>
      </c>
      <c r="C72" s="14">
        <f>SUM(C73:C74)</f>
        <v>2487</v>
      </c>
    </row>
    <row r="73" spans="1:3" s="15" customFormat="1" ht="12" customHeight="1">
      <c r="A73" s="16" t="s">
        <v>144</v>
      </c>
      <c r="B73" s="17" t="s">
        <v>145</v>
      </c>
      <c r="C73" s="21">
        <v>2487</v>
      </c>
    </row>
    <row r="74" spans="1:3" s="15" customFormat="1" ht="12" customHeight="1">
      <c r="A74" s="23" t="s">
        <v>146</v>
      </c>
      <c r="B74" s="24" t="s">
        <v>147</v>
      </c>
      <c r="C74" s="21"/>
    </row>
    <row r="75" spans="1:3" s="15" customFormat="1" ht="12" customHeight="1">
      <c r="A75" s="30" t="s">
        <v>148</v>
      </c>
      <c r="B75" s="25" t="s">
        <v>149</v>
      </c>
      <c r="C75" s="14">
        <f>SUM(C76:C78)</f>
        <v>12336</v>
      </c>
    </row>
    <row r="76" spans="1:3" s="15" customFormat="1" ht="12" customHeight="1">
      <c r="A76" s="16" t="s">
        <v>150</v>
      </c>
      <c r="B76" s="17" t="s">
        <v>151</v>
      </c>
      <c r="C76" s="21">
        <v>12336</v>
      </c>
    </row>
    <row r="77" spans="1:3" s="15" customFormat="1" ht="12" customHeight="1">
      <c r="A77" s="19" t="s">
        <v>152</v>
      </c>
      <c r="B77" s="20" t="s">
        <v>153</v>
      </c>
      <c r="C77" s="21"/>
    </row>
    <row r="78" spans="1:3" s="15" customFormat="1" ht="12" customHeight="1">
      <c r="A78" s="23" t="s">
        <v>154</v>
      </c>
      <c r="B78" s="24" t="s">
        <v>155</v>
      </c>
      <c r="C78" s="21"/>
    </row>
    <row r="79" spans="1:3" s="15" customFormat="1" ht="12" customHeight="1">
      <c r="A79" s="30" t="s">
        <v>156</v>
      </c>
      <c r="B79" s="25" t="s">
        <v>157</v>
      </c>
      <c r="C79" s="14">
        <f>SUM(C80:C83)</f>
        <v>0</v>
      </c>
    </row>
    <row r="80" spans="1:3" s="15" customFormat="1" ht="12" customHeight="1">
      <c r="A80" s="32" t="s">
        <v>158</v>
      </c>
      <c r="B80" s="17" t="s">
        <v>159</v>
      </c>
      <c r="C80" s="21"/>
    </row>
    <row r="81" spans="1:3" s="15" customFormat="1" ht="12" customHeight="1">
      <c r="A81" s="33" t="s">
        <v>160</v>
      </c>
      <c r="B81" s="20" t="s">
        <v>161</v>
      </c>
      <c r="C81" s="21"/>
    </row>
    <row r="82" spans="1:3" s="15" customFormat="1" ht="12" customHeight="1">
      <c r="A82" s="33" t="s">
        <v>162</v>
      </c>
      <c r="B82" s="20" t="s">
        <v>163</v>
      </c>
      <c r="C82" s="21"/>
    </row>
    <row r="83" spans="1:3" s="15" customFormat="1" ht="12" customHeight="1">
      <c r="A83" s="34" t="s">
        <v>164</v>
      </c>
      <c r="B83" s="24" t="s">
        <v>165</v>
      </c>
      <c r="C83" s="21"/>
    </row>
    <row r="84" spans="1:3" s="15" customFormat="1" ht="12" customHeight="1">
      <c r="A84" s="30" t="s">
        <v>166</v>
      </c>
      <c r="B84" s="25" t="s">
        <v>167</v>
      </c>
      <c r="C84" s="35"/>
    </row>
    <row r="85" spans="1:3" s="15" customFormat="1" ht="13.5" customHeight="1">
      <c r="A85" s="30" t="s">
        <v>168</v>
      </c>
      <c r="B85" s="25" t="s">
        <v>169</v>
      </c>
      <c r="C85" s="35"/>
    </row>
    <row r="86" spans="1:3" s="15" customFormat="1" ht="15.75" customHeight="1">
      <c r="A86" s="30" t="s">
        <v>170</v>
      </c>
      <c r="B86" s="36" t="s">
        <v>171</v>
      </c>
      <c r="C86" s="14">
        <f>+C63+C67+C72+C75+C79+C85+C84</f>
        <v>14823</v>
      </c>
    </row>
    <row r="87" spans="1:3" s="15" customFormat="1" ht="16.5" customHeight="1">
      <c r="A87" s="37" t="s">
        <v>172</v>
      </c>
      <c r="B87" s="38" t="s">
        <v>173</v>
      </c>
      <c r="C87" s="14">
        <f>+C62+C86</f>
        <v>82262</v>
      </c>
    </row>
    <row r="88" spans="1:3" s="15" customFormat="1" ht="83.25" customHeight="1">
      <c r="A88" s="39"/>
      <c r="B88" s="40"/>
      <c r="C88" s="41"/>
    </row>
    <row r="89" spans="1:3" ht="16.5" customHeight="1">
      <c r="A89" s="358" t="s">
        <v>174</v>
      </c>
      <c r="B89" s="358"/>
      <c r="C89" s="358"/>
    </row>
    <row r="90" spans="1:3" s="43" customFormat="1" ht="16.5" customHeight="1">
      <c r="A90" s="359" t="s">
        <v>175</v>
      </c>
      <c r="B90" s="359"/>
      <c r="C90" s="42" t="s">
        <v>2</v>
      </c>
    </row>
    <row r="91" spans="1:3" ht="37.5" customHeight="1">
      <c r="A91" s="5" t="s">
        <v>3</v>
      </c>
      <c r="B91" s="6" t="s">
        <v>176</v>
      </c>
      <c r="C91" s="7" t="e">
        <f>+C3</f>
        <v>#REF!</v>
      </c>
    </row>
    <row r="92" spans="1:3" s="11" customFormat="1" ht="12" customHeight="1">
      <c r="A92" s="44" t="s">
        <v>5</v>
      </c>
      <c r="B92" s="45" t="s">
        <v>6</v>
      </c>
      <c r="C92" s="46" t="s">
        <v>7</v>
      </c>
    </row>
    <row r="93" spans="1:3" ht="12" customHeight="1">
      <c r="A93" s="47" t="s">
        <v>8</v>
      </c>
      <c r="B93" s="48" t="s">
        <v>177</v>
      </c>
      <c r="C93" s="49">
        <f>C94+C95+C96+C97+C98+C111</f>
        <v>52909</v>
      </c>
    </row>
    <row r="94" spans="1:3" ht="12" customHeight="1">
      <c r="A94" s="50" t="s">
        <v>10</v>
      </c>
      <c r="B94" s="51" t="s">
        <v>178</v>
      </c>
      <c r="C94" s="52">
        <v>18031</v>
      </c>
    </row>
    <row r="95" spans="1:3" ht="12" customHeight="1">
      <c r="A95" s="19" t="s">
        <v>12</v>
      </c>
      <c r="B95" s="53" t="s">
        <v>179</v>
      </c>
      <c r="C95" s="21">
        <v>4365</v>
      </c>
    </row>
    <row r="96" spans="1:3" ht="12" customHeight="1">
      <c r="A96" s="19" t="s">
        <v>14</v>
      </c>
      <c r="B96" s="53" t="s">
        <v>180</v>
      </c>
      <c r="C96" s="26">
        <v>13984</v>
      </c>
    </row>
    <row r="97" spans="1:3" ht="12" customHeight="1">
      <c r="A97" s="19" t="s">
        <v>16</v>
      </c>
      <c r="B97" s="54" t="s">
        <v>181</v>
      </c>
      <c r="C97" s="26">
        <v>3723</v>
      </c>
    </row>
    <row r="98" spans="1:3" ht="12" customHeight="1">
      <c r="A98" s="19" t="s">
        <v>182</v>
      </c>
      <c r="B98" s="55" t="s">
        <v>183</v>
      </c>
      <c r="C98" s="26">
        <v>1970</v>
      </c>
    </row>
    <row r="99" spans="1:3" ht="12" customHeight="1">
      <c r="A99" s="19" t="s">
        <v>20</v>
      </c>
      <c r="B99" s="53" t="s">
        <v>184</v>
      </c>
      <c r="C99" s="26"/>
    </row>
    <row r="100" spans="1:3" ht="12" customHeight="1">
      <c r="A100" s="19" t="s">
        <v>185</v>
      </c>
      <c r="B100" s="56" t="s">
        <v>186</v>
      </c>
      <c r="C100" s="26"/>
    </row>
    <row r="101" spans="1:3" ht="12" customHeight="1">
      <c r="A101" s="19" t="s">
        <v>187</v>
      </c>
      <c r="B101" s="56" t="s">
        <v>188</v>
      </c>
      <c r="C101" s="26"/>
    </row>
    <row r="102" spans="1:3" ht="12" customHeight="1">
      <c r="A102" s="19" t="s">
        <v>189</v>
      </c>
      <c r="B102" s="57" t="s">
        <v>190</v>
      </c>
      <c r="C102" s="26"/>
    </row>
    <row r="103" spans="1:3" ht="12" customHeight="1">
      <c r="A103" s="19" t="s">
        <v>191</v>
      </c>
      <c r="B103" s="58" t="s">
        <v>192</v>
      </c>
      <c r="C103" s="26"/>
    </row>
    <row r="104" spans="1:3" ht="12" customHeight="1">
      <c r="A104" s="19" t="s">
        <v>193</v>
      </c>
      <c r="B104" s="58" t="s">
        <v>194</v>
      </c>
      <c r="C104" s="26"/>
    </row>
    <row r="105" spans="1:3" ht="12" customHeight="1">
      <c r="A105" s="19" t="s">
        <v>195</v>
      </c>
      <c r="B105" s="57" t="s">
        <v>196</v>
      </c>
      <c r="C105" s="26">
        <v>1750</v>
      </c>
    </row>
    <row r="106" spans="1:3" ht="12" customHeight="1">
      <c r="A106" s="19" t="s">
        <v>197</v>
      </c>
      <c r="B106" s="57" t="s">
        <v>198</v>
      </c>
      <c r="C106" s="26"/>
    </row>
    <row r="107" spans="1:3" ht="12" customHeight="1">
      <c r="A107" s="19" t="s">
        <v>199</v>
      </c>
      <c r="B107" s="58" t="s">
        <v>200</v>
      </c>
      <c r="C107" s="26"/>
    </row>
    <row r="108" spans="1:3" ht="12" customHeight="1">
      <c r="A108" s="59" t="s">
        <v>201</v>
      </c>
      <c r="B108" s="56" t="s">
        <v>202</v>
      </c>
      <c r="C108" s="26"/>
    </row>
    <row r="109" spans="1:3" ht="12" customHeight="1">
      <c r="A109" s="19" t="s">
        <v>203</v>
      </c>
      <c r="B109" s="56" t="s">
        <v>204</v>
      </c>
      <c r="C109" s="26"/>
    </row>
    <row r="110" spans="1:3" ht="12" customHeight="1">
      <c r="A110" s="23" t="s">
        <v>205</v>
      </c>
      <c r="B110" s="56" t="s">
        <v>206</v>
      </c>
      <c r="C110" s="26">
        <v>220</v>
      </c>
    </row>
    <row r="111" spans="1:3" ht="12" customHeight="1">
      <c r="A111" s="19" t="s">
        <v>207</v>
      </c>
      <c r="B111" s="54" t="s">
        <v>208</v>
      </c>
      <c r="C111" s="21">
        <v>10836</v>
      </c>
    </row>
    <row r="112" spans="1:3" ht="12" customHeight="1">
      <c r="A112" s="19" t="s">
        <v>209</v>
      </c>
      <c r="B112" s="53" t="s">
        <v>210</v>
      </c>
      <c r="C112" s="21">
        <v>10836</v>
      </c>
    </row>
    <row r="113" spans="1:3" ht="12" customHeight="1">
      <c r="A113" s="60" t="s">
        <v>211</v>
      </c>
      <c r="B113" s="61" t="s">
        <v>212</v>
      </c>
      <c r="C113" s="62"/>
    </row>
    <row r="114" spans="1:3" ht="12" customHeight="1">
      <c r="A114" s="63" t="s">
        <v>22</v>
      </c>
      <c r="B114" s="64" t="s">
        <v>213</v>
      </c>
      <c r="C114" s="65">
        <f>+C115+C117+C119</f>
        <v>480</v>
      </c>
    </row>
    <row r="115" spans="1:3" ht="12" customHeight="1">
      <c r="A115" s="16" t="s">
        <v>24</v>
      </c>
      <c r="B115" s="53" t="s">
        <v>214</v>
      </c>
      <c r="C115" s="18">
        <v>300</v>
      </c>
    </row>
    <row r="116" spans="1:3" ht="12" customHeight="1">
      <c r="A116" s="16" t="s">
        <v>26</v>
      </c>
      <c r="B116" s="66" t="s">
        <v>215</v>
      </c>
      <c r="C116" s="18"/>
    </row>
    <row r="117" spans="1:3" ht="12" customHeight="1">
      <c r="A117" s="16" t="s">
        <v>28</v>
      </c>
      <c r="B117" s="66" t="s">
        <v>216</v>
      </c>
      <c r="C117" s="21">
        <v>180</v>
      </c>
    </row>
    <row r="118" spans="1:3" ht="12" customHeight="1">
      <c r="A118" s="16" t="s">
        <v>30</v>
      </c>
      <c r="B118" s="66" t="s">
        <v>217</v>
      </c>
      <c r="C118" s="67"/>
    </row>
    <row r="119" spans="1:3" ht="12" customHeight="1">
      <c r="A119" s="16" t="s">
        <v>32</v>
      </c>
      <c r="B119" s="24" t="s">
        <v>218</v>
      </c>
      <c r="C119" s="67"/>
    </row>
    <row r="120" spans="1:3" ht="12" customHeight="1">
      <c r="A120" s="16" t="s">
        <v>34</v>
      </c>
      <c r="B120" s="22" t="s">
        <v>219</v>
      </c>
      <c r="C120" s="67"/>
    </row>
    <row r="121" spans="1:3" ht="12" customHeight="1">
      <c r="A121" s="16" t="s">
        <v>220</v>
      </c>
      <c r="B121" s="68" t="s">
        <v>221</v>
      </c>
      <c r="C121" s="67"/>
    </row>
    <row r="122" spans="1:3" ht="15.75">
      <c r="A122" s="16" t="s">
        <v>222</v>
      </c>
      <c r="B122" s="58" t="s">
        <v>194</v>
      </c>
      <c r="C122" s="67"/>
    </row>
    <row r="123" spans="1:3" ht="12" customHeight="1">
      <c r="A123" s="16" t="s">
        <v>223</v>
      </c>
      <c r="B123" s="58" t="s">
        <v>224</v>
      </c>
      <c r="C123" s="67"/>
    </row>
    <row r="124" spans="1:3" ht="12" customHeight="1">
      <c r="A124" s="16" t="s">
        <v>225</v>
      </c>
      <c r="B124" s="58" t="s">
        <v>226</v>
      </c>
      <c r="C124" s="67"/>
    </row>
    <row r="125" spans="1:3" ht="12" customHeight="1">
      <c r="A125" s="16" t="s">
        <v>227</v>
      </c>
      <c r="B125" s="58" t="s">
        <v>200</v>
      </c>
      <c r="C125" s="67"/>
    </row>
    <row r="126" spans="1:3" ht="12" customHeight="1">
      <c r="A126" s="16" t="s">
        <v>228</v>
      </c>
      <c r="B126" s="58" t="s">
        <v>229</v>
      </c>
      <c r="C126" s="67"/>
    </row>
    <row r="127" spans="1:3" ht="15.75">
      <c r="A127" s="59" t="s">
        <v>230</v>
      </c>
      <c r="B127" s="58" t="s">
        <v>231</v>
      </c>
      <c r="C127" s="69"/>
    </row>
    <row r="128" spans="1:3" ht="12" customHeight="1">
      <c r="A128" s="12" t="s">
        <v>36</v>
      </c>
      <c r="B128" s="13" t="s">
        <v>232</v>
      </c>
      <c r="C128" s="14">
        <f>+C93+C114</f>
        <v>53389</v>
      </c>
    </row>
    <row r="129" spans="1:3" ht="12" customHeight="1">
      <c r="A129" s="12" t="s">
        <v>233</v>
      </c>
      <c r="B129" s="13" t="s">
        <v>234</v>
      </c>
      <c r="C129" s="14">
        <f>+C130+C131+C132</f>
        <v>16537</v>
      </c>
    </row>
    <row r="130" spans="1:3" ht="12" customHeight="1">
      <c r="A130" s="16" t="s">
        <v>52</v>
      </c>
      <c r="B130" s="66" t="s">
        <v>235</v>
      </c>
      <c r="C130" s="67"/>
    </row>
    <row r="131" spans="1:3" ht="12" customHeight="1">
      <c r="A131" s="16" t="s">
        <v>60</v>
      </c>
      <c r="B131" s="66" t="s">
        <v>236</v>
      </c>
      <c r="C131" s="67"/>
    </row>
    <row r="132" spans="1:3" ht="12" customHeight="1">
      <c r="A132" s="59" t="s">
        <v>62</v>
      </c>
      <c r="B132" s="66" t="s">
        <v>237</v>
      </c>
      <c r="C132" s="67">
        <v>16537</v>
      </c>
    </row>
    <row r="133" spans="1:3" ht="12" customHeight="1">
      <c r="A133" s="12" t="s">
        <v>66</v>
      </c>
      <c r="B133" s="13" t="s">
        <v>238</v>
      </c>
      <c r="C133" s="14">
        <f>SUM(C134:C139)</f>
        <v>0</v>
      </c>
    </row>
    <row r="134" spans="1:3" ht="12" customHeight="1">
      <c r="A134" s="16" t="s">
        <v>68</v>
      </c>
      <c r="B134" s="70" t="s">
        <v>239</v>
      </c>
      <c r="C134" s="67"/>
    </row>
    <row r="135" spans="1:3" ht="12" customHeight="1">
      <c r="A135" s="16" t="s">
        <v>70</v>
      </c>
      <c r="B135" s="70" t="s">
        <v>240</v>
      </c>
      <c r="C135" s="67"/>
    </row>
    <row r="136" spans="1:3" ht="12" customHeight="1">
      <c r="A136" s="16" t="s">
        <v>72</v>
      </c>
      <c r="B136" s="70" t="s">
        <v>241</v>
      </c>
      <c r="C136" s="67"/>
    </row>
    <row r="137" spans="1:3" ht="12" customHeight="1">
      <c r="A137" s="16" t="s">
        <v>74</v>
      </c>
      <c r="B137" s="70" t="s">
        <v>242</v>
      </c>
      <c r="C137" s="67"/>
    </row>
    <row r="138" spans="1:3" ht="12" customHeight="1">
      <c r="A138" s="16" t="s">
        <v>76</v>
      </c>
      <c r="B138" s="70" t="s">
        <v>243</v>
      </c>
      <c r="C138" s="67"/>
    </row>
    <row r="139" spans="1:3" ht="12" customHeight="1">
      <c r="A139" s="59" t="s">
        <v>78</v>
      </c>
      <c r="B139" s="70" t="s">
        <v>244</v>
      </c>
      <c r="C139" s="67"/>
    </row>
    <row r="140" spans="1:3" ht="12" customHeight="1">
      <c r="A140" s="12" t="s">
        <v>90</v>
      </c>
      <c r="B140" s="13" t="s">
        <v>245</v>
      </c>
      <c r="C140" s="14">
        <f>+C141+C142+C143+C144</f>
        <v>12336</v>
      </c>
    </row>
    <row r="141" spans="1:3" ht="12" customHeight="1">
      <c r="A141" s="16" t="s">
        <v>92</v>
      </c>
      <c r="B141" s="70" t="s">
        <v>246</v>
      </c>
      <c r="C141" s="67">
        <v>12336</v>
      </c>
    </row>
    <row r="142" spans="1:3" ht="12" customHeight="1">
      <c r="A142" s="16" t="s">
        <v>94</v>
      </c>
      <c r="B142" s="70" t="s">
        <v>247</v>
      </c>
      <c r="C142" s="67"/>
    </row>
    <row r="143" spans="1:3" ht="12" customHeight="1">
      <c r="A143" s="16" t="s">
        <v>96</v>
      </c>
      <c r="B143" s="70" t="s">
        <v>248</v>
      </c>
      <c r="C143" s="67"/>
    </row>
    <row r="144" spans="1:3" ht="12" customHeight="1">
      <c r="A144" s="59" t="s">
        <v>98</v>
      </c>
      <c r="B144" s="71" t="s">
        <v>249</v>
      </c>
      <c r="C144" s="67"/>
    </row>
    <row r="145" spans="1:3" ht="12" customHeight="1">
      <c r="A145" s="12" t="s">
        <v>250</v>
      </c>
      <c r="B145" s="13" t="s">
        <v>251</v>
      </c>
      <c r="C145" s="72">
        <f>SUM(C146:C150)</f>
        <v>0</v>
      </c>
    </row>
    <row r="146" spans="1:3" ht="12" customHeight="1">
      <c r="A146" s="16" t="s">
        <v>104</v>
      </c>
      <c r="B146" s="70" t="s">
        <v>252</v>
      </c>
      <c r="C146" s="67"/>
    </row>
    <row r="147" spans="1:3" ht="12" customHeight="1">
      <c r="A147" s="16" t="s">
        <v>106</v>
      </c>
      <c r="B147" s="70" t="s">
        <v>253</v>
      </c>
      <c r="C147" s="67"/>
    </row>
    <row r="148" spans="1:3" ht="12" customHeight="1">
      <c r="A148" s="16" t="s">
        <v>108</v>
      </c>
      <c r="B148" s="70" t="s">
        <v>254</v>
      </c>
      <c r="C148" s="67"/>
    </row>
    <row r="149" spans="1:3" ht="12" customHeight="1">
      <c r="A149" s="16" t="s">
        <v>110</v>
      </c>
      <c r="B149" s="70" t="s">
        <v>255</v>
      </c>
      <c r="C149" s="67"/>
    </row>
    <row r="150" spans="1:3" ht="12" customHeight="1">
      <c r="A150" s="16" t="s">
        <v>256</v>
      </c>
      <c r="B150" s="70" t="s">
        <v>257</v>
      </c>
      <c r="C150" s="67"/>
    </row>
    <row r="151" spans="1:3" ht="12" customHeight="1">
      <c r="A151" s="12" t="s">
        <v>112</v>
      </c>
      <c r="B151" s="13" t="s">
        <v>258</v>
      </c>
      <c r="C151" s="73"/>
    </row>
    <row r="152" spans="1:3" ht="12" customHeight="1">
      <c r="A152" s="12" t="s">
        <v>259</v>
      </c>
      <c r="B152" s="13" t="s">
        <v>260</v>
      </c>
      <c r="C152" s="73"/>
    </row>
    <row r="153" spans="1:9" ht="15" customHeight="1">
      <c r="A153" s="12" t="s">
        <v>261</v>
      </c>
      <c r="B153" s="13" t="s">
        <v>262</v>
      </c>
      <c r="C153" s="74">
        <f>+C129+C133+C140+C145+C151+C152</f>
        <v>28873</v>
      </c>
      <c r="F153" s="75"/>
      <c r="G153" s="76"/>
      <c r="H153" s="76"/>
      <c r="I153" s="76"/>
    </row>
    <row r="154" spans="1:3" s="15" customFormat="1" ht="12.75" customHeight="1">
      <c r="A154" s="77" t="s">
        <v>263</v>
      </c>
      <c r="B154" s="78" t="s">
        <v>264</v>
      </c>
      <c r="C154" s="74">
        <f>+C128+C153</f>
        <v>82262</v>
      </c>
    </row>
    <row r="155" ht="7.5" customHeight="1"/>
    <row r="156" spans="1:3" ht="15.75">
      <c r="A156" s="356" t="s">
        <v>265</v>
      </c>
      <c r="B156" s="356"/>
      <c r="C156" s="356"/>
    </row>
    <row r="157" spans="1:3" ht="15" customHeight="1">
      <c r="A157" s="357" t="s">
        <v>266</v>
      </c>
      <c r="B157" s="357"/>
      <c r="C157" s="4" t="s">
        <v>2</v>
      </c>
    </row>
    <row r="158" spans="1:4" ht="13.5" customHeight="1">
      <c r="A158" s="12">
        <v>1</v>
      </c>
      <c r="B158" s="79" t="s">
        <v>267</v>
      </c>
      <c r="C158" s="14">
        <f>+C62-C128</f>
        <v>14050</v>
      </c>
      <c r="D158" s="80"/>
    </row>
    <row r="159" spans="1:3" ht="27.75" customHeight="1">
      <c r="A159" s="12" t="s">
        <v>22</v>
      </c>
      <c r="B159" s="79" t="s">
        <v>268</v>
      </c>
      <c r="C159" s="14">
        <f>+C86-C153</f>
        <v>-14050</v>
      </c>
    </row>
  </sheetData>
  <sheetProtection sheet="1" objects="1" scenarios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118110236220472"/>
  <pageSetup horizontalDpi="300" verticalDpi="300" orientation="portrait" paperSize="9" scale="71" r:id="rId1"/>
  <headerFooter alignWithMargins="0">
    <oddHeader>&amp;C&amp;"Times New Roman CE,Félkövér"&amp;12
Oszlár Önkormányzat
2015. ÉVI KÖLTSÉGVETÉSÉNEK ÖSSZEVONT MÉRLEGE&amp;R&amp;"Times New Roman CE,Félkövér dőlt"&amp;11 1.1. melléklet a 2/2015. (II.16.) önkormányzati rendelethez</oddHeader>
  </headerFooter>
  <rowBreaks count="1" manualBreakCount="1">
    <brk id="8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47.125" style="181" customWidth="1"/>
    <col min="2" max="2" width="15.625" style="182" customWidth="1"/>
    <col min="3" max="3" width="16.375" style="182" customWidth="1"/>
    <col min="4" max="4" width="18.00390625" style="182" customWidth="1"/>
    <col min="5" max="5" width="16.625" style="182" customWidth="1"/>
    <col min="6" max="6" width="18.875" style="81" customWidth="1"/>
    <col min="7" max="8" width="12.875" style="182" customWidth="1"/>
    <col min="9" max="9" width="13.875" style="182" customWidth="1"/>
    <col min="10" max="16384" width="9.375" style="182" customWidth="1"/>
  </cols>
  <sheetData>
    <row r="1" spans="1:6" ht="25.5" customHeight="1">
      <c r="A1" s="374" t="s">
        <v>376</v>
      </c>
      <c r="B1" s="374"/>
      <c r="C1" s="374"/>
      <c r="D1" s="374"/>
      <c r="E1" s="374"/>
      <c r="F1" s="374"/>
    </row>
    <row r="2" spans="1:6" ht="22.5" customHeight="1">
      <c r="A2" s="82"/>
      <c r="B2" s="81"/>
      <c r="C2" s="81"/>
      <c r="D2" s="81"/>
      <c r="E2" s="81"/>
      <c r="F2" s="183" t="s">
        <v>270</v>
      </c>
    </row>
    <row r="3" spans="1:6" s="184" customFormat="1" ht="44.25" customHeight="1">
      <c r="A3" s="84" t="s">
        <v>377</v>
      </c>
      <c r="B3" s="85" t="s">
        <v>378</v>
      </c>
      <c r="C3" s="85" t="s">
        <v>379</v>
      </c>
      <c r="D3" s="85" t="e">
        <f>+CONCATENATE("Felhasználás   ",LEFT(#REF!,4)-1,". XII. 31-ig")</f>
        <v>#REF!</v>
      </c>
      <c r="E3" s="85" t="e">
        <f>+'1.1.sz.mell.'!C3</f>
        <v>#REF!</v>
      </c>
      <c r="F3" s="86" t="e">
        <f>+CONCATENATE(LEFT(#REF!,4),". utáni szükséglet")</f>
        <v>#REF!</v>
      </c>
    </row>
    <row r="4" spans="1:6" s="81" customFormat="1" ht="12" customHeight="1">
      <c r="A4" s="185" t="s">
        <v>5</v>
      </c>
      <c r="B4" s="186" t="s">
        <v>6</v>
      </c>
      <c r="C4" s="186" t="s">
        <v>7</v>
      </c>
      <c r="D4" s="186" t="s">
        <v>274</v>
      </c>
      <c r="E4" s="186" t="s">
        <v>275</v>
      </c>
      <c r="F4" s="187" t="s">
        <v>380</v>
      </c>
    </row>
    <row r="5" spans="1:6" ht="15.75" customHeight="1">
      <c r="A5" s="188" t="s">
        <v>381</v>
      </c>
      <c r="B5" s="189">
        <v>300</v>
      </c>
      <c r="C5" s="190" t="s">
        <v>382</v>
      </c>
      <c r="D5" s="189"/>
      <c r="E5" s="189">
        <v>300</v>
      </c>
      <c r="F5" s="191">
        <f aca="true" t="shared" si="0" ref="F5:F22">B5-D5-E5</f>
        <v>0</v>
      </c>
    </row>
    <row r="6" spans="1:6" ht="15.75" customHeight="1">
      <c r="A6" s="188" t="s">
        <v>383</v>
      </c>
      <c r="B6" s="189">
        <v>229</v>
      </c>
      <c r="C6" s="190" t="s">
        <v>382</v>
      </c>
      <c r="D6" s="189"/>
      <c r="E6" s="189">
        <v>229</v>
      </c>
      <c r="F6" s="191">
        <f t="shared" si="0"/>
        <v>0</v>
      </c>
    </row>
    <row r="7" spans="1:6" ht="15.75" customHeight="1">
      <c r="A7" s="188"/>
      <c r="B7" s="189"/>
      <c r="C7" s="190"/>
      <c r="D7" s="189"/>
      <c r="E7" s="189"/>
      <c r="F7" s="191">
        <f t="shared" si="0"/>
        <v>0</v>
      </c>
    </row>
    <row r="8" spans="1:6" ht="15.75" customHeight="1">
      <c r="A8" s="192"/>
      <c r="B8" s="189"/>
      <c r="C8" s="190"/>
      <c r="D8" s="189"/>
      <c r="E8" s="189"/>
      <c r="F8" s="191">
        <f t="shared" si="0"/>
        <v>0</v>
      </c>
    </row>
    <row r="9" spans="1:6" ht="15.75" customHeight="1">
      <c r="A9" s="188"/>
      <c r="B9" s="189"/>
      <c r="C9" s="190"/>
      <c r="D9" s="189"/>
      <c r="E9" s="189"/>
      <c r="F9" s="191">
        <f t="shared" si="0"/>
        <v>0</v>
      </c>
    </row>
    <row r="10" spans="1:6" ht="15.75" customHeight="1">
      <c r="A10" s="192"/>
      <c r="B10" s="189"/>
      <c r="C10" s="190"/>
      <c r="D10" s="189"/>
      <c r="E10" s="189"/>
      <c r="F10" s="191">
        <f t="shared" si="0"/>
        <v>0</v>
      </c>
    </row>
    <row r="11" spans="1:6" ht="15.75" customHeight="1">
      <c r="A11" s="188"/>
      <c r="B11" s="189"/>
      <c r="C11" s="190"/>
      <c r="D11" s="189"/>
      <c r="E11" s="189"/>
      <c r="F11" s="191">
        <f t="shared" si="0"/>
        <v>0</v>
      </c>
    </row>
    <row r="12" spans="1:6" ht="15.75" customHeight="1">
      <c r="A12" s="188"/>
      <c r="B12" s="189"/>
      <c r="C12" s="190"/>
      <c r="D12" s="189"/>
      <c r="E12" s="189"/>
      <c r="F12" s="191">
        <f t="shared" si="0"/>
        <v>0</v>
      </c>
    </row>
    <row r="13" spans="1:6" ht="15.75" customHeight="1">
      <c r="A13" s="188"/>
      <c r="B13" s="189"/>
      <c r="C13" s="190"/>
      <c r="D13" s="189"/>
      <c r="E13" s="189"/>
      <c r="F13" s="191">
        <f t="shared" si="0"/>
        <v>0</v>
      </c>
    </row>
    <row r="14" spans="1:6" ht="15.75" customHeight="1">
      <c r="A14" s="188"/>
      <c r="B14" s="189"/>
      <c r="C14" s="190"/>
      <c r="D14" s="189"/>
      <c r="E14" s="189"/>
      <c r="F14" s="191">
        <f t="shared" si="0"/>
        <v>0</v>
      </c>
    </row>
    <row r="15" spans="1:6" ht="15.75" customHeight="1">
      <c r="A15" s="188"/>
      <c r="B15" s="189"/>
      <c r="C15" s="190"/>
      <c r="D15" s="189"/>
      <c r="E15" s="189"/>
      <c r="F15" s="191">
        <f t="shared" si="0"/>
        <v>0</v>
      </c>
    </row>
    <row r="16" spans="1:6" ht="15.75" customHeight="1">
      <c r="A16" s="188"/>
      <c r="B16" s="189"/>
      <c r="C16" s="190"/>
      <c r="D16" s="189"/>
      <c r="E16" s="189"/>
      <c r="F16" s="191">
        <f t="shared" si="0"/>
        <v>0</v>
      </c>
    </row>
    <row r="17" spans="1:6" ht="15.75" customHeight="1">
      <c r="A17" s="188"/>
      <c r="B17" s="189"/>
      <c r="C17" s="190"/>
      <c r="D17" s="189"/>
      <c r="E17" s="189"/>
      <c r="F17" s="191">
        <f t="shared" si="0"/>
        <v>0</v>
      </c>
    </row>
    <row r="18" spans="1:6" ht="15.75" customHeight="1">
      <c r="A18" s="188"/>
      <c r="B18" s="189"/>
      <c r="C18" s="190"/>
      <c r="D18" s="189"/>
      <c r="E18" s="189"/>
      <c r="F18" s="191">
        <f t="shared" si="0"/>
        <v>0</v>
      </c>
    </row>
    <row r="19" spans="1:6" ht="15.75" customHeight="1">
      <c r="A19" s="188"/>
      <c r="B19" s="189"/>
      <c r="C19" s="190"/>
      <c r="D19" s="189"/>
      <c r="E19" s="189"/>
      <c r="F19" s="191">
        <f t="shared" si="0"/>
        <v>0</v>
      </c>
    </row>
    <row r="20" spans="1:6" ht="15.75" customHeight="1">
      <c r="A20" s="188"/>
      <c r="B20" s="189"/>
      <c r="C20" s="190"/>
      <c r="D20" s="189"/>
      <c r="E20" s="189"/>
      <c r="F20" s="191">
        <f t="shared" si="0"/>
        <v>0</v>
      </c>
    </row>
    <row r="21" spans="1:6" ht="15.75" customHeight="1">
      <c r="A21" s="188"/>
      <c r="B21" s="189"/>
      <c r="C21" s="190"/>
      <c r="D21" s="189"/>
      <c r="E21" s="189"/>
      <c r="F21" s="191">
        <f t="shared" si="0"/>
        <v>0</v>
      </c>
    </row>
    <row r="22" spans="1:6" ht="15.75" customHeight="1">
      <c r="A22" s="105"/>
      <c r="B22" s="193"/>
      <c r="C22" s="194"/>
      <c r="D22" s="193"/>
      <c r="E22" s="193"/>
      <c r="F22" s="195">
        <f t="shared" si="0"/>
        <v>0</v>
      </c>
    </row>
    <row r="23" spans="1:6" s="200" customFormat="1" ht="18" customHeight="1">
      <c r="A23" s="196" t="s">
        <v>384</v>
      </c>
      <c r="B23" s="197">
        <f>SUM(B5:B22)</f>
        <v>529</v>
      </c>
      <c r="C23" s="198"/>
      <c r="D23" s="197">
        <f>SUM(D5:D22)</f>
        <v>0</v>
      </c>
      <c r="E23" s="197">
        <f>SUM(E5:E22)</f>
        <v>529</v>
      </c>
      <c r="F23" s="199">
        <f>SUM(F5:F22)</f>
        <v>0</v>
      </c>
    </row>
  </sheetData>
  <sheetProtection sheet="1" objects="1" scenarios="1"/>
  <mergeCells count="1">
    <mergeCell ref="A1:F1"/>
  </mergeCells>
  <printOptions horizontalCentered="1"/>
  <pageMargins left="0.7875" right="0.7875" top="1.020138888888889" bottom="0.9840277777777777" header="0.7875" footer="0.5118055555555555"/>
  <pageSetup horizontalDpi="300" verticalDpi="300" orientation="landscape" paperSize="9" scale="105" r:id="rId1"/>
  <headerFooter alignWithMargins="0">
    <oddHeader>&amp;R&amp;"Times New Roman CE,Félkövér dőlt"&amp;11 6. melléklet a 2/2015. (II.16.)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60.625" style="181" customWidth="1"/>
    <col min="2" max="2" width="15.625" style="182" customWidth="1"/>
    <col min="3" max="3" width="16.375" style="182" customWidth="1"/>
    <col min="4" max="4" width="18.00390625" style="182" customWidth="1"/>
    <col min="5" max="5" width="16.625" style="182" customWidth="1"/>
    <col min="6" max="6" width="18.875" style="182" customWidth="1"/>
    <col min="7" max="8" width="12.875" style="182" customWidth="1"/>
    <col min="9" max="9" width="13.875" style="182" customWidth="1"/>
    <col min="10" max="16384" width="9.375" style="182" customWidth="1"/>
  </cols>
  <sheetData>
    <row r="1" spans="1:6" ht="24.75" customHeight="1">
      <c r="A1" s="374" t="s">
        <v>385</v>
      </c>
      <c r="B1" s="374"/>
      <c r="C1" s="374"/>
      <c r="D1" s="374"/>
      <c r="E1" s="374"/>
      <c r="F1" s="374"/>
    </row>
    <row r="2" spans="1:6" ht="23.25" customHeight="1">
      <c r="A2" s="82"/>
      <c r="B2" s="81"/>
      <c r="C2" s="81"/>
      <c r="D2" s="81"/>
      <c r="E2" s="81"/>
      <c r="F2" s="183" t="s">
        <v>270</v>
      </c>
    </row>
    <row r="3" spans="1:6" s="184" customFormat="1" ht="48.75" customHeight="1">
      <c r="A3" s="84" t="s">
        <v>386</v>
      </c>
      <c r="B3" s="85" t="s">
        <v>378</v>
      </c>
      <c r="C3" s="85" t="s">
        <v>379</v>
      </c>
      <c r="D3" s="85" t="e">
        <f>+'6.sz.mell.'!D3</f>
        <v>#REF!</v>
      </c>
      <c r="E3" s="85" t="e">
        <f>+'6.sz.mell.'!E3</f>
        <v>#REF!</v>
      </c>
      <c r="F3" s="86" t="e">
        <f>+CONCATENATE(LEFT(#REF!,4),". utáni szükséglet ",CHAR(10),"(F=B - D - E)")</f>
        <v>#REF!</v>
      </c>
    </row>
    <row r="4" spans="1:6" s="81" customFormat="1" ht="15" customHeight="1">
      <c r="A4" s="185" t="s">
        <v>5</v>
      </c>
      <c r="B4" s="186" t="s">
        <v>6</v>
      </c>
      <c r="C4" s="186" t="s">
        <v>7</v>
      </c>
      <c r="D4" s="186" t="s">
        <v>274</v>
      </c>
      <c r="E4" s="186" t="s">
        <v>275</v>
      </c>
      <c r="F4" s="187" t="s">
        <v>362</v>
      </c>
    </row>
    <row r="5" spans="1:6" ht="15.75" customHeight="1">
      <c r="A5" s="201"/>
      <c r="B5" s="202"/>
      <c r="C5" s="203"/>
      <c r="D5" s="202"/>
      <c r="E5" s="202"/>
      <c r="F5" s="204">
        <f aca="true" t="shared" si="0" ref="F5:F23">B5-D5-E5</f>
        <v>0</v>
      </c>
    </row>
    <row r="6" spans="1:6" ht="15.75" customHeight="1">
      <c r="A6" s="201"/>
      <c r="B6" s="202"/>
      <c r="C6" s="203"/>
      <c r="D6" s="202"/>
      <c r="E6" s="202"/>
      <c r="F6" s="204">
        <f t="shared" si="0"/>
        <v>0</v>
      </c>
    </row>
    <row r="7" spans="1:6" ht="15.75" customHeight="1">
      <c r="A7" s="201"/>
      <c r="B7" s="202"/>
      <c r="C7" s="203"/>
      <c r="D7" s="202"/>
      <c r="E7" s="202"/>
      <c r="F7" s="204">
        <f t="shared" si="0"/>
        <v>0</v>
      </c>
    </row>
    <row r="8" spans="1:6" ht="15.75" customHeight="1">
      <c r="A8" s="201"/>
      <c r="B8" s="202"/>
      <c r="C8" s="203"/>
      <c r="D8" s="202"/>
      <c r="E8" s="202"/>
      <c r="F8" s="204">
        <f t="shared" si="0"/>
        <v>0</v>
      </c>
    </row>
    <row r="9" spans="1:6" ht="15.75" customHeight="1">
      <c r="A9" s="201"/>
      <c r="B9" s="202"/>
      <c r="C9" s="203"/>
      <c r="D9" s="202"/>
      <c r="E9" s="202"/>
      <c r="F9" s="204">
        <f t="shared" si="0"/>
        <v>0</v>
      </c>
    </row>
    <row r="10" spans="1:6" ht="15.75" customHeight="1">
      <c r="A10" s="201"/>
      <c r="B10" s="202"/>
      <c r="C10" s="203"/>
      <c r="D10" s="202"/>
      <c r="E10" s="202"/>
      <c r="F10" s="204">
        <f t="shared" si="0"/>
        <v>0</v>
      </c>
    </row>
    <row r="11" spans="1:6" ht="15.75" customHeight="1">
      <c r="A11" s="201"/>
      <c r="B11" s="202"/>
      <c r="C11" s="203"/>
      <c r="D11" s="202"/>
      <c r="E11" s="202"/>
      <c r="F11" s="204">
        <f t="shared" si="0"/>
        <v>0</v>
      </c>
    </row>
    <row r="12" spans="1:6" ht="15.75" customHeight="1">
      <c r="A12" s="201"/>
      <c r="B12" s="202"/>
      <c r="C12" s="203"/>
      <c r="D12" s="202"/>
      <c r="E12" s="202"/>
      <c r="F12" s="204">
        <f t="shared" si="0"/>
        <v>0</v>
      </c>
    </row>
    <row r="13" spans="1:6" ht="15.75" customHeight="1">
      <c r="A13" s="201"/>
      <c r="B13" s="202"/>
      <c r="C13" s="203"/>
      <c r="D13" s="202"/>
      <c r="E13" s="202"/>
      <c r="F13" s="204">
        <f t="shared" si="0"/>
        <v>0</v>
      </c>
    </row>
    <row r="14" spans="1:6" ht="15.75" customHeight="1">
      <c r="A14" s="201"/>
      <c r="B14" s="202"/>
      <c r="C14" s="203"/>
      <c r="D14" s="202"/>
      <c r="E14" s="202"/>
      <c r="F14" s="204">
        <f t="shared" si="0"/>
        <v>0</v>
      </c>
    </row>
    <row r="15" spans="1:6" ht="15.75" customHeight="1">
      <c r="A15" s="201"/>
      <c r="B15" s="202"/>
      <c r="C15" s="203"/>
      <c r="D15" s="202"/>
      <c r="E15" s="202"/>
      <c r="F15" s="204">
        <f t="shared" si="0"/>
        <v>0</v>
      </c>
    </row>
    <row r="16" spans="1:6" ht="15.75" customHeight="1">
      <c r="A16" s="201"/>
      <c r="B16" s="202"/>
      <c r="C16" s="203"/>
      <c r="D16" s="202"/>
      <c r="E16" s="202"/>
      <c r="F16" s="204">
        <f t="shared" si="0"/>
        <v>0</v>
      </c>
    </row>
    <row r="17" spans="1:6" ht="15.75" customHeight="1">
      <c r="A17" s="201"/>
      <c r="B17" s="202"/>
      <c r="C17" s="203"/>
      <c r="D17" s="202"/>
      <c r="E17" s="202"/>
      <c r="F17" s="204">
        <f t="shared" si="0"/>
        <v>0</v>
      </c>
    </row>
    <row r="18" spans="1:6" ht="15.75" customHeight="1">
      <c r="A18" s="201"/>
      <c r="B18" s="202"/>
      <c r="C18" s="203"/>
      <c r="D18" s="202"/>
      <c r="E18" s="202"/>
      <c r="F18" s="204">
        <f t="shared" si="0"/>
        <v>0</v>
      </c>
    </row>
    <row r="19" spans="1:6" ht="15.75" customHeight="1">
      <c r="A19" s="201"/>
      <c r="B19" s="202"/>
      <c r="C19" s="203"/>
      <c r="D19" s="202"/>
      <c r="E19" s="202"/>
      <c r="F19" s="204">
        <f t="shared" si="0"/>
        <v>0</v>
      </c>
    </row>
    <row r="20" spans="1:6" ht="15.75" customHeight="1">
      <c r="A20" s="201"/>
      <c r="B20" s="202"/>
      <c r="C20" s="203"/>
      <c r="D20" s="202"/>
      <c r="E20" s="202"/>
      <c r="F20" s="204">
        <f t="shared" si="0"/>
        <v>0</v>
      </c>
    </row>
    <row r="21" spans="1:6" ht="15.75" customHeight="1">
      <c r="A21" s="201"/>
      <c r="B21" s="202"/>
      <c r="C21" s="203"/>
      <c r="D21" s="202"/>
      <c r="E21" s="202"/>
      <c r="F21" s="204">
        <f t="shared" si="0"/>
        <v>0</v>
      </c>
    </row>
    <row r="22" spans="1:6" ht="15.75" customHeight="1">
      <c r="A22" s="201"/>
      <c r="B22" s="202"/>
      <c r="C22" s="203"/>
      <c r="D22" s="202"/>
      <c r="E22" s="202"/>
      <c r="F22" s="204">
        <f t="shared" si="0"/>
        <v>0</v>
      </c>
    </row>
    <row r="23" spans="1:6" ht="15.75" customHeight="1">
      <c r="A23" s="205"/>
      <c r="B23" s="206"/>
      <c r="C23" s="207"/>
      <c r="D23" s="206"/>
      <c r="E23" s="206"/>
      <c r="F23" s="208">
        <f t="shared" si="0"/>
        <v>0</v>
      </c>
    </row>
    <row r="24" spans="1:6" s="200" customFormat="1" ht="18" customHeight="1">
      <c r="A24" s="196" t="s">
        <v>384</v>
      </c>
      <c r="B24" s="209">
        <f>SUM(B5:B23)</f>
        <v>0</v>
      </c>
      <c r="C24" s="210"/>
      <c r="D24" s="209">
        <f>SUM(D5:D23)</f>
        <v>0</v>
      </c>
      <c r="E24" s="209">
        <f>SUM(E5:E23)</f>
        <v>0</v>
      </c>
      <c r="F24" s="211">
        <f>SUM(F5:F23)</f>
        <v>0</v>
      </c>
    </row>
  </sheetData>
  <sheetProtection sheet="1" objects="1" scenarios="1"/>
  <mergeCells count="1">
    <mergeCell ref="A1:F1"/>
  </mergeCells>
  <printOptions horizontalCentered="1"/>
  <pageMargins left="0.7875" right="0.7875" top="1.2506944444444446" bottom="0.9840277777777777" header="0.7875" footer="0.5118055555555555"/>
  <pageSetup horizontalDpi="300" verticalDpi="300" orientation="landscape" paperSize="9" scale="95" r:id="rId1"/>
  <headerFooter alignWithMargins="0">
    <oddHeader xml:space="preserve">&amp;R&amp;"Times New Roman CE,Félkövér dőlt"&amp;12 &amp;11 7. melléklet a 2/2015. (II.16.) önkormányzati rendelethez
&amp;"Times New Roman CE,Normál"&amp;10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38.625" style="212" customWidth="1"/>
    <col min="2" max="5" width="13.875" style="212" customWidth="1"/>
    <col min="6" max="16384" width="9.375" style="212" customWidth="1"/>
  </cols>
  <sheetData>
    <row r="1" spans="1:5" ht="12.75">
      <c r="A1" s="213"/>
      <c r="B1" s="213"/>
      <c r="C1" s="213"/>
      <c r="D1" s="213"/>
      <c r="E1" s="213"/>
    </row>
    <row r="2" spans="1:5" ht="15.75">
      <c r="A2" s="214" t="s">
        <v>387</v>
      </c>
      <c r="B2" s="384"/>
      <c r="C2" s="384"/>
      <c r="D2" s="384"/>
      <c r="E2" s="384"/>
    </row>
    <row r="3" spans="1:5" ht="13.5">
      <c r="A3" s="213"/>
      <c r="B3" s="213"/>
      <c r="C3" s="213"/>
      <c r="D3" s="385" t="s">
        <v>388</v>
      </c>
      <c r="E3" s="385"/>
    </row>
    <row r="4" spans="1:5" ht="15" customHeight="1">
      <c r="A4" s="215" t="s">
        <v>389</v>
      </c>
      <c r="B4" s="216" t="e">
        <f>CONCATENATE((LEFT(#REF!,4)),".")</f>
        <v>#REF!</v>
      </c>
      <c r="C4" s="216" t="e">
        <f>CONCATENATE((LEFT(#REF!,4))+1,".")</f>
        <v>#REF!</v>
      </c>
      <c r="D4" s="216" t="e">
        <f>CONCATENATE((LEFT(#REF!,4))+1,". után")</f>
        <v>#REF!</v>
      </c>
      <c r="E4" s="217" t="s">
        <v>390</v>
      </c>
    </row>
    <row r="5" spans="1:5" ht="12.75">
      <c r="A5" s="218" t="s">
        <v>391</v>
      </c>
      <c r="B5" s="219"/>
      <c r="C5" s="219"/>
      <c r="D5" s="219"/>
      <c r="E5" s="220">
        <f aca="true" t="shared" si="0" ref="E5:E11">SUM(B5:D5)</f>
        <v>0</v>
      </c>
    </row>
    <row r="6" spans="1:5" ht="12.75">
      <c r="A6" s="221" t="s">
        <v>392</v>
      </c>
      <c r="B6" s="222"/>
      <c r="C6" s="222"/>
      <c r="D6" s="222"/>
      <c r="E6" s="223">
        <f t="shared" si="0"/>
        <v>0</v>
      </c>
    </row>
    <row r="7" spans="1:5" ht="12.75">
      <c r="A7" s="224" t="s">
        <v>393</v>
      </c>
      <c r="B7" s="225"/>
      <c r="C7" s="225"/>
      <c r="D7" s="225"/>
      <c r="E7" s="226">
        <f t="shared" si="0"/>
        <v>0</v>
      </c>
    </row>
    <row r="8" spans="1:5" ht="12.75">
      <c r="A8" s="224" t="s">
        <v>394</v>
      </c>
      <c r="B8" s="225"/>
      <c r="C8" s="225"/>
      <c r="D8" s="225"/>
      <c r="E8" s="226">
        <f t="shared" si="0"/>
        <v>0</v>
      </c>
    </row>
    <row r="9" spans="1:5" ht="12.75">
      <c r="A9" s="224" t="s">
        <v>395</v>
      </c>
      <c r="B9" s="225"/>
      <c r="C9" s="225"/>
      <c r="D9" s="225"/>
      <c r="E9" s="226">
        <f t="shared" si="0"/>
        <v>0</v>
      </c>
    </row>
    <row r="10" spans="1:5" ht="12.75">
      <c r="A10" s="224" t="s">
        <v>396</v>
      </c>
      <c r="B10" s="225"/>
      <c r="C10" s="225"/>
      <c r="D10" s="225"/>
      <c r="E10" s="226">
        <f t="shared" si="0"/>
        <v>0</v>
      </c>
    </row>
    <row r="11" spans="1:5" ht="12.75">
      <c r="A11" s="227"/>
      <c r="B11" s="228"/>
      <c r="C11" s="228"/>
      <c r="D11" s="228"/>
      <c r="E11" s="226">
        <f t="shared" si="0"/>
        <v>0</v>
      </c>
    </row>
    <row r="12" spans="1:5" ht="12.75">
      <c r="A12" s="229" t="s">
        <v>397</v>
      </c>
      <c r="B12" s="230">
        <f>B5+SUM(B7:B11)</f>
        <v>0</v>
      </c>
      <c r="C12" s="230">
        <f>C5+SUM(C7:C11)</f>
        <v>0</v>
      </c>
      <c r="D12" s="230">
        <f>D5+SUM(D7:D11)</f>
        <v>0</v>
      </c>
      <c r="E12" s="231">
        <f>E5+SUM(E7:E11)</f>
        <v>0</v>
      </c>
    </row>
    <row r="13" spans="1:5" ht="12.75">
      <c r="A13" s="232"/>
      <c r="B13" s="232"/>
      <c r="C13" s="232"/>
      <c r="D13" s="232"/>
      <c r="E13" s="232"/>
    </row>
    <row r="14" spans="1:5" ht="15" customHeight="1">
      <c r="A14" s="215" t="s">
        <v>398</v>
      </c>
      <c r="B14" s="216" t="e">
        <f>+B4</f>
        <v>#REF!</v>
      </c>
      <c r="C14" s="216" t="e">
        <f>+C4</f>
        <v>#REF!</v>
      </c>
      <c r="D14" s="216" t="e">
        <f>+D4</f>
        <v>#REF!</v>
      </c>
      <c r="E14" s="217" t="s">
        <v>390</v>
      </c>
    </row>
    <row r="15" spans="1:5" ht="12.75">
      <c r="A15" s="218" t="s">
        <v>399</v>
      </c>
      <c r="B15" s="219"/>
      <c r="C15" s="219"/>
      <c r="D15" s="219"/>
      <c r="E15" s="220">
        <f aca="true" t="shared" si="1" ref="E15:E21">SUM(B15:D15)</f>
        <v>0</v>
      </c>
    </row>
    <row r="16" spans="1:5" ht="12.75">
      <c r="A16" s="233" t="s">
        <v>400</v>
      </c>
      <c r="B16" s="225"/>
      <c r="C16" s="225"/>
      <c r="D16" s="225"/>
      <c r="E16" s="226">
        <f t="shared" si="1"/>
        <v>0</v>
      </c>
    </row>
    <row r="17" spans="1:5" ht="12.75">
      <c r="A17" s="224" t="s">
        <v>401</v>
      </c>
      <c r="B17" s="225"/>
      <c r="C17" s="225"/>
      <c r="D17" s="225"/>
      <c r="E17" s="226">
        <f t="shared" si="1"/>
        <v>0</v>
      </c>
    </row>
    <row r="18" spans="1:5" ht="12.75">
      <c r="A18" s="224" t="s">
        <v>402</v>
      </c>
      <c r="B18" s="225"/>
      <c r="C18" s="225"/>
      <c r="D18" s="225"/>
      <c r="E18" s="226">
        <f t="shared" si="1"/>
        <v>0</v>
      </c>
    </row>
    <row r="19" spans="1:5" ht="12.75">
      <c r="A19" s="234"/>
      <c r="B19" s="225"/>
      <c r="C19" s="225"/>
      <c r="D19" s="225"/>
      <c r="E19" s="226">
        <f t="shared" si="1"/>
        <v>0</v>
      </c>
    </row>
    <row r="20" spans="1:5" ht="12.75">
      <c r="A20" s="234"/>
      <c r="B20" s="225"/>
      <c r="C20" s="225"/>
      <c r="D20" s="225"/>
      <c r="E20" s="226">
        <f t="shared" si="1"/>
        <v>0</v>
      </c>
    </row>
    <row r="21" spans="1:5" ht="12.75">
      <c r="A21" s="227"/>
      <c r="B21" s="228"/>
      <c r="C21" s="228"/>
      <c r="D21" s="228"/>
      <c r="E21" s="226">
        <f t="shared" si="1"/>
        <v>0</v>
      </c>
    </row>
    <row r="22" spans="1:5" ht="12.75">
      <c r="A22" s="229" t="s">
        <v>403</v>
      </c>
      <c r="B22" s="230">
        <f>SUM(B15:B21)</f>
        <v>0</v>
      </c>
      <c r="C22" s="230">
        <f>SUM(C15:C21)</f>
        <v>0</v>
      </c>
      <c r="D22" s="230">
        <f>SUM(D15:D21)</f>
        <v>0</v>
      </c>
      <c r="E22" s="231">
        <f>SUM(E15:E21)</f>
        <v>0</v>
      </c>
    </row>
    <row r="23" spans="1:5" ht="12.75">
      <c r="A23" s="213"/>
      <c r="B23" s="213"/>
      <c r="C23" s="213"/>
      <c r="D23" s="213"/>
      <c r="E23" s="213"/>
    </row>
    <row r="24" spans="1:5" ht="12.75">
      <c r="A24" s="213"/>
      <c r="B24" s="213"/>
      <c r="C24" s="213"/>
      <c r="D24" s="213"/>
      <c r="E24" s="213"/>
    </row>
    <row r="25" spans="1:5" ht="15.75">
      <c r="A25" s="214" t="s">
        <v>387</v>
      </c>
      <c r="B25" s="384"/>
      <c r="C25" s="384"/>
      <c r="D25" s="384"/>
      <c r="E25" s="384"/>
    </row>
    <row r="26" spans="1:5" ht="13.5">
      <c r="A26" s="213"/>
      <c r="B26" s="213"/>
      <c r="C26" s="213"/>
      <c r="D26" s="385" t="s">
        <v>388</v>
      </c>
      <c r="E26" s="385"/>
    </row>
    <row r="27" spans="1:5" ht="12.75">
      <c r="A27" s="215" t="s">
        <v>389</v>
      </c>
      <c r="B27" s="216" t="e">
        <f>+B14</f>
        <v>#REF!</v>
      </c>
      <c r="C27" s="216" t="e">
        <f>+C14</f>
        <v>#REF!</v>
      </c>
      <c r="D27" s="216" t="e">
        <f>+D14</f>
        <v>#REF!</v>
      </c>
      <c r="E27" s="217" t="s">
        <v>390</v>
      </c>
    </row>
    <row r="28" spans="1:5" ht="12.75">
      <c r="A28" s="218" t="s">
        <v>391</v>
      </c>
      <c r="B28" s="219"/>
      <c r="C28" s="219"/>
      <c r="D28" s="219"/>
      <c r="E28" s="220">
        <f aca="true" t="shared" si="2" ref="E28:E34">SUM(B28:D28)</f>
        <v>0</v>
      </c>
    </row>
    <row r="29" spans="1:5" ht="12.75">
      <c r="A29" s="221" t="s">
        <v>392</v>
      </c>
      <c r="B29" s="222"/>
      <c r="C29" s="222"/>
      <c r="D29" s="222"/>
      <c r="E29" s="223">
        <f t="shared" si="2"/>
        <v>0</v>
      </c>
    </row>
    <row r="30" spans="1:5" ht="12.75">
      <c r="A30" s="224" t="s">
        <v>393</v>
      </c>
      <c r="B30" s="225"/>
      <c r="C30" s="225"/>
      <c r="D30" s="225"/>
      <c r="E30" s="226">
        <f t="shared" si="2"/>
        <v>0</v>
      </c>
    </row>
    <row r="31" spans="1:5" ht="12.75">
      <c r="A31" s="224" t="s">
        <v>394</v>
      </c>
      <c r="B31" s="225"/>
      <c r="C31" s="225"/>
      <c r="D31" s="225"/>
      <c r="E31" s="226">
        <f t="shared" si="2"/>
        <v>0</v>
      </c>
    </row>
    <row r="32" spans="1:5" ht="12.75">
      <c r="A32" s="224" t="s">
        <v>395</v>
      </c>
      <c r="B32" s="225"/>
      <c r="C32" s="225"/>
      <c r="D32" s="225"/>
      <c r="E32" s="226">
        <f t="shared" si="2"/>
        <v>0</v>
      </c>
    </row>
    <row r="33" spans="1:5" ht="12.75">
      <c r="A33" s="224" t="s">
        <v>396</v>
      </c>
      <c r="B33" s="225"/>
      <c r="C33" s="225"/>
      <c r="D33" s="225"/>
      <c r="E33" s="226">
        <f t="shared" si="2"/>
        <v>0</v>
      </c>
    </row>
    <row r="34" spans="1:5" ht="12.75">
      <c r="A34" s="227"/>
      <c r="B34" s="228"/>
      <c r="C34" s="228"/>
      <c r="D34" s="228"/>
      <c r="E34" s="226">
        <f t="shared" si="2"/>
        <v>0</v>
      </c>
    </row>
    <row r="35" spans="1:5" ht="12.75">
      <c r="A35" s="229" t="s">
        <v>397</v>
      </c>
      <c r="B35" s="230">
        <f>B28+SUM(B30:B34)</f>
        <v>0</v>
      </c>
      <c r="C35" s="230">
        <f>C28+SUM(C30:C34)</f>
        <v>0</v>
      </c>
      <c r="D35" s="230">
        <f>D28+SUM(D30:D34)</f>
        <v>0</v>
      </c>
      <c r="E35" s="231">
        <f>E28+SUM(E30:E34)</f>
        <v>0</v>
      </c>
    </row>
    <row r="36" spans="1:5" ht="12.75">
      <c r="A36" s="232"/>
      <c r="B36" s="232"/>
      <c r="C36" s="232"/>
      <c r="D36" s="232"/>
      <c r="E36" s="232"/>
    </row>
    <row r="37" spans="1:5" ht="12.75">
      <c r="A37" s="215" t="s">
        <v>398</v>
      </c>
      <c r="B37" s="216" t="e">
        <f>+B27</f>
        <v>#REF!</v>
      </c>
      <c r="C37" s="216" t="e">
        <f>+C27</f>
        <v>#REF!</v>
      </c>
      <c r="D37" s="216" t="e">
        <f>+D27</f>
        <v>#REF!</v>
      </c>
      <c r="E37" s="217" t="s">
        <v>390</v>
      </c>
    </row>
    <row r="38" spans="1:5" ht="12.75">
      <c r="A38" s="218" t="s">
        <v>399</v>
      </c>
      <c r="B38" s="219"/>
      <c r="C38" s="219"/>
      <c r="D38" s="219"/>
      <c r="E38" s="220">
        <f aca="true" t="shared" si="3" ref="E38:E44">SUM(B38:D38)</f>
        <v>0</v>
      </c>
    </row>
    <row r="39" spans="1:5" ht="12.75">
      <c r="A39" s="233" t="s">
        <v>400</v>
      </c>
      <c r="B39" s="225"/>
      <c r="C39" s="225"/>
      <c r="D39" s="225"/>
      <c r="E39" s="226">
        <f t="shared" si="3"/>
        <v>0</v>
      </c>
    </row>
    <row r="40" spans="1:5" ht="12.75">
      <c r="A40" s="224" t="s">
        <v>401</v>
      </c>
      <c r="B40" s="225"/>
      <c r="C40" s="225"/>
      <c r="D40" s="225"/>
      <c r="E40" s="226">
        <f t="shared" si="3"/>
        <v>0</v>
      </c>
    </row>
    <row r="41" spans="1:5" ht="12.75">
      <c r="A41" s="224" t="s">
        <v>402</v>
      </c>
      <c r="B41" s="225"/>
      <c r="C41" s="225"/>
      <c r="D41" s="225"/>
      <c r="E41" s="226">
        <f t="shared" si="3"/>
        <v>0</v>
      </c>
    </row>
    <row r="42" spans="1:5" ht="12.75">
      <c r="A42" s="234"/>
      <c r="B42" s="225"/>
      <c r="C42" s="225"/>
      <c r="D42" s="225"/>
      <c r="E42" s="226">
        <f t="shared" si="3"/>
        <v>0</v>
      </c>
    </row>
    <row r="43" spans="1:5" ht="12.75">
      <c r="A43" s="234"/>
      <c r="B43" s="225"/>
      <c r="C43" s="225"/>
      <c r="D43" s="225"/>
      <c r="E43" s="226">
        <f t="shared" si="3"/>
        <v>0</v>
      </c>
    </row>
    <row r="44" spans="1:5" ht="12.75">
      <c r="A44" s="227"/>
      <c r="B44" s="228"/>
      <c r="C44" s="228"/>
      <c r="D44" s="228"/>
      <c r="E44" s="226">
        <f t="shared" si="3"/>
        <v>0</v>
      </c>
    </row>
    <row r="45" spans="1:5" ht="12.75">
      <c r="A45" s="229" t="s">
        <v>403</v>
      </c>
      <c r="B45" s="230">
        <f>SUM(B38:B44)</f>
        <v>0</v>
      </c>
      <c r="C45" s="230">
        <f>SUM(C38:C44)</f>
        <v>0</v>
      </c>
      <c r="D45" s="230">
        <f>SUM(D38:D44)</f>
        <v>0</v>
      </c>
      <c r="E45" s="231">
        <f>SUM(E38:E44)</f>
        <v>0</v>
      </c>
    </row>
    <row r="46" spans="1:5" ht="12.75">
      <c r="A46" s="213"/>
      <c r="B46" s="213"/>
      <c r="C46" s="213"/>
      <c r="D46" s="213"/>
      <c r="E46" s="213"/>
    </row>
    <row r="47" spans="1:5" ht="15.75">
      <c r="A47" s="379" t="e">
        <f>+CONCATENATE("Önkormányzaton kívüli EU-s projektekhez történő hozzájárulás ",LEFT(#REF!,4),". évi előirányzat")</f>
        <v>#REF!</v>
      </c>
      <c r="B47" s="379"/>
      <c r="C47" s="379"/>
      <c r="D47" s="379"/>
      <c r="E47" s="379"/>
    </row>
    <row r="48" spans="1:5" ht="12.75">
      <c r="A48" s="213"/>
      <c r="B48" s="213"/>
      <c r="C48" s="213"/>
      <c r="D48" s="213"/>
      <c r="E48" s="213"/>
    </row>
    <row r="49" spans="1:8" ht="12.75">
      <c r="A49" s="380" t="s">
        <v>404</v>
      </c>
      <c r="B49" s="380"/>
      <c r="C49" s="380"/>
      <c r="D49" s="381" t="s">
        <v>405</v>
      </c>
      <c r="E49" s="381"/>
      <c r="H49" s="235"/>
    </row>
    <row r="50" spans="1:5" ht="12.75">
      <c r="A50" s="382"/>
      <c r="B50" s="382"/>
      <c r="C50" s="382"/>
      <c r="D50" s="383"/>
      <c r="E50" s="383"/>
    </row>
    <row r="51" spans="1:5" ht="12.75">
      <c r="A51" s="375"/>
      <c r="B51" s="375"/>
      <c r="C51" s="375"/>
      <c r="D51" s="376"/>
      <c r="E51" s="376"/>
    </row>
    <row r="52" spans="1:5" ht="12.75">
      <c r="A52" s="377" t="s">
        <v>403</v>
      </c>
      <c r="B52" s="377"/>
      <c r="C52" s="377"/>
      <c r="D52" s="378">
        <f>SUM(D50:E51)</f>
        <v>0</v>
      </c>
      <c r="E52" s="378"/>
    </row>
  </sheetData>
  <sheetProtection sheet="1" objects="1" scenarios="1"/>
  <mergeCells count="13">
    <mergeCell ref="B2:E2"/>
    <mergeCell ref="D3:E3"/>
    <mergeCell ref="B25:E25"/>
    <mergeCell ref="D26:E26"/>
    <mergeCell ref="A51:C51"/>
    <mergeCell ref="D51:E51"/>
    <mergeCell ref="A52:C52"/>
    <mergeCell ref="D52:E52"/>
    <mergeCell ref="A47:E47"/>
    <mergeCell ref="A49:C49"/>
    <mergeCell ref="D49:E49"/>
    <mergeCell ref="A50:C50"/>
    <mergeCell ref="D50:E50"/>
  </mergeCells>
  <conditionalFormatting sqref="B12:E12 B22:E22 B35:E35 B45:E45 D52:E52 E5:E12 E15:E22 E28:E35 E38:E45">
    <cfRule type="cellIs" priority="1" dxfId="1" operator="equal" stopIfTrue="1">
      <formula>0</formula>
    </cfRule>
  </conditionalFormatting>
  <printOptions horizontalCentered="1"/>
  <pageMargins left="0.7875" right="0.7875" top="1.35" bottom="0.9840277777777777" header="0.7875" footer="0.5118055555555555"/>
  <pageSetup horizontalDpi="300" verticalDpi="300" orientation="portrait" paperSize="9" scale="95" r:id="rId1"/>
  <headerFooter alignWithMargins="0">
    <oddHeader>&amp;C&amp;"Times New Roman CE,Félkövér"&amp;12Európai uniós támogatással megvalósuló projektek 
bevételei, kiadásai, hozzájárulások&amp;R&amp;"Times New Roman CE,Félkövér dőlt"&amp;11 8. melléklet a 2/2015. (II.16.)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58"/>
  <sheetViews>
    <sheetView zoomScale="130" zoomScaleNormal="130" zoomScaleSheetLayoutView="85" zoomScalePageLayoutView="0" workbookViewId="0" topLeftCell="A1">
      <selection activeCell="B3" sqref="B3"/>
    </sheetView>
  </sheetViews>
  <sheetFormatPr defaultColWidth="9.00390625" defaultRowHeight="12.75"/>
  <cols>
    <col min="1" max="1" width="19.50390625" style="236" customWidth="1"/>
    <col min="2" max="2" width="72.00390625" style="237" customWidth="1"/>
    <col min="3" max="3" width="25.00390625" style="238" customWidth="1"/>
    <col min="4" max="16384" width="9.375" style="239" customWidth="1"/>
  </cols>
  <sheetData>
    <row r="1" spans="1:3" s="243" customFormat="1" ht="16.5" customHeight="1">
      <c r="A1" s="240"/>
      <c r="B1" s="241"/>
      <c r="C1" s="242" t="s">
        <v>493</v>
      </c>
    </row>
    <row r="2" spans="1:3" s="247" customFormat="1" ht="21" customHeight="1">
      <c r="A2" s="244" t="s">
        <v>273</v>
      </c>
      <c r="B2" s="245" t="s">
        <v>406</v>
      </c>
      <c r="C2" s="246" t="s">
        <v>407</v>
      </c>
    </row>
    <row r="3" spans="1:3" s="247" customFormat="1" ht="15.75">
      <c r="A3" s="248" t="s">
        <v>408</v>
      </c>
      <c r="B3" s="249" t="s">
        <v>409</v>
      </c>
      <c r="C3" s="250" t="s">
        <v>407</v>
      </c>
    </row>
    <row r="4" spans="1:3" s="253" customFormat="1" ht="15.75" customHeight="1">
      <c r="A4" s="251"/>
      <c r="B4" s="251"/>
      <c r="C4" s="252" t="s">
        <v>357</v>
      </c>
    </row>
    <row r="5" spans="1:3" ht="12.75">
      <c r="A5" s="254" t="s">
        <v>410</v>
      </c>
      <c r="B5" s="255" t="s">
        <v>411</v>
      </c>
      <c r="C5" s="256" t="s">
        <v>412</v>
      </c>
    </row>
    <row r="6" spans="1:3" s="260" customFormat="1" ht="12.75" customHeight="1">
      <c r="A6" s="257" t="s">
        <v>5</v>
      </c>
      <c r="B6" s="258" t="s">
        <v>6</v>
      </c>
      <c r="C6" s="259" t="s">
        <v>7</v>
      </c>
    </row>
    <row r="7" spans="1:3" s="260" customFormat="1" ht="15.75" customHeight="1">
      <c r="A7" s="261"/>
      <c r="B7" s="262" t="s">
        <v>271</v>
      </c>
      <c r="C7" s="263"/>
    </row>
    <row r="8" spans="1:3" s="260" customFormat="1" ht="12" customHeight="1">
      <c r="A8" s="44" t="s">
        <v>8</v>
      </c>
      <c r="B8" s="13" t="s">
        <v>9</v>
      </c>
      <c r="C8" s="14">
        <f>+C9+C10+C11+C12+C13+C14</f>
        <v>28655</v>
      </c>
    </row>
    <row r="9" spans="1:3" s="265" customFormat="1" ht="12" customHeight="1">
      <c r="A9" s="264" t="s">
        <v>10</v>
      </c>
      <c r="B9" s="17" t="s">
        <v>11</v>
      </c>
      <c r="C9" s="18">
        <v>9559</v>
      </c>
    </row>
    <row r="10" spans="1:3" s="267" customFormat="1" ht="12" customHeight="1">
      <c r="A10" s="266" t="s">
        <v>12</v>
      </c>
      <c r="B10" s="20" t="s">
        <v>13</v>
      </c>
      <c r="C10" s="21">
        <v>11334</v>
      </c>
    </row>
    <row r="11" spans="1:3" s="267" customFormat="1" ht="12" customHeight="1">
      <c r="A11" s="266" t="s">
        <v>14</v>
      </c>
      <c r="B11" s="20" t="s">
        <v>15</v>
      </c>
      <c r="C11" s="21">
        <v>6562</v>
      </c>
    </row>
    <row r="12" spans="1:3" s="267" customFormat="1" ht="12" customHeight="1">
      <c r="A12" s="266" t="s">
        <v>16</v>
      </c>
      <c r="B12" s="20" t="s">
        <v>17</v>
      </c>
      <c r="C12" s="21">
        <v>1200</v>
      </c>
    </row>
    <row r="13" spans="1:3" s="267" customFormat="1" ht="12" customHeight="1">
      <c r="A13" s="266" t="s">
        <v>18</v>
      </c>
      <c r="B13" s="20" t="s">
        <v>413</v>
      </c>
      <c r="C13" s="21"/>
    </row>
    <row r="14" spans="1:3" s="265" customFormat="1" ht="12" customHeight="1">
      <c r="A14" s="268" t="s">
        <v>20</v>
      </c>
      <c r="B14" s="27" t="s">
        <v>21</v>
      </c>
      <c r="C14" s="21"/>
    </row>
    <row r="15" spans="1:3" s="265" customFormat="1" ht="12" customHeight="1">
      <c r="A15" s="44" t="s">
        <v>22</v>
      </c>
      <c r="B15" s="25" t="s">
        <v>23</v>
      </c>
      <c r="C15" s="14">
        <f>+C16+C17+C18+C19+C20</f>
        <v>6135</v>
      </c>
    </row>
    <row r="16" spans="1:3" s="265" customFormat="1" ht="12" customHeight="1">
      <c r="A16" s="264" t="s">
        <v>24</v>
      </c>
      <c r="B16" s="17" t="s">
        <v>25</v>
      </c>
      <c r="C16" s="18"/>
    </row>
    <row r="17" spans="1:3" s="265" customFormat="1" ht="12" customHeight="1">
      <c r="A17" s="266" t="s">
        <v>26</v>
      </c>
      <c r="B17" s="20" t="s">
        <v>27</v>
      </c>
      <c r="C17" s="21">
        <v>6135</v>
      </c>
    </row>
    <row r="18" spans="1:3" s="265" customFormat="1" ht="12" customHeight="1">
      <c r="A18" s="266" t="s">
        <v>28</v>
      </c>
      <c r="B18" s="20" t="s">
        <v>29</v>
      </c>
      <c r="C18" s="21"/>
    </row>
    <row r="19" spans="1:3" s="265" customFormat="1" ht="12" customHeight="1">
      <c r="A19" s="266" t="s">
        <v>30</v>
      </c>
      <c r="B19" s="20" t="s">
        <v>31</v>
      </c>
      <c r="C19" s="21"/>
    </row>
    <row r="20" spans="1:3" s="265" customFormat="1" ht="12" customHeight="1">
      <c r="A20" s="266" t="s">
        <v>32</v>
      </c>
      <c r="B20" s="20" t="s">
        <v>33</v>
      </c>
      <c r="C20" s="21"/>
    </row>
    <row r="21" spans="1:3" s="267" customFormat="1" ht="12" customHeight="1">
      <c r="A21" s="268" t="s">
        <v>34</v>
      </c>
      <c r="B21" s="27" t="s">
        <v>35</v>
      </c>
      <c r="C21" s="26"/>
    </row>
    <row r="22" spans="1:3" s="267" customFormat="1" ht="12" customHeight="1">
      <c r="A22" s="44" t="s">
        <v>36</v>
      </c>
      <c r="B22" s="13" t="s">
        <v>37</v>
      </c>
      <c r="C22" s="14">
        <f>+C23+C24+C25+C26+C27</f>
        <v>24092</v>
      </c>
    </row>
    <row r="23" spans="1:3" s="267" customFormat="1" ht="12" customHeight="1">
      <c r="A23" s="264" t="s">
        <v>38</v>
      </c>
      <c r="B23" s="17" t="s">
        <v>39</v>
      </c>
      <c r="C23" s="18"/>
    </row>
    <row r="24" spans="1:3" s="265" customFormat="1" ht="12" customHeight="1">
      <c r="A24" s="266" t="s">
        <v>40</v>
      </c>
      <c r="B24" s="20" t="s">
        <v>41</v>
      </c>
      <c r="C24" s="21"/>
    </row>
    <row r="25" spans="1:3" s="267" customFormat="1" ht="12" customHeight="1">
      <c r="A25" s="266" t="s">
        <v>42</v>
      </c>
      <c r="B25" s="20" t="s">
        <v>43</v>
      </c>
      <c r="C25" s="21"/>
    </row>
    <row r="26" spans="1:3" s="267" customFormat="1" ht="12" customHeight="1">
      <c r="A26" s="266" t="s">
        <v>44</v>
      </c>
      <c r="B26" s="20" t="s">
        <v>45</v>
      </c>
      <c r="C26" s="21"/>
    </row>
    <row r="27" spans="1:3" s="267" customFormat="1" ht="12" customHeight="1">
      <c r="A27" s="266" t="s">
        <v>46</v>
      </c>
      <c r="B27" s="20" t="s">
        <v>47</v>
      </c>
      <c r="C27" s="21">
        <v>24092</v>
      </c>
    </row>
    <row r="28" spans="1:3" s="267" customFormat="1" ht="12" customHeight="1">
      <c r="A28" s="268" t="s">
        <v>48</v>
      </c>
      <c r="B28" s="27" t="s">
        <v>49</v>
      </c>
      <c r="C28" s="26"/>
    </row>
    <row r="29" spans="1:3" s="267" customFormat="1" ht="12" customHeight="1">
      <c r="A29" s="44" t="s">
        <v>50</v>
      </c>
      <c r="B29" s="13" t="s">
        <v>51</v>
      </c>
      <c r="C29" s="14">
        <f>+C30+C34+C35+C36</f>
        <v>3612</v>
      </c>
    </row>
    <row r="30" spans="1:3" s="267" customFormat="1" ht="12" customHeight="1">
      <c r="A30" s="264" t="s">
        <v>52</v>
      </c>
      <c r="B30" s="17" t="s">
        <v>414</v>
      </c>
      <c r="C30" s="28">
        <f>+C31+C32+C33</f>
        <v>2862</v>
      </c>
    </row>
    <row r="31" spans="1:3" s="267" customFormat="1" ht="12" customHeight="1">
      <c r="A31" s="266" t="s">
        <v>54</v>
      </c>
      <c r="B31" s="20" t="s">
        <v>55</v>
      </c>
      <c r="C31" s="21">
        <v>362</v>
      </c>
    </row>
    <row r="32" spans="1:3" s="267" customFormat="1" ht="12" customHeight="1">
      <c r="A32" s="266" t="s">
        <v>56</v>
      </c>
      <c r="B32" s="20" t="s">
        <v>57</v>
      </c>
      <c r="C32" s="21"/>
    </row>
    <row r="33" spans="1:3" s="267" customFormat="1" ht="12" customHeight="1">
      <c r="A33" s="266" t="s">
        <v>58</v>
      </c>
      <c r="B33" s="20" t="s">
        <v>59</v>
      </c>
      <c r="C33" s="21">
        <v>2500</v>
      </c>
    </row>
    <row r="34" spans="1:3" s="267" customFormat="1" ht="12" customHeight="1">
      <c r="A34" s="266" t="s">
        <v>60</v>
      </c>
      <c r="B34" s="20" t="s">
        <v>61</v>
      </c>
      <c r="C34" s="21">
        <v>700</v>
      </c>
    </row>
    <row r="35" spans="1:3" s="267" customFormat="1" ht="12" customHeight="1">
      <c r="A35" s="266" t="s">
        <v>62</v>
      </c>
      <c r="B35" s="20" t="s">
        <v>63</v>
      </c>
      <c r="C35" s="21"/>
    </row>
    <row r="36" spans="1:3" s="267" customFormat="1" ht="12" customHeight="1">
      <c r="A36" s="268" t="s">
        <v>64</v>
      </c>
      <c r="B36" s="27" t="s">
        <v>65</v>
      </c>
      <c r="C36" s="26">
        <v>50</v>
      </c>
    </row>
    <row r="37" spans="1:3" s="267" customFormat="1" ht="12" customHeight="1">
      <c r="A37" s="44" t="s">
        <v>66</v>
      </c>
      <c r="B37" s="13" t="s">
        <v>67</v>
      </c>
      <c r="C37" s="14">
        <f>SUM(C38:C48)</f>
        <v>3745</v>
      </c>
    </row>
    <row r="38" spans="1:3" s="267" customFormat="1" ht="12" customHeight="1">
      <c r="A38" s="264" t="s">
        <v>68</v>
      </c>
      <c r="B38" s="17" t="s">
        <v>69</v>
      </c>
      <c r="C38" s="18"/>
    </row>
    <row r="39" spans="1:3" s="267" customFormat="1" ht="12" customHeight="1">
      <c r="A39" s="266" t="s">
        <v>70</v>
      </c>
      <c r="B39" s="20" t="s">
        <v>71</v>
      </c>
      <c r="C39" s="21">
        <v>250</v>
      </c>
    </row>
    <row r="40" spans="1:3" s="267" customFormat="1" ht="12" customHeight="1">
      <c r="A40" s="266" t="s">
        <v>72</v>
      </c>
      <c r="B40" s="20" t="s">
        <v>73</v>
      </c>
      <c r="C40" s="21"/>
    </row>
    <row r="41" spans="1:3" s="267" customFormat="1" ht="12" customHeight="1">
      <c r="A41" s="266" t="s">
        <v>74</v>
      </c>
      <c r="B41" s="20" t="s">
        <v>75</v>
      </c>
      <c r="C41" s="21"/>
    </row>
    <row r="42" spans="1:3" s="267" customFormat="1" ht="12" customHeight="1">
      <c r="A42" s="266" t="s">
        <v>76</v>
      </c>
      <c r="B42" s="20" t="s">
        <v>77</v>
      </c>
      <c r="C42" s="21">
        <v>688</v>
      </c>
    </row>
    <row r="43" spans="1:3" s="267" customFormat="1" ht="12" customHeight="1">
      <c r="A43" s="266" t="s">
        <v>78</v>
      </c>
      <c r="B43" s="20" t="s">
        <v>79</v>
      </c>
      <c r="C43" s="21">
        <v>186</v>
      </c>
    </row>
    <row r="44" spans="1:3" s="267" customFormat="1" ht="12" customHeight="1">
      <c r="A44" s="266" t="s">
        <v>80</v>
      </c>
      <c r="B44" s="20" t="s">
        <v>81</v>
      </c>
      <c r="C44" s="21">
        <v>2621</v>
      </c>
    </row>
    <row r="45" spans="1:3" s="267" customFormat="1" ht="12" customHeight="1">
      <c r="A45" s="266" t="s">
        <v>82</v>
      </c>
      <c r="B45" s="20" t="s">
        <v>83</v>
      </c>
      <c r="C45" s="21"/>
    </row>
    <row r="46" spans="1:3" s="267" customFormat="1" ht="12" customHeight="1">
      <c r="A46" s="266" t="s">
        <v>84</v>
      </c>
      <c r="B46" s="20" t="s">
        <v>85</v>
      </c>
      <c r="C46" s="21"/>
    </row>
    <row r="47" spans="1:3" s="267" customFormat="1" ht="12" customHeight="1">
      <c r="A47" s="268" t="s">
        <v>86</v>
      </c>
      <c r="B47" s="27" t="s">
        <v>87</v>
      </c>
      <c r="C47" s="26"/>
    </row>
    <row r="48" spans="1:3" s="267" customFormat="1" ht="12" customHeight="1">
      <c r="A48" s="268" t="s">
        <v>88</v>
      </c>
      <c r="B48" s="27" t="s">
        <v>89</v>
      </c>
      <c r="C48" s="26"/>
    </row>
    <row r="49" spans="1:3" s="267" customFormat="1" ht="12" customHeight="1">
      <c r="A49" s="44" t="s">
        <v>90</v>
      </c>
      <c r="B49" s="13" t="s">
        <v>91</v>
      </c>
      <c r="C49" s="14">
        <f>SUM(C50:C54)</f>
        <v>0</v>
      </c>
    </row>
    <row r="50" spans="1:3" s="267" customFormat="1" ht="12" customHeight="1">
      <c r="A50" s="264" t="s">
        <v>92</v>
      </c>
      <c r="B50" s="17" t="s">
        <v>93</v>
      </c>
      <c r="C50" s="18"/>
    </row>
    <row r="51" spans="1:3" s="267" customFormat="1" ht="12" customHeight="1">
      <c r="A51" s="266" t="s">
        <v>94</v>
      </c>
      <c r="B51" s="20" t="s">
        <v>95</v>
      </c>
      <c r="C51" s="21"/>
    </row>
    <row r="52" spans="1:3" s="267" customFormat="1" ht="12" customHeight="1">
      <c r="A52" s="266" t="s">
        <v>96</v>
      </c>
      <c r="B52" s="20" t="s">
        <v>97</v>
      </c>
      <c r="C52" s="21"/>
    </row>
    <row r="53" spans="1:3" s="267" customFormat="1" ht="12" customHeight="1">
      <c r="A53" s="266" t="s">
        <v>98</v>
      </c>
      <c r="B53" s="20" t="s">
        <v>99</v>
      </c>
      <c r="C53" s="21"/>
    </row>
    <row r="54" spans="1:3" s="267" customFormat="1" ht="12" customHeight="1">
      <c r="A54" s="268" t="s">
        <v>100</v>
      </c>
      <c r="B54" s="27" t="s">
        <v>101</v>
      </c>
      <c r="C54" s="26"/>
    </row>
    <row r="55" spans="1:3" s="267" customFormat="1" ht="12" customHeight="1">
      <c r="A55" s="44" t="s">
        <v>102</v>
      </c>
      <c r="B55" s="13" t="s">
        <v>103</v>
      </c>
      <c r="C55" s="14">
        <f>SUM(C56:C58)</f>
        <v>0</v>
      </c>
    </row>
    <row r="56" spans="1:3" s="267" customFormat="1" ht="12" customHeight="1">
      <c r="A56" s="264" t="s">
        <v>104</v>
      </c>
      <c r="B56" s="17" t="s">
        <v>105</v>
      </c>
      <c r="C56" s="18"/>
    </row>
    <row r="57" spans="1:3" s="267" customFormat="1" ht="12" customHeight="1">
      <c r="A57" s="266" t="s">
        <v>106</v>
      </c>
      <c r="B57" s="20" t="s">
        <v>107</v>
      </c>
      <c r="C57" s="21"/>
    </row>
    <row r="58" spans="1:3" s="267" customFormat="1" ht="12" customHeight="1">
      <c r="A58" s="266" t="s">
        <v>108</v>
      </c>
      <c r="B58" s="20" t="s">
        <v>109</v>
      </c>
      <c r="C58" s="21"/>
    </row>
    <row r="59" spans="1:3" s="267" customFormat="1" ht="12" customHeight="1">
      <c r="A59" s="268" t="s">
        <v>110</v>
      </c>
      <c r="B59" s="27" t="s">
        <v>111</v>
      </c>
      <c r="C59" s="26"/>
    </row>
    <row r="60" spans="1:3" s="267" customFormat="1" ht="12" customHeight="1">
      <c r="A60" s="44" t="s">
        <v>112</v>
      </c>
      <c r="B60" s="25" t="s">
        <v>113</v>
      </c>
      <c r="C60" s="14">
        <f>SUM(C61:C63)</f>
        <v>0</v>
      </c>
    </row>
    <row r="61" spans="1:3" s="267" customFormat="1" ht="12" customHeight="1">
      <c r="A61" s="264" t="s">
        <v>114</v>
      </c>
      <c r="B61" s="17" t="s">
        <v>115</v>
      </c>
      <c r="C61" s="21"/>
    </row>
    <row r="62" spans="1:3" s="267" customFormat="1" ht="12" customHeight="1">
      <c r="A62" s="266" t="s">
        <v>116</v>
      </c>
      <c r="B62" s="20" t="s">
        <v>117</v>
      </c>
      <c r="C62" s="21"/>
    </row>
    <row r="63" spans="1:3" s="267" customFormat="1" ht="12" customHeight="1">
      <c r="A63" s="266" t="s">
        <v>118</v>
      </c>
      <c r="B63" s="20" t="s">
        <v>119</v>
      </c>
      <c r="C63" s="21"/>
    </row>
    <row r="64" spans="1:3" s="267" customFormat="1" ht="12" customHeight="1">
      <c r="A64" s="268" t="s">
        <v>120</v>
      </c>
      <c r="B64" s="27" t="s">
        <v>121</v>
      </c>
      <c r="C64" s="21"/>
    </row>
    <row r="65" spans="1:3" s="267" customFormat="1" ht="12" customHeight="1">
      <c r="A65" s="44" t="s">
        <v>259</v>
      </c>
      <c r="B65" s="13" t="s">
        <v>123</v>
      </c>
      <c r="C65" s="14">
        <f>+C8+C15+C22+C29+C37+C49+C55+C60</f>
        <v>66239</v>
      </c>
    </row>
    <row r="66" spans="1:3" s="267" customFormat="1" ht="12" customHeight="1">
      <c r="A66" s="269" t="s">
        <v>415</v>
      </c>
      <c r="B66" s="25" t="s">
        <v>125</v>
      </c>
      <c r="C66" s="14">
        <f>SUM(C67:C69)</f>
        <v>0</v>
      </c>
    </row>
    <row r="67" spans="1:3" s="267" customFormat="1" ht="12" customHeight="1">
      <c r="A67" s="264" t="s">
        <v>126</v>
      </c>
      <c r="B67" s="17" t="s">
        <v>127</v>
      </c>
      <c r="C67" s="21"/>
    </row>
    <row r="68" spans="1:3" s="267" customFormat="1" ht="12" customHeight="1">
      <c r="A68" s="266" t="s">
        <v>128</v>
      </c>
      <c r="B68" s="20" t="s">
        <v>129</v>
      </c>
      <c r="C68" s="21"/>
    </row>
    <row r="69" spans="1:3" s="267" customFormat="1" ht="12" customHeight="1">
      <c r="A69" s="268" t="s">
        <v>130</v>
      </c>
      <c r="B69" s="270" t="s">
        <v>416</v>
      </c>
      <c r="C69" s="21"/>
    </row>
    <row r="70" spans="1:3" s="267" customFormat="1" ht="12" customHeight="1">
      <c r="A70" s="269" t="s">
        <v>132</v>
      </c>
      <c r="B70" s="25" t="s">
        <v>133</v>
      </c>
      <c r="C70" s="14">
        <f>SUM(C71:C74)</f>
        <v>0</v>
      </c>
    </row>
    <row r="71" spans="1:3" s="267" customFormat="1" ht="12" customHeight="1">
      <c r="A71" s="264" t="s">
        <v>134</v>
      </c>
      <c r="B71" s="17" t="s">
        <v>135</v>
      </c>
      <c r="C71" s="21"/>
    </row>
    <row r="72" spans="1:3" s="267" customFormat="1" ht="12" customHeight="1">
      <c r="A72" s="266" t="s">
        <v>136</v>
      </c>
      <c r="B72" s="20" t="s">
        <v>137</v>
      </c>
      <c r="C72" s="21"/>
    </row>
    <row r="73" spans="1:3" s="267" customFormat="1" ht="12" customHeight="1">
      <c r="A73" s="266" t="s">
        <v>138</v>
      </c>
      <c r="B73" s="20" t="s">
        <v>139</v>
      </c>
      <c r="C73" s="21"/>
    </row>
    <row r="74" spans="1:3" s="267" customFormat="1" ht="12" customHeight="1">
      <c r="A74" s="268" t="s">
        <v>140</v>
      </c>
      <c r="B74" s="27" t="s">
        <v>141</v>
      </c>
      <c r="C74" s="21"/>
    </row>
    <row r="75" spans="1:3" s="267" customFormat="1" ht="12" customHeight="1">
      <c r="A75" s="269" t="s">
        <v>142</v>
      </c>
      <c r="B75" s="25" t="s">
        <v>143</v>
      </c>
      <c r="C75" s="14">
        <f>SUM(C76:C77)</f>
        <v>2487</v>
      </c>
    </row>
    <row r="76" spans="1:3" s="267" customFormat="1" ht="12" customHeight="1">
      <c r="A76" s="264" t="s">
        <v>144</v>
      </c>
      <c r="B76" s="17" t="s">
        <v>145</v>
      </c>
      <c r="C76" s="21">
        <v>2487</v>
      </c>
    </row>
    <row r="77" spans="1:3" s="267" customFormat="1" ht="12" customHeight="1">
      <c r="A77" s="268" t="s">
        <v>146</v>
      </c>
      <c r="B77" s="27" t="s">
        <v>147</v>
      </c>
      <c r="C77" s="21"/>
    </row>
    <row r="78" spans="1:3" s="265" customFormat="1" ht="12" customHeight="1">
      <c r="A78" s="269" t="s">
        <v>148</v>
      </c>
      <c r="B78" s="25" t="s">
        <v>149</v>
      </c>
      <c r="C78" s="14">
        <f>SUM(C79:C81)</f>
        <v>0</v>
      </c>
    </row>
    <row r="79" spans="1:3" s="267" customFormat="1" ht="12" customHeight="1">
      <c r="A79" s="264" t="s">
        <v>150</v>
      </c>
      <c r="B79" s="17" t="s">
        <v>151</v>
      </c>
      <c r="C79" s="21"/>
    </row>
    <row r="80" spans="1:3" s="267" customFormat="1" ht="12" customHeight="1">
      <c r="A80" s="266" t="s">
        <v>152</v>
      </c>
      <c r="B80" s="20" t="s">
        <v>153</v>
      </c>
      <c r="C80" s="21"/>
    </row>
    <row r="81" spans="1:3" s="267" customFormat="1" ht="12" customHeight="1">
      <c r="A81" s="268" t="s">
        <v>154</v>
      </c>
      <c r="B81" s="27" t="s">
        <v>155</v>
      </c>
      <c r="C81" s="21"/>
    </row>
    <row r="82" spans="1:3" s="267" customFormat="1" ht="12" customHeight="1">
      <c r="A82" s="269" t="s">
        <v>156</v>
      </c>
      <c r="B82" s="25" t="s">
        <v>157</v>
      </c>
      <c r="C82" s="14">
        <f>SUM(C83:C86)</f>
        <v>0</v>
      </c>
    </row>
    <row r="83" spans="1:3" s="267" customFormat="1" ht="12" customHeight="1">
      <c r="A83" s="271" t="s">
        <v>158</v>
      </c>
      <c r="B83" s="17" t="s">
        <v>159</v>
      </c>
      <c r="C83" s="21"/>
    </row>
    <row r="84" spans="1:3" s="267" customFormat="1" ht="12" customHeight="1">
      <c r="A84" s="272" t="s">
        <v>160</v>
      </c>
      <c r="B84" s="20" t="s">
        <v>161</v>
      </c>
      <c r="C84" s="21"/>
    </row>
    <row r="85" spans="1:3" s="267" customFormat="1" ht="12" customHeight="1">
      <c r="A85" s="272" t="s">
        <v>162</v>
      </c>
      <c r="B85" s="20" t="s">
        <v>163</v>
      </c>
      <c r="C85" s="21"/>
    </row>
    <row r="86" spans="1:3" s="265" customFormat="1" ht="12" customHeight="1">
      <c r="A86" s="273" t="s">
        <v>164</v>
      </c>
      <c r="B86" s="27" t="s">
        <v>165</v>
      </c>
      <c r="C86" s="21"/>
    </row>
    <row r="87" spans="1:3" s="265" customFormat="1" ht="12" customHeight="1">
      <c r="A87" s="269" t="s">
        <v>166</v>
      </c>
      <c r="B87" s="25" t="s">
        <v>167</v>
      </c>
      <c r="C87" s="35"/>
    </row>
    <row r="88" spans="1:3" s="265" customFormat="1" ht="12" customHeight="1">
      <c r="A88" s="269" t="s">
        <v>417</v>
      </c>
      <c r="B88" s="25" t="s">
        <v>169</v>
      </c>
      <c r="C88" s="35"/>
    </row>
    <row r="89" spans="1:3" s="265" customFormat="1" ht="12" customHeight="1">
      <c r="A89" s="269" t="s">
        <v>418</v>
      </c>
      <c r="B89" s="36" t="s">
        <v>171</v>
      </c>
      <c r="C89" s="14">
        <f>+C66+C70+C75+C78+C82+C88+C87</f>
        <v>2487</v>
      </c>
    </row>
    <row r="90" spans="1:3" s="265" customFormat="1" ht="12" customHeight="1">
      <c r="A90" s="274" t="s">
        <v>419</v>
      </c>
      <c r="B90" s="38" t="s">
        <v>420</v>
      </c>
      <c r="C90" s="14">
        <f>+C65+C89</f>
        <v>68726</v>
      </c>
    </row>
    <row r="91" spans="1:3" s="267" customFormat="1" ht="15" customHeight="1">
      <c r="A91" s="275"/>
      <c r="B91" s="276"/>
      <c r="C91" s="277"/>
    </row>
    <row r="92" spans="1:3" s="260" customFormat="1" ht="16.5" customHeight="1">
      <c r="A92" s="278"/>
      <c r="B92" s="279" t="s">
        <v>272</v>
      </c>
      <c r="C92" s="280"/>
    </row>
    <row r="93" spans="1:3" s="281" customFormat="1" ht="12" customHeight="1">
      <c r="A93" s="8" t="s">
        <v>8</v>
      </c>
      <c r="B93" s="48" t="s">
        <v>421</v>
      </c>
      <c r="C93" s="49">
        <f>+C94+C95+C96+C97+C98+C111</f>
        <v>39373</v>
      </c>
    </row>
    <row r="94" spans="1:3" ht="12" customHeight="1">
      <c r="A94" s="282" t="s">
        <v>10</v>
      </c>
      <c r="B94" s="51" t="s">
        <v>178</v>
      </c>
      <c r="C94" s="52">
        <v>10263</v>
      </c>
    </row>
    <row r="95" spans="1:3" ht="12" customHeight="1">
      <c r="A95" s="266" t="s">
        <v>12</v>
      </c>
      <c r="B95" s="53" t="s">
        <v>179</v>
      </c>
      <c r="C95" s="21">
        <v>2287</v>
      </c>
    </row>
    <row r="96" spans="1:3" ht="12" customHeight="1">
      <c r="A96" s="266" t="s">
        <v>14</v>
      </c>
      <c r="B96" s="53" t="s">
        <v>180</v>
      </c>
      <c r="C96" s="26">
        <v>10294</v>
      </c>
    </row>
    <row r="97" spans="1:3" ht="12" customHeight="1">
      <c r="A97" s="266" t="s">
        <v>16</v>
      </c>
      <c r="B97" s="54" t="s">
        <v>181</v>
      </c>
      <c r="C97" s="26">
        <v>3723</v>
      </c>
    </row>
    <row r="98" spans="1:3" ht="12" customHeight="1">
      <c r="A98" s="266" t="s">
        <v>182</v>
      </c>
      <c r="B98" s="55" t="s">
        <v>183</v>
      </c>
      <c r="C98" s="26">
        <v>1970</v>
      </c>
    </row>
    <row r="99" spans="1:3" ht="12" customHeight="1">
      <c r="A99" s="266" t="s">
        <v>20</v>
      </c>
      <c r="B99" s="53" t="s">
        <v>422</v>
      </c>
      <c r="C99" s="26"/>
    </row>
    <row r="100" spans="1:3" ht="12" customHeight="1">
      <c r="A100" s="266" t="s">
        <v>185</v>
      </c>
      <c r="B100" s="57" t="s">
        <v>186</v>
      </c>
      <c r="C100" s="26"/>
    </row>
    <row r="101" spans="1:3" ht="12" customHeight="1">
      <c r="A101" s="266" t="s">
        <v>187</v>
      </c>
      <c r="B101" s="57" t="s">
        <v>188</v>
      </c>
      <c r="C101" s="26"/>
    </row>
    <row r="102" spans="1:3" ht="12" customHeight="1">
      <c r="A102" s="266" t="s">
        <v>189</v>
      </c>
      <c r="B102" s="57" t="s">
        <v>190</v>
      </c>
      <c r="C102" s="26"/>
    </row>
    <row r="103" spans="1:3" ht="12" customHeight="1">
      <c r="A103" s="266" t="s">
        <v>191</v>
      </c>
      <c r="B103" s="58" t="s">
        <v>192</v>
      </c>
      <c r="C103" s="26"/>
    </row>
    <row r="104" spans="1:3" ht="12" customHeight="1">
      <c r="A104" s="266" t="s">
        <v>193</v>
      </c>
      <c r="B104" s="58" t="s">
        <v>194</v>
      </c>
      <c r="C104" s="26"/>
    </row>
    <row r="105" spans="1:3" ht="12" customHeight="1">
      <c r="A105" s="266" t="s">
        <v>195</v>
      </c>
      <c r="B105" s="57" t="s">
        <v>196</v>
      </c>
      <c r="C105" s="26">
        <v>1750</v>
      </c>
    </row>
    <row r="106" spans="1:3" ht="12" customHeight="1">
      <c r="A106" s="266" t="s">
        <v>197</v>
      </c>
      <c r="B106" s="57" t="s">
        <v>198</v>
      </c>
      <c r="C106" s="26"/>
    </row>
    <row r="107" spans="1:3" ht="12" customHeight="1">
      <c r="A107" s="266" t="s">
        <v>199</v>
      </c>
      <c r="B107" s="58" t="s">
        <v>200</v>
      </c>
      <c r="C107" s="26"/>
    </row>
    <row r="108" spans="1:3" ht="12" customHeight="1">
      <c r="A108" s="283" t="s">
        <v>201</v>
      </c>
      <c r="B108" s="56" t="s">
        <v>202</v>
      </c>
      <c r="C108" s="26"/>
    </row>
    <row r="109" spans="1:3" ht="12" customHeight="1">
      <c r="A109" s="266" t="s">
        <v>203</v>
      </c>
      <c r="B109" s="56" t="s">
        <v>204</v>
      </c>
      <c r="C109" s="26"/>
    </row>
    <row r="110" spans="1:3" ht="12" customHeight="1">
      <c r="A110" s="266" t="s">
        <v>205</v>
      </c>
      <c r="B110" s="58" t="s">
        <v>206</v>
      </c>
      <c r="C110" s="21">
        <v>220</v>
      </c>
    </row>
    <row r="111" spans="1:3" ht="12" customHeight="1">
      <c r="A111" s="266" t="s">
        <v>207</v>
      </c>
      <c r="B111" s="54" t="s">
        <v>208</v>
      </c>
      <c r="C111" s="21">
        <v>10836</v>
      </c>
    </row>
    <row r="112" spans="1:3" ht="12" customHeight="1">
      <c r="A112" s="268" t="s">
        <v>209</v>
      </c>
      <c r="B112" s="53" t="s">
        <v>423</v>
      </c>
      <c r="C112" s="26">
        <v>10836</v>
      </c>
    </row>
    <row r="113" spans="1:3" ht="12" customHeight="1">
      <c r="A113" s="284" t="s">
        <v>211</v>
      </c>
      <c r="B113" s="285" t="s">
        <v>424</v>
      </c>
      <c r="C113" s="62"/>
    </row>
    <row r="114" spans="1:3" ht="12" customHeight="1">
      <c r="A114" s="44" t="s">
        <v>22</v>
      </c>
      <c r="B114" s="79" t="s">
        <v>213</v>
      </c>
      <c r="C114" s="14">
        <f>+C115+C117+C119</f>
        <v>480</v>
      </c>
    </row>
    <row r="115" spans="1:3" ht="12" customHeight="1">
      <c r="A115" s="264" t="s">
        <v>24</v>
      </c>
      <c r="B115" s="53" t="s">
        <v>214</v>
      </c>
      <c r="C115" s="18">
        <v>300</v>
      </c>
    </row>
    <row r="116" spans="1:3" ht="12" customHeight="1">
      <c r="A116" s="264" t="s">
        <v>26</v>
      </c>
      <c r="B116" s="66" t="s">
        <v>215</v>
      </c>
      <c r="C116" s="18"/>
    </row>
    <row r="117" spans="1:3" ht="12" customHeight="1">
      <c r="A117" s="264" t="s">
        <v>28</v>
      </c>
      <c r="B117" s="66" t="s">
        <v>216</v>
      </c>
      <c r="C117" s="21">
        <v>180</v>
      </c>
    </row>
    <row r="118" spans="1:3" ht="12" customHeight="1">
      <c r="A118" s="264" t="s">
        <v>30</v>
      </c>
      <c r="B118" s="66" t="s">
        <v>217</v>
      </c>
      <c r="C118" s="67"/>
    </row>
    <row r="119" spans="1:3" ht="12" customHeight="1">
      <c r="A119" s="264" t="s">
        <v>32</v>
      </c>
      <c r="B119" s="24" t="s">
        <v>218</v>
      </c>
      <c r="C119" s="67"/>
    </row>
    <row r="120" spans="1:3" ht="12" customHeight="1">
      <c r="A120" s="264" t="s">
        <v>34</v>
      </c>
      <c r="B120" s="22" t="s">
        <v>219</v>
      </c>
      <c r="C120" s="67"/>
    </row>
    <row r="121" spans="1:3" ht="12" customHeight="1">
      <c r="A121" s="264" t="s">
        <v>220</v>
      </c>
      <c r="B121" s="68" t="s">
        <v>221</v>
      </c>
      <c r="C121" s="67"/>
    </row>
    <row r="122" spans="1:3" ht="12" customHeight="1">
      <c r="A122" s="264" t="s">
        <v>222</v>
      </c>
      <c r="B122" s="58" t="s">
        <v>194</v>
      </c>
      <c r="C122" s="67"/>
    </row>
    <row r="123" spans="1:3" ht="12" customHeight="1">
      <c r="A123" s="264" t="s">
        <v>223</v>
      </c>
      <c r="B123" s="58" t="s">
        <v>224</v>
      </c>
      <c r="C123" s="67"/>
    </row>
    <row r="124" spans="1:3" ht="12" customHeight="1">
      <c r="A124" s="264" t="s">
        <v>225</v>
      </c>
      <c r="B124" s="58" t="s">
        <v>226</v>
      </c>
      <c r="C124" s="67"/>
    </row>
    <row r="125" spans="1:3" ht="12" customHeight="1">
      <c r="A125" s="264" t="s">
        <v>227</v>
      </c>
      <c r="B125" s="58" t="s">
        <v>200</v>
      </c>
      <c r="C125" s="67"/>
    </row>
    <row r="126" spans="1:3" ht="12" customHeight="1">
      <c r="A126" s="264" t="s">
        <v>228</v>
      </c>
      <c r="B126" s="58" t="s">
        <v>229</v>
      </c>
      <c r="C126" s="67"/>
    </row>
    <row r="127" spans="1:3" ht="12" customHeight="1">
      <c r="A127" s="283" t="s">
        <v>230</v>
      </c>
      <c r="B127" s="58" t="s">
        <v>231</v>
      </c>
      <c r="C127" s="69"/>
    </row>
    <row r="128" spans="1:3" ht="12" customHeight="1">
      <c r="A128" s="44" t="s">
        <v>36</v>
      </c>
      <c r="B128" s="13" t="s">
        <v>232</v>
      </c>
      <c r="C128" s="14">
        <f>+C93+C114</f>
        <v>39853</v>
      </c>
    </row>
    <row r="129" spans="1:3" ht="12" customHeight="1">
      <c r="A129" s="44" t="s">
        <v>233</v>
      </c>
      <c r="B129" s="13" t="s">
        <v>234</v>
      </c>
      <c r="C129" s="14">
        <f>+C130+C131+C132</f>
        <v>16537</v>
      </c>
    </row>
    <row r="130" spans="1:3" s="281" customFormat="1" ht="12" customHeight="1">
      <c r="A130" s="264" t="s">
        <v>52</v>
      </c>
      <c r="B130" s="70" t="s">
        <v>425</v>
      </c>
      <c r="C130" s="67"/>
    </row>
    <row r="131" spans="1:3" ht="12" customHeight="1">
      <c r="A131" s="264" t="s">
        <v>60</v>
      </c>
      <c r="B131" s="70" t="s">
        <v>236</v>
      </c>
      <c r="C131" s="67"/>
    </row>
    <row r="132" spans="1:3" ht="12" customHeight="1">
      <c r="A132" s="283" t="s">
        <v>62</v>
      </c>
      <c r="B132" s="71" t="s">
        <v>426</v>
      </c>
      <c r="C132" s="67">
        <v>16537</v>
      </c>
    </row>
    <row r="133" spans="1:3" ht="12" customHeight="1">
      <c r="A133" s="44" t="s">
        <v>66</v>
      </c>
      <c r="B133" s="13" t="s">
        <v>238</v>
      </c>
      <c r="C133" s="14">
        <f>+C134+C135+C136+C137+C138+C139</f>
        <v>0</v>
      </c>
    </row>
    <row r="134" spans="1:3" ht="12" customHeight="1">
      <c r="A134" s="264" t="s">
        <v>68</v>
      </c>
      <c r="B134" s="70" t="s">
        <v>239</v>
      </c>
      <c r="C134" s="67"/>
    </row>
    <row r="135" spans="1:3" ht="12" customHeight="1">
      <c r="A135" s="264" t="s">
        <v>70</v>
      </c>
      <c r="B135" s="70" t="s">
        <v>240</v>
      </c>
      <c r="C135" s="67"/>
    </row>
    <row r="136" spans="1:3" ht="12" customHeight="1">
      <c r="A136" s="264" t="s">
        <v>72</v>
      </c>
      <c r="B136" s="70" t="s">
        <v>241</v>
      </c>
      <c r="C136" s="67"/>
    </row>
    <row r="137" spans="1:3" ht="12" customHeight="1">
      <c r="A137" s="264" t="s">
        <v>74</v>
      </c>
      <c r="B137" s="70" t="s">
        <v>427</v>
      </c>
      <c r="C137" s="67"/>
    </row>
    <row r="138" spans="1:3" ht="12" customHeight="1">
      <c r="A138" s="264" t="s">
        <v>76</v>
      </c>
      <c r="B138" s="70" t="s">
        <v>243</v>
      </c>
      <c r="C138" s="67"/>
    </row>
    <row r="139" spans="1:3" s="281" customFormat="1" ht="12" customHeight="1">
      <c r="A139" s="283" t="s">
        <v>78</v>
      </c>
      <c r="B139" s="71" t="s">
        <v>244</v>
      </c>
      <c r="C139" s="67"/>
    </row>
    <row r="140" spans="1:11" ht="12" customHeight="1">
      <c r="A140" s="44" t="s">
        <v>90</v>
      </c>
      <c r="B140" s="13" t="s">
        <v>428</v>
      </c>
      <c r="C140" s="14">
        <f>+C141+C142+C144+C145+C143</f>
        <v>12336</v>
      </c>
      <c r="K140" s="286"/>
    </row>
    <row r="141" spans="1:3" ht="12.75">
      <c r="A141" s="264" t="s">
        <v>92</v>
      </c>
      <c r="B141" s="70" t="s">
        <v>246</v>
      </c>
      <c r="C141" s="67">
        <v>12336</v>
      </c>
    </row>
    <row r="142" spans="1:3" ht="12" customHeight="1">
      <c r="A142" s="264" t="s">
        <v>94</v>
      </c>
      <c r="B142" s="70" t="s">
        <v>247</v>
      </c>
      <c r="C142" s="67"/>
    </row>
    <row r="143" spans="1:3" ht="12" customHeight="1">
      <c r="A143" s="264" t="s">
        <v>96</v>
      </c>
      <c r="B143" s="70" t="s">
        <v>429</v>
      </c>
      <c r="C143" s="67"/>
    </row>
    <row r="144" spans="1:3" s="281" customFormat="1" ht="12" customHeight="1">
      <c r="A144" s="264" t="s">
        <v>98</v>
      </c>
      <c r="B144" s="70" t="s">
        <v>248</v>
      </c>
      <c r="C144" s="67"/>
    </row>
    <row r="145" spans="1:3" s="281" customFormat="1" ht="12" customHeight="1">
      <c r="A145" s="283" t="s">
        <v>100</v>
      </c>
      <c r="B145" s="71" t="s">
        <v>249</v>
      </c>
      <c r="C145" s="67"/>
    </row>
    <row r="146" spans="1:3" s="281" customFormat="1" ht="12" customHeight="1">
      <c r="A146" s="44" t="s">
        <v>250</v>
      </c>
      <c r="B146" s="13" t="s">
        <v>251</v>
      </c>
      <c r="C146" s="72">
        <f>+C147+C148+C149+C150+C151</f>
        <v>0</v>
      </c>
    </row>
    <row r="147" spans="1:3" s="281" customFormat="1" ht="12" customHeight="1">
      <c r="A147" s="264" t="s">
        <v>104</v>
      </c>
      <c r="B147" s="70" t="s">
        <v>252</v>
      </c>
      <c r="C147" s="67"/>
    </row>
    <row r="148" spans="1:3" s="281" customFormat="1" ht="12" customHeight="1">
      <c r="A148" s="264" t="s">
        <v>106</v>
      </c>
      <c r="B148" s="70" t="s">
        <v>253</v>
      </c>
      <c r="C148" s="67"/>
    </row>
    <row r="149" spans="1:3" s="281" customFormat="1" ht="12" customHeight="1">
      <c r="A149" s="264" t="s">
        <v>108</v>
      </c>
      <c r="B149" s="70" t="s">
        <v>254</v>
      </c>
      <c r="C149" s="67"/>
    </row>
    <row r="150" spans="1:3" s="281" customFormat="1" ht="12" customHeight="1">
      <c r="A150" s="264" t="s">
        <v>110</v>
      </c>
      <c r="B150" s="70" t="s">
        <v>430</v>
      </c>
      <c r="C150" s="67"/>
    </row>
    <row r="151" spans="1:3" ht="12.75" customHeight="1">
      <c r="A151" s="283" t="s">
        <v>256</v>
      </c>
      <c r="B151" s="71" t="s">
        <v>257</v>
      </c>
      <c r="C151" s="69"/>
    </row>
    <row r="152" spans="1:3" ht="12.75" customHeight="1">
      <c r="A152" s="287" t="s">
        <v>112</v>
      </c>
      <c r="B152" s="13" t="s">
        <v>258</v>
      </c>
      <c r="C152" s="72"/>
    </row>
    <row r="153" spans="1:3" ht="12.75" customHeight="1">
      <c r="A153" s="287" t="s">
        <v>259</v>
      </c>
      <c r="B153" s="13" t="s">
        <v>260</v>
      </c>
      <c r="C153" s="72"/>
    </row>
    <row r="154" spans="1:3" ht="12" customHeight="1">
      <c r="A154" s="44" t="s">
        <v>261</v>
      </c>
      <c r="B154" s="13" t="s">
        <v>262</v>
      </c>
      <c r="C154" s="74">
        <f>+C129+C133+C140+C146+C152+C153</f>
        <v>28873</v>
      </c>
    </row>
    <row r="155" spans="1:3" ht="15" customHeight="1">
      <c r="A155" s="288" t="s">
        <v>263</v>
      </c>
      <c r="B155" s="78" t="s">
        <v>264</v>
      </c>
      <c r="C155" s="74">
        <f>+C128+C154</f>
        <v>68726</v>
      </c>
    </row>
    <row r="157" spans="1:3" ht="15" customHeight="1">
      <c r="A157" s="289" t="s">
        <v>431</v>
      </c>
      <c r="B157" s="290"/>
      <c r="C157" s="291"/>
    </row>
    <row r="158" spans="1:3" ht="14.25" customHeight="1">
      <c r="A158" s="289" t="s">
        <v>432</v>
      </c>
      <c r="B158" s="290"/>
      <c r="C158" s="291"/>
    </row>
  </sheetData>
  <sheetProtection sheet="1" objects="1" scenarios="1" formatCells="0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  <rowBreaks count="1" manualBreakCount="1"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158"/>
  <sheetViews>
    <sheetView zoomScale="130" zoomScaleNormal="130" zoomScaleSheetLayoutView="85" zoomScalePageLayoutView="0" workbookViewId="0" topLeftCell="A1">
      <selection activeCell="B7" sqref="B7"/>
    </sheetView>
  </sheetViews>
  <sheetFormatPr defaultColWidth="9.00390625" defaultRowHeight="12.75"/>
  <cols>
    <col min="1" max="1" width="19.50390625" style="236" customWidth="1"/>
    <col min="2" max="2" width="72.00390625" style="237" customWidth="1"/>
    <col min="3" max="3" width="25.00390625" style="238" customWidth="1"/>
    <col min="4" max="16384" width="9.375" style="239" customWidth="1"/>
  </cols>
  <sheetData>
    <row r="1" spans="1:3" s="243" customFormat="1" ht="16.5" customHeight="1">
      <c r="A1" s="240"/>
      <c r="B1" s="241"/>
      <c r="C1" s="242" t="s">
        <v>494</v>
      </c>
    </row>
    <row r="2" spans="1:3" s="247" customFormat="1" ht="21" customHeight="1">
      <c r="A2" s="244" t="s">
        <v>273</v>
      </c>
      <c r="B2" s="245" t="s">
        <v>406</v>
      </c>
      <c r="C2" s="246" t="s">
        <v>407</v>
      </c>
    </row>
    <row r="3" spans="1:3" s="247" customFormat="1" ht="15.75">
      <c r="A3" s="248" t="s">
        <v>408</v>
      </c>
      <c r="B3" s="249" t="s">
        <v>433</v>
      </c>
      <c r="C3" s="250" t="s">
        <v>434</v>
      </c>
    </row>
    <row r="4" spans="1:3" s="253" customFormat="1" ht="15.75" customHeight="1">
      <c r="A4" s="251"/>
      <c r="B4" s="251"/>
      <c r="C4" s="252" t="s">
        <v>357</v>
      </c>
    </row>
    <row r="5" spans="1:3" ht="12.75">
      <c r="A5" s="254" t="s">
        <v>410</v>
      </c>
      <c r="B5" s="255" t="s">
        <v>411</v>
      </c>
      <c r="C5" s="256" t="s">
        <v>412</v>
      </c>
    </row>
    <row r="6" spans="1:3" s="260" customFormat="1" ht="12.75" customHeight="1">
      <c r="A6" s="257" t="s">
        <v>5</v>
      </c>
      <c r="B6" s="258" t="s">
        <v>6</v>
      </c>
      <c r="C6" s="259" t="s">
        <v>7</v>
      </c>
    </row>
    <row r="7" spans="1:3" s="260" customFormat="1" ht="15.75" customHeight="1">
      <c r="A7" s="261"/>
      <c r="B7" s="262" t="s">
        <v>271</v>
      </c>
      <c r="C7" s="263"/>
    </row>
    <row r="8" spans="1:3" s="260" customFormat="1" ht="12" customHeight="1">
      <c r="A8" s="44" t="s">
        <v>8</v>
      </c>
      <c r="B8" s="13" t="s">
        <v>9</v>
      </c>
      <c r="C8" s="14">
        <f>+C9+C10+C11+C12+C13+C14</f>
        <v>28655</v>
      </c>
    </row>
    <row r="9" spans="1:3" s="265" customFormat="1" ht="12" customHeight="1">
      <c r="A9" s="264" t="s">
        <v>10</v>
      </c>
      <c r="B9" s="17" t="s">
        <v>11</v>
      </c>
      <c r="C9" s="18">
        <v>9559</v>
      </c>
    </row>
    <row r="10" spans="1:3" s="267" customFormat="1" ht="12" customHeight="1">
      <c r="A10" s="266" t="s">
        <v>12</v>
      </c>
      <c r="B10" s="20" t="s">
        <v>13</v>
      </c>
      <c r="C10" s="21">
        <v>11334</v>
      </c>
    </row>
    <row r="11" spans="1:3" s="267" customFormat="1" ht="12" customHeight="1">
      <c r="A11" s="266" t="s">
        <v>14</v>
      </c>
      <c r="B11" s="20" t="s">
        <v>15</v>
      </c>
      <c r="C11" s="21">
        <v>6562</v>
      </c>
    </row>
    <row r="12" spans="1:3" s="267" customFormat="1" ht="12" customHeight="1">
      <c r="A12" s="266" t="s">
        <v>16</v>
      </c>
      <c r="B12" s="20" t="s">
        <v>17</v>
      </c>
      <c r="C12" s="21">
        <v>1200</v>
      </c>
    </row>
    <row r="13" spans="1:3" s="267" customFormat="1" ht="12" customHeight="1">
      <c r="A13" s="266" t="s">
        <v>18</v>
      </c>
      <c r="B13" s="20" t="s">
        <v>413</v>
      </c>
      <c r="C13" s="21"/>
    </row>
    <row r="14" spans="1:3" s="265" customFormat="1" ht="12" customHeight="1">
      <c r="A14" s="268" t="s">
        <v>20</v>
      </c>
      <c r="B14" s="27" t="s">
        <v>21</v>
      </c>
      <c r="C14" s="21"/>
    </row>
    <row r="15" spans="1:3" s="265" customFormat="1" ht="12" customHeight="1">
      <c r="A15" s="44" t="s">
        <v>22</v>
      </c>
      <c r="B15" s="25" t="s">
        <v>23</v>
      </c>
      <c r="C15" s="14">
        <f>+C16+C17+C18+C19+C20</f>
        <v>6135</v>
      </c>
    </row>
    <row r="16" spans="1:3" s="265" customFormat="1" ht="12" customHeight="1">
      <c r="A16" s="264" t="s">
        <v>24</v>
      </c>
      <c r="B16" s="17" t="s">
        <v>25</v>
      </c>
      <c r="C16" s="18"/>
    </row>
    <row r="17" spans="1:3" s="265" customFormat="1" ht="12" customHeight="1">
      <c r="A17" s="266" t="s">
        <v>26</v>
      </c>
      <c r="B17" s="20" t="s">
        <v>27</v>
      </c>
      <c r="C17" s="21">
        <v>6135</v>
      </c>
    </row>
    <row r="18" spans="1:3" s="265" customFormat="1" ht="12" customHeight="1">
      <c r="A18" s="266" t="s">
        <v>28</v>
      </c>
      <c r="B18" s="20" t="s">
        <v>29</v>
      </c>
      <c r="C18" s="21"/>
    </row>
    <row r="19" spans="1:3" s="265" customFormat="1" ht="12" customHeight="1">
      <c r="A19" s="266" t="s">
        <v>30</v>
      </c>
      <c r="B19" s="20" t="s">
        <v>31</v>
      </c>
      <c r="C19" s="21"/>
    </row>
    <row r="20" spans="1:3" s="265" customFormat="1" ht="12" customHeight="1">
      <c r="A20" s="266" t="s">
        <v>32</v>
      </c>
      <c r="B20" s="20" t="s">
        <v>33</v>
      </c>
      <c r="C20" s="21"/>
    </row>
    <row r="21" spans="1:3" s="267" customFormat="1" ht="12" customHeight="1">
      <c r="A21" s="268" t="s">
        <v>34</v>
      </c>
      <c r="B21" s="27" t="s">
        <v>35</v>
      </c>
      <c r="C21" s="26"/>
    </row>
    <row r="22" spans="1:3" s="267" customFormat="1" ht="12" customHeight="1">
      <c r="A22" s="44" t="s">
        <v>36</v>
      </c>
      <c r="B22" s="13" t="s">
        <v>37</v>
      </c>
      <c r="C22" s="14">
        <f>+C23+C24+C25+C26+C27</f>
        <v>24092</v>
      </c>
    </row>
    <row r="23" spans="1:3" s="267" customFormat="1" ht="12" customHeight="1">
      <c r="A23" s="264" t="s">
        <v>38</v>
      </c>
      <c r="B23" s="17" t="s">
        <v>39</v>
      </c>
      <c r="C23" s="18"/>
    </row>
    <row r="24" spans="1:3" s="265" customFormat="1" ht="12" customHeight="1">
      <c r="A24" s="266" t="s">
        <v>40</v>
      </c>
      <c r="B24" s="20" t="s">
        <v>41</v>
      </c>
      <c r="C24" s="21"/>
    </row>
    <row r="25" spans="1:3" s="267" customFormat="1" ht="12" customHeight="1">
      <c r="A25" s="266" t="s">
        <v>42</v>
      </c>
      <c r="B25" s="20" t="s">
        <v>43</v>
      </c>
      <c r="C25" s="21"/>
    </row>
    <row r="26" spans="1:3" s="267" customFormat="1" ht="12" customHeight="1">
      <c r="A26" s="266" t="s">
        <v>44</v>
      </c>
      <c r="B26" s="20" t="s">
        <v>45</v>
      </c>
      <c r="C26" s="21"/>
    </row>
    <row r="27" spans="1:3" s="267" customFormat="1" ht="12" customHeight="1">
      <c r="A27" s="266" t="s">
        <v>46</v>
      </c>
      <c r="B27" s="20" t="s">
        <v>47</v>
      </c>
      <c r="C27" s="21">
        <v>24092</v>
      </c>
    </row>
    <row r="28" spans="1:3" s="267" customFormat="1" ht="12" customHeight="1">
      <c r="A28" s="268" t="s">
        <v>48</v>
      </c>
      <c r="B28" s="27" t="s">
        <v>49</v>
      </c>
      <c r="C28" s="26"/>
    </row>
    <row r="29" spans="1:3" s="267" customFormat="1" ht="12" customHeight="1">
      <c r="A29" s="44" t="s">
        <v>50</v>
      </c>
      <c r="B29" s="13" t="s">
        <v>51</v>
      </c>
      <c r="C29" s="14">
        <f>+C30+C34+C35+C36</f>
        <v>3612</v>
      </c>
    </row>
    <row r="30" spans="1:3" s="267" customFormat="1" ht="12" customHeight="1">
      <c r="A30" s="264" t="s">
        <v>52</v>
      </c>
      <c r="B30" s="17" t="s">
        <v>414</v>
      </c>
      <c r="C30" s="28">
        <f>+C31+C32+C33</f>
        <v>2862</v>
      </c>
    </row>
    <row r="31" spans="1:3" s="267" customFormat="1" ht="12" customHeight="1">
      <c r="A31" s="266" t="s">
        <v>54</v>
      </c>
      <c r="B31" s="20" t="s">
        <v>55</v>
      </c>
      <c r="C31" s="21">
        <v>362</v>
      </c>
    </row>
    <row r="32" spans="1:3" s="267" customFormat="1" ht="12" customHeight="1">
      <c r="A32" s="266" t="s">
        <v>56</v>
      </c>
      <c r="B32" s="20" t="s">
        <v>57</v>
      </c>
      <c r="C32" s="21"/>
    </row>
    <row r="33" spans="1:3" s="267" customFormat="1" ht="12" customHeight="1">
      <c r="A33" s="266" t="s">
        <v>58</v>
      </c>
      <c r="B33" s="20" t="s">
        <v>59</v>
      </c>
      <c r="C33" s="21">
        <v>2500</v>
      </c>
    </row>
    <row r="34" spans="1:3" s="267" customFormat="1" ht="12" customHeight="1">
      <c r="A34" s="266" t="s">
        <v>60</v>
      </c>
      <c r="B34" s="20" t="s">
        <v>61</v>
      </c>
      <c r="C34" s="21">
        <v>700</v>
      </c>
    </row>
    <row r="35" spans="1:3" s="267" customFormat="1" ht="12" customHeight="1">
      <c r="A35" s="266" t="s">
        <v>62</v>
      </c>
      <c r="B35" s="20" t="s">
        <v>63</v>
      </c>
      <c r="C35" s="21"/>
    </row>
    <row r="36" spans="1:3" s="267" customFormat="1" ht="12" customHeight="1">
      <c r="A36" s="268" t="s">
        <v>64</v>
      </c>
      <c r="B36" s="27" t="s">
        <v>65</v>
      </c>
      <c r="C36" s="26">
        <v>50</v>
      </c>
    </row>
    <row r="37" spans="1:3" s="267" customFormat="1" ht="12" customHeight="1">
      <c r="A37" s="44" t="s">
        <v>66</v>
      </c>
      <c r="B37" s="13" t="s">
        <v>67</v>
      </c>
      <c r="C37" s="14">
        <f>SUM(C38:C48)</f>
        <v>3525</v>
      </c>
    </row>
    <row r="38" spans="1:3" s="267" customFormat="1" ht="12" customHeight="1">
      <c r="A38" s="264" t="s">
        <v>68</v>
      </c>
      <c r="B38" s="17" t="s">
        <v>69</v>
      </c>
      <c r="C38" s="18"/>
    </row>
    <row r="39" spans="1:3" s="267" customFormat="1" ht="12" customHeight="1">
      <c r="A39" s="266" t="s">
        <v>70</v>
      </c>
      <c r="B39" s="20" t="s">
        <v>71</v>
      </c>
      <c r="C39" s="21">
        <v>30</v>
      </c>
    </row>
    <row r="40" spans="1:3" s="267" customFormat="1" ht="12" customHeight="1">
      <c r="A40" s="266" t="s">
        <v>72</v>
      </c>
      <c r="B40" s="20" t="s">
        <v>73</v>
      </c>
      <c r="C40" s="21"/>
    </row>
    <row r="41" spans="1:3" s="267" customFormat="1" ht="12" customHeight="1">
      <c r="A41" s="266" t="s">
        <v>74</v>
      </c>
      <c r="B41" s="20" t="s">
        <v>75</v>
      </c>
      <c r="C41" s="21"/>
    </row>
    <row r="42" spans="1:3" s="267" customFormat="1" ht="12" customHeight="1">
      <c r="A42" s="266" t="s">
        <v>76</v>
      </c>
      <c r="B42" s="20" t="s">
        <v>77</v>
      </c>
      <c r="C42" s="21">
        <v>688</v>
      </c>
    </row>
    <row r="43" spans="1:3" s="267" customFormat="1" ht="12" customHeight="1">
      <c r="A43" s="266" t="s">
        <v>78</v>
      </c>
      <c r="B43" s="20" t="s">
        <v>79</v>
      </c>
      <c r="C43" s="21">
        <v>186</v>
      </c>
    </row>
    <row r="44" spans="1:3" s="267" customFormat="1" ht="12" customHeight="1">
      <c r="A44" s="266" t="s">
        <v>80</v>
      </c>
      <c r="B44" s="20" t="s">
        <v>81</v>
      </c>
      <c r="C44" s="21">
        <v>2621</v>
      </c>
    </row>
    <row r="45" spans="1:3" s="267" customFormat="1" ht="12" customHeight="1">
      <c r="A45" s="266" t="s">
        <v>82</v>
      </c>
      <c r="B45" s="20" t="s">
        <v>83</v>
      </c>
      <c r="C45" s="21"/>
    </row>
    <row r="46" spans="1:3" s="267" customFormat="1" ht="12" customHeight="1">
      <c r="A46" s="266" t="s">
        <v>84</v>
      </c>
      <c r="B46" s="20" t="s">
        <v>85</v>
      </c>
      <c r="C46" s="21"/>
    </row>
    <row r="47" spans="1:3" s="267" customFormat="1" ht="12" customHeight="1">
      <c r="A47" s="268" t="s">
        <v>86</v>
      </c>
      <c r="B47" s="27" t="s">
        <v>87</v>
      </c>
      <c r="C47" s="26"/>
    </row>
    <row r="48" spans="1:3" s="267" customFormat="1" ht="12" customHeight="1">
      <c r="A48" s="268" t="s">
        <v>88</v>
      </c>
      <c r="B48" s="27" t="s">
        <v>89</v>
      </c>
      <c r="C48" s="26"/>
    </row>
    <row r="49" spans="1:3" s="267" customFormat="1" ht="12" customHeight="1">
      <c r="A49" s="44" t="s">
        <v>90</v>
      </c>
      <c r="B49" s="13" t="s">
        <v>91</v>
      </c>
      <c r="C49" s="14">
        <f>SUM(C50:C54)</f>
        <v>0</v>
      </c>
    </row>
    <row r="50" spans="1:3" s="267" customFormat="1" ht="12" customHeight="1">
      <c r="A50" s="264" t="s">
        <v>92</v>
      </c>
      <c r="B50" s="17" t="s">
        <v>93</v>
      </c>
      <c r="C50" s="18"/>
    </row>
    <row r="51" spans="1:3" s="267" customFormat="1" ht="12" customHeight="1">
      <c r="A51" s="266" t="s">
        <v>94</v>
      </c>
      <c r="B51" s="20" t="s">
        <v>95</v>
      </c>
      <c r="C51" s="21"/>
    </row>
    <row r="52" spans="1:3" s="267" customFormat="1" ht="12" customHeight="1">
      <c r="A52" s="266" t="s">
        <v>96</v>
      </c>
      <c r="B52" s="20" t="s">
        <v>97</v>
      </c>
      <c r="C52" s="21"/>
    </row>
    <row r="53" spans="1:3" s="267" customFormat="1" ht="12" customHeight="1">
      <c r="A53" s="266" t="s">
        <v>98</v>
      </c>
      <c r="B53" s="20" t="s">
        <v>99</v>
      </c>
      <c r="C53" s="21"/>
    </row>
    <row r="54" spans="1:3" s="267" customFormat="1" ht="12" customHeight="1">
      <c r="A54" s="268" t="s">
        <v>100</v>
      </c>
      <c r="B54" s="27" t="s">
        <v>101</v>
      </c>
      <c r="C54" s="26"/>
    </row>
    <row r="55" spans="1:3" s="267" customFormat="1" ht="12" customHeight="1">
      <c r="A55" s="44" t="s">
        <v>102</v>
      </c>
      <c r="B55" s="13" t="s">
        <v>103</v>
      </c>
      <c r="C55" s="14">
        <f>SUM(C56:C58)</f>
        <v>0</v>
      </c>
    </row>
    <row r="56" spans="1:3" s="267" customFormat="1" ht="12" customHeight="1">
      <c r="A56" s="264" t="s">
        <v>104</v>
      </c>
      <c r="B56" s="17" t="s">
        <v>105</v>
      </c>
      <c r="C56" s="18"/>
    </row>
    <row r="57" spans="1:3" s="267" customFormat="1" ht="12" customHeight="1">
      <c r="A57" s="266" t="s">
        <v>106</v>
      </c>
      <c r="B57" s="20" t="s">
        <v>107</v>
      </c>
      <c r="C57" s="21"/>
    </row>
    <row r="58" spans="1:3" s="267" customFormat="1" ht="12" customHeight="1">
      <c r="A58" s="266" t="s">
        <v>108</v>
      </c>
      <c r="B58" s="20" t="s">
        <v>109</v>
      </c>
      <c r="C58" s="21"/>
    </row>
    <row r="59" spans="1:3" s="267" customFormat="1" ht="12" customHeight="1">
      <c r="A59" s="268" t="s">
        <v>110</v>
      </c>
      <c r="B59" s="27" t="s">
        <v>111</v>
      </c>
      <c r="C59" s="26"/>
    </row>
    <row r="60" spans="1:3" s="267" customFormat="1" ht="12" customHeight="1">
      <c r="A60" s="44" t="s">
        <v>112</v>
      </c>
      <c r="B60" s="25" t="s">
        <v>113</v>
      </c>
      <c r="C60" s="14">
        <f>SUM(C61:C63)</f>
        <v>0</v>
      </c>
    </row>
    <row r="61" spans="1:3" s="267" customFormat="1" ht="12" customHeight="1">
      <c r="A61" s="264" t="s">
        <v>114</v>
      </c>
      <c r="B61" s="17" t="s">
        <v>115</v>
      </c>
      <c r="C61" s="21"/>
    </row>
    <row r="62" spans="1:3" s="267" customFormat="1" ht="12" customHeight="1">
      <c r="A62" s="266" t="s">
        <v>116</v>
      </c>
      <c r="B62" s="20" t="s">
        <v>117</v>
      </c>
      <c r="C62" s="21"/>
    </row>
    <row r="63" spans="1:3" s="267" customFormat="1" ht="12" customHeight="1">
      <c r="A63" s="266" t="s">
        <v>118</v>
      </c>
      <c r="B63" s="20" t="s">
        <v>119</v>
      </c>
      <c r="C63" s="21"/>
    </row>
    <row r="64" spans="1:3" s="267" customFormat="1" ht="12" customHeight="1">
      <c r="A64" s="268" t="s">
        <v>120</v>
      </c>
      <c r="B64" s="27" t="s">
        <v>121</v>
      </c>
      <c r="C64" s="21"/>
    </row>
    <row r="65" spans="1:3" s="267" customFormat="1" ht="12" customHeight="1">
      <c r="A65" s="44" t="s">
        <v>259</v>
      </c>
      <c r="B65" s="13" t="s">
        <v>123</v>
      </c>
      <c r="C65" s="14">
        <f>+C8+C15+C22+C29+C37+C49+C55+C60</f>
        <v>66019</v>
      </c>
    </row>
    <row r="66" spans="1:3" s="267" customFormat="1" ht="12" customHeight="1">
      <c r="A66" s="269" t="s">
        <v>415</v>
      </c>
      <c r="B66" s="25" t="s">
        <v>125</v>
      </c>
      <c r="C66" s="14">
        <f>SUM(C67:C69)</f>
        <v>0</v>
      </c>
    </row>
    <row r="67" spans="1:3" s="267" customFormat="1" ht="12" customHeight="1">
      <c r="A67" s="264" t="s">
        <v>126</v>
      </c>
      <c r="B67" s="17" t="s">
        <v>127</v>
      </c>
      <c r="C67" s="21"/>
    </row>
    <row r="68" spans="1:3" s="267" customFormat="1" ht="12" customHeight="1">
      <c r="A68" s="266" t="s">
        <v>128</v>
      </c>
      <c r="B68" s="20" t="s">
        <v>129</v>
      </c>
      <c r="C68" s="21"/>
    </row>
    <row r="69" spans="1:3" s="267" customFormat="1" ht="12" customHeight="1">
      <c r="A69" s="268" t="s">
        <v>130</v>
      </c>
      <c r="B69" s="270" t="s">
        <v>416</v>
      </c>
      <c r="C69" s="21"/>
    </row>
    <row r="70" spans="1:3" s="267" customFormat="1" ht="12" customHeight="1">
      <c r="A70" s="269" t="s">
        <v>132</v>
      </c>
      <c r="B70" s="25" t="s">
        <v>133</v>
      </c>
      <c r="C70" s="14">
        <f>SUM(C71:C74)</f>
        <v>0</v>
      </c>
    </row>
    <row r="71" spans="1:3" s="267" customFormat="1" ht="12" customHeight="1">
      <c r="A71" s="264" t="s">
        <v>134</v>
      </c>
      <c r="B71" s="17" t="s">
        <v>135</v>
      </c>
      <c r="C71" s="21"/>
    </row>
    <row r="72" spans="1:3" s="267" customFormat="1" ht="12" customHeight="1">
      <c r="A72" s="266" t="s">
        <v>136</v>
      </c>
      <c r="B72" s="20" t="s">
        <v>137</v>
      </c>
      <c r="C72" s="21"/>
    </row>
    <row r="73" spans="1:3" s="267" customFormat="1" ht="12" customHeight="1">
      <c r="A73" s="266" t="s">
        <v>138</v>
      </c>
      <c r="B73" s="20" t="s">
        <v>139</v>
      </c>
      <c r="C73" s="21"/>
    </row>
    <row r="74" spans="1:3" s="267" customFormat="1" ht="12" customHeight="1">
      <c r="A74" s="268" t="s">
        <v>140</v>
      </c>
      <c r="B74" s="27" t="s">
        <v>141</v>
      </c>
      <c r="C74" s="21"/>
    </row>
    <row r="75" spans="1:3" s="267" customFormat="1" ht="12" customHeight="1">
      <c r="A75" s="269" t="s">
        <v>142</v>
      </c>
      <c r="B75" s="25" t="s">
        <v>143</v>
      </c>
      <c r="C75" s="14">
        <f>SUM(C76:C77)</f>
        <v>2487</v>
      </c>
    </row>
    <row r="76" spans="1:3" s="267" customFormat="1" ht="12" customHeight="1">
      <c r="A76" s="264" t="s">
        <v>144</v>
      </c>
      <c r="B76" s="17" t="s">
        <v>145</v>
      </c>
      <c r="C76" s="21">
        <v>2487</v>
      </c>
    </row>
    <row r="77" spans="1:3" s="267" customFormat="1" ht="12" customHeight="1">
      <c r="A77" s="268" t="s">
        <v>146</v>
      </c>
      <c r="B77" s="27" t="s">
        <v>147</v>
      </c>
      <c r="C77" s="21"/>
    </row>
    <row r="78" spans="1:3" s="265" customFormat="1" ht="12" customHeight="1">
      <c r="A78" s="269" t="s">
        <v>148</v>
      </c>
      <c r="B78" s="25" t="s">
        <v>149</v>
      </c>
      <c r="C78" s="14">
        <f>SUM(C79:C81)</f>
        <v>0</v>
      </c>
    </row>
    <row r="79" spans="1:3" s="267" customFormat="1" ht="12" customHeight="1">
      <c r="A79" s="264" t="s">
        <v>150</v>
      </c>
      <c r="B79" s="17" t="s">
        <v>151</v>
      </c>
      <c r="C79" s="21"/>
    </row>
    <row r="80" spans="1:3" s="267" customFormat="1" ht="12" customHeight="1">
      <c r="A80" s="266" t="s">
        <v>152</v>
      </c>
      <c r="B80" s="20" t="s">
        <v>153</v>
      </c>
      <c r="C80" s="21"/>
    </row>
    <row r="81" spans="1:3" s="267" customFormat="1" ht="12" customHeight="1">
      <c r="A81" s="268" t="s">
        <v>154</v>
      </c>
      <c r="B81" s="27" t="s">
        <v>155</v>
      </c>
      <c r="C81" s="21"/>
    </row>
    <row r="82" spans="1:3" s="267" customFormat="1" ht="12" customHeight="1">
      <c r="A82" s="269" t="s">
        <v>156</v>
      </c>
      <c r="B82" s="25" t="s">
        <v>157</v>
      </c>
      <c r="C82" s="14">
        <f>SUM(C83:C86)</f>
        <v>0</v>
      </c>
    </row>
    <row r="83" spans="1:3" s="267" customFormat="1" ht="12" customHeight="1">
      <c r="A83" s="271" t="s">
        <v>158</v>
      </c>
      <c r="B83" s="17" t="s">
        <v>159</v>
      </c>
      <c r="C83" s="21"/>
    </row>
    <row r="84" spans="1:3" s="267" customFormat="1" ht="12" customHeight="1">
      <c r="A84" s="272" t="s">
        <v>160</v>
      </c>
      <c r="B84" s="20" t="s">
        <v>161</v>
      </c>
      <c r="C84" s="21"/>
    </row>
    <row r="85" spans="1:3" s="267" customFormat="1" ht="12" customHeight="1">
      <c r="A85" s="272" t="s">
        <v>162</v>
      </c>
      <c r="B85" s="20" t="s">
        <v>163</v>
      </c>
      <c r="C85" s="21"/>
    </row>
    <row r="86" spans="1:3" s="265" customFormat="1" ht="12" customHeight="1">
      <c r="A86" s="273" t="s">
        <v>164</v>
      </c>
      <c r="B86" s="27" t="s">
        <v>165</v>
      </c>
      <c r="C86" s="21"/>
    </row>
    <row r="87" spans="1:3" s="265" customFormat="1" ht="12" customHeight="1">
      <c r="A87" s="269" t="s">
        <v>166</v>
      </c>
      <c r="B87" s="25" t="s">
        <v>167</v>
      </c>
      <c r="C87" s="35"/>
    </row>
    <row r="88" spans="1:3" s="265" customFormat="1" ht="12" customHeight="1">
      <c r="A88" s="269" t="s">
        <v>417</v>
      </c>
      <c r="B88" s="25" t="s">
        <v>169</v>
      </c>
      <c r="C88" s="35"/>
    </row>
    <row r="89" spans="1:3" s="265" customFormat="1" ht="12" customHeight="1">
      <c r="A89" s="269" t="s">
        <v>418</v>
      </c>
      <c r="B89" s="36" t="s">
        <v>171</v>
      </c>
      <c r="C89" s="14">
        <f>+C66+C70+C75+C78+C82+C88+C87</f>
        <v>2487</v>
      </c>
    </row>
    <row r="90" spans="1:3" s="265" customFormat="1" ht="12" customHeight="1">
      <c r="A90" s="274" t="s">
        <v>419</v>
      </c>
      <c r="B90" s="38" t="s">
        <v>420</v>
      </c>
      <c r="C90" s="14">
        <f>+C65+C89</f>
        <v>68506</v>
      </c>
    </row>
    <row r="91" spans="1:3" s="267" customFormat="1" ht="15" customHeight="1">
      <c r="A91" s="275"/>
      <c r="B91" s="276"/>
      <c r="C91" s="277"/>
    </row>
    <row r="92" spans="1:3" s="260" customFormat="1" ht="16.5" customHeight="1">
      <c r="A92" s="278"/>
      <c r="B92" s="279" t="s">
        <v>272</v>
      </c>
      <c r="C92" s="280"/>
    </row>
    <row r="93" spans="1:3" s="281" customFormat="1" ht="12" customHeight="1">
      <c r="A93" s="8" t="s">
        <v>8</v>
      </c>
      <c r="B93" s="48" t="s">
        <v>421</v>
      </c>
      <c r="C93" s="49">
        <f>+C94+C95+C96+C97+C98+C111</f>
        <v>28318</v>
      </c>
    </row>
    <row r="94" spans="1:3" ht="12" customHeight="1">
      <c r="A94" s="282" t="s">
        <v>10</v>
      </c>
      <c r="B94" s="51" t="s">
        <v>178</v>
      </c>
      <c r="C94" s="52">
        <v>10263</v>
      </c>
    </row>
    <row r="95" spans="1:3" ht="12" customHeight="1">
      <c r="A95" s="266" t="s">
        <v>12</v>
      </c>
      <c r="B95" s="53" t="s">
        <v>179</v>
      </c>
      <c r="C95" s="21">
        <v>2287</v>
      </c>
    </row>
    <row r="96" spans="1:3" ht="12" customHeight="1">
      <c r="A96" s="266" t="s">
        <v>14</v>
      </c>
      <c r="B96" s="53" t="s">
        <v>180</v>
      </c>
      <c r="C96" s="26">
        <v>10295</v>
      </c>
    </row>
    <row r="97" spans="1:3" ht="12" customHeight="1">
      <c r="A97" s="266" t="s">
        <v>16</v>
      </c>
      <c r="B97" s="54" t="s">
        <v>181</v>
      </c>
      <c r="C97" s="26">
        <v>3723</v>
      </c>
    </row>
    <row r="98" spans="1:3" ht="12" customHeight="1">
      <c r="A98" s="266" t="s">
        <v>182</v>
      </c>
      <c r="B98" s="55" t="s">
        <v>183</v>
      </c>
      <c r="C98" s="26">
        <v>1750</v>
      </c>
    </row>
    <row r="99" spans="1:3" ht="12" customHeight="1">
      <c r="A99" s="266" t="s">
        <v>20</v>
      </c>
      <c r="B99" s="53" t="s">
        <v>422</v>
      </c>
      <c r="C99" s="26"/>
    </row>
    <row r="100" spans="1:3" ht="12" customHeight="1">
      <c r="A100" s="266" t="s">
        <v>185</v>
      </c>
      <c r="B100" s="57" t="s">
        <v>186</v>
      </c>
      <c r="C100" s="26"/>
    </row>
    <row r="101" spans="1:3" ht="12" customHeight="1">
      <c r="A101" s="266" t="s">
        <v>187</v>
      </c>
      <c r="B101" s="57" t="s">
        <v>188</v>
      </c>
      <c r="C101" s="26"/>
    </row>
    <row r="102" spans="1:3" ht="12" customHeight="1">
      <c r="A102" s="266" t="s">
        <v>189</v>
      </c>
      <c r="B102" s="57" t="s">
        <v>190</v>
      </c>
      <c r="C102" s="26"/>
    </row>
    <row r="103" spans="1:3" ht="12" customHeight="1">
      <c r="A103" s="266" t="s">
        <v>191</v>
      </c>
      <c r="B103" s="58" t="s">
        <v>192</v>
      </c>
      <c r="C103" s="26"/>
    </row>
    <row r="104" spans="1:3" ht="12" customHeight="1">
      <c r="A104" s="266" t="s">
        <v>193</v>
      </c>
      <c r="B104" s="58" t="s">
        <v>194</v>
      </c>
      <c r="C104" s="26"/>
    </row>
    <row r="105" spans="1:3" ht="12" customHeight="1">
      <c r="A105" s="266" t="s">
        <v>195</v>
      </c>
      <c r="B105" s="57" t="s">
        <v>196</v>
      </c>
      <c r="C105" s="26">
        <v>1750</v>
      </c>
    </row>
    <row r="106" spans="1:3" ht="12" customHeight="1">
      <c r="A106" s="266" t="s">
        <v>197</v>
      </c>
      <c r="B106" s="57" t="s">
        <v>198</v>
      </c>
      <c r="C106" s="26"/>
    </row>
    <row r="107" spans="1:3" ht="12" customHeight="1">
      <c r="A107" s="266" t="s">
        <v>199</v>
      </c>
      <c r="B107" s="58" t="s">
        <v>200</v>
      </c>
      <c r="C107" s="26"/>
    </row>
    <row r="108" spans="1:3" ht="12" customHeight="1">
      <c r="A108" s="283" t="s">
        <v>201</v>
      </c>
      <c r="B108" s="56" t="s">
        <v>202</v>
      </c>
      <c r="C108" s="26"/>
    </row>
    <row r="109" spans="1:3" ht="12" customHeight="1">
      <c r="A109" s="266" t="s">
        <v>203</v>
      </c>
      <c r="B109" s="56" t="s">
        <v>204</v>
      </c>
      <c r="C109" s="26"/>
    </row>
    <row r="110" spans="1:3" ht="12" customHeight="1">
      <c r="A110" s="266" t="s">
        <v>205</v>
      </c>
      <c r="B110" s="58" t="s">
        <v>206</v>
      </c>
      <c r="C110" s="21"/>
    </row>
    <row r="111" spans="1:3" ht="12" customHeight="1">
      <c r="A111" s="266" t="s">
        <v>207</v>
      </c>
      <c r="B111" s="54" t="s">
        <v>208</v>
      </c>
      <c r="C111" s="21"/>
    </row>
    <row r="112" spans="1:3" ht="12" customHeight="1">
      <c r="A112" s="268" t="s">
        <v>209</v>
      </c>
      <c r="B112" s="53" t="s">
        <v>423</v>
      </c>
      <c r="C112" s="26"/>
    </row>
    <row r="113" spans="1:3" ht="12" customHeight="1">
      <c r="A113" s="284" t="s">
        <v>211</v>
      </c>
      <c r="B113" s="285" t="s">
        <v>424</v>
      </c>
      <c r="C113" s="62"/>
    </row>
    <row r="114" spans="1:3" ht="12" customHeight="1">
      <c r="A114" s="44" t="s">
        <v>22</v>
      </c>
      <c r="B114" s="79" t="s">
        <v>213</v>
      </c>
      <c r="C114" s="14">
        <f>+C115+C117+C119</f>
        <v>480</v>
      </c>
    </row>
    <row r="115" spans="1:3" ht="12" customHeight="1">
      <c r="A115" s="264" t="s">
        <v>24</v>
      </c>
      <c r="B115" s="53" t="s">
        <v>214</v>
      </c>
      <c r="C115" s="18">
        <v>300</v>
      </c>
    </row>
    <row r="116" spans="1:3" ht="12" customHeight="1">
      <c r="A116" s="264" t="s">
        <v>26</v>
      </c>
      <c r="B116" s="66" t="s">
        <v>215</v>
      </c>
      <c r="C116" s="18"/>
    </row>
    <row r="117" spans="1:3" ht="12" customHeight="1">
      <c r="A117" s="264" t="s">
        <v>28</v>
      </c>
      <c r="B117" s="66" t="s">
        <v>216</v>
      </c>
      <c r="C117" s="21">
        <v>180</v>
      </c>
    </row>
    <row r="118" spans="1:3" ht="12" customHeight="1">
      <c r="A118" s="264" t="s">
        <v>30</v>
      </c>
      <c r="B118" s="66" t="s">
        <v>217</v>
      </c>
      <c r="C118" s="67"/>
    </row>
    <row r="119" spans="1:3" ht="12" customHeight="1">
      <c r="A119" s="264" t="s">
        <v>32</v>
      </c>
      <c r="B119" s="24" t="s">
        <v>218</v>
      </c>
      <c r="C119" s="67"/>
    </row>
    <row r="120" spans="1:3" ht="12" customHeight="1">
      <c r="A120" s="264" t="s">
        <v>34</v>
      </c>
      <c r="B120" s="22" t="s">
        <v>219</v>
      </c>
      <c r="C120" s="67"/>
    </row>
    <row r="121" spans="1:3" ht="12" customHeight="1">
      <c r="A121" s="264" t="s">
        <v>220</v>
      </c>
      <c r="B121" s="68" t="s">
        <v>221</v>
      </c>
      <c r="C121" s="67"/>
    </row>
    <row r="122" spans="1:3" ht="12" customHeight="1">
      <c r="A122" s="264" t="s">
        <v>222</v>
      </c>
      <c r="B122" s="58" t="s">
        <v>194</v>
      </c>
      <c r="C122" s="67"/>
    </row>
    <row r="123" spans="1:3" ht="12" customHeight="1">
      <c r="A123" s="264" t="s">
        <v>223</v>
      </c>
      <c r="B123" s="58" t="s">
        <v>224</v>
      </c>
      <c r="C123" s="67"/>
    </row>
    <row r="124" spans="1:3" ht="12" customHeight="1">
      <c r="A124" s="264" t="s">
        <v>225</v>
      </c>
      <c r="B124" s="58" t="s">
        <v>226</v>
      </c>
      <c r="C124" s="67"/>
    </row>
    <row r="125" spans="1:3" ht="12" customHeight="1">
      <c r="A125" s="264" t="s">
        <v>227</v>
      </c>
      <c r="B125" s="58" t="s">
        <v>200</v>
      </c>
      <c r="C125" s="67"/>
    </row>
    <row r="126" spans="1:3" ht="12" customHeight="1">
      <c r="A126" s="264" t="s">
        <v>228</v>
      </c>
      <c r="B126" s="58" t="s">
        <v>229</v>
      </c>
      <c r="C126" s="67"/>
    </row>
    <row r="127" spans="1:3" ht="12" customHeight="1">
      <c r="A127" s="283" t="s">
        <v>230</v>
      </c>
      <c r="B127" s="58" t="s">
        <v>231</v>
      </c>
      <c r="C127" s="69"/>
    </row>
    <row r="128" spans="1:3" ht="12" customHeight="1">
      <c r="A128" s="44" t="s">
        <v>36</v>
      </c>
      <c r="B128" s="13" t="s">
        <v>232</v>
      </c>
      <c r="C128" s="14">
        <f>+C93+C114</f>
        <v>28798</v>
      </c>
    </row>
    <row r="129" spans="1:3" ht="12" customHeight="1">
      <c r="A129" s="44" t="s">
        <v>233</v>
      </c>
      <c r="B129" s="13" t="s">
        <v>234</v>
      </c>
      <c r="C129" s="14">
        <f>+C130+C131+C132</f>
        <v>16537</v>
      </c>
    </row>
    <row r="130" spans="1:3" s="281" customFormat="1" ht="12" customHeight="1">
      <c r="A130" s="264" t="s">
        <v>52</v>
      </c>
      <c r="B130" s="70" t="s">
        <v>425</v>
      </c>
      <c r="C130" s="67"/>
    </row>
    <row r="131" spans="1:3" ht="12" customHeight="1">
      <c r="A131" s="264" t="s">
        <v>60</v>
      </c>
      <c r="B131" s="70" t="s">
        <v>236</v>
      </c>
      <c r="C131" s="67"/>
    </row>
    <row r="132" spans="1:3" ht="12" customHeight="1">
      <c r="A132" s="283" t="s">
        <v>62</v>
      </c>
      <c r="B132" s="71" t="s">
        <v>426</v>
      </c>
      <c r="C132" s="67">
        <v>16537</v>
      </c>
    </row>
    <row r="133" spans="1:3" ht="12" customHeight="1">
      <c r="A133" s="44" t="s">
        <v>66</v>
      </c>
      <c r="B133" s="13" t="s">
        <v>238</v>
      </c>
      <c r="C133" s="14">
        <f>+C134+C135+C136+C137+C138+C139</f>
        <v>10835</v>
      </c>
    </row>
    <row r="134" spans="1:3" ht="12" customHeight="1">
      <c r="A134" s="264" t="s">
        <v>68</v>
      </c>
      <c r="B134" s="70" t="s">
        <v>239</v>
      </c>
      <c r="C134" s="67">
        <v>10835</v>
      </c>
    </row>
    <row r="135" spans="1:3" ht="12" customHeight="1">
      <c r="A135" s="264" t="s">
        <v>70</v>
      </c>
      <c r="B135" s="70" t="s">
        <v>240</v>
      </c>
      <c r="C135" s="67"/>
    </row>
    <row r="136" spans="1:3" ht="12" customHeight="1">
      <c r="A136" s="264" t="s">
        <v>72</v>
      </c>
      <c r="B136" s="70" t="s">
        <v>241</v>
      </c>
      <c r="C136" s="67"/>
    </row>
    <row r="137" spans="1:3" ht="12" customHeight="1">
      <c r="A137" s="264" t="s">
        <v>74</v>
      </c>
      <c r="B137" s="70" t="s">
        <v>427</v>
      </c>
      <c r="C137" s="67"/>
    </row>
    <row r="138" spans="1:3" ht="12" customHeight="1">
      <c r="A138" s="264" t="s">
        <v>76</v>
      </c>
      <c r="B138" s="70" t="s">
        <v>243</v>
      </c>
      <c r="C138" s="67"/>
    </row>
    <row r="139" spans="1:3" s="281" customFormat="1" ht="12" customHeight="1">
      <c r="A139" s="283" t="s">
        <v>78</v>
      </c>
      <c r="B139" s="71" t="s">
        <v>244</v>
      </c>
      <c r="C139" s="67"/>
    </row>
    <row r="140" spans="1:11" ht="12" customHeight="1">
      <c r="A140" s="44" t="s">
        <v>90</v>
      </c>
      <c r="B140" s="13" t="s">
        <v>428</v>
      </c>
      <c r="C140" s="14">
        <f>+C141+C142+C144+C145+C143</f>
        <v>12336</v>
      </c>
      <c r="K140" s="286"/>
    </row>
    <row r="141" spans="1:3" ht="12.75">
      <c r="A141" s="264" t="s">
        <v>92</v>
      </c>
      <c r="B141" s="70" t="s">
        <v>246</v>
      </c>
      <c r="C141" s="67"/>
    </row>
    <row r="142" spans="1:3" ht="12" customHeight="1">
      <c r="A142" s="264" t="s">
        <v>94</v>
      </c>
      <c r="B142" s="70" t="s">
        <v>247</v>
      </c>
      <c r="C142" s="67"/>
    </row>
    <row r="143" spans="1:3" s="281" customFormat="1" ht="12" customHeight="1">
      <c r="A143" s="264" t="s">
        <v>96</v>
      </c>
      <c r="B143" s="70" t="s">
        <v>429</v>
      </c>
      <c r="C143" s="67">
        <v>12336</v>
      </c>
    </row>
    <row r="144" spans="1:3" s="281" customFormat="1" ht="12" customHeight="1">
      <c r="A144" s="264" t="s">
        <v>98</v>
      </c>
      <c r="B144" s="70" t="s">
        <v>248</v>
      </c>
      <c r="C144" s="67"/>
    </row>
    <row r="145" spans="1:3" s="281" customFormat="1" ht="12" customHeight="1">
      <c r="A145" s="283" t="s">
        <v>100</v>
      </c>
      <c r="B145" s="71" t="s">
        <v>249</v>
      </c>
      <c r="C145" s="67"/>
    </row>
    <row r="146" spans="1:3" s="281" customFormat="1" ht="12" customHeight="1">
      <c r="A146" s="44" t="s">
        <v>250</v>
      </c>
      <c r="B146" s="13" t="s">
        <v>251</v>
      </c>
      <c r="C146" s="72">
        <f>+C147+C148+C149+C150+C151</f>
        <v>0</v>
      </c>
    </row>
    <row r="147" spans="1:3" s="281" customFormat="1" ht="12" customHeight="1">
      <c r="A147" s="264" t="s">
        <v>104</v>
      </c>
      <c r="B147" s="70" t="s">
        <v>252</v>
      </c>
      <c r="C147" s="67"/>
    </row>
    <row r="148" spans="1:3" s="281" customFormat="1" ht="12" customHeight="1">
      <c r="A148" s="264" t="s">
        <v>106</v>
      </c>
      <c r="B148" s="70" t="s">
        <v>253</v>
      </c>
      <c r="C148" s="67"/>
    </row>
    <row r="149" spans="1:3" s="281" customFormat="1" ht="12" customHeight="1">
      <c r="A149" s="264" t="s">
        <v>108</v>
      </c>
      <c r="B149" s="70" t="s">
        <v>254</v>
      </c>
      <c r="C149" s="67"/>
    </row>
    <row r="150" spans="1:3" ht="12.75" customHeight="1">
      <c r="A150" s="264" t="s">
        <v>110</v>
      </c>
      <c r="B150" s="70" t="s">
        <v>430</v>
      </c>
      <c r="C150" s="67"/>
    </row>
    <row r="151" spans="1:3" ht="12.75" customHeight="1">
      <c r="A151" s="283" t="s">
        <v>256</v>
      </c>
      <c r="B151" s="71" t="s">
        <v>257</v>
      </c>
      <c r="C151" s="69"/>
    </row>
    <row r="152" spans="1:3" ht="12.75" customHeight="1">
      <c r="A152" s="287" t="s">
        <v>112</v>
      </c>
      <c r="B152" s="13" t="s">
        <v>258</v>
      </c>
      <c r="C152" s="72"/>
    </row>
    <row r="153" spans="1:3" ht="12" customHeight="1">
      <c r="A153" s="287" t="s">
        <v>259</v>
      </c>
      <c r="B153" s="13" t="s">
        <v>260</v>
      </c>
      <c r="C153" s="72"/>
    </row>
    <row r="154" spans="1:3" ht="15" customHeight="1">
      <c r="A154" s="44" t="s">
        <v>261</v>
      </c>
      <c r="B154" s="13" t="s">
        <v>262</v>
      </c>
      <c r="C154" s="74">
        <f>+C129+C133+C140+C146+C152+C153</f>
        <v>39708</v>
      </c>
    </row>
    <row r="155" spans="1:3" ht="12.75">
      <c r="A155" s="288" t="s">
        <v>263</v>
      </c>
      <c r="B155" s="78" t="s">
        <v>264</v>
      </c>
      <c r="C155" s="74">
        <f>+C128+C154</f>
        <v>68506</v>
      </c>
    </row>
    <row r="156" ht="15" customHeight="1"/>
    <row r="157" spans="1:3" ht="14.25" customHeight="1">
      <c r="A157" s="289" t="s">
        <v>431</v>
      </c>
      <c r="B157" s="290"/>
      <c r="C157" s="291"/>
    </row>
    <row r="158" spans="1:3" ht="12.75">
      <c r="A158" s="289" t="s">
        <v>432</v>
      </c>
      <c r="B158" s="290"/>
      <c r="C158" s="291"/>
    </row>
  </sheetData>
  <sheetProtection sheet="1" formatCells="0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  <rowBreaks count="1" manualBreakCount="1"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158"/>
  <sheetViews>
    <sheetView zoomScale="130" zoomScaleNormal="130" zoomScaleSheetLayoutView="85" zoomScalePageLayoutView="0" workbookViewId="0" topLeftCell="A1">
      <selection activeCell="C2" sqref="C2"/>
    </sheetView>
  </sheetViews>
  <sheetFormatPr defaultColWidth="9.00390625" defaultRowHeight="12.75"/>
  <cols>
    <col min="1" max="1" width="19.50390625" style="236" customWidth="1"/>
    <col min="2" max="2" width="72.00390625" style="237" customWidth="1"/>
    <col min="3" max="3" width="25.00390625" style="238" customWidth="1"/>
    <col min="4" max="16384" width="9.375" style="239" customWidth="1"/>
  </cols>
  <sheetData>
    <row r="1" spans="1:3" s="243" customFormat="1" ht="16.5" customHeight="1">
      <c r="A1" s="240"/>
      <c r="B1" s="241"/>
      <c r="C1" s="242" t="s">
        <v>495</v>
      </c>
    </row>
    <row r="2" spans="1:3" s="247" customFormat="1" ht="21" customHeight="1">
      <c r="A2" s="244" t="s">
        <v>273</v>
      </c>
      <c r="B2" s="245" t="s">
        <v>406</v>
      </c>
      <c r="C2" s="246" t="s">
        <v>407</v>
      </c>
    </row>
    <row r="3" spans="1:3" s="247" customFormat="1" ht="15.75">
      <c r="A3" s="248" t="s">
        <v>408</v>
      </c>
      <c r="B3" s="249" t="s">
        <v>435</v>
      </c>
      <c r="C3" s="250" t="s">
        <v>436</v>
      </c>
    </row>
    <row r="4" spans="1:3" s="253" customFormat="1" ht="15.75" customHeight="1">
      <c r="A4" s="251"/>
      <c r="B4" s="251"/>
      <c r="C4" s="252" t="s">
        <v>357</v>
      </c>
    </row>
    <row r="5" spans="1:3" ht="12.75">
      <c r="A5" s="254" t="s">
        <v>410</v>
      </c>
      <c r="B5" s="255" t="s">
        <v>411</v>
      </c>
      <c r="C5" s="256" t="s">
        <v>412</v>
      </c>
    </row>
    <row r="6" spans="1:3" s="260" customFormat="1" ht="12.75" customHeight="1">
      <c r="A6" s="257" t="s">
        <v>5</v>
      </c>
      <c r="B6" s="258" t="s">
        <v>6</v>
      </c>
      <c r="C6" s="259" t="s">
        <v>7</v>
      </c>
    </row>
    <row r="7" spans="1:3" s="260" customFormat="1" ht="15.75" customHeight="1">
      <c r="A7" s="261"/>
      <c r="B7" s="262" t="s">
        <v>271</v>
      </c>
      <c r="C7" s="263"/>
    </row>
    <row r="8" spans="1:3" s="260" customFormat="1" ht="12" customHeight="1">
      <c r="A8" s="44" t="s">
        <v>8</v>
      </c>
      <c r="B8" s="13" t="s">
        <v>9</v>
      </c>
      <c r="C8" s="14">
        <f>+C9+C10+C11+C12+C13+C14</f>
        <v>0</v>
      </c>
    </row>
    <row r="9" spans="1:3" s="265" customFormat="1" ht="12" customHeight="1">
      <c r="A9" s="264" t="s">
        <v>10</v>
      </c>
      <c r="B9" s="17" t="s">
        <v>11</v>
      </c>
      <c r="C9" s="18"/>
    </row>
    <row r="10" spans="1:3" s="267" customFormat="1" ht="12" customHeight="1">
      <c r="A10" s="266" t="s">
        <v>12</v>
      </c>
      <c r="B10" s="20" t="s">
        <v>13</v>
      </c>
      <c r="C10" s="21"/>
    </row>
    <row r="11" spans="1:3" s="267" customFormat="1" ht="12" customHeight="1">
      <c r="A11" s="266" t="s">
        <v>14</v>
      </c>
      <c r="B11" s="20" t="s">
        <v>15</v>
      </c>
      <c r="C11" s="21"/>
    </row>
    <row r="12" spans="1:3" s="267" customFormat="1" ht="12" customHeight="1">
      <c r="A12" s="266" t="s">
        <v>16</v>
      </c>
      <c r="B12" s="20" t="s">
        <v>17</v>
      </c>
      <c r="C12" s="21"/>
    </row>
    <row r="13" spans="1:3" s="267" customFormat="1" ht="12" customHeight="1">
      <c r="A13" s="266" t="s">
        <v>18</v>
      </c>
      <c r="B13" s="20" t="s">
        <v>413</v>
      </c>
      <c r="C13" s="21"/>
    </row>
    <row r="14" spans="1:3" s="265" customFormat="1" ht="12" customHeight="1">
      <c r="A14" s="268" t="s">
        <v>20</v>
      </c>
      <c r="B14" s="27" t="s">
        <v>21</v>
      </c>
      <c r="C14" s="21"/>
    </row>
    <row r="15" spans="1:3" s="265" customFormat="1" ht="12" customHeight="1">
      <c r="A15" s="44" t="s">
        <v>22</v>
      </c>
      <c r="B15" s="25" t="s">
        <v>23</v>
      </c>
      <c r="C15" s="14">
        <f>+C16+C17+C18+C19+C20</f>
        <v>0</v>
      </c>
    </row>
    <row r="16" spans="1:3" s="265" customFormat="1" ht="12" customHeight="1">
      <c r="A16" s="264" t="s">
        <v>24</v>
      </c>
      <c r="B16" s="17" t="s">
        <v>25</v>
      </c>
      <c r="C16" s="18"/>
    </row>
    <row r="17" spans="1:3" s="265" customFormat="1" ht="12" customHeight="1">
      <c r="A17" s="266" t="s">
        <v>26</v>
      </c>
      <c r="B17" s="20" t="s">
        <v>27</v>
      </c>
      <c r="C17" s="21"/>
    </row>
    <row r="18" spans="1:3" s="265" customFormat="1" ht="12" customHeight="1">
      <c r="A18" s="266" t="s">
        <v>28</v>
      </c>
      <c r="B18" s="20" t="s">
        <v>29</v>
      </c>
      <c r="C18" s="21"/>
    </row>
    <row r="19" spans="1:3" s="265" customFormat="1" ht="12" customHeight="1">
      <c r="A19" s="266" t="s">
        <v>30</v>
      </c>
      <c r="B19" s="20" t="s">
        <v>31</v>
      </c>
      <c r="C19" s="21"/>
    </row>
    <row r="20" spans="1:3" s="265" customFormat="1" ht="12" customHeight="1">
      <c r="A20" s="266" t="s">
        <v>32</v>
      </c>
      <c r="B20" s="20" t="s">
        <v>33</v>
      </c>
      <c r="C20" s="21"/>
    </row>
    <row r="21" spans="1:3" s="267" customFormat="1" ht="12" customHeight="1">
      <c r="A21" s="268" t="s">
        <v>34</v>
      </c>
      <c r="B21" s="27" t="s">
        <v>35</v>
      </c>
      <c r="C21" s="26"/>
    </row>
    <row r="22" spans="1:3" s="267" customFormat="1" ht="12" customHeight="1">
      <c r="A22" s="44" t="s">
        <v>36</v>
      </c>
      <c r="B22" s="13" t="s">
        <v>37</v>
      </c>
      <c r="C22" s="14">
        <f>+C23+C24+C25+C26+C27</f>
        <v>0</v>
      </c>
    </row>
    <row r="23" spans="1:3" s="267" customFormat="1" ht="12" customHeight="1">
      <c r="A23" s="264" t="s">
        <v>38</v>
      </c>
      <c r="B23" s="17" t="s">
        <v>39</v>
      </c>
      <c r="C23" s="18"/>
    </row>
    <row r="24" spans="1:3" s="265" customFormat="1" ht="12" customHeight="1">
      <c r="A24" s="266" t="s">
        <v>40</v>
      </c>
      <c r="B24" s="20" t="s">
        <v>41</v>
      </c>
      <c r="C24" s="21"/>
    </row>
    <row r="25" spans="1:3" s="267" customFormat="1" ht="12" customHeight="1">
      <c r="A25" s="266" t="s">
        <v>42</v>
      </c>
      <c r="B25" s="20" t="s">
        <v>43</v>
      </c>
      <c r="C25" s="21"/>
    </row>
    <row r="26" spans="1:3" s="267" customFormat="1" ht="12" customHeight="1">
      <c r="A26" s="266" t="s">
        <v>44</v>
      </c>
      <c r="B26" s="20" t="s">
        <v>45</v>
      </c>
      <c r="C26" s="21"/>
    </row>
    <row r="27" spans="1:3" s="267" customFormat="1" ht="12" customHeight="1">
      <c r="A27" s="266" t="s">
        <v>46</v>
      </c>
      <c r="B27" s="20" t="s">
        <v>47</v>
      </c>
      <c r="C27" s="21"/>
    </row>
    <row r="28" spans="1:3" s="267" customFormat="1" ht="12" customHeight="1">
      <c r="A28" s="268" t="s">
        <v>48</v>
      </c>
      <c r="B28" s="27" t="s">
        <v>49</v>
      </c>
      <c r="C28" s="26"/>
    </row>
    <row r="29" spans="1:3" s="267" customFormat="1" ht="12" customHeight="1">
      <c r="A29" s="44" t="s">
        <v>50</v>
      </c>
      <c r="B29" s="13" t="s">
        <v>51</v>
      </c>
      <c r="C29" s="14">
        <f>+C30+C34+C35+C36</f>
        <v>0</v>
      </c>
    </row>
    <row r="30" spans="1:3" s="267" customFormat="1" ht="12" customHeight="1">
      <c r="A30" s="264" t="s">
        <v>52</v>
      </c>
      <c r="B30" s="17" t="s">
        <v>414</v>
      </c>
      <c r="C30" s="28">
        <f>+C31+C32+C33</f>
        <v>0</v>
      </c>
    </row>
    <row r="31" spans="1:3" s="267" customFormat="1" ht="12" customHeight="1">
      <c r="A31" s="266" t="s">
        <v>54</v>
      </c>
      <c r="B31" s="20" t="s">
        <v>55</v>
      </c>
      <c r="C31" s="21"/>
    </row>
    <row r="32" spans="1:3" s="267" customFormat="1" ht="12" customHeight="1">
      <c r="A32" s="266" t="s">
        <v>56</v>
      </c>
      <c r="B32" s="20" t="s">
        <v>57</v>
      </c>
      <c r="C32" s="21"/>
    </row>
    <row r="33" spans="1:3" s="267" customFormat="1" ht="12" customHeight="1">
      <c r="A33" s="266" t="s">
        <v>58</v>
      </c>
      <c r="B33" s="20" t="s">
        <v>59</v>
      </c>
      <c r="C33" s="21"/>
    </row>
    <row r="34" spans="1:3" s="267" customFormat="1" ht="12" customHeight="1">
      <c r="A34" s="266" t="s">
        <v>60</v>
      </c>
      <c r="B34" s="20" t="s">
        <v>61</v>
      </c>
      <c r="C34" s="21"/>
    </row>
    <row r="35" spans="1:3" s="267" customFormat="1" ht="12" customHeight="1">
      <c r="A35" s="266" t="s">
        <v>62</v>
      </c>
      <c r="B35" s="20" t="s">
        <v>63</v>
      </c>
      <c r="C35" s="21"/>
    </row>
    <row r="36" spans="1:3" s="267" customFormat="1" ht="12" customHeight="1">
      <c r="A36" s="268" t="s">
        <v>64</v>
      </c>
      <c r="B36" s="27" t="s">
        <v>65</v>
      </c>
      <c r="C36" s="26"/>
    </row>
    <row r="37" spans="1:3" s="267" customFormat="1" ht="12" customHeight="1">
      <c r="A37" s="44" t="s">
        <v>66</v>
      </c>
      <c r="B37" s="13" t="s">
        <v>67</v>
      </c>
      <c r="C37" s="14">
        <f>SUM(C38:C48)</f>
        <v>220</v>
      </c>
    </row>
    <row r="38" spans="1:3" s="267" customFormat="1" ht="12" customHeight="1">
      <c r="A38" s="264" t="s">
        <v>68</v>
      </c>
      <c r="B38" s="17" t="s">
        <v>69</v>
      </c>
      <c r="C38" s="18"/>
    </row>
    <row r="39" spans="1:3" s="267" customFormat="1" ht="12" customHeight="1">
      <c r="A39" s="266" t="s">
        <v>70</v>
      </c>
      <c r="B39" s="20" t="s">
        <v>71</v>
      </c>
      <c r="C39" s="21">
        <v>220</v>
      </c>
    </row>
    <row r="40" spans="1:3" s="267" customFormat="1" ht="12" customHeight="1">
      <c r="A40" s="266" t="s">
        <v>72</v>
      </c>
      <c r="B40" s="20" t="s">
        <v>73</v>
      </c>
      <c r="C40" s="21"/>
    </row>
    <row r="41" spans="1:3" s="267" customFormat="1" ht="12" customHeight="1">
      <c r="A41" s="266" t="s">
        <v>74</v>
      </c>
      <c r="B41" s="20" t="s">
        <v>75</v>
      </c>
      <c r="C41" s="21"/>
    </row>
    <row r="42" spans="1:3" s="267" customFormat="1" ht="12" customHeight="1">
      <c r="A42" s="266" t="s">
        <v>76</v>
      </c>
      <c r="B42" s="20" t="s">
        <v>77</v>
      </c>
      <c r="C42" s="21"/>
    </row>
    <row r="43" spans="1:3" s="267" customFormat="1" ht="12" customHeight="1">
      <c r="A43" s="266" t="s">
        <v>78</v>
      </c>
      <c r="B43" s="20" t="s">
        <v>79</v>
      </c>
      <c r="C43" s="21"/>
    </row>
    <row r="44" spans="1:3" s="267" customFormat="1" ht="12" customHeight="1">
      <c r="A44" s="266" t="s">
        <v>80</v>
      </c>
      <c r="B44" s="20" t="s">
        <v>81</v>
      </c>
      <c r="C44" s="21"/>
    </row>
    <row r="45" spans="1:3" s="267" customFormat="1" ht="12" customHeight="1">
      <c r="A45" s="266" t="s">
        <v>82</v>
      </c>
      <c r="B45" s="20" t="s">
        <v>83</v>
      </c>
      <c r="C45" s="21"/>
    </row>
    <row r="46" spans="1:3" s="267" customFormat="1" ht="12" customHeight="1">
      <c r="A46" s="266" t="s">
        <v>84</v>
      </c>
      <c r="B46" s="20" t="s">
        <v>85</v>
      </c>
      <c r="C46" s="21"/>
    </row>
    <row r="47" spans="1:3" s="267" customFormat="1" ht="12" customHeight="1">
      <c r="A47" s="268" t="s">
        <v>86</v>
      </c>
      <c r="B47" s="27" t="s">
        <v>87</v>
      </c>
      <c r="C47" s="26"/>
    </row>
    <row r="48" spans="1:3" s="267" customFormat="1" ht="12" customHeight="1">
      <c r="A48" s="268" t="s">
        <v>88</v>
      </c>
      <c r="B48" s="27" t="s">
        <v>89</v>
      </c>
      <c r="C48" s="26"/>
    </row>
    <row r="49" spans="1:3" s="267" customFormat="1" ht="12" customHeight="1">
      <c r="A49" s="44" t="s">
        <v>90</v>
      </c>
      <c r="B49" s="13" t="s">
        <v>91</v>
      </c>
      <c r="C49" s="14">
        <f>SUM(C50:C54)</f>
        <v>0</v>
      </c>
    </row>
    <row r="50" spans="1:3" s="267" customFormat="1" ht="12" customHeight="1">
      <c r="A50" s="264" t="s">
        <v>92</v>
      </c>
      <c r="B50" s="17" t="s">
        <v>93</v>
      </c>
      <c r="C50" s="18"/>
    </row>
    <row r="51" spans="1:3" s="267" customFormat="1" ht="12" customHeight="1">
      <c r="A51" s="266" t="s">
        <v>94</v>
      </c>
      <c r="B51" s="20" t="s">
        <v>95</v>
      </c>
      <c r="C51" s="21"/>
    </row>
    <row r="52" spans="1:3" s="267" customFormat="1" ht="12" customHeight="1">
      <c r="A52" s="266" t="s">
        <v>96</v>
      </c>
      <c r="B52" s="20" t="s">
        <v>97</v>
      </c>
      <c r="C52" s="21"/>
    </row>
    <row r="53" spans="1:3" s="267" customFormat="1" ht="12" customHeight="1">
      <c r="A53" s="266" t="s">
        <v>98</v>
      </c>
      <c r="B53" s="20" t="s">
        <v>99</v>
      </c>
      <c r="C53" s="21"/>
    </row>
    <row r="54" spans="1:3" s="267" customFormat="1" ht="12" customHeight="1">
      <c r="A54" s="268" t="s">
        <v>100</v>
      </c>
      <c r="B54" s="27" t="s">
        <v>101</v>
      </c>
      <c r="C54" s="26"/>
    </row>
    <row r="55" spans="1:3" s="267" customFormat="1" ht="12" customHeight="1">
      <c r="A55" s="44" t="s">
        <v>102</v>
      </c>
      <c r="B55" s="13" t="s">
        <v>103</v>
      </c>
      <c r="C55" s="14">
        <f>SUM(C56:C58)</f>
        <v>0</v>
      </c>
    </row>
    <row r="56" spans="1:3" s="267" customFormat="1" ht="12" customHeight="1">
      <c r="A56" s="264" t="s">
        <v>104</v>
      </c>
      <c r="B56" s="17" t="s">
        <v>105</v>
      </c>
      <c r="C56" s="18"/>
    </row>
    <row r="57" spans="1:3" s="267" customFormat="1" ht="12" customHeight="1">
      <c r="A57" s="266" t="s">
        <v>106</v>
      </c>
      <c r="B57" s="20" t="s">
        <v>107</v>
      </c>
      <c r="C57" s="21"/>
    </row>
    <row r="58" spans="1:3" s="267" customFormat="1" ht="12" customHeight="1">
      <c r="A58" s="266" t="s">
        <v>108</v>
      </c>
      <c r="B58" s="20" t="s">
        <v>109</v>
      </c>
      <c r="C58" s="21"/>
    </row>
    <row r="59" spans="1:3" s="267" customFormat="1" ht="12" customHeight="1">
      <c r="A59" s="268" t="s">
        <v>110</v>
      </c>
      <c r="B59" s="27" t="s">
        <v>111</v>
      </c>
      <c r="C59" s="26"/>
    </row>
    <row r="60" spans="1:3" s="267" customFormat="1" ht="12" customHeight="1">
      <c r="A60" s="44" t="s">
        <v>112</v>
      </c>
      <c r="B60" s="25" t="s">
        <v>113</v>
      </c>
      <c r="C60" s="14">
        <f>SUM(C61:C63)</f>
        <v>0</v>
      </c>
    </row>
    <row r="61" spans="1:3" s="267" customFormat="1" ht="12" customHeight="1">
      <c r="A61" s="264" t="s">
        <v>114</v>
      </c>
      <c r="B61" s="17" t="s">
        <v>115</v>
      </c>
      <c r="C61" s="21"/>
    </row>
    <row r="62" spans="1:3" s="267" customFormat="1" ht="12" customHeight="1">
      <c r="A62" s="266" t="s">
        <v>116</v>
      </c>
      <c r="B62" s="20" t="s">
        <v>117</v>
      </c>
      <c r="C62" s="21"/>
    </row>
    <row r="63" spans="1:3" s="267" customFormat="1" ht="12" customHeight="1">
      <c r="A63" s="266" t="s">
        <v>118</v>
      </c>
      <c r="B63" s="20" t="s">
        <v>119</v>
      </c>
      <c r="C63" s="21"/>
    </row>
    <row r="64" spans="1:3" s="267" customFormat="1" ht="12" customHeight="1">
      <c r="A64" s="268" t="s">
        <v>120</v>
      </c>
      <c r="B64" s="27" t="s">
        <v>121</v>
      </c>
      <c r="C64" s="21"/>
    </row>
    <row r="65" spans="1:3" s="267" customFormat="1" ht="12" customHeight="1">
      <c r="A65" s="44" t="s">
        <v>259</v>
      </c>
      <c r="B65" s="13" t="s">
        <v>123</v>
      </c>
      <c r="C65" s="14">
        <f>+C8+C15+C22+C29+C37+C49+C55+C60</f>
        <v>220</v>
      </c>
    </row>
    <row r="66" spans="1:3" s="267" customFormat="1" ht="12" customHeight="1">
      <c r="A66" s="269" t="s">
        <v>415</v>
      </c>
      <c r="B66" s="25" t="s">
        <v>125</v>
      </c>
      <c r="C66" s="14">
        <f>SUM(C67:C69)</f>
        <v>0</v>
      </c>
    </row>
    <row r="67" spans="1:3" s="267" customFormat="1" ht="12" customHeight="1">
      <c r="A67" s="264" t="s">
        <v>126</v>
      </c>
      <c r="B67" s="17" t="s">
        <v>127</v>
      </c>
      <c r="C67" s="21"/>
    </row>
    <row r="68" spans="1:3" s="267" customFormat="1" ht="12" customHeight="1">
      <c r="A68" s="266" t="s">
        <v>128</v>
      </c>
      <c r="B68" s="20" t="s">
        <v>129</v>
      </c>
      <c r="C68" s="21"/>
    </row>
    <row r="69" spans="1:3" s="267" customFormat="1" ht="12" customHeight="1">
      <c r="A69" s="268" t="s">
        <v>130</v>
      </c>
      <c r="B69" s="270" t="s">
        <v>416</v>
      </c>
      <c r="C69" s="21"/>
    </row>
    <row r="70" spans="1:3" s="267" customFormat="1" ht="12" customHeight="1">
      <c r="A70" s="269" t="s">
        <v>132</v>
      </c>
      <c r="B70" s="25" t="s">
        <v>133</v>
      </c>
      <c r="C70" s="14">
        <f>SUM(C71:C74)</f>
        <v>0</v>
      </c>
    </row>
    <row r="71" spans="1:3" s="267" customFormat="1" ht="12" customHeight="1">
      <c r="A71" s="264" t="s">
        <v>134</v>
      </c>
      <c r="B71" s="17" t="s">
        <v>135</v>
      </c>
      <c r="C71" s="21"/>
    </row>
    <row r="72" spans="1:3" s="267" customFormat="1" ht="12" customHeight="1">
      <c r="A72" s="266" t="s">
        <v>136</v>
      </c>
      <c r="B72" s="20" t="s">
        <v>137</v>
      </c>
      <c r="C72" s="21"/>
    </row>
    <row r="73" spans="1:3" s="267" customFormat="1" ht="12" customHeight="1">
      <c r="A73" s="266" t="s">
        <v>138</v>
      </c>
      <c r="B73" s="20" t="s">
        <v>139</v>
      </c>
      <c r="C73" s="21"/>
    </row>
    <row r="74" spans="1:3" s="267" customFormat="1" ht="12" customHeight="1">
      <c r="A74" s="268" t="s">
        <v>140</v>
      </c>
      <c r="B74" s="27" t="s">
        <v>141</v>
      </c>
      <c r="C74" s="21"/>
    </row>
    <row r="75" spans="1:3" s="267" customFormat="1" ht="12" customHeight="1">
      <c r="A75" s="269" t="s">
        <v>142</v>
      </c>
      <c r="B75" s="25" t="s">
        <v>143</v>
      </c>
      <c r="C75" s="14">
        <f>SUM(C76:C77)</f>
        <v>0</v>
      </c>
    </row>
    <row r="76" spans="1:3" s="267" customFormat="1" ht="12" customHeight="1">
      <c r="A76" s="264" t="s">
        <v>144</v>
      </c>
      <c r="B76" s="17" t="s">
        <v>145</v>
      </c>
      <c r="C76" s="21"/>
    </row>
    <row r="77" spans="1:3" s="267" customFormat="1" ht="12" customHeight="1">
      <c r="A77" s="268" t="s">
        <v>146</v>
      </c>
      <c r="B77" s="27" t="s">
        <v>147</v>
      </c>
      <c r="C77" s="21"/>
    </row>
    <row r="78" spans="1:3" s="265" customFormat="1" ht="12" customHeight="1">
      <c r="A78" s="269" t="s">
        <v>148</v>
      </c>
      <c r="B78" s="25" t="s">
        <v>149</v>
      </c>
      <c r="C78" s="14">
        <f>SUM(C79:C81)</f>
        <v>0</v>
      </c>
    </row>
    <row r="79" spans="1:3" s="267" customFormat="1" ht="12" customHeight="1">
      <c r="A79" s="264" t="s">
        <v>150</v>
      </c>
      <c r="B79" s="17" t="s">
        <v>151</v>
      </c>
      <c r="C79" s="21"/>
    </row>
    <row r="80" spans="1:3" s="267" customFormat="1" ht="12" customHeight="1">
      <c r="A80" s="266" t="s">
        <v>152</v>
      </c>
      <c r="B80" s="20" t="s">
        <v>153</v>
      </c>
      <c r="C80" s="21"/>
    </row>
    <row r="81" spans="1:3" s="267" customFormat="1" ht="12" customHeight="1">
      <c r="A81" s="268" t="s">
        <v>154</v>
      </c>
      <c r="B81" s="27" t="s">
        <v>155</v>
      </c>
      <c r="C81" s="21"/>
    </row>
    <row r="82" spans="1:3" s="267" customFormat="1" ht="12" customHeight="1">
      <c r="A82" s="269" t="s">
        <v>156</v>
      </c>
      <c r="B82" s="25" t="s">
        <v>157</v>
      </c>
      <c r="C82" s="14">
        <f>SUM(C83:C86)</f>
        <v>0</v>
      </c>
    </row>
    <row r="83" spans="1:3" s="267" customFormat="1" ht="12" customHeight="1">
      <c r="A83" s="271" t="s">
        <v>158</v>
      </c>
      <c r="B83" s="17" t="s">
        <v>159</v>
      </c>
      <c r="C83" s="21"/>
    </row>
    <row r="84" spans="1:3" s="267" customFormat="1" ht="12" customHeight="1">
      <c r="A84" s="272" t="s">
        <v>160</v>
      </c>
      <c r="B84" s="20" t="s">
        <v>161</v>
      </c>
      <c r="C84" s="21"/>
    </row>
    <row r="85" spans="1:3" s="267" customFormat="1" ht="12" customHeight="1">
      <c r="A85" s="272" t="s">
        <v>162</v>
      </c>
      <c r="B85" s="20" t="s">
        <v>163</v>
      </c>
      <c r="C85" s="21"/>
    </row>
    <row r="86" spans="1:3" s="265" customFormat="1" ht="12" customHeight="1">
      <c r="A86" s="273" t="s">
        <v>164</v>
      </c>
      <c r="B86" s="27" t="s">
        <v>165</v>
      </c>
      <c r="C86" s="21"/>
    </row>
    <row r="87" spans="1:3" s="265" customFormat="1" ht="12" customHeight="1">
      <c r="A87" s="269" t="s">
        <v>166</v>
      </c>
      <c r="B87" s="25" t="s">
        <v>167</v>
      </c>
      <c r="C87" s="35"/>
    </row>
    <row r="88" spans="1:3" s="265" customFormat="1" ht="12" customHeight="1">
      <c r="A88" s="269" t="s">
        <v>417</v>
      </c>
      <c r="B88" s="25" t="s">
        <v>169</v>
      </c>
      <c r="C88" s="35"/>
    </row>
    <row r="89" spans="1:3" s="265" customFormat="1" ht="12" customHeight="1">
      <c r="A89" s="269" t="s">
        <v>418</v>
      </c>
      <c r="B89" s="36" t="s">
        <v>171</v>
      </c>
      <c r="C89" s="14">
        <f>+C66+C70+C75+C78+C82+C88+C87</f>
        <v>0</v>
      </c>
    </row>
    <row r="90" spans="1:3" s="265" customFormat="1" ht="12" customHeight="1">
      <c r="A90" s="274" t="s">
        <v>419</v>
      </c>
      <c r="B90" s="38" t="s">
        <v>420</v>
      </c>
      <c r="C90" s="14">
        <f>+C65+C89</f>
        <v>220</v>
      </c>
    </row>
    <row r="91" spans="1:3" s="267" customFormat="1" ht="15" customHeight="1">
      <c r="A91" s="275"/>
      <c r="B91" s="276"/>
      <c r="C91" s="277"/>
    </row>
    <row r="92" spans="1:3" s="260" customFormat="1" ht="16.5" customHeight="1">
      <c r="A92" s="278"/>
      <c r="B92" s="279" t="s">
        <v>272</v>
      </c>
      <c r="C92" s="280"/>
    </row>
    <row r="93" spans="1:3" s="281" customFormat="1" ht="12" customHeight="1">
      <c r="A93" s="8" t="s">
        <v>8</v>
      </c>
      <c r="B93" s="48" t="s">
        <v>421</v>
      </c>
      <c r="C93" s="49">
        <f>+C94+C95+C96+C97+C98+C111</f>
        <v>220</v>
      </c>
    </row>
    <row r="94" spans="1:3" ht="12" customHeight="1">
      <c r="A94" s="282" t="s">
        <v>10</v>
      </c>
      <c r="B94" s="51" t="s">
        <v>178</v>
      </c>
      <c r="C94" s="52"/>
    </row>
    <row r="95" spans="1:3" ht="12" customHeight="1">
      <c r="A95" s="266" t="s">
        <v>12</v>
      </c>
      <c r="B95" s="53" t="s">
        <v>179</v>
      </c>
      <c r="C95" s="21"/>
    </row>
    <row r="96" spans="1:3" ht="12" customHeight="1">
      <c r="A96" s="266" t="s">
        <v>14</v>
      </c>
      <c r="B96" s="53" t="s">
        <v>180</v>
      </c>
      <c r="C96" s="26"/>
    </row>
    <row r="97" spans="1:3" ht="12" customHeight="1">
      <c r="A97" s="266" t="s">
        <v>16</v>
      </c>
      <c r="B97" s="54" t="s">
        <v>181</v>
      </c>
      <c r="C97" s="26"/>
    </row>
    <row r="98" spans="1:3" ht="12" customHeight="1">
      <c r="A98" s="266" t="s">
        <v>182</v>
      </c>
      <c r="B98" s="55" t="s">
        <v>183</v>
      </c>
      <c r="C98" s="26">
        <v>220</v>
      </c>
    </row>
    <row r="99" spans="1:3" ht="12" customHeight="1">
      <c r="A99" s="266" t="s">
        <v>20</v>
      </c>
      <c r="B99" s="53" t="s">
        <v>422</v>
      </c>
      <c r="C99" s="26"/>
    </row>
    <row r="100" spans="1:3" ht="12" customHeight="1">
      <c r="A100" s="266" t="s">
        <v>185</v>
      </c>
      <c r="B100" s="57" t="s">
        <v>186</v>
      </c>
      <c r="C100" s="26"/>
    </row>
    <row r="101" spans="1:3" ht="12" customHeight="1">
      <c r="A101" s="266" t="s">
        <v>187</v>
      </c>
      <c r="B101" s="57" t="s">
        <v>188</v>
      </c>
      <c r="C101" s="26"/>
    </row>
    <row r="102" spans="1:3" ht="12" customHeight="1">
      <c r="A102" s="266" t="s">
        <v>189</v>
      </c>
      <c r="B102" s="57" t="s">
        <v>190</v>
      </c>
      <c r="C102" s="26"/>
    </row>
    <row r="103" spans="1:3" ht="12" customHeight="1">
      <c r="A103" s="266" t="s">
        <v>191</v>
      </c>
      <c r="B103" s="58" t="s">
        <v>192</v>
      </c>
      <c r="C103" s="26"/>
    </row>
    <row r="104" spans="1:3" ht="12" customHeight="1">
      <c r="A104" s="266" t="s">
        <v>193</v>
      </c>
      <c r="B104" s="58" t="s">
        <v>194</v>
      </c>
      <c r="C104" s="26"/>
    </row>
    <row r="105" spans="1:3" ht="12" customHeight="1">
      <c r="A105" s="266" t="s">
        <v>195</v>
      </c>
      <c r="B105" s="57" t="s">
        <v>196</v>
      </c>
      <c r="C105" s="26"/>
    </row>
    <row r="106" spans="1:3" ht="12" customHeight="1">
      <c r="A106" s="266" t="s">
        <v>197</v>
      </c>
      <c r="B106" s="57" t="s">
        <v>198</v>
      </c>
      <c r="C106" s="26"/>
    </row>
    <row r="107" spans="1:3" ht="12" customHeight="1">
      <c r="A107" s="266" t="s">
        <v>199</v>
      </c>
      <c r="B107" s="58" t="s">
        <v>200</v>
      </c>
      <c r="C107" s="26"/>
    </row>
    <row r="108" spans="1:3" ht="12" customHeight="1">
      <c r="A108" s="283" t="s">
        <v>201</v>
      </c>
      <c r="B108" s="56" t="s">
        <v>202</v>
      </c>
      <c r="C108" s="26"/>
    </row>
    <row r="109" spans="1:3" ht="12" customHeight="1">
      <c r="A109" s="266" t="s">
        <v>203</v>
      </c>
      <c r="B109" s="56" t="s">
        <v>204</v>
      </c>
      <c r="C109" s="26"/>
    </row>
    <row r="110" spans="1:3" ht="12" customHeight="1">
      <c r="A110" s="266" t="s">
        <v>205</v>
      </c>
      <c r="B110" s="58" t="s">
        <v>206</v>
      </c>
      <c r="C110" s="21">
        <v>220</v>
      </c>
    </row>
    <row r="111" spans="1:3" ht="12" customHeight="1">
      <c r="A111" s="266" t="s">
        <v>207</v>
      </c>
      <c r="B111" s="54" t="s">
        <v>208</v>
      </c>
      <c r="C111" s="21"/>
    </row>
    <row r="112" spans="1:3" ht="12" customHeight="1">
      <c r="A112" s="268" t="s">
        <v>209</v>
      </c>
      <c r="B112" s="53" t="s">
        <v>423</v>
      </c>
      <c r="C112" s="26"/>
    </row>
    <row r="113" spans="1:3" ht="12" customHeight="1">
      <c r="A113" s="284" t="s">
        <v>211</v>
      </c>
      <c r="B113" s="285" t="s">
        <v>424</v>
      </c>
      <c r="C113" s="62"/>
    </row>
    <row r="114" spans="1:3" ht="12" customHeight="1">
      <c r="A114" s="44" t="s">
        <v>22</v>
      </c>
      <c r="B114" s="79" t="s">
        <v>213</v>
      </c>
      <c r="C114" s="14">
        <f>+C115+C117+C119</f>
        <v>0</v>
      </c>
    </row>
    <row r="115" spans="1:3" ht="12" customHeight="1">
      <c r="A115" s="264" t="s">
        <v>24</v>
      </c>
      <c r="B115" s="53" t="s">
        <v>214</v>
      </c>
      <c r="C115" s="18"/>
    </row>
    <row r="116" spans="1:3" ht="12" customHeight="1">
      <c r="A116" s="264" t="s">
        <v>26</v>
      </c>
      <c r="B116" s="66" t="s">
        <v>215</v>
      </c>
      <c r="C116" s="18"/>
    </row>
    <row r="117" spans="1:3" ht="12" customHeight="1">
      <c r="A117" s="264" t="s">
        <v>28</v>
      </c>
      <c r="B117" s="66" t="s">
        <v>216</v>
      </c>
      <c r="C117" s="21"/>
    </row>
    <row r="118" spans="1:3" ht="12" customHeight="1">
      <c r="A118" s="264" t="s">
        <v>30</v>
      </c>
      <c r="B118" s="66" t="s">
        <v>217</v>
      </c>
      <c r="C118" s="67"/>
    </row>
    <row r="119" spans="1:3" ht="12" customHeight="1">
      <c r="A119" s="264" t="s">
        <v>32</v>
      </c>
      <c r="B119" s="24" t="s">
        <v>218</v>
      </c>
      <c r="C119" s="67"/>
    </row>
    <row r="120" spans="1:3" ht="12" customHeight="1">
      <c r="A120" s="264" t="s">
        <v>34</v>
      </c>
      <c r="B120" s="22" t="s">
        <v>219</v>
      </c>
      <c r="C120" s="67"/>
    </row>
    <row r="121" spans="1:3" ht="12" customHeight="1">
      <c r="A121" s="264" t="s">
        <v>220</v>
      </c>
      <c r="B121" s="68" t="s">
        <v>221</v>
      </c>
      <c r="C121" s="67"/>
    </row>
    <row r="122" spans="1:3" ht="12" customHeight="1">
      <c r="A122" s="264" t="s">
        <v>222</v>
      </c>
      <c r="B122" s="58" t="s">
        <v>194</v>
      </c>
      <c r="C122" s="67"/>
    </row>
    <row r="123" spans="1:3" ht="12" customHeight="1">
      <c r="A123" s="264" t="s">
        <v>223</v>
      </c>
      <c r="B123" s="58" t="s">
        <v>224</v>
      </c>
      <c r="C123" s="67"/>
    </row>
    <row r="124" spans="1:3" ht="12" customHeight="1">
      <c r="A124" s="264" t="s">
        <v>225</v>
      </c>
      <c r="B124" s="58" t="s">
        <v>226</v>
      </c>
      <c r="C124" s="67"/>
    </row>
    <row r="125" spans="1:3" ht="12" customHeight="1">
      <c r="A125" s="264" t="s">
        <v>227</v>
      </c>
      <c r="B125" s="58" t="s">
        <v>200</v>
      </c>
      <c r="C125" s="67"/>
    </row>
    <row r="126" spans="1:3" ht="12" customHeight="1">
      <c r="A126" s="264" t="s">
        <v>228</v>
      </c>
      <c r="B126" s="58" t="s">
        <v>229</v>
      </c>
      <c r="C126" s="67"/>
    </row>
    <row r="127" spans="1:3" ht="12" customHeight="1">
      <c r="A127" s="283" t="s">
        <v>230</v>
      </c>
      <c r="B127" s="58" t="s">
        <v>231</v>
      </c>
      <c r="C127" s="69"/>
    </row>
    <row r="128" spans="1:3" ht="12" customHeight="1">
      <c r="A128" s="44" t="s">
        <v>36</v>
      </c>
      <c r="B128" s="13" t="s">
        <v>232</v>
      </c>
      <c r="C128" s="14">
        <f>+C93+C114</f>
        <v>220</v>
      </c>
    </row>
    <row r="129" spans="1:3" ht="12" customHeight="1">
      <c r="A129" s="44" t="s">
        <v>233</v>
      </c>
      <c r="B129" s="13" t="s">
        <v>234</v>
      </c>
      <c r="C129" s="14">
        <f>+C130+C131+C132</f>
        <v>0</v>
      </c>
    </row>
    <row r="130" spans="1:3" s="281" customFormat="1" ht="12" customHeight="1">
      <c r="A130" s="264" t="s">
        <v>52</v>
      </c>
      <c r="B130" s="70" t="s">
        <v>425</v>
      </c>
      <c r="C130" s="67"/>
    </row>
    <row r="131" spans="1:3" ht="12" customHeight="1">
      <c r="A131" s="264" t="s">
        <v>60</v>
      </c>
      <c r="B131" s="70" t="s">
        <v>236</v>
      </c>
      <c r="C131" s="67"/>
    </row>
    <row r="132" spans="1:3" ht="12" customHeight="1">
      <c r="A132" s="283" t="s">
        <v>62</v>
      </c>
      <c r="B132" s="71" t="s">
        <v>426</v>
      </c>
      <c r="C132" s="67"/>
    </row>
    <row r="133" spans="1:3" ht="12" customHeight="1">
      <c r="A133" s="44" t="s">
        <v>66</v>
      </c>
      <c r="B133" s="13" t="s">
        <v>238</v>
      </c>
      <c r="C133" s="14">
        <f>+C134+C135+C136+C137+C138+C139</f>
        <v>0</v>
      </c>
    </row>
    <row r="134" spans="1:3" ht="12" customHeight="1">
      <c r="A134" s="264" t="s">
        <v>68</v>
      </c>
      <c r="B134" s="70" t="s">
        <v>239</v>
      </c>
      <c r="C134" s="67"/>
    </row>
    <row r="135" spans="1:3" ht="12" customHeight="1">
      <c r="A135" s="264" t="s">
        <v>70</v>
      </c>
      <c r="B135" s="70" t="s">
        <v>240</v>
      </c>
      <c r="C135" s="67"/>
    </row>
    <row r="136" spans="1:3" ht="12" customHeight="1">
      <c r="A136" s="264" t="s">
        <v>72</v>
      </c>
      <c r="B136" s="70" t="s">
        <v>241</v>
      </c>
      <c r="C136" s="67"/>
    </row>
    <row r="137" spans="1:3" ht="12" customHeight="1">
      <c r="A137" s="264" t="s">
        <v>74</v>
      </c>
      <c r="B137" s="70" t="s">
        <v>427</v>
      </c>
      <c r="C137" s="67"/>
    </row>
    <row r="138" spans="1:3" ht="12" customHeight="1">
      <c r="A138" s="264" t="s">
        <v>76</v>
      </c>
      <c r="B138" s="70" t="s">
        <v>243</v>
      </c>
      <c r="C138" s="67"/>
    </row>
    <row r="139" spans="1:3" s="281" customFormat="1" ht="12" customHeight="1">
      <c r="A139" s="283" t="s">
        <v>78</v>
      </c>
      <c r="B139" s="71" t="s">
        <v>244</v>
      </c>
      <c r="C139" s="67"/>
    </row>
    <row r="140" spans="1:11" ht="12" customHeight="1">
      <c r="A140" s="44" t="s">
        <v>90</v>
      </c>
      <c r="B140" s="13" t="s">
        <v>428</v>
      </c>
      <c r="C140" s="14">
        <f>+C141+C142+C144+C145+C143</f>
        <v>0</v>
      </c>
      <c r="K140" s="286"/>
    </row>
    <row r="141" spans="1:3" ht="12.75">
      <c r="A141" s="264" t="s">
        <v>92</v>
      </c>
      <c r="B141" s="70" t="s">
        <v>246</v>
      </c>
      <c r="C141" s="67"/>
    </row>
    <row r="142" spans="1:3" ht="12" customHeight="1">
      <c r="A142" s="264" t="s">
        <v>94</v>
      </c>
      <c r="B142" s="70" t="s">
        <v>247</v>
      </c>
      <c r="C142" s="67"/>
    </row>
    <row r="143" spans="1:3" s="281" customFormat="1" ht="12" customHeight="1">
      <c r="A143" s="264" t="s">
        <v>96</v>
      </c>
      <c r="B143" s="70" t="s">
        <v>429</v>
      </c>
      <c r="C143" s="67"/>
    </row>
    <row r="144" spans="1:3" s="281" customFormat="1" ht="12" customHeight="1">
      <c r="A144" s="264" t="s">
        <v>98</v>
      </c>
      <c r="B144" s="70" t="s">
        <v>248</v>
      </c>
      <c r="C144" s="67"/>
    </row>
    <row r="145" spans="1:3" s="281" customFormat="1" ht="12" customHeight="1">
      <c r="A145" s="283" t="s">
        <v>100</v>
      </c>
      <c r="B145" s="71" t="s">
        <v>249</v>
      </c>
      <c r="C145" s="67"/>
    </row>
    <row r="146" spans="1:3" s="281" customFormat="1" ht="12" customHeight="1">
      <c r="A146" s="44" t="s">
        <v>250</v>
      </c>
      <c r="B146" s="13" t="s">
        <v>251</v>
      </c>
      <c r="C146" s="72">
        <f>+C147+C148+C149+C150+C151</f>
        <v>0</v>
      </c>
    </row>
    <row r="147" spans="1:3" s="281" customFormat="1" ht="12" customHeight="1">
      <c r="A147" s="264" t="s">
        <v>104</v>
      </c>
      <c r="B147" s="70" t="s">
        <v>252</v>
      </c>
      <c r="C147" s="67"/>
    </row>
    <row r="148" spans="1:3" s="281" customFormat="1" ht="12" customHeight="1">
      <c r="A148" s="264" t="s">
        <v>106</v>
      </c>
      <c r="B148" s="70" t="s">
        <v>253</v>
      </c>
      <c r="C148" s="67"/>
    </row>
    <row r="149" spans="1:3" s="281" customFormat="1" ht="12" customHeight="1">
      <c r="A149" s="264" t="s">
        <v>108</v>
      </c>
      <c r="B149" s="70" t="s">
        <v>254</v>
      </c>
      <c r="C149" s="67"/>
    </row>
    <row r="150" spans="1:3" ht="12.75" customHeight="1">
      <c r="A150" s="264" t="s">
        <v>110</v>
      </c>
      <c r="B150" s="70" t="s">
        <v>430</v>
      </c>
      <c r="C150" s="67"/>
    </row>
    <row r="151" spans="1:3" ht="12.75" customHeight="1">
      <c r="A151" s="283" t="s">
        <v>256</v>
      </c>
      <c r="B151" s="71" t="s">
        <v>257</v>
      </c>
      <c r="C151" s="69"/>
    </row>
    <row r="152" spans="1:3" ht="12.75" customHeight="1">
      <c r="A152" s="287" t="s">
        <v>112</v>
      </c>
      <c r="B152" s="13" t="s">
        <v>258</v>
      </c>
      <c r="C152" s="72"/>
    </row>
    <row r="153" spans="1:3" ht="12" customHeight="1">
      <c r="A153" s="287" t="s">
        <v>259</v>
      </c>
      <c r="B153" s="13" t="s">
        <v>260</v>
      </c>
      <c r="C153" s="72"/>
    </row>
    <row r="154" spans="1:3" ht="15" customHeight="1">
      <c r="A154" s="44" t="s">
        <v>261</v>
      </c>
      <c r="B154" s="13" t="s">
        <v>262</v>
      </c>
      <c r="C154" s="74">
        <f>+C129+C133+C140+C146+C152+C153</f>
        <v>0</v>
      </c>
    </row>
    <row r="155" spans="1:3" ht="12.75">
      <c r="A155" s="288" t="s">
        <v>263</v>
      </c>
      <c r="B155" s="78" t="s">
        <v>264</v>
      </c>
      <c r="C155" s="74">
        <f>+C128+C154</f>
        <v>220</v>
      </c>
    </row>
    <row r="156" ht="15" customHeight="1"/>
    <row r="157" spans="1:3" ht="14.25" customHeight="1">
      <c r="A157" s="289" t="s">
        <v>431</v>
      </c>
      <c r="B157" s="290"/>
      <c r="C157" s="291"/>
    </row>
    <row r="158" spans="1:3" ht="12.75">
      <c r="A158" s="289" t="s">
        <v>432</v>
      </c>
      <c r="B158" s="290"/>
      <c r="C158" s="291"/>
    </row>
  </sheetData>
  <sheetProtection sheet="1" formatCells="0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K158"/>
  <sheetViews>
    <sheetView zoomScale="130" zoomScaleNormal="130" zoomScaleSheetLayoutView="85" zoomScalePageLayoutView="0" workbookViewId="0" topLeftCell="A1">
      <selection activeCell="C2" sqref="C2"/>
    </sheetView>
  </sheetViews>
  <sheetFormatPr defaultColWidth="9.00390625" defaultRowHeight="12.75"/>
  <cols>
    <col min="1" max="1" width="19.50390625" style="236" customWidth="1"/>
    <col min="2" max="2" width="72.00390625" style="237" customWidth="1"/>
    <col min="3" max="3" width="25.00390625" style="238" customWidth="1"/>
    <col min="4" max="16384" width="9.375" style="239" customWidth="1"/>
  </cols>
  <sheetData>
    <row r="1" spans="1:3" s="243" customFormat="1" ht="16.5" customHeight="1">
      <c r="A1" s="240"/>
      <c r="B1" s="241"/>
      <c r="C1" s="242" t="s">
        <v>496</v>
      </c>
    </row>
    <row r="2" spans="1:3" s="247" customFormat="1" ht="21" customHeight="1">
      <c r="A2" s="244" t="s">
        <v>273</v>
      </c>
      <c r="B2" s="245" t="s">
        <v>406</v>
      </c>
      <c r="C2" s="246" t="s">
        <v>407</v>
      </c>
    </row>
    <row r="3" spans="1:3" s="247" customFormat="1" ht="15.75">
      <c r="A3" s="248" t="s">
        <v>408</v>
      </c>
      <c r="B3" s="249" t="s">
        <v>437</v>
      </c>
      <c r="C3" s="250" t="s">
        <v>438</v>
      </c>
    </row>
    <row r="4" spans="1:3" s="253" customFormat="1" ht="15.75" customHeight="1">
      <c r="A4" s="251"/>
      <c r="B4" s="251"/>
      <c r="C4" s="252" t="s">
        <v>357</v>
      </c>
    </row>
    <row r="5" spans="1:3" ht="12.75">
      <c r="A5" s="254" t="s">
        <v>410</v>
      </c>
      <c r="B5" s="255" t="s">
        <v>411</v>
      </c>
      <c r="C5" s="256" t="s">
        <v>412</v>
      </c>
    </row>
    <row r="6" spans="1:3" s="260" customFormat="1" ht="12.75" customHeight="1">
      <c r="A6" s="257" t="s">
        <v>5</v>
      </c>
      <c r="B6" s="258" t="s">
        <v>6</v>
      </c>
      <c r="C6" s="259" t="s">
        <v>7</v>
      </c>
    </row>
    <row r="7" spans="1:3" s="260" customFormat="1" ht="15.75" customHeight="1">
      <c r="A7" s="261"/>
      <c r="B7" s="262" t="s">
        <v>271</v>
      </c>
      <c r="C7" s="263"/>
    </row>
    <row r="8" spans="1:3" s="260" customFormat="1" ht="12" customHeight="1">
      <c r="A8" s="44" t="s">
        <v>8</v>
      </c>
      <c r="B8" s="13" t="s">
        <v>9</v>
      </c>
      <c r="C8" s="14">
        <f>+C9+C10+C11+C12+C13+C14</f>
        <v>0</v>
      </c>
    </row>
    <row r="9" spans="1:3" s="265" customFormat="1" ht="12" customHeight="1">
      <c r="A9" s="264" t="s">
        <v>10</v>
      </c>
      <c r="B9" s="17" t="s">
        <v>11</v>
      </c>
      <c r="C9" s="18"/>
    </row>
    <row r="10" spans="1:3" s="267" customFormat="1" ht="12" customHeight="1">
      <c r="A10" s="266" t="s">
        <v>12</v>
      </c>
      <c r="B10" s="20" t="s">
        <v>13</v>
      </c>
      <c r="C10" s="21"/>
    </row>
    <row r="11" spans="1:3" s="267" customFormat="1" ht="12" customHeight="1">
      <c r="A11" s="266" t="s">
        <v>14</v>
      </c>
      <c r="B11" s="20" t="s">
        <v>15</v>
      </c>
      <c r="C11" s="21"/>
    </row>
    <row r="12" spans="1:3" s="267" customFormat="1" ht="12" customHeight="1">
      <c r="A12" s="266" t="s">
        <v>16</v>
      </c>
      <c r="B12" s="20" t="s">
        <v>17</v>
      </c>
      <c r="C12" s="21"/>
    </row>
    <row r="13" spans="1:3" s="267" customFormat="1" ht="12" customHeight="1">
      <c r="A13" s="266" t="s">
        <v>18</v>
      </c>
      <c r="B13" s="20" t="s">
        <v>413</v>
      </c>
      <c r="C13" s="21"/>
    </row>
    <row r="14" spans="1:3" s="265" customFormat="1" ht="12" customHeight="1">
      <c r="A14" s="268" t="s">
        <v>20</v>
      </c>
      <c r="B14" s="27" t="s">
        <v>21</v>
      </c>
      <c r="C14" s="21"/>
    </row>
    <row r="15" spans="1:3" s="265" customFormat="1" ht="12" customHeight="1">
      <c r="A15" s="44" t="s">
        <v>22</v>
      </c>
      <c r="B15" s="25" t="s">
        <v>23</v>
      </c>
      <c r="C15" s="14">
        <f>+C16+C17+C18+C19+C20</f>
        <v>0</v>
      </c>
    </row>
    <row r="16" spans="1:3" s="265" customFormat="1" ht="12" customHeight="1">
      <c r="A16" s="264" t="s">
        <v>24</v>
      </c>
      <c r="B16" s="17" t="s">
        <v>25</v>
      </c>
      <c r="C16" s="18"/>
    </row>
    <row r="17" spans="1:3" s="265" customFormat="1" ht="12" customHeight="1">
      <c r="A17" s="266" t="s">
        <v>26</v>
      </c>
      <c r="B17" s="20" t="s">
        <v>27</v>
      </c>
      <c r="C17" s="21"/>
    </row>
    <row r="18" spans="1:3" s="265" customFormat="1" ht="12" customHeight="1">
      <c r="A18" s="266" t="s">
        <v>28</v>
      </c>
      <c r="B18" s="20" t="s">
        <v>29</v>
      </c>
      <c r="C18" s="21"/>
    </row>
    <row r="19" spans="1:3" s="265" customFormat="1" ht="12" customHeight="1">
      <c r="A19" s="266" t="s">
        <v>30</v>
      </c>
      <c r="B19" s="20" t="s">
        <v>31</v>
      </c>
      <c r="C19" s="21"/>
    </row>
    <row r="20" spans="1:3" s="265" customFormat="1" ht="12" customHeight="1">
      <c r="A20" s="266" t="s">
        <v>32</v>
      </c>
      <c r="B20" s="20" t="s">
        <v>33</v>
      </c>
      <c r="C20" s="21"/>
    </row>
    <row r="21" spans="1:3" s="267" customFormat="1" ht="12" customHeight="1">
      <c r="A21" s="268" t="s">
        <v>34</v>
      </c>
      <c r="B21" s="27" t="s">
        <v>35</v>
      </c>
      <c r="C21" s="26"/>
    </row>
    <row r="22" spans="1:3" s="267" customFormat="1" ht="12" customHeight="1">
      <c r="A22" s="44" t="s">
        <v>36</v>
      </c>
      <c r="B22" s="13" t="s">
        <v>37</v>
      </c>
      <c r="C22" s="14">
        <f>+C23+C24+C25+C26+C27</f>
        <v>0</v>
      </c>
    </row>
    <row r="23" spans="1:3" s="267" customFormat="1" ht="12" customHeight="1">
      <c r="A23" s="264" t="s">
        <v>38</v>
      </c>
      <c r="B23" s="17" t="s">
        <v>39</v>
      </c>
      <c r="C23" s="18"/>
    </row>
    <row r="24" spans="1:3" s="265" customFormat="1" ht="12" customHeight="1">
      <c r="A24" s="266" t="s">
        <v>40</v>
      </c>
      <c r="B24" s="20" t="s">
        <v>41</v>
      </c>
      <c r="C24" s="21"/>
    </row>
    <row r="25" spans="1:3" s="267" customFormat="1" ht="12" customHeight="1">
      <c r="A25" s="266" t="s">
        <v>42</v>
      </c>
      <c r="B25" s="20" t="s">
        <v>43</v>
      </c>
      <c r="C25" s="21"/>
    </row>
    <row r="26" spans="1:3" s="267" customFormat="1" ht="12" customHeight="1">
      <c r="A26" s="266" t="s">
        <v>44</v>
      </c>
      <c r="B26" s="20" t="s">
        <v>45</v>
      </c>
      <c r="C26" s="21"/>
    </row>
    <row r="27" spans="1:3" s="267" customFormat="1" ht="12" customHeight="1">
      <c r="A27" s="266" t="s">
        <v>46</v>
      </c>
      <c r="B27" s="20" t="s">
        <v>47</v>
      </c>
      <c r="C27" s="21"/>
    </row>
    <row r="28" spans="1:3" s="267" customFormat="1" ht="12" customHeight="1">
      <c r="A28" s="268" t="s">
        <v>48</v>
      </c>
      <c r="B28" s="27" t="s">
        <v>49</v>
      </c>
      <c r="C28" s="26"/>
    </row>
    <row r="29" spans="1:3" s="267" customFormat="1" ht="12" customHeight="1">
      <c r="A29" s="44" t="s">
        <v>50</v>
      </c>
      <c r="B29" s="13" t="s">
        <v>51</v>
      </c>
      <c r="C29" s="14">
        <f>+C30+C34+C35+C36</f>
        <v>0</v>
      </c>
    </row>
    <row r="30" spans="1:3" s="267" customFormat="1" ht="12" customHeight="1">
      <c r="A30" s="264" t="s">
        <v>52</v>
      </c>
      <c r="B30" s="17" t="s">
        <v>414</v>
      </c>
      <c r="C30" s="28">
        <f>+C31+C32+C33</f>
        <v>0</v>
      </c>
    </row>
    <row r="31" spans="1:3" s="267" customFormat="1" ht="12" customHeight="1">
      <c r="A31" s="266" t="s">
        <v>54</v>
      </c>
      <c r="B31" s="20" t="s">
        <v>55</v>
      </c>
      <c r="C31" s="21"/>
    </row>
    <row r="32" spans="1:3" s="267" customFormat="1" ht="12" customHeight="1">
      <c r="A32" s="266" t="s">
        <v>56</v>
      </c>
      <c r="B32" s="20" t="s">
        <v>57</v>
      </c>
      <c r="C32" s="21"/>
    </row>
    <row r="33" spans="1:3" s="267" customFormat="1" ht="12" customHeight="1">
      <c r="A33" s="266" t="s">
        <v>58</v>
      </c>
      <c r="B33" s="20" t="s">
        <v>59</v>
      </c>
      <c r="C33" s="21"/>
    </row>
    <row r="34" spans="1:3" s="267" customFormat="1" ht="12" customHeight="1">
      <c r="A34" s="266" t="s">
        <v>60</v>
      </c>
      <c r="B34" s="20" t="s">
        <v>61</v>
      </c>
      <c r="C34" s="21"/>
    </row>
    <row r="35" spans="1:3" s="267" customFormat="1" ht="12" customHeight="1">
      <c r="A35" s="266" t="s">
        <v>62</v>
      </c>
      <c r="B35" s="20" t="s">
        <v>63</v>
      </c>
      <c r="C35" s="21"/>
    </row>
    <row r="36" spans="1:3" s="267" customFormat="1" ht="12" customHeight="1">
      <c r="A36" s="268" t="s">
        <v>64</v>
      </c>
      <c r="B36" s="27" t="s">
        <v>65</v>
      </c>
      <c r="C36" s="26"/>
    </row>
    <row r="37" spans="1:3" s="267" customFormat="1" ht="12" customHeight="1">
      <c r="A37" s="44" t="s">
        <v>66</v>
      </c>
      <c r="B37" s="13" t="s">
        <v>67</v>
      </c>
      <c r="C37" s="14">
        <f>SUM(C38:C48)</f>
        <v>0</v>
      </c>
    </row>
    <row r="38" spans="1:3" s="267" customFormat="1" ht="12" customHeight="1">
      <c r="A38" s="264" t="s">
        <v>68</v>
      </c>
      <c r="B38" s="17" t="s">
        <v>69</v>
      </c>
      <c r="C38" s="18"/>
    </row>
    <row r="39" spans="1:3" s="267" customFormat="1" ht="12" customHeight="1">
      <c r="A39" s="266" t="s">
        <v>70</v>
      </c>
      <c r="B39" s="20" t="s">
        <v>71</v>
      </c>
      <c r="C39" s="21"/>
    </row>
    <row r="40" spans="1:3" s="267" customFormat="1" ht="12" customHeight="1">
      <c r="A40" s="266" t="s">
        <v>72</v>
      </c>
      <c r="B40" s="20" t="s">
        <v>73</v>
      </c>
      <c r="C40" s="21"/>
    </row>
    <row r="41" spans="1:3" s="267" customFormat="1" ht="12" customHeight="1">
      <c r="A41" s="266" t="s">
        <v>74</v>
      </c>
      <c r="B41" s="20" t="s">
        <v>75</v>
      </c>
      <c r="C41" s="21"/>
    </row>
    <row r="42" spans="1:3" s="267" customFormat="1" ht="12" customHeight="1">
      <c r="A42" s="266" t="s">
        <v>76</v>
      </c>
      <c r="B42" s="20" t="s">
        <v>77</v>
      </c>
      <c r="C42" s="21"/>
    </row>
    <row r="43" spans="1:3" s="267" customFormat="1" ht="12" customHeight="1">
      <c r="A43" s="266" t="s">
        <v>78</v>
      </c>
      <c r="B43" s="20" t="s">
        <v>79</v>
      </c>
      <c r="C43" s="21"/>
    </row>
    <row r="44" spans="1:3" s="267" customFormat="1" ht="12" customHeight="1">
      <c r="A44" s="266" t="s">
        <v>80</v>
      </c>
      <c r="B44" s="20" t="s">
        <v>81</v>
      </c>
      <c r="C44" s="21"/>
    </row>
    <row r="45" spans="1:3" s="267" customFormat="1" ht="12" customHeight="1">
      <c r="A45" s="266" t="s">
        <v>82</v>
      </c>
      <c r="B45" s="20" t="s">
        <v>83</v>
      </c>
      <c r="C45" s="21"/>
    </row>
    <row r="46" spans="1:3" s="267" customFormat="1" ht="12" customHeight="1">
      <c r="A46" s="266" t="s">
        <v>84</v>
      </c>
      <c r="B46" s="20" t="s">
        <v>85</v>
      </c>
      <c r="C46" s="21"/>
    </row>
    <row r="47" spans="1:3" s="267" customFormat="1" ht="12" customHeight="1">
      <c r="A47" s="268" t="s">
        <v>86</v>
      </c>
      <c r="B47" s="27" t="s">
        <v>87</v>
      </c>
      <c r="C47" s="26"/>
    </row>
    <row r="48" spans="1:3" s="267" customFormat="1" ht="12" customHeight="1">
      <c r="A48" s="268" t="s">
        <v>88</v>
      </c>
      <c r="B48" s="27" t="s">
        <v>89</v>
      </c>
      <c r="C48" s="26"/>
    </row>
    <row r="49" spans="1:3" s="267" customFormat="1" ht="12" customHeight="1">
      <c r="A49" s="44" t="s">
        <v>90</v>
      </c>
      <c r="B49" s="13" t="s">
        <v>91</v>
      </c>
      <c r="C49" s="14">
        <f>SUM(C50:C54)</f>
        <v>0</v>
      </c>
    </row>
    <row r="50" spans="1:3" s="267" customFormat="1" ht="12" customHeight="1">
      <c r="A50" s="264" t="s">
        <v>92</v>
      </c>
      <c r="B50" s="17" t="s">
        <v>93</v>
      </c>
      <c r="C50" s="18"/>
    </row>
    <row r="51" spans="1:3" s="267" customFormat="1" ht="12" customHeight="1">
      <c r="A51" s="266" t="s">
        <v>94</v>
      </c>
      <c r="B51" s="20" t="s">
        <v>95</v>
      </c>
      <c r="C51" s="21"/>
    </row>
    <row r="52" spans="1:3" s="267" customFormat="1" ht="12" customHeight="1">
      <c r="A52" s="266" t="s">
        <v>96</v>
      </c>
      <c r="B52" s="20" t="s">
        <v>97</v>
      </c>
      <c r="C52" s="21"/>
    </row>
    <row r="53" spans="1:3" s="267" customFormat="1" ht="12" customHeight="1">
      <c r="A53" s="266" t="s">
        <v>98</v>
      </c>
      <c r="B53" s="20" t="s">
        <v>99</v>
      </c>
      <c r="C53" s="21"/>
    </row>
    <row r="54" spans="1:3" s="267" customFormat="1" ht="12" customHeight="1">
      <c r="A54" s="268" t="s">
        <v>100</v>
      </c>
      <c r="B54" s="27" t="s">
        <v>101</v>
      </c>
      <c r="C54" s="26"/>
    </row>
    <row r="55" spans="1:3" s="267" customFormat="1" ht="12" customHeight="1">
      <c r="A55" s="44" t="s">
        <v>102</v>
      </c>
      <c r="B55" s="13" t="s">
        <v>103</v>
      </c>
      <c r="C55" s="14">
        <f>SUM(C56:C58)</f>
        <v>0</v>
      </c>
    </row>
    <row r="56" spans="1:3" s="267" customFormat="1" ht="12" customHeight="1">
      <c r="A56" s="264" t="s">
        <v>104</v>
      </c>
      <c r="B56" s="17" t="s">
        <v>105</v>
      </c>
      <c r="C56" s="18"/>
    </row>
    <row r="57" spans="1:3" s="267" customFormat="1" ht="12" customHeight="1">
      <c r="A57" s="266" t="s">
        <v>106</v>
      </c>
      <c r="B57" s="20" t="s">
        <v>107</v>
      </c>
      <c r="C57" s="21"/>
    </row>
    <row r="58" spans="1:3" s="267" customFormat="1" ht="12" customHeight="1">
      <c r="A58" s="266" t="s">
        <v>108</v>
      </c>
      <c r="B58" s="20" t="s">
        <v>109</v>
      </c>
      <c r="C58" s="21"/>
    </row>
    <row r="59" spans="1:3" s="267" customFormat="1" ht="12" customHeight="1">
      <c r="A59" s="268" t="s">
        <v>110</v>
      </c>
      <c r="B59" s="27" t="s">
        <v>111</v>
      </c>
      <c r="C59" s="26"/>
    </row>
    <row r="60" spans="1:3" s="267" customFormat="1" ht="12" customHeight="1">
      <c r="A60" s="44" t="s">
        <v>112</v>
      </c>
      <c r="B60" s="25" t="s">
        <v>113</v>
      </c>
      <c r="C60" s="14">
        <f>SUM(C61:C63)</f>
        <v>0</v>
      </c>
    </row>
    <row r="61" spans="1:3" s="267" customFormat="1" ht="12" customHeight="1">
      <c r="A61" s="264" t="s">
        <v>114</v>
      </c>
      <c r="B61" s="17" t="s">
        <v>115</v>
      </c>
      <c r="C61" s="21"/>
    </row>
    <row r="62" spans="1:3" s="267" customFormat="1" ht="12" customHeight="1">
      <c r="A62" s="266" t="s">
        <v>116</v>
      </c>
      <c r="B62" s="20" t="s">
        <v>117</v>
      </c>
      <c r="C62" s="21"/>
    </row>
    <row r="63" spans="1:3" s="267" customFormat="1" ht="12" customHeight="1">
      <c r="A63" s="266" t="s">
        <v>118</v>
      </c>
      <c r="B63" s="20" t="s">
        <v>119</v>
      </c>
      <c r="C63" s="21"/>
    </row>
    <row r="64" spans="1:3" s="267" customFormat="1" ht="12" customHeight="1">
      <c r="A64" s="268" t="s">
        <v>120</v>
      </c>
      <c r="B64" s="27" t="s">
        <v>121</v>
      </c>
      <c r="C64" s="21"/>
    </row>
    <row r="65" spans="1:3" s="267" customFormat="1" ht="12" customHeight="1">
      <c r="A65" s="44" t="s">
        <v>259</v>
      </c>
      <c r="B65" s="13" t="s">
        <v>123</v>
      </c>
      <c r="C65" s="14">
        <f>+C8+C15+C22+C29+C37+C49+C55+C60</f>
        <v>0</v>
      </c>
    </row>
    <row r="66" spans="1:3" s="267" customFormat="1" ht="12" customHeight="1">
      <c r="A66" s="269" t="s">
        <v>415</v>
      </c>
      <c r="B66" s="25" t="s">
        <v>125</v>
      </c>
      <c r="C66" s="14">
        <f>SUM(C67:C69)</f>
        <v>0</v>
      </c>
    </row>
    <row r="67" spans="1:3" s="267" customFormat="1" ht="12" customHeight="1">
      <c r="A67" s="264" t="s">
        <v>126</v>
      </c>
      <c r="B67" s="17" t="s">
        <v>127</v>
      </c>
      <c r="C67" s="21"/>
    </row>
    <row r="68" spans="1:3" s="267" customFormat="1" ht="12" customHeight="1">
      <c r="A68" s="266" t="s">
        <v>128</v>
      </c>
      <c r="B68" s="20" t="s">
        <v>129</v>
      </c>
      <c r="C68" s="21"/>
    </row>
    <row r="69" spans="1:3" s="267" customFormat="1" ht="12" customHeight="1">
      <c r="A69" s="268" t="s">
        <v>130</v>
      </c>
      <c r="B69" s="270" t="s">
        <v>416</v>
      </c>
      <c r="C69" s="21"/>
    </row>
    <row r="70" spans="1:3" s="267" customFormat="1" ht="12" customHeight="1">
      <c r="A70" s="269" t="s">
        <v>132</v>
      </c>
      <c r="B70" s="25" t="s">
        <v>133</v>
      </c>
      <c r="C70" s="14">
        <f>SUM(C71:C74)</f>
        <v>0</v>
      </c>
    </row>
    <row r="71" spans="1:3" s="267" customFormat="1" ht="12" customHeight="1">
      <c r="A71" s="264" t="s">
        <v>134</v>
      </c>
      <c r="B71" s="17" t="s">
        <v>135</v>
      </c>
      <c r="C71" s="21"/>
    </row>
    <row r="72" spans="1:3" s="267" customFormat="1" ht="12" customHeight="1">
      <c r="A72" s="266" t="s">
        <v>136</v>
      </c>
      <c r="B72" s="20" t="s">
        <v>137</v>
      </c>
      <c r="C72" s="21"/>
    </row>
    <row r="73" spans="1:3" s="267" customFormat="1" ht="12" customHeight="1">
      <c r="A73" s="266" t="s">
        <v>138</v>
      </c>
      <c r="B73" s="20" t="s">
        <v>139</v>
      </c>
      <c r="C73" s="21"/>
    </row>
    <row r="74" spans="1:3" s="267" customFormat="1" ht="12" customHeight="1">
      <c r="A74" s="268" t="s">
        <v>140</v>
      </c>
      <c r="B74" s="27" t="s">
        <v>141</v>
      </c>
      <c r="C74" s="21"/>
    </row>
    <row r="75" spans="1:3" s="267" customFormat="1" ht="12" customHeight="1">
      <c r="A75" s="269" t="s">
        <v>142</v>
      </c>
      <c r="B75" s="25" t="s">
        <v>143</v>
      </c>
      <c r="C75" s="14">
        <f>SUM(C76:C77)</f>
        <v>0</v>
      </c>
    </row>
    <row r="76" spans="1:3" s="267" customFormat="1" ht="12" customHeight="1">
      <c r="A76" s="264" t="s">
        <v>144</v>
      </c>
      <c r="B76" s="17" t="s">
        <v>145</v>
      </c>
      <c r="C76" s="21"/>
    </row>
    <row r="77" spans="1:3" s="267" customFormat="1" ht="12" customHeight="1">
      <c r="A77" s="268" t="s">
        <v>146</v>
      </c>
      <c r="B77" s="27" t="s">
        <v>147</v>
      </c>
      <c r="C77" s="21"/>
    </row>
    <row r="78" spans="1:3" s="265" customFormat="1" ht="12" customHeight="1">
      <c r="A78" s="269" t="s">
        <v>148</v>
      </c>
      <c r="B78" s="25" t="s">
        <v>149</v>
      </c>
      <c r="C78" s="14">
        <f>SUM(C79:C81)</f>
        <v>0</v>
      </c>
    </row>
    <row r="79" spans="1:3" s="267" customFormat="1" ht="12" customHeight="1">
      <c r="A79" s="264" t="s">
        <v>150</v>
      </c>
      <c r="B79" s="17" t="s">
        <v>151</v>
      </c>
      <c r="C79" s="21"/>
    </row>
    <row r="80" spans="1:3" s="267" customFormat="1" ht="12" customHeight="1">
      <c r="A80" s="266" t="s">
        <v>152</v>
      </c>
      <c r="B80" s="20" t="s">
        <v>153</v>
      </c>
      <c r="C80" s="21"/>
    </row>
    <row r="81" spans="1:3" s="267" customFormat="1" ht="12" customHeight="1">
      <c r="A81" s="268" t="s">
        <v>154</v>
      </c>
      <c r="B81" s="27" t="s">
        <v>155</v>
      </c>
      <c r="C81" s="21"/>
    </row>
    <row r="82" spans="1:3" s="267" customFormat="1" ht="12" customHeight="1">
      <c r="A82" s="269" t="s">
        <v>156</v>
      </c>
      <c r="B82" s="25" t="s">
        <v>157</v>
      </c>
      <c r="C82" s="14">
        <f>SUM(C83:C86)</f>
        <v>0</v>
      </c>
    </row>
    <row r="83" spans="1:3" s="267" customFormat="1" ht="12" customHeight="1">
      <c r="A83" s="271" t="s">
        <v>158</v>
      </c>
      <c r="B83" s="17" t="s">
        <v>159</v>
      </c>
      <c r="C83" s="21"/>
    </row>
    <row r="84" spans="1:3" s="267" customFormat="1" ht="12" customHeight="1">
      <c r="A84" s="272" t="s">
        <v>160</v>
      </c>
      <c r="B84" s="20" t="s">
        <v>161</v>
      </c>
      <c r="C84" s="21"/>
    </row>
    <row r="85" spans="1:3" s="267" customFormat="1" ht="12" customHeight="1">
      <c r="A85" s="272" t="s">
        <v>162</v>
      </c>
      <c r="B85" s="20" t="s">
        <v>163</v>
      </c>
      <c r="C85" s="21"/>
    </row>
    <row r="86" spans="1:3" s="265" customFormat="1" ht="12" customHeight="1">
      <c r="A86" s="273" t="s">
        <v>164</v>
      </c>
      <c r="B86" s="27" t="s">
        <v>165</v>
      </c>
      <c r="C86" s="21"/>
    </row>
    <row r="87" spans="1:3" s="265" customFormat="1" ht="12" customHeight="1">
      <c r="A87" s="269" t="s">
        <v>166</v>
      </c>
      <c r="B87" s="25" t="s">
        <v>167</v>
      </c>
      <c r="C87" s="35"/>
    </row>
    <row r="88" spans="1:3" s="265" customFormat="1" ht="12" customHeight="1">
      <c r="A88" s="269" t="s">
        <v>417</v>
      </c>
      <c r="B88" s="25" t="s">
        <v>169</v>
      </c>
      <c r="C88" s="35"/>
    </row>
    <row r="89" spans="1:3" s="265" customFormat="1" ht="12" customHeight="1">
      <c r="A89" s="269" t="s">
        <v>418</v>
      </c>
      <c r="B89" s="36" t="s">
        <v>171</v>
      </c>
      <c r="C89" s="14">
        <f>+C66+C70+C75+C78+C82+C88+C87</f>
        <v>0</v>
      </c>
    </row>
    <row r="90" spans="1:3" s="265" customFormat="1" ht="12" customHeight="1">
      <c r="A90" s="274" t="s">
        <v>419</v>
      </c>
      <c r="B90" s="38" t="s">
        <v>420</v>
      </c>
      <c r="C90" s="14">
        <f>+C65+C89</f>
        <v>0</v>
      </c>
    </row>
    <row r="91" spans="1:3" s="267" customFormat="1" ht="15" customHeight="1">
      <c r="A91" s="275"/>
      <c r="B91" s="276"/>
      <c r="C91" s="277"/>
    </row>
    <row r="92" spans="1:3" s="260" customFormat="1" ht="16.5" customHeight="1">
      <c r="A92" s="278"/>
      <c r="B92" s="279" t="s">
        <v>272</v>
      </c>
      <c r="C92" s="280"/>
    </row>
    <row r="93" spans="1:3" s="281" customFormat="1" ht="12" customHeight="1">
      <c r="A93" s="8" t="s">
        <v>8</v>
      </c>
      <c r="B93" s="48" t="s">
        <v>421</v>
      </c>
      <c r="C93" s="49">
        <f>+C94+C95+C96+C97+C98+C111</f>
        <v>0</v>
      </c>
    </row>
    <row r="94" spans="1:3" ht="12" customHeight="1">
      <c r="A94" s="282" t="s">
        <v>10</v>
      </c>
      <c r="B94" s="51" t="s">
        <v>178</v>
      </c>
      <c r="C94" s="52"/>
    </row>
    <row r="95" spans="1:3" ht="12" customHeight="1">
      <c r="A95" s="266" t="s">
        <v>12</v>
      </c>
      <c r="B95" s="53" t="s">
        <v>179</v>
      </c>
      <c r="C95" s="21"/>
    </row>
    <row r="96" spans="1:3" ht="12" customHeight="1">
      <c r="A96" s="266" t="s">
        <v>14</v>
      </c>
      <c r="B96" s="53" t="s">
        <v>180</v>
      </c>
      <c r="C96" s="26"/>
    </row>
    <row r="97" spans="1:3" ht="12" customHeight="1">
      <c r="A97" s="266" t="s">
        <v>16</v>
      </c>
      <c r="B97" s="54" t="s">
        <v>181</v>
      </c>
      <c r="C97" s="26"/>
    </row>
    <row r="98" spans="1:3" ht="12" customHeight="1">
      <c r="A98" s="266" t="s">
        <v>182</v>
      </c>
      <c r="B98" s="55" t="s">
        <v>183</v>
      </c>
      <c r="C98" s="26"/>
    </row>
    <row r="99" spans="1:3" ht="12" customHeight="1">
      <c r="A99" s="266" t="s">
        <v>20</v>
      </c>
      <c r="B99" s="53" t="s">
        <v>422</v>
      </c>
      <c r="C99" s="26"/>
    </row>
    <row r="100" spans="1:3" ht="12" customHeight="1">
      <c r="A100" s="266" t="s">
        <v>185</v>
      </c>
      <c r="B100" s="57" t="s">
        <v>186</v>
      </c>
      <c r="C100" s="26"/>
    </row>
    <row r="101" spans="1:3" ht="12" customHeight="1">
      <c r="A101" s="266" t="s">
        <v>187</v>
      </c>
      <c r="B101" s="57" t="s">
        <v>188</v>
      </c>
      <c r="C101" s="26"/>
    </row>
    <row r="102" spans="1:3" ht="12" customHeight="1">
      <c r="A102" s="266" t="s">
        <v>189</v>
      </c>
      <c r="B102" s="57" t="s">
        <v>190</v>
      </c>
      <c r="C102" s="26"/>
    </row>
    <row r="103" spans="1:3" ht="12" customHeight="1">
      <c r="A103" s="266" t="s">
        <v>191</v>
      </c>
      <c r="B103" s="58" t="s">
        <v>192</v>
      </c>
      <c r="C103" s="26"/>
    </row>
    <row r="104" spans="1:3" ht="12" customHeight="1">
      <c r="A104" s="266" t="s">
        <v>193</v>
      </c>
      <c r="B104" s="58" t="s">
        <v>194</v>
      </c>
      <c r="C104" s="26"/>
    </row>
    <row r="105" spans="1:3" ht="12" customHeight="1">
      <c r="A105" s="266" t="s">
        <v>195</v>
      </c>
      <c r="B105" s="57" t="s">
        <v>196</v>
      </c>
      <c r="C105" s="26"/>
    </row>
    <row r="106" spans="1:3" ht="12" customHeight="1">
      <c r="A106" s="266" t="s">
        <v>197</v>
      </c>
      <c r="B106" s="57" t="s">
        <v>198</v>
      </c>
      <c r="C106" s="26"/>
    </row>
    <row r="107" spans="1:3" ht="12" customHeight="1">
      <c r="A107" s="266" t="s">
        <v>199</v>
      </c>
      <c r="B107" s="58" t="s">
        <v>200</v>
      </c>
      <c r="C107" s="26"/>
    </row>
    <row r="108" spans="1:3" ht="12" customHeight="1">
      <c r="A108" s="283" t="s">
        <v>201</v>
      </c>
      <c r="B108" s="56" t="s">
        <v>202</v>
      </c>
      <c r="C108" s="26"/>
    </row>
    <row r="109" spans="1:3" ht="12" customHeight="1">
      <c r="A109" s="266" t="s">
        <v>203</v>
      </c>
      <c r="B109" s="56" t="s">
        <v>204</v>
      </c>
      <c r="C109" s="26"/>
    </row>
    <row r="110" spans="1:3" ht="12" customHeight="1">
      <c r="A110" s="266" t="s">
        <v>205</v>
      </c>
      <c r="B110" s="58" t="s">
        <v>206</v>
      </c>
      <c r="C110" s="21"/>
    </row>
    <row r="111" spans="1:3" ht="12" customHeight="1">
      <c r="A111" s="266" t="s">
        <v>207</v>
      </c>
      <c r="B111" s="54" t="s">
        <v>208</v>
      </c>
      <c r="C111" s="21"/>
    </row>
    <row r="112" spans="1:3" ht="12" customHeight="1">
      <c r="A112" s="268" t="s">
        <v>209</v>
      </c>
      <c r="B112" s="53" t="s">
        <v>423</v>
      </c>
      <c r="C112" s="26"/>
    </row>
    <row r="113" spans="1:3" ht="12" customHeight="1">
      <c r="A113" s="284" t="s">
        <v>211</v>
      </c>
      <c r="B113" s="285" t="s">
        <v>424</v>
      </c>
      <c r="C113" s="62"/>
    </row>
    <row r="114" spans="1:3" ht="12" customHeight="1">
      <c r="A114" s="44" t="s">
        <v>22</v>
      </c>
      <c r="B114" s="79" t="s">
        <v>213</v>
      </c>
      <c r="C114" s="14">
        <f>+C115+C117+C119</f>
        <v>0</v>
      </c>
    </row>
    <row r="115" spans="1:3" ht="12" customHeight="1">
      <c r="A115" s="264" t="s">
        <v>24</v>
      </c>
      <c r="B115" s="53" t="s">
        <v>214</v>
      </c>
      <c r="C115" s="18"/>
    </row>
    <row r="116" spans="1:3" ht="12" customHeight="1">
      <c r="A116" s="264" t="s">
        <v>26</v>
      </c>
      <c r="B116" s="66" t="s">
        <v>215</v>
      </c>
      <c r="C116" s="18"/>
    </row>
    <row r="117" spans="1:3" ht="12" customHeight="1">
      <c r="A117" s="264" t="s">
        <v>28</v>
      </c>
      <c r="B117" s="66" t="s">
        <v>216</v>
      </c>
      <c r="C117" s="21"/>
    </row>
    <row r="118" spans="1:3" ht="12" customHeight="1">
      <c r="A118" s="264" t="s">
        <v>30</v>
      </c>
      <c r="B118" s="66" t="s">
        <v>217</v>
      </c>
      <c r="C118" s="67"/>
    </row>
    <row r="119" spans="1:3" ht="12" customHeight="1">
      <c r="A119" s="264" t="s">
        <v>32</v>
      </c>
      <c r="B119" s="24" t="s">
        <v>218</v>
      </c>
      <c r="C119" s="67"/>
    </row>
    <row r="120" spans="1:3" ht="12" customHeight="1">
      <c r="A120" s="264" t="s">
        <v>34</v>
      </c>
      <c r="B120" s="22" t="s">
        <v>219</v>
      </c>
      <c r="C120" s="67"/>
    </row>
    <row r="121" spans="1:3" ht="12" customHeight="1">
      <c r="A121" s="264" t="s">
        <v>220</v>
      </c>
      <c r="B121" s="68" t="s">
        <v>221</v>
      </c>
      <c r="C121" s="67"/>
    </row>
    <row r="122" spans="1:3" ht="12" customHeight="1">
      <c r="A122" s="264" t="s">
        <v>222</v>
      </c>
      <c r="B122" s="58" t="s">
        <v>194</v>
      </c>
      <c r="C122" s="67"/>
    </row>
    <row r="123" spans="1:3" ht="12" customHeight="1">
      <c r="A123" s="264" t="s">
        <v>223</v>
      </c>
      <c r="B123" s="58" t="s">
        <v>224</v>
      </c>
      <c r="C123" s="67"/>
    </row>
    <row r="124" spans="1:3" ht="12" customHeight="1">
      <c r="A124" s="264" t="s">
        <v>225</v>
      </c>
      <c r="B124" s="58" t="s">
        <v>226</v>
      </c>
      <c r="C124" s="67"/>
    </row>
    <row r="125" spans="1:3" ht="12" customHeight="1">
      <c r="A125" s="264" t="s">
        <v>227</v>
      </c>
      <c r="B125" s="58" t="s">
        <v>200</v>
      </c>
      <c r="C125" s="67"/>
    </row>
    <row r="126" spans="1:3" ht="12" customHeight="1">
      <c r="A126" s="264" t="s">
        <v>228</v>
      </c>
      <c r="B126" s="58" t="s">
        <v>229</v>
      </c>
      <c r="C126" s="67"/>
    </row>
    <row r="127" spans="1:3" ht="12" customHeight="1">
      <c r="A127" s="283" t="s">
        <v>230</v>
      </c>
      <c r="B127" s="58" t="s">
        <v>231</v>
      </c>
      <c r="C127" s="69"/>
    </row>
    <row r="128" spans="1:3" ht="12" customHeight="1">
      <c r="A128" s="44" t="s">
        <v>36</v>
      </c>
      <c r="B128" s="13" t="s">
        <v>232</v>
      </c>
      <c r="C128" s="14">
        <f>+C93+C114</f>
        <v>0</v>
      </c>
    </row>
    <row r="129" spans="1:3" ht="12" customHeight="1">
      <c r="A129" s="44" t="s">
        <v>233</v>
      </c>
      <c r="B129" s="13" t="s">
        <v>234</v>
      </c>
      <c r="C129" s="14">
        <f>+C130+C131+C132</f>
        <v>0</v>
      </c>
    </row>
    <row r="130" spans="1:3" s="281" customFormat="1" ht="12" customHeight="1">
      <c r="A130" s="264" t="s">
        <v>52</v>
      </c>
      <c r="B130" s="70" t="s">
        <v>425</v>
      </c>
      <c r="C130" s="67"/>
    </row>
    <row r="131" spans="1:3" ht="12" customHeight="1">
      <c r="A131" s="264" t="s">
        <v>60</v>
      </c>
      <c r="B131" s="70" t="s">
        <v>236</v>
      </c>
      <c r="C131" s="67"/>
    </row>
    <row r="132" spans="1:3" ht="12" customHeight="1">
      <c r="A132" s="283" t="s">
        <v>62</v>
      </c>
      <c r="B132" s="71" t="s">
        <v>426</v>
      </c>
      <c r="C132" s="67"/>
    </row>
    <row r="133" spans="1:3" ht="12" customHeight="1">
      <c r="A133" s="44" t="s">
        <v>66</v>
      </c>
      <c r="B133" s="13" t="s">
        <v>238</v>
      </c>
      <c r="C133" s="14">
        <f>+C134+C135+C136+C137+C138+C139</f>
        <v>0</v>
      </c>
    </row>
    <row r="134" spans="1:3" ht="12" customHeight="1">
      <c r="A134" s="264" t="s">
        <v>68</v>
      </c>
      <c r="B134" s="70" t="s">
        <v>239</v>
      </c>
      <c r="C134" s="67"/>
    </row>
    <row r="135" spans="1:3" ht="12" customHeight="1">
      <c r="A135" s="264" t="s">
        <v>70</v>
      </c>
      <c r="B135" s="70" t="s">
        <v>240</v>
      </c>
      <c r="C135" s="67"/>
    </row>
    <row r="136" spans="1:3" ht="12" customHeight="1">
      <c r="A136" s="264" t="s">
        <v>72</v>
      </c>
      <c r="B136" s="70" t="s">
        <v>241</v>
      </c>
      <c r="C136" s="67"/>
    </row>
    <row r="137" spans="1:3" ht="12" customHeight="1">
      <c r="A137" s="264" t="s">
        <v>74</v>
      </c>
      <c r="B137" s="70" t="s">
        <v>427</v>
      </c>
      <c r="C137" s="67"/>
    </row>
    <row r="138" spans="1:3" ht="12" customHeight="1">
      <c r="A138" s="264" t="s">
        <v>76</v>
      </c>
      <c r="B138" s="70" t="s">
        <v>243</v>
      </c>
      <c r="C138" s="67"/>
    </row>
    <row r="139" spans="1:3" s="281" customFormat="1" ht="12" customHeight="1">
      <c r="A139" s="283" t="s">
        <v>78</v>
      </c>
      <c r="B139" s="71" t="s">
        <v>244</v>
      </c>
      <c r="C139" s="67"/>
    </row>
    <row r="140" spans="1:11" ht="12" customHeight="1">
      <c r="A140" s="44" t="s">
        <v>90</v>
      </c>
      <c r="B140" s="13" t="s">
        <v>428</v>
      </c>
      <c r="C140" s="14">
        <f>+C141+C142+C144+C145+C143</f>
        <v>0</v>
      </c>
      <c r="K140" s="286"/>
    </row>
    <row r="141" spans="1:3" ht="12.75">
      <c r="A141" s="264" t="s">
        <v>92</v>
      </c>
      <c r="B141" s="70" t="s">
        <v>246</v>
      </c>
      <c r="C141" s="67"/>
    </row>
    <row r="142" spans="1:3" ht="12" customHeight="1">
      <c r="A142" s="264" t="s">
        <v>94</v>
      </c>
      <c r="B142" s="70" t="s">
        <v>247</v>
      </c>
      <c r="C142" s="67"/>
    </row>
    <row r="143" spans="1:3" s="281" customFormat="1" ht="12" customHeight="1">
      <c r="A143" s="264" t="s">
        <v>96</v>
      </c>
      <c r="B143" s="70" t="s">
        <v>429</v>
      </c>
      <c r="C143" s="67"/>
    </row>
    <row r="144" spans="1:3" s="281" customFormat="1" ht="12" customHeight="1">
      <c r="A144" s="264" t="s">
        <v>98</v>
      </c>
      <c r="B144" s="70" t="s">
        <v>248</v>
      </c>
      <c r="C144" s="67"/>
    </row>
    <row r="145" spans="1:3" s="281" customFormat="1" ht="12" customHeight="1">
      <c r="A145" s="283" t="s">
        <v>100</v>
      </c>
      <c r="B145" s="71" t="s">
        <v>249</v>
      </c>
      <c r="C145" s="67"/>
    </row>
    <row r="146" spans="1:3" s="281" customFormat="1" ht="12" customHeight="1">
      <c r="A146" s="44" t="s">
        <v>250</v>
      </c>
      <c r="B146" s="13" t="s">
        <v>251</v>
      </c>
      <c r="C146" s="72">
        <f>+C147+C148+C149+C150+C151</f>
        <v>0</v>
      </c>
    </row>
    <row r="147" spans="1:3" s="281" customFormat="1" ht="12" customHeight="1">
      <c r="A147" s="264" t="s">
        <v>104</v>
      </c>
      <c r="B147" s="70" t="s">
        <v>252</v>
      </c>
      <c r="C147" s="67"/>
    </row>
    <row r="148" spans="1:3" s="281" customFormat="1" ht="12" customHeight="1">
      <c r="A148" s="264" t="s">
        <v>106</v>
      </c>
      <c r="B148" s="70" t="s">
        <v>253</v>
      </c>
      <c r="C148" s="67"/>
    </row>
    <row r="149" spans="1:3" s="281" customFormat="1" ht="12" customHeight="1">
      <c r="A149" s="264" t="s">
        <v>108</v>
      </c>
      <c r="B149" s="70" t="s">
        <v>254</v>
      </c>
      <c r="C149" s="67"/>
    </row>
    <row r="150" spans="1:3" ht="12.75" customHeight="1">
      <c r="A150" s="264" t="s">
        <v>110</v>
      </c>
      <c r="B150" s="70" t="s">
        <v>430</v>
      </c>
      <c r="C150" s="67"/>
    </row>
    <row r="151" spans="1:3" ht="12.75" customHeight="1">
      <c r="A151" s="283" t="s">
        <v>256</v>
      </c>
      <c r="B151" s="71" t="s">
        <v>257</v>
      </c>
      <c r="C151" s="69"/>
    </row>
    <row r="152" spans="1:3" ht="12.75" customHeight="1">
      <c r="A152" s="287" t="s">
        <v>112</v>
      </c>
      <c r="B152" s="13" t="s">
        <v>258</v>
      </c>
      <c r="C152" s="72"/>
    </row>
    <row r="153" spans="1:3" ht="12" customHeight="1">
      <c r="A153" s="287" t="s">
        <v>259</v>
      </c>
      <c r="B153" s="13" t="s">
        <v>260</v>
      </c>
      <c r="C153" s="72"/>
    </row>
    <row r="154" spans="1:3" ht="15" customHeight="1">
      <c r="A154" s="44" t="s">
        <v>261</v>
      </c>
      <c r="B154" s="13" t="s">
        <v>262</v>
      </c>
      <c r="C154" s="74">
        <f>+C129+C133+C140+C146+C152+C153</f>
        <v>0</v>
      </c>
    </row>
    <row r="155" spans="1:3" ht="12.75">
      <c r="A155" s="288" t="s">
        <v>263</v>
      </c>
      <c r="B155" s="78" t="s">
        <v>264</v>
      </c>
      <c r="C155" s="74">
        <f>+C128+C154</f>
        <v>0</v>
      </c>
    </row>
    <row r="156" ht="15" customHeight="1"/>
    <row r="157" spans="1:3" ht="14.25" customHeight="1">
      <c r="A157" s="289" t="s">
        <v>431</v>
      </c>
      <c r="B157" s="290"/>
      <c r="C157" s="291"/>
    </row>
    <row r="158" spans="1:3" ht="12.75">
      <c r="A158" s="289" t="s">
        <v>432</v>
      </c>
      <c r="B158" s="290"/>
      <c r="C158" s="291"/>
    </row>
  </sheetData>
  <sheetProtection sheet="1" formatCells="0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C60"/>
  <sheetViews>
    <sheetView zoomScale="145" zoomScaleNormal="145" zoomScalePageLayoutView="0" workbookViewId="0" topLeftCell="B1">
      <selection activeCell="B6" sqref="B6"/>
    </sheetView>
  </sheetViews>
  <sheetFormatPr defaultColWidth="9.00390625" defaultRowHeight="12.75"/>
  <cols>
    <col min="1" max="1" width="13.875" style="292" customWidth="1"/>
    <col min="2" max="2" width="79.125" style="293" customWidth="1"/>
    <col min="3" max="3" width="25.00390625" style="293" customWidth="1"/>
    <col min="4" max="16384" width="9.375" style="293" customWidth="1"/>
  </cols>
  <sheetData>
    <row r="1" spans="1:3" s="295" customFormat="1" ht="21" customHeight="1">
      <c r="A1" s="240"/>
      <c r="B1" s="241"/>
      <c r="C1" s="294" t="s">
        <v>500</v>
      </c>
    </row>
    <row r="2" spans="1:3" s="297" customFormat="1" ht="25.5" customHeight="1">
      <c r="A2" s="244" t="s">
        <v>439</v>
      </c>
      <c r="B2" s="245" t="s">
        <v>465</v>
      </c>
      <c r="C2" s="296" t="s">
        <v>436</v>
      </c>
    </row>
    <row r="3" spans="1:3" s="297" customFormat="1" ht="24">
      <c r="A3" s="298" t="s">
        <v>408</v>
      </c>
      <c r="B3" s="249" t="s">
        <v>409</v>
      </c>
      <c r="C3" s="299" t="s">
        <v>407</v>
      </c>
    </row>
    <row r="4" spans="1:3" s="300" customFormat="1" ht="15.75" customHeight="1">
      <c r="A4" s="251"/>
      <c r="B4" s="251"/>
      <c r="C4" s="252" t="s">
        <v>357</v>
      </c>
    </row>
    <row r="5" spans="1:3" ht="12.75">
      <c r="A5" s="254" t="s">
        <v>410</v>
      </c>
      <c r="B5" s="255" t="s">
        <v>411</v>
      </c>
      <c r="C5" s="301" t="s">
        <v>412</v>
      </c>
    </row>
    <row r="6" spans="1:3" s="302" customFormat="1" ht="12.75" customHeight="1">
      <c r="A6" s="257" t="s">
        <v>5</v>
      </c>
      <c r="B6" s="258" t="s">
        <v>6</v>
      </c>
      <c r="C6" s="259" t="s">
        <v>7</v>
      </c>
    </row>
    <row r="7" spans="1:3" s="302" customFormat="1" ht="15.75" customHeight="1">
      <c r="A7" s="261"/>
      <c r="B7" s="262" t="s">
        <v>271</v>
      </c>
      <c r="C7" s="303"/>
    </row>
    <row r="8" spans="1:3" s="305" customFormat="1" ht="12" customHeight="1">
      <c r="A8" s="257" t="s">
        <v>8</v>
      </c>
      <c r="B8" s="304" t="s">
        <v>440</v>
      </c>
      <c r="C8" s="111">
        <f>SUM(C9:C19)</f>
        <v>1200</v>
      </c>
    </row>
    <row r="9" spans="1:3" s="305" customFormat="1" ht="12" customHeight="1">
      <c r="A9" s="306" t="s">
        <v>10</v>
      </c>
      <c r="B9" s="51" t="s">
        <v>69</v>
      </c>
      <c r="C9" s="307"/>
    </row>
    <row r="10" spans="1:3" s="305" customFormat="1" ht="12" customHeight="1">
      <c r="A10" s="308" t="s">
        <v>12</v>
      </c>
      <c r="B10" s="53" t="s">
        <v>71</v>
      </c>
      <c r="C10" s="100"/>
    </row>
    <row r="11" spans="1:3" s="305" customFormat="1" ht="12" customHeight="1">
      <c r="A11" s="308" t="s">
        <v>14</v>
      </c>
      <c r="B11" s="53" t="s">
        <v>73</v>
      </c>
      <c r="C11" s="100"/>
    </row>
    <row r="12" spans="1:3" s="305" customFormat="1" ht="12" customHeight="1">
      <c r="A12" s="308" t="s">
        <v>16</v>
      </c>
      <c r="B12" s="53" t="s">
        <v>75</v>
      </c>
      <c r="C12" s="100"/>
    </row>
    <row r="13" spans="1:3" s="305" customFormat="1" ht="12" customHeight="1">
      <c r="A13" s="308" t="s">
        <v>18</v>
      </c>
      <c r="B13" s="53" t="s">
        <v>77</v>
      </c>
      <c r="C13" s="100">
        <v>1200</v>
      </c>
    </row>
    <row r="14" spans="1:3" s="305" customFormat="1" ht="12" customHeight="1">
      <c r="A14" s="308" t="s">
        <v>20</v>
      </c>
      <c r="B14" s="53" t="s">
        <v>441</v>
      </c>
      <c r="C14" s="100"/>
    </row>
    <row r="15" spans="1:3" s="305" customFormat="1" ht="12" customHeight="1">
      <c r="A15" s="308" t="s">
        <v>185</v>
      </c>
      <c r="B15" s="71" t="s">
        <v>442</v>
      </c>
      <c r="C15" s="100"/>
    </row>
    <row r="16" spans="1:3" s="305" customFormat="1" ht="12" customHeight="1">
      <c r="A16" s="308" t="s">
        <v>187</v>
      </c>
      <c r="B16" s="53" t="s">
        <v>83</v>
      </c>
      <c r="C16" s="115"/>
    </row>
    <row r="17" spans="1:3" s="309" customFormat="1" ht="12" customHeight="1">
      <c r="A17" s="308" t="s">
        <v>189</v>
      </c>
      <c r="B17" s="53" t="s">
        <v>85</v>
      </c>
      <c r="C17" s="100"/>
    </row>
    <row r="18" spans="1:3" s="309" customFormat="1" ht="12" customHeight="1">
      <c r="A18" s="308" t="s">
        <v>191</v>
      </c>
      <c r="B18" s="53" t="s">
        <v>87</v>
      </c>
      <c r="C18" s="107"/>
    </row>
    <row r="19" spans="1:3" s="309" customFormat="1" ht="12" customHeight="1">
      <c r="A19" s="308" t="s">
        <v>193</v>
      </c>
      <c r="B19" s="71" t="s">
        <v>89</v>
      </c>
      <c r="C19" s="107"/>
    </row>
    <row r="20" spans="1:3" s="305" customFormat="1" ht="12" customHeight="1">
      <c r="A20" s="257" t="s">
        <v>22</v>
      </c>
      <c r="B20" s="304" t="s">
        <v>443</v>
      </c>
      <c r="C20" s="111">
        <f>SUM(C21:C23)</f>
        <v>0</v>
      </c>
    </row>
    <row r="21" spans="1:3" s="309" customFormat="1" ht="12" customHeight="1">
      <c r="A21" s="308" t="s">
        <v>24</v>
      </c>
      <c r="B21" s="70" t="s">
        <v>25</v>
      </c>
      <c r="C21" s="100"/>
    </row>
    <row r="22" spans="1:3" s="309" customFormat="1" ht="12" customHeight="1">
      <c r="A22" s="308" t="s">
        <v>26</v>
      </c>
      <c r="B22" s="53" t="s">
        <v>444</v>
      </c>
      <c r="C22" s="100"/>
    </row>
    <row r="23" spans="1:3" s="309" customFormat="1" ht="12" customHeight="1">
      <c r="A23" s="308" t="s">
        <v>28</v>
      </c>
      <c r="B23" s="53" t="s">
        <v>445</v>
      </c>
      <c r="C23" s="100"/>
    </row>
    <row r="24" spans="1:3" s="309" customFormat="1" ht="12" customHeight="1">
      <c r="A24" s="308" t="s">
        <v>30</v>
      </c>
      <c r="B24" s="53" t="s">
        <v>466</v>
      </c>
      <c r="C24" s="100"/>
    </row>
    <row r="25" spans="1:3" s="309" customFormat="1" ht="12" customHeight="1">
      <c r="A25" s="257" t="s">
        <v>36</v>
      </c>
      <c r="B25" s="13" t="s">
        <v>281</v>
      </c>
      <c r="C25" s="310"/>
    </row>
    <row r="26" spans="1:3" s="309" customFormat="1" ht="12" customHeight="1">
      <c r="A26" s="257" t="s">
        <v>233</v>
      </c>
      <c r="B26" s="13" t="s">
        <v>467</v>
      </c>
      <c r="C26" s="111">
        <f>+C27+C28</f>
        <v>0</v>
      </c>
    </row>
    <row r="27" spans="1:3" s="309" customFormat="1" ht="12" customHeight="1">
      <c r="A27" s="311" t="s">
        <v>52</v>
      </c>
      <c r="B27" s="70" t="s">
        <v>444</v>
      </c>
      <c r="C27" s="96"/>
    </row>
    <row r="28" spans="1:3" s="309" customFormat="1" ht="12" customHeight="1">
      <c r="A28" s="311" t="s">
        <v>60</v>
      </c>
      <c r="B28" s="53" t="s">
        <v>446</v>
      </c>
      <c r="C28" s="115"/>
    </row>
    <row r="29" spans="1:3" s="309" customFormat="1" ht="12" customHeight="1">
      <c r="A29" s="308" t="s">
        <v>62</v>
      </c>
      <c r="B29" s="312" t="s">
        <v>468</v>
      </c>
      <c r="C29" s="313"/>
    </row>
    <row r="30" spans="1:3" s="309" customFormat="1" ht="12" customHeight="1">
      <c r="A30" s="257" t="s">
        <v>66</v>
      </c>
      <c r="B30" s="13" t="s">
        <v>447</v>
      </c>
      <c r="C30" s="111">
        <f>+C31+C32+C33</f>
        <v>0</v>
      </c>
    </row>
    <row r="31" spans="1:3" s="309" customFormat="1" ht="12" customHeight="1">
      <c r="A31" s="311" t="s">
        <v>68</v>
      </c>
      <c r="B31" s="70" t="s">
        <v>93</v>
      </c>
      <c r="C31" s="96"/>
    </row>
    <row r="32" spans="1:3" s="309" customFormat="1" ht="12" customHeight="1">
      <c r="A32" s="311" t="s">
        <v>70</v>
      </c>
      <c r="B32" s="53" t="s">
        <v>95</v>
      </c>
      <c r="C32" s="115"/>
    </row>
    <row r="33" spans="1:3" s="309" customFormat="1" ht="12" customHeight="1">
      <c r="A33" s="308" t="s">
        <v>72</v>
      </c>
      <c r="B33" s="312" t="s">
        <v>97</v>
      </c>
      <c r="C33" s="313"/>
    </row>
    <row r="34" spans="1:3" s="305" customFormat="1" ht="12" customHeight="1">
      <c r="A34" s="257" t="s">
        <v>90</v>
      </c>
      <c r="B34" s="13" t="s">
        <v>283</v>
      </c>
      <c r="C34" s="310"/>
    </row>
    <row r="35" spans="1:3" s="305" customFormat="1" ht="12" customHeight="1">
      <c r="A35" s="257" t="s">
        <v>250</v>
      </c>
      <c r="B35" s="13" t="s">
        <v>448</v>
      </c>
      <c r="C35" s="314"/>
    </row>
    <row r="36" spans="1:3" s="305" customFormat="1" ht="12" customHeight="1">
      <c r="A36" s="257" t="s">
        <v>112</v>
      </c>
      <c r="B36" s="13" t="s">
        <v>469</v>
      </c>
      <c r="C36" s="280">
        <f>+C8+C20+C25+C26+C30+C34+C35</f>
        <v>1200</v>
      </c>
    </row>
    <row r="37" spans="1:3" s="305" customFormat="1" ht="12" customHeight="1">
      <c r="A37" s="315" t="s">
        <v>259</v>
      </c>
      <c r="B37" s="13" t="s">
        <v>449</v>
      </c>
      <c r="C37" s="280">
        <f>+C38+C39+C40</f>
        <v>12336</v>
      </c>
    </row>
    <row r="38" spans="1:3" s="305" customFormat="1" ht="12" customHeight="1">
      <c r="A38" s="311" t="s">
        <v>450</v>
      </c>
      <c r="B38" s="70" t="s">
        <v>338</v>
      </c>
      <c r="C38" s="96"/>
    </row>
    <row r="39" spans="1:3" s="305" customFormat="1" ht="12" customHeight="1">
      <c r="A39" s="311" t="s">
        <v>451</v>
      </c>
      <c r="B39" s="53" t="s">
        <v>452</v>
      </c>
      <c r="C39" s="115"/>
    </row>
    <row r="40" spans="1:3" s="309" customFormat="1" ht="12" customHeight="1">
      <c r="A40" s="308" t="s">
        <v>453</v>
      </c>
      <c r="B40" s="312" t="s">
        <v>454</v>
      </c>
      <c r="C40" s="313">
        <v>12336</v>
      </c>
    </row>
    <row r="41" spans="1:3" s="309" customFormat="1" ht="15" customHeight="1">
      <c r="A41" s="315" t="s">
        <v>261</v>
      </c>
      <c r="B41" s="316" t="s">
        <v>455</v>
      </c>
      <c r="C41" s="280">
        <f>+C36+C37</f>
        <v>13536</v>
      </c>
    </row>
    <row r="42" spans="1:3" s="309" customFormat="1" ht="15" customHeight="1">
      <c r="A42" s="275"/>
      <c r="B42" s="276"/>
      <c r="C42" s="277"/>
    </row>
    <row r="43" spans="1:3" ht="12.75">
      <c r="A43" s="317"/>
      <c r="B43" s="318"/>
      <c r="C43" s="319"/>
    </row>
    <row r="44" spans="1:3" s="302" customFormat="1" ht="16.5" customHeight="1">
      <c r="A44" s="278"/>
      <c r="B44" s="279" t="s">
        <v>272</v>
      </c>
      <c r="C44" s="280"/>
    </row>
    <row r="45" spans="1:3" s="320" customFormat="1" ht="12" customHeight="1">
      <c r="A45" s="257" t="s">
        <v>8</v>
      </c>
      <c r="B45" s="13" t="s">
        <v>456</v>
      </c>
      <c r="C45" s="111">
        <f>SUM(C46:C50)</f>
        <v>13536</v>
      </c>
    </row>
    <row r="46" spans="1:3" ht="12" customHeight="1">
      <c r="A46" s="308" t="s">
        <v>10</v>
      </c>
      <c r="B46" s="70" t="s">
        <v>178</v>
      </c>
      <c r="C46" s="96">
        <v>7768</v>
      </c>
    </row>
    <row r="47" spans="1:3" ht="12" customHeight="1">
      <c r="A47" s="308" t="s">
        <v>12</v>
      </c>
      <c r="B47" s="53" t="s">
        <v>179</v>
      </c>
      <c r="C47" s="100">
        <v>2078</v>
      </c>
    </row>
    <row r="48" spans="1:3" ht="12" customHeight="1">
      <c r="A48" s="308" t="s">
        <v>14</v>
      </c>
      <c r="B48" s="53" t="s">
        <v>180</v>
      </c>
      <c r="C48" s="100">
        <v>3690</v>
      </c>
    </row>
    <row r="49" spans="1:3" ht="12" customHeight="1">
      <c r="A49" s="308" t="s">
        <v>16</v>
      </c>
      <c r="B49" s="53" t="s">
        <v>181</v>
      </c>
      <c r="C49" s="100"/>
    </row>
    <row r="50" spans="1:3" ht="12" customHeight="1">
      <c r="A50" s="308" t="s">
        <v>18</v>
      </c>
      <c r="B50" s="53" t="s">
        <v>183</v>
      </c>
      <c r="C50" s="100"/>
    </row>
    <row r="51" spans="1:3" ht="12" customHeight="1">
      <c r="A51" s="257" t="s">
        <v>22</v>
      </c>
      <c r="B51" s="13" t="s">
        <v>457</v>
      </c>
      <c r="C51" s="111">
        <f>SUM(C52:C54)</f>
        <v>0</v>
      </c>
    </row>
    <row r="52" spans="1:3" s="320" customFormat="1" ht="12" customHeight="1">
      <c r="A52" s="308" t="s">
        <v>24</v>
      </c>
      <c r="B52" s="70" t="s">
        <v>214</v>
      </c>
      <c r="C52" s="96"/>
    </row>
    <row r="53" spans="1:3" ht="12" customHeight="1">
      <c r="A53" s="308" t="s">
        <v>26</v>
      </c>
      <c r="B53" s="53" t="s">
        <v>216</v>
      </c>
      <c r="C53" s="100"/>
    </row>
    <row r="54" spans="1:3" ht="12" customHeight="1">
      <c r="A54" s="308" t="s">
        <v>28</v>
      </c>
      <c r="B54" s="53" t="s">
        <v>458</v>
      </c>
      <c r="C54" s="100"/>
    </row>
    <row r="55" spans="1:3" ht="12" customHeight="1">
      <c r="A55" s="308" t="s">
        <v>30</v>
      </c>
      <c r="B55" s="53" t="s">
        <v>459</v>
      </c>
      <c r="C55" s="100"/>
    </row>
    <row r="56" spans="1:3" ht="15" customHeight="1">
      <c r="A56" s="257" t="s">
        <v>36</v>
      </c>
      <c r="B56" s="13" t="s">
        <v>460</v>
      </c>
      <c r="C56" s="310"/>
    </row>
    <row r="57" spans="1:3" ht="12.75">
      <c r="A57" s="257" t="s">
        <v>233</v>
      </c>
      <c r="B57" s="321" t="s">
        <v>461</v>
      </c>
      <c r="C57" s="111">
        <f>+C45+C51+C56</f>
        <v>13536</v>
      </c>
    </row>
    <row r="58" ht="15" customHeight="1">
      <c r="C58" s="322"/>
    </row>
    <row r="59" spans="1:3" ht="14.25" customHeight="1">
      <c r="A59" s="289" t="s">
        <v>431</v>
      </c>
      <c r="B59" s="290"/>
      <c r="C59" s="291">
        <v>3</v>
      </c>
    </row>
    <row r="60" spans="1:3" ht="12.75">
      <c r="A60" s="289" t="s">
        <v>432</v>
      </c>
      <c r="B60" s="290"/>
      <c r="C60" s="291"/>
    </row>
  </sheetData>
  <sheetProtection formatCells="0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60"/>
  <sheetViews>
    <sheetView zoomScale="145" zoomScaleNormal="145" zoomScalePageLayoutView="0" workbookViewId="0" topLeftCell="B1">
      <selection activeCell="C2" sqref="C2"/>
    </sheetView>
  </sheetViews>
  <sheetFormatPr defaultColWidth="9.00390625" defaultRowHeight="12.75"/>
  <cols>
    <col min="1" max="1" width="13.875" style="292" customWidth="1"/>
    <col min="2" max="2" width="79.125" style="293" customWidth="1"/>
    <col min="3" max="3" width="25.00390625" style="293" customWidth="1"/>
    <col min="4" max="16384" width="9.375" style="293" customWidth="1"/>
  </cols>
  <sheetData>
    <row r="1" spans="1:3" s="295" customFormat="1" ht="21" customHeight="1">
      <c r="A1" s="240"/>
      <c r="B1" s="241"/>
      <c r="C1" s="294" t="s">
        <v>499</v>
      </c>
    </row>
    <row r="2" spans="1:3" s="297" customFormat="1" ht="25.5" customHeight="1">
      <c r="A2" s="244" t="s">
        <v>439</v>
      </c>
      <c r="B2" s="245" t="s">
        <v>465</v>
      </c>
      <c r="C2" s="296" t="s">
        <v>436</v>
      </c>
    </row>
    <row r="3" spans="1:3" s="297" customFormat="1" ht="24">
      <c r="A3" s="298" t="s">
        <v>408</v>
      </c>
      <c r="B3" s="249" t="s">
        <v>462</v>
      </c>
      <c r="C3" s="299" t="s">
        <v>434</v>
      </c>
    </row>
    <row r="4" spans="1:3" s="300" customFormat="1" ht="15.75" customHeight="1">
      <c r="A4" s="251"/>
      <c r="B4" s="251"/>
      <c r="C4" s="252" t="s">
        <v>357</v>
      </c>
    </row>
    <row r="5" spans="1:3" ht="12.75">
      <c r="A5" s="254" t="s">
        <v>410</v>
      </c>
      <c r="B5" s="255" t="s">
        <v>411</v>
      </c>
      <c r="C5" s="301" t="s">
        <v>412</v>
      </c>
    </row>
    <row r="6" spans="1:3" s="302" customFormat="1" ht="12.75" customHeight="1">
      <c r="A6" s="257" t="s">
        <v>5</v>
      </c>
      <c r="B6" s="258" t="s">
        <v>6</v>
      </c>
      <c r="C6" s="259" t="s">
        <v>7</v>
      </c>
    </row>
    <row r="7" spans="1:3" s="302" customFormat="1" ht="15.75" customHeight="1">
      <c r="A7" s="261"/>
      <c r="B7" s="262" t="s">
        <v>271</v>
      </c>
      <c r="C7" s="303"/>
    </row>
    <row r="8" spans="1:3" s="305" customFormat="1" ht="12" customHeight="1">
      <c r="A8" s="257" t="s">
        <v>8</v>
      </c>
      <c r="B8" s="304" t="s">
        <v>440</v>
      </c>
      <c r="C8" s="111">
        <f>SUM(C9:C19)</f>
        <v>1200</v>
      </c>
    </row>
    <row r="9" spans="1:3" s="305" customFormat="1" ht="12" customHeight="1">
      <c r="A9" s="306" t="s">
        <v>10</v>
      </c>
      <c r="B9" s="51" t="s">
        <v>69</v>
      </c>
      <c r="C9" s="307"/>
    </row>
    <row r="10" spans="1:3" s="305" customFormat="1" ht="12" customHeight="1">
      <c r="A10" s="308" t="s">
        <v>12</v>
      </c>
      <c r="B10" s="53" t="s">
        <v>71</v>
      </c>
      <c r="C10" s="100"/>
    </row>
    <row r="11" spans="1:3" s="305" customFormat="1" ht="12" customHeight="1">
      <c r="A11" s="308" t="s">
        <v>14</v>
      </c>
      <c r="B11" s="53" t="s">
        <v>73</v>
      </c>
      <c r="C11" s="100"/>
    </row>
    <row r="12" spans="1:3" s="305" customFormat="1" ht="12" customHeight="1">
      <c r="A12" s="308" t="s">
        <v>16</v>
      </c>
      <c r="B12" s="53" t="s">
        <v>75</v>
      </c>
      <c r="C12" s="100"/>
    </row>
    <row r="13" spans="1:3" s="305" customFormat="1" ht="12" customHeight="1">
      <c r="A13" s="308" t="s">
        <v>18</v>
      </c>
      <c r="B13" s="53" t="s">
        <v>77</v>
      </c>
      <c r="C13" s="100">
        <v>1200</v>
      </c>
    </row>
    <row r="14" spans="1:3" s="305" customFormat="1" ht="12" customHeight="1">
      <c r="A14" s="308" t="s">
        <v>20</v>
      </c>
      <c r="B14" s="53" t="s">
        <v>441</v>
      </c>
      <c r="C14" s="100"/>
    </row>
    <row r="15" spans="1:3" s="305" customFormat="1" ht="12" customHeight="1">
      <c r="A15" s="308" t="s">
        <v>185</v>
      </c>
      <c r="B15" s="71" t="s">
        <v>442</v>
      </c>
      <c r="C15" s="100"/>
    </row>
    <row r="16" spans="1:3" s="305" customFormat="1" ht="12" customHeight="1">
      <c r="A16" s="308" t="s">
        <v>187</v>
      </c>
      <c r="B16" s="53" t="s">
        <v>83</v>
      </c>
      <c r="C16" s="115"/>
    </row>
    <row r="17" spans="1:3" s="309" customFormat="1" ht="12" customHeight="1">
      <c r="A17" s="308" t="s">
        <v>189</v>
      </c>
      <c r="B17" s="53" t="s">
        <v>85</v>
      </c>
      <c r="C17" s="100"/>
    </row>
    <row r="18" spans="1:3" s="309" customFormat="1" ht="12" customHeight="1">
      <c r="A18" s="308" t="s">
        <v>191</v>
      </c>
      <c r="B18" s="53" t="s">
        <v>87</v>
      </c>
      <c r="C18" s="107"/>
    </row>
    <row r="19" spans="1:3" s="309" customFormat="1" ht="12" customHeight="1">
      <c r="A19" s="308" t="s">
        <v>193</v>
      </c>
      <c r="B19" s="71" t="s">
        <v>89</v>
      </c>
      <c r="C19" s="107"/>
    </row>
    <row r="20" spans="1:3" s="305" customFormat="1" ht="12" customHeight="1">
      <c r="A20" s="257" t="s">
        <v>22</v>
      </c>
      <c r="B20" s="304" t="s">
        <v>443</v>
      </c>
      <c r="C20" s="111">
        <f>SUM(C21:C23)</f>
        <v>0</v>
      </c>
    </row>
    <row r="21" spans="1:3" s="309" customFormat="1" ht="12" customHeight="1">
      <c r="A21" s="308" t="s">
        <v>24</v>
      </c>
      <c r="B21" s="70" t="s">
        <v>25</v>
      </c>
      <c r="C21" s="100"/>
    </row>
    <row r="22" spans="1:3" s="309" customFormat="1" ht="12" customHeight="1">
      <c r="A22" s="308" t="s">
        <v>26</v>
      </c>
      <c r="B22" s="53" t="s">
        <v>444</v>
      </c>
      <c r="C22" s="100"/>
    </row>
    <row r="23" spans="1:3" s="309" customFormat="1" ht="12" customHeight="1">
      <c r="A23" s="308" t="s">
        <v>28</v>
      </c>
      <c r="B23" s="53" t="s">
        <v>445</v>
      </c>
      <c r="C23" s="100"/>
    </row>
    <row r="24" spans="1:3" s="309" customFormat="1" ht="12" customHeight="1">
      <c r="A24" s="308" t="s">
        <v>30</v>
      </c>
      <c r="B24" s="53" t="s">
        <v>466</v>
      </c>
      <c r="C24" s="100"/>
    </row>
    <row r="25" spans="1:3" s="309" customFormat="1" ht="12" customHeight="1">
      <c r="A25" s="257" t="s">
        <v>36</v>
      </c>
      <c r="B25" s="13" t="s">
        <v>281</v>
      </c>
      <c r="C25" s="310"/>
    </row>
    <row r="26" spans="1:3" s="309" customFormat="1" ht="12" customHeight="1">
      <c r="A26" s="257" t="s">
        <v>233</v>
      </c>
      <c r="B26" s="13" t="s">
        <v>467</v>
      </c>
      <c r="C26" s="111">
        <f>+C27+C28</f>
        <v>0</v>
      </c>
    </row>
    <row r="27" spans="1:3" s="309" customFormat="1" ht="12" customHeight="1">
      <c r="A27" s="311" t="s">
        <v>52</v>
      </c>
      <c r="B27" s="70" t="s">
        <v>444</v>
      </c>
      <c r="C27" s="96"/>
    </row>
    <row r="28" spans="1:3" s="309" customFormat="1" ht="12" customHeight="1">
      <c r="A28" s="311" t="s">
        <v>60</v>
      </c>
      <c r="B28" s="53" t="s">
        <v>446</v>
      </c>
      <c r="C28" s="115"/>
    </row>
    <row r="29" spans="1:3" s="309" customFormat="1" ht="12" customHeight="1">
      <c r="A29" s="308" t="s">
        <v>62</v>
      </c>
      <c r="B29" s="312" t="s">
        <v>468</v>
      </c>
      <c r="C29" s="313"/>
    </row>
    <row r="30" spans="1:3" s="309" customFormat="1" ht="12" customHeight="1">
      <c r="A30" s="257" t="s">
        <v>66</v>
      </c>
      <c r="B30" s="13" t="s">
        <v>447</v>
      </c>
      <c r="C30" s="111">
        <f>+C31+C32+C33</f>
        <v>0</v>
      </c>
    </row>
    <row r="31" spans="1:3" s="309" customFormat="1" ht="12" customHeight="1">
      <c r="A31" s="311" t="s">
        <v>68</v>
      </c>
      <c r="B31" s="70" t="s">
        <v>93</v>
      </c>
      <c r="C31" s="96"/>
    </row>
    <row r="32" spans="1:3" s="309" customFormat="1" ht="12" customHeight="1">
      <c r="A32" s="311" t="s">
        <v>70</v>
      </c>
      <c r="B32" s="53" t="s">
        <v>95</v>
      </c>
      <c r="C32" s="115"/>
    </row>
    <row r="33" spans="1:3" s="309" customFormat="1" ht="12" customHeight="1">
      <c r="A33" s="308" t="s">
        <v>72</v>
      </c>
      <c r="B33" s="312" t="s">
        <v>97</v>
      </c>
      <c r="C33" s="313"/>
    </row>
    <row r="34" spans="1:3" s="305" customFormat="1" ht="12" customHeight="1">
      <c r="A34" s="257" t="s">
        <v>90</v>
      </c>
      <c r="B34" s="13" t="s">
        <v>283</v>
      </c>
      <c r="C34" s="310"/>
    </row>
    <row r="35" spans="1:3" s="305" customFormat="1" ht="12" customHeight="1">
      <c r="A35" s="257" t="s">
        <v>250</v>
      </c>
      <c r="B35" s="13" t="s">
        <v>448</v>
      </c>
      <c r="C35" s="314"/>
    </row>
    <row r="36" spans="1:3" s="305" customFormat="1" ht="12" customHeight="1">
      <c r="A36" s="257" t="s">
        <v>112</v>
      </c>
      <c r="B36" s="13" t="s">
        <v>469</v>
      </c>
      <c r="C36" s="280">
        <f>+C8+C20+C25+C26+C30+C34+C35</f>
        <v>1200</v>
      </c>
    </row>
    <row r="37" spans="1:3" s="305" customFormat="1" ht="12" customHeight="1">
      <c r="A37" s="315" t="s">
        <v>259</v>
      </c>
      <c r="B37" s="13" t="s">
        <v>449</v>
      </c>
      <c r="C37" s="280">
        <f>+C38+C39+C40</f>
        <v>12336</v>
      </c>
    </row>
    <row r="38" spans="1:3" s="305" customFormat="1" ht="12" customHeight="1">
      <c r="A38" s="311" t="s">
        <v>450</v>
      </c>
      <c r="B38" s="70" t="s">
        <v>338</v>
      </c>
      <c r="C38" s="96"/>
    </row>
    <row r="39" spans="1:3" s="305" customFormat="1" ht="12" customHeight="1">
      <c r="A39" s="311" t="s">
        <v>451</v>
      </c>
      <c r="B39" s="53" t="s">
        <v>452</v>
      </c>
      <c r="C39" s="115"/>
    </row>
    <row r="40" spans="1:3" s="309" customFormat="1" ht="12" customHeight="1">
      <c r="A40" s="308" t="s">
        <v>453</v>
      </c>
      <c r="B40" s="312" t="s">
        <v>454</v>
      </c>
      <c r="C40" s="313">
        <v>12336</v>
      </c>
    </row>
    <row r="41" spans="1:3" s="309" customFormat="1" ht="15" customHeight="1">
      <c r="A41" s="315" t="s">
        <v>261</v>
      </c>
      <c r="B41" s="316" t="s">
        <v>455</v>
      </c>
      <c r="C41" s="280">
        <f>+C36+C37</f>
        <v>13536</v>
      </c>
    </row>
    <row r="42" spans="1:3" s="309" customFormat="1" ht="15" customHeight="1">
      <c r="A42" s="275"/>
      <c r="B42" s="276"/>
      <c r="C42" s="277"/>
    </row>
    <row r="43" spans="1:3" ht="12.75">
      <c r="A43" s="317"/>
      <c r="B43" s="318"/>
      <c r="C43" s="319"/>
    </row>
    <row r="44" spans="1:3" s="302" customFormat="1" ht="16.5" customHeight="1">
      <c r="A44" s="278"/>
      <c r="B44" s="279" t="s">
        <v>272</v>
      </c>
      <c r="C44" s="280"/>
    </row>
    <row r="45" spans="1:3" s="320" customFormat="1" ht="12" customHeight="1">
      <c r="A45" s="257" t="s">
        <v>8</v>
      </c>
      <c r="B45" s="13" t="s">
        <v>456</v>
      </c>
      <c r="C45" s="111">
        <f>SUM(C46:C50)</f>
        <v>13536</v>
      </c>
    </row>
    <row r="46" spans="1:3" ht="12" customHeight="1">
      <c r="A46" s="308" t="s">
        <v>10</v>
      </c>
      <c r="B46" s="70" t="s">
        <v>178</v>
      </c>
      <c r="C46" s="96">
        <v>7768</v>
      </c>
    </row>
    <row r="47" spans="1:3" ht="12" customHeight="1">
      <c r="A47" s="308" t="s">
        <v>12</v>
      </c>
      <c r="B47" s="53" t="s">
        <v>179</v>
      </c>
      <c r="C47" s="100">
        <v>2078</v>
      </c>
    </row>
    <row r="48" spans="1:3" ht="12" customHeight="1">
      <c r="A48" s="308" t="s">
        <v>14</v>
      </c>
      <c r="B48" s="53" t="s">
        <v>180</v>
      </c>
      <c r="C48" s="100">
        <v>3690</v>
      </c>
    </row>
    <row r="49" spans="1:3" ht="12" customHeight="1">
      <c r="A49" s="308" t="s">
        <v>16</v>
      </c>
      <c r="B49" s="53" t="s">
        <v>181</v>
      </c>
      <c r="C49" s="100"/>
    </row>
    <row r="50" spans="1:3" ht="12" customHeight="1">
      <c r="A50" s="308" t="s">
        <v>18</v>
      </c>
      <c r="B50" s="53" t="s">
        <v>183</v>
      </c>
      <c r="C50" s="100"/>
    </row>
    <row r="51" spans="1:3" ht="12" customHeight="1">
      <c r="A51" s="257" t="s">
        <v>22</v>
      </c>
      <c r="B51" s="13" t="s">
        <v>457</v>
      </c>
      <c r="C51" s="111">
        <f>SUM(C52:C54)</f>
        <v>0</v>
      </c>
    </row>
    <row r="52" spans="1:3" s="320" customFormat="1" ht="12" customHeight="1">
      <c r="A52" s="308" t="s">
        <v>24</v>
      </c>
      <c r="B52" s="70" t="s">
        <v>214</v>
      </c>
      <c r="C52" s="96"/>
    </row>
    <row r="53" spans="1:3" ht="12" customHeight="1">
      <c r="A53" s="308" t="s">
        <v>26</v>
      </c>
      <c r="B53" s="53" t="s">
        <v>216</v>
      </c>
      <c r="C53" s="100"/>
    </row>
    <row r="54" spans="1:3" ht="12" customHeight="1">
      <c r="A54" s="308" t="s">
        <v>28</v>
      </c>
      <c r="B54" s="53" t="s">
        <v>458</v>
      </c>
      <c r="C54" s="100"/>
    </row>
    <row r="55" spans="1:3" ht="12" customHeight="1">
      <c r="A55" s="308" t="s">
        <v>30</v>
      </c>
      <c r="B55" s="53" t="s">
        <v>459</v>
      </c>
      <c r="C55" s="100"/>
    </row>
    <row r="56" spans="1:3" ht="15" customHeight="1">
      <c r="A56" s="257" t="s">
        <v>36</v>
      </c>
      <c r="B56" s="13" t="s">
        <v>460</v>
      </c>
      <c r="C56" s="310"/>
    </row>
    <row r="57" spans="1:3" ht="12.75">
      <c r="A57" s="257" t="s">
        <v>233</v>
      </c>
      <c r="B57" s="321" t="s">
        <v>461</v>
      </c>
      <c r="C57" s="111">
        <f>+C45+C51+C56</f>
        <v>13536</v>
      </c>
    </row>
    <row r="58" ht="15" customHeight="1">
      <c r="C58" s="322"/>
    </row>
    <row r="59" spans="1:3" ht="14.25" customHeight="1">
      <c r="A59" s="289" t="s">
        <v>431</v>
      </c>
      <c r="B59" s="290"/>
      <c r="C59" s="291">
        <v>3</v>
      </c>
    </row>
    <row r="60" spans="1:3" ht="12.75">
      <c r="A60" s="289" t="s">
        <v>432</v>
      </c>
      <c r="B60" s="290"/>
      <c r="C60" s="291"/>
    </row>
  </sheetData>
  <sheetProtection formatCells="0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60"/>
  <sheetViews>
    <sheetView zoomScale="145" zoomScaleNormal="145" zoomScalePageLayoutView="0" workbookViewId="0" topLeftCell="A1">
      <selection activeCell="C2" sqref="C2"/>
    </sheetView>
  </sheetViews>
  <sheetFormatPr defaultColWidth="9.00390625" defaultRowHeight="12.75"/>
  <cols>
    <col min="1" max="1" width="13.875" style="292" customWidth="1"/>
    <col min="2" max="2" width="79.125" style="293" customWidth="1"/>
    <col min="3" max="3" width="25.00390625" style="293" customWidth="1"/>
    <col min="4" max="16384" width="9.375" style="293" customWidth="1"/>
  </cols>
  <sheetData>
    <row r="1" spans="1:3" s="295" customFormat="1" ht="21" customHeight="1">
      <c r="A1" s="240"/>
      <c r="B1" s="241"/>
      <c r="C1" s="294" t="s">
        <v>498</v>
      </c>
    </row>
    <row r="2" spans="1:3" s="297" customFormat="1" ht="25.5" customHeight="1">
      <c r="A2" s="244" t="s">
        <v>439</v>
      </c>
      <c r="B2" s="245" t="s">
        <v>465</v>
      </c>
      <c r="C2" s="296" t="s">
        <v>436</v>
      </c>
    </row>
    <row r="3" spans="1:3" s="297" customFormat="1" ht="24">
      <c r="A3" s="298" t="s">
        <v>408</v>
      </c>
      <c r="B3" s="249" t="s">
        <v>463</v>
      </c>
      <c r="C3" s="299" t="s">
        <v>436</v>
      </c>
    </row>
    <row r="4" spans="1:3" s="300" customFormat="1" ht="15.75" customHeight="1">
      <c r="A4" s="251"/>
      <c r="B4" s="251"/>
      <c r="C4" s="252" t="s">
        <v>357</v>
      </c>
    </row>
    <row r="5" spans="1:3" ht="12.75">
      <c r="A5" s="254" t="s">
        <v>410</v>
      </c>
      <c r="B5" s="255" t="s">
        <v>411</v>
      </c>
      <c r="C5" s="301" t="s">
        <v>412</v>
      </c>
    </row>
    <row r="6" spans="1:3" s="302" customFormat="1" ht="12.75" customHeight="1">
      <c r="A6" s="257" t="s">
        <v>5</v>
      </c>
      <c r="B6" s="258" t="s">
        <v>6</v>
      </c>
      <c r="C6" s="259" t="s">
        <v>7</v>
      </c>
    </row>
    <row r="7" spans="1:3" s="302" customFormat="1" ht="15.75" customHeight="1">
      <c r="A7" s="261"/>
      <c r="B7" s="262" t="s">
        <v>271</v>
      </c>
      <c r="C7" s="303"/>
    </row>
    <row r="8" spans="1:3" s="305" customFormat="1" ht="12" customHeight="1">
      <c r="A8" s="257" t="s">
        <v>8</v>
      </c>
      <c r="B8" s="304" t="s">
        <v>440</v>
      </c>
      <c r="C8" s="111">
        <f>SUM(C9:C19)</f>
        <v>0</v>
      </c>
    </row>
    <row r="9" spans="1:3" s="305" customFormat="1" ht="12" customHeight="1">
      <c r="A9" s="306" t="s">
        <v>10</v>
      </c>
      <c r="B9" s="51" t="s">
        <v>69</v>
      </c>
      <c r="C9" s="307"/>
    </row>
    <row r="10" spans="1:3" s="305" customFormat="1" ht="12" customHeight="1">
      <c r="A10" s="308" t="s">
        <v>12</v>
      </c>
      <c r="B10" s="53" t="s">
        <v>71</v>
      </c>
      <c r="C10" s="100"/>
    </row>
    <row r="11" spans="1:3" s="305" customFormat="1" ht="12" customHeight="1">
      <c r="A11" s="308" t="s">
        <v>14</v>
      </c>
      <c r="B11" s="53" t="s">
        <v>73</v>
      </c>
      <c r="C11" s="100"/>
    </row>
    <row r="12" spans="1:3" s="305" customFormat="1" ht="12" customHeight="1">
      <c r="A12" s="308" t="s">
        <v>16</v>
      </c>
      <c r="B12" s="53" t="s">
        <v>75</v>
      </c>
      <c r="C12" s="100"/>
    </row>
    <row r="13" spans="1:3" s="305" customFormat="1" ht="12" customHeight="1">
      <c r="A13" s="308" t="s">
        <v>18</v>
      </c>
      <c r="B13" s="53" t="s">
        <v>77</v>
      </c>
      <c r="C13" s="100"/>
    </row>
    <row r="14" spans="1:3" s="305" customFormat="1" ht="12" customHeight="1">
      <c r="A14" s="308" t="s">
        <v>20</v>
      </c>
      <c r="B14" s="53" t="s">
        <v>441</v>
      </c>
      <c r="C14" s="100"/>
    </row>
    <row r="15" spans="1:3" s="305" customFormat="1" ht="12" customHeight="1">
      <c r="A15" s="308" t="s">
        <v>185</v>
      </c>
      <c r="B15" s="71" t="s">
        <v>442</v>
      </c>
      <c r="C15" s="100"/>
    </row>
    <row r="16" spans="1:3" s="305" customFormat="1" ht="12" customHeight="1">
      <c r="A16" s="308" t="s">
        <v>187</v>
      </c>
      <c r="B16" s="53" t="s">
        <v>83</v>
      </c>
      <c r="C16" s="115"/>
    </row>
    <row r="17" spans="1:3" s="309" customFormat="1" ht="12" customHeight="1">
      <c r="A17" s="308" t="s">
        <v>189</v>
      </c>
      <c r="B17" s="53" t="s">
        <v>85</v>
      </c>
      <c r="C17" s="100"/>
    </row>
    <row r="18" spans="1:3" s="309" customFormat="1" ht="12" customHeight="1">
      <c r="A18" s="308" t="s">
        <v>191</v>
      </c>
      <c r="B18" s="53" t="s">
        <v>87</v>
      </c>
      <c r="C18" s="107"/>
    </row>
    <row r="19" spans="1:3" s="309" customFormat="1" ht="12" customHeight="1">
      <c r="A19" s="308" t="s">
        <v>193</v>
      </c>
      <c r="B19" s="71" t="s">
        <v>89</v>
      </c>
      <c r="C19" s="107"/>
    </row>
    <row r="20" spans="1:3" s="305" customFormat="1" ht="12" customHeight="1">
      <c r="A20" s="257" t="s">
        <v>22</v>
      </c>
      <c r="B20" s="304" t="s">
        <v>443</v>
      </c>
      <c r="C20" s="111">
        <f>SUM(C21:C23)</f>
        <v>0</v>
      </c>
    </row>
    <row r="21" spans="1:3" s="309" customFormat="1" ht="12" customHeight="1">
      <c r="A21" s="308" t="s">
        <v>24</v>
      </c>
      <c r="B21" s="70" t="s">
        <v>25</v>
      </c>
      <c r="C21" s="100"/>
    </row>
    <row r="22" spans="1:3" s="309" customFormat="1" ht="12" customHeight="1">
      <c r="A22" s="308" t="s">
        <v>26</v>
      </c>
      <c r="B22" s="53" t="s">
        <v>444</v>
      </c>
      <c r="C22" s="100"/>
    </row>
    <row r="23" spans="1:3" s="309" customFormat="1" ht="12" customHeight="1">
      <c r="A23" s="308" t="s">
        <v>28</v>
      </c>
      <c r="B23" s="53" t="s">
        <v>445</v>
      </c>
      <c r="C23" s="100"/>
    </row>
    <row r="24" spans="1:3" s="309" customFormat="1" ht="12" customHeight="1">
      <c r="A24" s="308" t="s">
        <v>30</v>
      </c>
      <c r="B24" s="53" t="s">
        <v>466</v>
      </c>
      <c r="C24" s="100"/>
    </row>
    <row r="25" spans="1:3" s="309" customFormat="1" ht="12" customHeight="1">
      <c r="A25" s="257" t="s">
        <v>36</v>
      </c>
      <c r="B25" s="13" t="s">
        <v>281</v>
      </c>
      <c r="C25" s="310"/>
    </row>
    <row r="26" spans="1:3" s="309" customFormat="1" ht="12" customHeight="1">
      <c r="A26" s="257" t="s">
        <v>233</v>
      </c>
      <c r="B26" s="13" t="s">
        <v>467</v>
      </c>
      <c r="C26" s="111">
        <f>+C27+C28</f>
        <v>0</v>
      </c>
    </row>
    <row r="27" spans="1:3" s="309" customFormat="1" ht="12" customHeight="1">
      <c r="A27" s="311" t="s">
        <v>52</v>
      </c>
      <c r="B27" s="70" t="s">
        <v>444</v>
      </c>
      <c r="C27" s="96"/>
    </row>
    <row r="28" spans="1:3" s="309" customFormat="1" ht="12" customHeight="1">
      <c r="A28" s="311" t="s">
        <v>60</v>
      </c>
      <c r="B28" s="53" t="s">
        <v>446</v>
      </c>
      <c r="C28" s="115"/>
    </row>
    <row r="29" spans="1:3" s="309" customFormat="1" ht="12" customHeight="1">
      <c r="A29" s="308" t="s">
        <v>62</v>
      </c>
      <c r="B29" s="312" t="s">
        <v>468</v>
      </c>
      <c r="C29" s="313"/>
    </row>
    <row r="30" spans="1:3" s="309" customFormat="1" ht="12" customHeight="1">
      <c r="A30" s="257" t="s">
        <v>66</v>
      </c>
      <c r="B30" s="13" t="s">
        <v>447</v>
      </c>
      <c r="C30" s="111">
        <f>+C31+C32+C33</f>
        <v>0</v>
      </c>
    </row>
    <row r="31" spans="1:3" s="309" customFormat="1" ht="12" customHeight="1">
      <c r="A31" s="311" t="s">
        <v>68</v>
      </c>
      <c r="B31" s="70" t="s">
        <v>93</v>
      </c>
      <c r="C31" s="96"/>
    </row>
    <row r="32" spans="1:3" s="309" customFormat="1" ht="12" customHeight="1">
      <c r="A32" s="311" t="s">
        <v>70</v>
      </c>
      <c r="B32" s="53" t="s">
        <v>95</v>
      </c>
      <c r="C32" s="115"/>
    </row>
    <row r="33" spans="1:3" s="309" customFormat="1" ht="12" customHeight="1">
      <c r="A33" s="308" t="s">
        <v>72</v>
      </c>
      <c r="B33" s="312" t="s">
        <v>97</v>
      </c>
      <c r="C33" s="313"/>
    </row>
    <row r="34" spans="1:3" s="305" customFormat="1" ht="12" customHeight="1">
      <c r="A34" s="257" t="s">
        <v>90</v>
      </c>
      <c r="B34" s="13" t="s">
        <v>283</v>
      </c>
      <c r="C34" s="310"/>
    </row>
    <row r="35" spans="1:3" s="305" customFormat="1" ht="12" customHeight="1">
      <c r="A35" s="257" t="s">
        <v>250</v>
      </c>
      <c r="B35" s="13" t="s">
        <v>448</v>
      </c>
      <c r="C35" s="314"/>
    </row>
    <row r="36" spans="1:3" s="305" customFormat="1" ht="12" customHeight="1">
      <c r="A36" s="257" t="s">
        <v>112</v>
      </c>
      <c r="B36" s="13" t="s">
        <v>469</v>
      </c>
      <c r="C36" s="280">
        <f>+C8+C20+C25+C26+C30+C34+C35</f>
        <v>0</v>
      </c>
    </row>
    <row r="37" spans="1:3" s="305" customFormat="1" ht="12" customHeight="1">
      <c r="A37" s="315" t="s">
        <v>259</v>
      </c>
      <c r="B37" s="13" t="s">
        <v>449</v>
      </c>
      <c r="C37" s="280">
        <f>+C38+C39+C40</f>
        <v>0</v>
      </c>
    </row>
    <row r="38" spans="1:3" s="305" customFormat="1" ht="12" customHeight="1">
      <c r="A38" s="311" t="s">
        <v>450</v>
      </c>
      <c r="B38" s="70" t="s">
        <v>338</v>
      </c>
      <c r="C38" s="96"/>
    </row>
    <row r="39" spans="1:3" s="305" customFormat="1" ht="12" customHeight="1">
      <c r="A39" s="311" t="s">
        <v>451</v>
      </c>
      <c r="B39" s="53" t="s">
        <v>452</v>
      </c>
      <c r="C39" s="115"/>
    </row>
    <row r="40" spans="1:3" s="309" customFormat="1" ht="12" customHeight="1">
      <c r="A40" s="308" t="s">
        <v>453</v>
      </c>
      <c r="B40" s="312" t="s">
        <v>454</v>
      </c>
      <c r="C40" s="313"/>
    </row>
    <row r="41" spans="1:3" s="309" customFormat="1" ht="15" customHeight="1">
      <c r="A41" s="315" t="s">
        <v>261</v>
      </c>
      <c r="B41" s="316" t="s">
        <v>455</v>
      </c>
      <c r="C41" s="280">
        <f>+C36+C37</f>
        <v>0</v>
      </c>
    </row>
    <row r="42" spans="1:3" s="309" customFormat="1" ht="15" customHeight="1">
      <c r="A42" s="275"/>
      <c r="B42" s="276"/>
      <c r="C42" s="277"/>
    </row>
    <row r="43" spans="1:3" ht="12.75">
      <c r="A43" s="317"/>
      <c r="B43" s="318"/>
      <c r="C43" s="319"/>
    </row>
    <row r="44" spans="1:3" s="302" customFormat="1" ht="16.5" customHeight="1">
      <c r="A44" s="278"/>
      <c r="B44" s="279" t="s">
        <v>272</v>
      </c>
      <c r="C44" s="280"/>
    </row>
    <row r="45" spans="1:3" s="320" customFormat="1" ht="12" customHeight="1">
      <c r="A45" s="257" t="s">
        <v>8</v>
      </c>
      <c r="B45" s="13" t="s">
        <v>456</v>
      </c>
      <c r="C45" s="111">
        <f>SUM(C46:C50)</f>
        <v>0</v>
      </c>
    </row>
    <row r="46" spans="1:3" ht="12" customHeight="1">
      <c r="A46" s="308" t="s">
        <v>10</v>
      </c>
      <c r="B46" s="70" t="s">
        <v>178</v>
      </c>
      <c r="C46" s="96"/>
    </row>
    <row r="47" spans="1:3" ht="12" customHeight="1">
      <c r="A47" s="308" t="s">
        <v>12</v>
      </c>
      <c r="B47" s="53" t="s">
        <v>179</v>
      </c>
      <c r="C47" s="100"/>
    </row>
    <row r="48" spans="1:3" ht="12" customHeight="1">
      <c r="A48" s="308" t="s">
        <v>14</v>
      </c>
      <c r="B48" s="53" t="s">
        <v>180</v>
      </c>
      <c r="C48" s="100"/>
    </row>
    <row r="49" spans="1:3" ht="12" customHeight="1">
      <c r="A49" s="308" t="s">
        <v>16</v>
      </c>
      <c r="B49" s="53" t="s">
        <v>181</v>
      </c>
      <c r="C49" s="100"/>
    </row>
    <row r="50" spans="1:3" ht="12" customHeight="1">
      <c r="A50" s="308" t="s">
        <v>18</v>
      </c>
      <c r="B50" s="53" t="s">
        <v>183</v>
      </c>
      <c r="C50" s="100"/>
    </row>
    <row r="51" spans="1:3" ht="12" customHeight="1">
      <c r="A51" s="257" t="s">
        <v>22</v>
      </c>
      <c r="B51" s="13" t="s">
        <v>457</v>
      </c>
      <c r="C51" s="111">
        <f>SUM(C52:C54)</f>
        <v>0</v>
      </c>
    </row>
    <row r="52" spans="1:3" s="320" customFormat="1" ht="12" customHeight="1">
      <c r="A52" s="308" t="s">
        <v>24</v>
      </c>
      <c r="B52" s="70" t="s">
        <v>214</v>
      </c>
      <c r="C52" s="96"/>
    </row>
    <row r="53" spans="1:3" ht="12" customHeight="1">
      <c r="A53" s="308" t="s">
        <v>26</v>
      </c>
      <c r="B53" s="53" t="s">
        <v>216</v>
      </c>
      <c r="C53" s="100"/>
    </row>
    <row r="54" spans="1:3" ht="12" customHeight="1">
      <c r="A54" s="308" t="s">
        <v>28</v>
      </c>
      <c r="B54" s="53" t="s">
        <v>458</v>
      </c>
      <c r="C54" s="100"/>
    </row>
    <row r="55" spans="1:3" ht="12" customHeight="1">
      <c r="A55" s="308" t="s">
        <v>30</v>
      </c>
      <c r="B55" s="53" t="s">
        <v>459</v>
      </c>
      <c r="C55" s="100"/>
    </row>
    <row r="56" spans="1:3" ht="15" customHeight="1">
      <c r="A56" s="257" t="s">
        <v>36</v>
      </c>
      <c r="B56" s="13" t="s">
        <v>460</v>
      </c>
      <c r="C56" s="310"/>
    </row>
    <row r="57" spans="1:3" ht="12.75">
      <c r="A57" s="257" t="s">
        <v>233</v>
      </c>
      <c r="B57" s="321" t="s">
        <v>461</v>
      </c>
      <c r="C57" s="111">
        <f>+C45+C51+C56</f>
        <v>0</v>
      </c>
    </row>
    <row r="58" ht="15" customHeight="1">
      <c r="C58" s="322"/>
    </row>
    <row r="59" spans="1:3" ht="14.25" customHeight="1">
      <c r="A59" s="289" t="s">
        <v>431</v>
      </c>
      <c r="B59" s="290"/>
      <c r="C59" s="291"/>
    </row>
    <row r="60" spans="1:3" ht="12.75">
      <c r="A60" s="289" t="s">
        <v>432</v>
      </c>
      <c r="B60" s="290"/>
      <c r="C60" s="291"/>
    </row>
  </sheetData>
  <sheetProtection formatCells="0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9"/>
  <sheetViews>
    <sheetView zoomScale="130" zoomScaleNormal="130" zoomScaleSheetLayoutView="100" zoomScalePageLayoutView="0" workbookViewId="0" topLeftCell="B1">
      <selection activeCell="C154" sqref="C154"/>
    </sheetView>
  </sheetViews>
  <sheetFormatPr defaultColWidth="9.00390625" defaultRowHeight="12.75"/>
  <cols>
    <col min="1" max="1" width="9.50390625" style="1" customWidth="1"/>
    <col min="2" max="2" width="91.625" style="1" customWidth="1"/>
    <col min="3" max="3" width="21.625" style="2" customWidth="1"/>
    <col min="4" max="4" width="9.00390625" style="3" customWidth="1"/>
    <col min="5" max="16384" width="9.375" style="3" customWidth="1"/>
  </cols>
  <sheetData>
    <row r="1" spans="1:3" ht="15.75" customHeight="1">
      <c r="A1" s="358" t="s">
        <v>0</v>
      </c>
      <c r="B1" s="358"/>
      <c r="C1" s="358"/>
    </row>
    <row r="2" spans="1:3" ht="15.75" customHeight="1">
      <c r="A2" s="357" t="s">
        <v>1</v>
      </c>
      <c r="B2" s="357"/>
      <c r="C2" s="4" t="s">
        <v>2</v>
      </c>
    </row>
    <row r="3" spans="1:3" ht="37.5" customHeight="1">
      <c r="A3" s="5" t="s">
        <v>3</v>
      </c>
      <c r="B3" s="6" t="s">
        <v>4</v>
      </c>
      <c r="C3" s="7" t="e">
        <f>+CONCATENATE(LEFT(#REF!,4),". évi előirányzat")</f>
        <v>#REF!</v>
      </c>
    </row>
    <row r="4" spans="1:3" s="11" customFormat="1" ht="12" customHeight="1">
      <c r="A4" s="8" t="s">
        <v>5</v>
      </c>
      <c r="B4" s="9" t="s">
        <v>6</v>
      </c>
      <c r="C4" s="10" t="s">
        <v>7</v>
      </c>
    </row>
    <row r="5" spans="1:3" s="15" customFormat="1" ht="12" customHeight="1">
      <c r="A5" s="12" t="s">
        <v>8</v>
      </c>
      <c r="B5" s="13" t="s">
        <v>9</v>
      </c>
      <c r="C5" s="14">
        <f>+C6+C7+C8+C9+C10+C11</f>
        <v>28655</v>
      </c>
    </row>
    <row r="6" spans="1:3" s="15" customFormat="1" ht="12" customHeight="1">
      <c r="A6" s="16" t="s">
        <v>10</v>
      </c>
      <c r="B6" s="17" t="s">
        <v>11</v>
      </c>
      <c r="C6" s="18">
        <v>9559</v>
      </c>
    </row>
    <row r="7" spans="1:3" s="15" customFormat="1" ht="12" customHeight="1">
      <c r="A7" s="19" t="s">
        <v>12</v>
      </c>
      <c r="B7" s="20" t="s">
        <v>13</v>
      </c>
      <c r="C7" s="21">
        <v>11334</v>
      </c>
    </row>
    <row r="8" spans="1:3" s="15" customFormat="1" ht="12" customHeight="1">
      <c r="A8" s="19" t="s">
        <v>14</v>
      </c>
      <c r="B8" s="20" t="s">
        <v>15</v>
      </c>
      <c r="C8" s="21">
        <v>6562</v>
      </c>
    </row>
    <row r="9" spans="1:3" s="15" customFormat="1" ht="12" customHeight="1">
      <c r="A9" s="19" t="s">
        <v>16</v>
      </c>
      <c r="B9" s="20" t="s">
        <v>17</v>
      </c>
      <c r="C9" s="21">
        <v>1200</v>
      </c>
    </row>
    <row r="10" spans="1:3" s="15" customFormat="1" ht="12" customHeight="1">
      <c r="A10" s="19" t="s">
        <v>18</v>
      </c>
      <c r="B10" s="22" t="s">
        <v>19</v>
      </c>
      <c r="C10" s="21"/>
    </row>
    <row r="11" spans="1:3" s="15" customFormat="1" ht="12" customHeight="1">
      <c r="A11" s="23" t="s">
        <v>20</v>
      </c>
      <c r="B11" s="24" t="s">
        <v>21</v>
      </c>
      <c r="C11" s="21"/>
    </row>
    <row r="12" spans="1:3" s="15" customFormat="1" ht="12" customHeight="1">
      <c r="A12" s="12" t="s">
        <v>22</v>
      </c>
      <c r="B12" s="25" t="s">
        <v>23</v>
      </c>
      <c r="C12" s="14">
        <f>+C13+C14+C15+C16+C17</f>
        <v>6135</v>
      </c>
    </row>
    <row r="13" spans="1:3" s="15" customFormat="1" ht="12" customHeight="1">
      <c r="A13" s="16" t="s">
        <v>24</v>
      </c>
      <c r="B13" s="17" t="s">
        <v>25</v>
      </c>
      <c r="C13" s="18"/>
    </row>
    <row r="14" spans="1:3" s="15" customFormat="1" ht="12" customHeight="1">
      <c r="A14" s="19" t="s">
        <v>26</v>
      </c>
      <c r="B14" s="20" t="s">
        <v>27</v>
      </c>
      <c r="C14" s="21"/>
    </row>
    <row r="15" spans="1:3" s="15" customFormat="1" ht="12" customHeight="1">
      <c r="A15" s="19" t="s">
        <v>28</v>
      </c>
      <c r="B15" s="20" t="s">
        <v>29</v>
      </c>
      <c r="C15" s="21"/>
    </row>
    <row r="16" spans="1:3" s="15" customFormat="1" ht="12" customHeight="1">
      <c r="A16" s="19" t="s">
        <v>30</v>
      </c>
      <c r="B16" s="20" t="s">
        <v>31</v>
      </c>
      <c r="C16" s="21"/>
    </row>
    <row r="17" spans="1:3" s="15" customFormat="1" ht="12" customHeight="1">
      <c r="A17" s="19" t="s">
        <v>32</v>
      </c>
      <c r="B17" s="20" t="s">
        <v>33</v>
      </c>
      <c r="C17" s="21">
        <v>6135</v>
      </c>
    </row>
    <row r="18" spans="1:3" s="15" customFormat="1" ht="12" customHeight="1">
      <c r="A18" s="23" t="s">
        <v>34</v>
      </c>
      <c r="B18" s="24" t="s">
        <v>35</v>
      </c>
      <c r="C18" s="26"/>
    </row>
    <row r="19" spans="1:3" s="15" customFormat="1" ht="12" customHeight="1">
      <c r="A19" s="12" t="s">
        <v>36</v>
      </c>
      <c r="B19" s="13" t="s">
        <v>37</v>
      </c>
      <c r="C19" s="14">
        <f>+C20+C21+C22+C23+C24</f>
        <v>24092</v>
      </c>
    </row>
    <row r="20" spans="1:3" s="15" customFormat="1" ht="12" customHeight="1">
      <c r="A20" s="16" t="s">
        <v>38</v>
      </c>
      <c r="B20" s="17" t="s">
        <v>39</v>
      </c>
      <c r="C20" s="18"/>
    </row>
    <row r="21" spans="1:3" s="15" customFormat="1" ht="12" customHeight="1">
      <c r="A21" s="19" t="s">
        <v>40</v>
      </c>
      <c r="B21" s="20" t="s">
        <v>41</v>
      </c>
      <c r="C21" s="21"/>
    </row>
    <row r="22" spans="1:3" s="15" customFormat="1" ht="12" customHeight="1">
      <c r="A22" s="19" t="s">
        <v>42</v>
      </c>
      <c r="B22" s="20" t="s">
        <v>43</v>
      </c>
      <c r="C22" s="21"/>
    </row>
    <row r="23" spans="1:3" s="15" customFormat="1" ht="12" customHeight="1">
      <c r="A23" s="19" t="s">
        <v>44</v>
      </c>
      <c r="B23" s="20" t="s">
        <v>45</v>
      </c>
      <c r="C23" s="21"/>
    </row>
    <row r="24" spans="1:3" s="15" customFormat="1" ht="12" customHeight="1">
      <c r="A24" s="19" t="s">
        <v>46</v>
      </c>
      <c r="B24" s="20" t="s">
        <v>47</v>
      </c>
      <c r="C24" s="21">
        <v>24092</v>
      </c>
    </row>
    <row r="25" spans="1:3" s="15" customFormat="1" ht="12" customHeight="1">
      <c r="A25" s="23" t="s">
        <v>48</v>
      </c>
      <c r="B25" s="27" t="s">
        <v>49</v>
      </c>
      <c r="C25" s="26"/>
    </row>
    <row r="26" spans="1:3" s="15" customFormat="1" ht="12" customHeight="1">
      <c r="A26" s="12" t="s">
        <v>50</v>
      </c>
      <c r="B26" s="13" t="s">
        <v>51</v>
      </c>
      <c r="C26" s="14">
        <f>+C27+C31+C32+C33</f>
        <v>3612</v>
      </c>
    </row>
    <row r="27" spans="1:3" s="15" customFormat="1" ht="12" customHeight="1">
      <c r="A27" s="16" t="s">
        <v>52</v>
      </c>
      <c r="B27" s="17" t="s">
        <v>53</v>
      </c>
      <c r="C27" s="28">
        <f>+C28+C29+C30</f>
        <v>2862</v>
      </c>
    </row>
    <row r="28" spans="1:3" s="15" customFormat="1" ht="12" customHeight="1">
      <c r="A28" s="19" t="s">
        <v>54</v>
      </c>
      <c r="B28" s="20" t="s">
        <v>55</v>
      </c>
      <c r="C28" s="21">
        <v>362</v>
      </c>
    </row>
    <row r="29" spans="1:3" s="15" customFormat="1" ht="12" customHeight="1">
      <c r="A29" s="19" t="s">
        <v>56</v>
      </c>
      <c r="B29" s="20" t="s">
        <v>57</v>
      </c>
      <c r="C29" s="21"/>
    </row>
    <row r="30" spans="1:3" s="15" customFormat="1" ht="12" customHeight="1">
      <c r="A30" s="19" t="s">
        <v>58</v>
      </c>
      <c r="B30" s="20" t="s">
        <v>59</v>
      </c>
      <c r="C30" s="21">
        <v>2500</v>
      </c>
    </row>
    <row r="31" spans="1:3" s="15" customFormat="1" ht="12" customHeight="1">
      <c r="A31" s="19" t="s">
        <v>60</v>
      </c>
      <c r="B31" s="20" t="s">
        <v>61</v>
      </c>
      <c r="C31" s="21">
        <v>700</v>
      </c>
    </row>
    <row r="32" spans="1:3" s="15" customFormat="1" ht="12" customHeight="1">
      <c r="A32" s="19" t="s">
        <v>62</v>
      </c>
      <c r="B32" s="20" t="s">
        <v>63</v>
      </c>
      <c r="C32" s="21"/>
    </row>
    <row r="33" spans="1:3" s="15" customFormat="1" ht="12" customHeight="1">
      <c r="A33" s="23" t="s">
        <v>64</v>
      </c>
      <c r="B33" s="27" t="s">
        <v>65</v>
      </c>
      <c r="C33" s="26">
        <v>50</v>
      </c>
    </row>
    <row r="34" spans="1:3" s="15" customFormat="1" ht="12" customHeight="1">
      <c r="A34" s="12" t="s">
        <v>66</v>
      </c>
      <c r="B34" s="13" t="s">
        <v>67</v>
      </c>
      <c r="C34" s="14">
        <f>SUM(C35:C45)</f>
        <v>4725</v>
      </c>
    </row>
    <row r="35" spans="1:3" s="15" customFormat="1" ht="12" customHeight="1">
      <c r="A35" s="16" t="s">
        <v>68</v>
      </c>
      <c r="B35" s="17" t="s">
        <v>69</v>
      </c>
      <c r="C35" s="18"/>
    </row>
    <row r="36" spans="1:3" s="15" customFormat="1" ht="12" customHeight="1">
      <c r="A36" s="19" t="s">
        <v>70</v>
      </c>
      <c r="B36" s="20" t="s">
        <v>71</v>
      </c>
      <c r="C36" s="21">
        <v>30</v>
      </c>
    </row>
    <row r="37" spans="1:3" s="15" customFormat="1" ht="12" customHeight="1">
      <c r="A37" s="19" t="s">
        <v>72</v>
      </c>
      <c r="B37" s="20" t="s">
        <v>73</v>
      </c>
      <c r="C37" s="21"/>
    </row>
    <row r="38" spans="1:3" s="15" customFormat="1" ht="12" customHeight="1">
      <c r="A38" s="19" t="s">
        <v>74</v>
      </c>
      <c r="B38" s="20" t="s">
        <v>75</v>
      </c>
      <c r="C38" s="21"/>
    </row>
    <row r="39" spans="1:3" s="15" customFormat="1" ht="12" customHeight="1">
      <c r="A39" s="19" t="s">
        <v>76</v>
      </c>
      <c r="B39" s="20" t="s">
        <v>77</v>
      </c>
      <c r="C39" s="21">
        <v>1888</v>
      </c>
    </row>
    <row r="40" spans="1:3" s="15" customFormat="1" ht="12" customHeight="1">
      <c r="A40" s="19" t="s">
        <v>78</v>
      </c>
      <c r="B40" s="20" t="s">
        <v>79</v>
      </c>
      <c r="C40" s="21">
        <v>186</v>
      </c>
    </row>
    <row r="41" spans="1:3" s="15" customFormat="1" ht="12" customHeight="1">
      <c r="A41" s="19" t="s">
        <v>80</v>
      </c>
      <c r="B41" s="20" t="s">
        <v>81</v>
      </c>
      <c r="C41" s="21">
        <v>2621</v>
      </c>
    </row>
    <row r="42" spans="1:3" s="15" customFormat="1" ht="12" customHeight="1">
      <c r="A42" s="19" t="s">
        <v>82</v>
      </c>
      <c r="B42" s="20" t="s">
        <v>83</v>
      </c>
      <c r="C42" s="21"/>
    </row>
    <row r="43" spans="1:3" s="15" customFormat="1" ht="12" customHeight="1">
      <c r="A43" s="19" t="s">
        <v>84</v>
      </c>
      <c r="B43" s="20" t="s">
        <v>85</v>
      </c>
      <c r="C43" s="21"/>
    </row>
    <row r="44" spans="1:3" s="15" customFormat="1" ht="12" customHeight="1">
      <c r="A44" s="23" t="s">
        <v>86</v>
      </c>
      <c r="B44" s="27" t="s">
        <v>87</v>
      </c>
      <c r="C44" s="26"/>
    </row>
    <row r="45" spans="1:3" s="15" customFormat="1" ht="12" customHeight="1">
      <c r="A45" s="23" t="s">
        <v>88</v>
      </c>
      <c r="B45" s="24" t="s">
        <v>89</v>
      </c>
      <c r="C45" s="26"/>
    </row>
    <row r="46" spans="1:3" s="15" customFormat="1" ht="12" customHeight="1">
      <c r="A46" s="12" t="s">
        <v>90</v>
      </c>
      <c r="B46" s="13" t="s">
        <v>91</v>
      </c>
      <c r="C46" s="14">
        <f>SUM(C47:C51)</f>
        <v>0</v>
      </c>
    </row>
    <row r="47" spans="1:3" s="15" customFormat="1" ht="12" customHeight="1">
      <c r="A47" s="16" t="s">
        <v>92</v>
      </c>
      <c r="B47" s="17" t="s">
        <v>93</v>
      </c>
      <c r="C47" s="18"/>
    </row>
    <row r="48" spans="1:3" s="15" customFormat="1" ht="12" customHeight="1">
      <c r="A48" s="19" t="s">
        <v>94</v>
      </c>
      <c r="B48" s="20" t="s">
        <v>95</v>
      </c>
      <c r="C48" s="21"/>
    </row>
    <row r="49" spans="1:3" s="15" customFormat="1" ht="12" customHeight="1">
      <c r="A49" s="19" t="s">
        <v>96</v>
      </c>
      <c r="B49" s="20" t="s">
        <v>97</v>
      </c>
      <c r="C49" s="21"/>
    </row>
    <row r="50" spans="1:3" s="15" customFormat="1" ht="12" customHeight="1">
      <c r="A50" s="19" t="s">
        <v>98</v>
      </c>
      <c r="B50" s="20" t="s">
        <v>99</v>
      </c>
      <c r="C50" s="21"/>
    </row>
    <row r="51" spans="1:3" s="15" customFormat="1" ht="12" customHeight="1">
      <c r="A51" s="23" t="s">
        <v>100</v>
      </c>
      <c r="B51" s="24" t="s">
        <v>101</v>
      </c>
      <c r="C51" s="26"/>
    </row>
    <row r="52" spans="1:3" s="15" customFormat="1" ht="12" customHeight="1">
      <c r="A52" s="12" t="s">
        <v>102</v>
      </c>
      <c r="B52" s="13" t="s">
        <v>103</v>
      </c>
      <c r="C52" s="14">
        <f>SUM(C53:C55)</f>
        <v>0</v>
      </c>
    </row>
    <row r="53" spans="1:3" s="15" customFormat="1" ht="12" customHeight="1">
      <c r="A53" s="16" t="s">
        <v>104</v>
      </c>
      <c r="B53" s="17" t="s">
        <v>105</v>
      </c>
      <c r="C53" s="18"/>
    </row>
    <row r="54" spans="1:3" s="15" customFormat="1" ht="12" customHeight="1">
      <c r="A54" s="19" t="s">
        <v>106</v>
      </c>
      <c r="B54" s="20" t="s">
        <v>107</v>
      </c>
      <c r="C54" s="21"/>
    </row>
    <row r="55" spans="1:3" s="15" customFormat="1" ht="12" customHeight="1">
      <c r="A55" s="19" t="s">
        <v>108</v>
      </c>
      <c r="B55" s="20" t="s">
        <v>109</v>
      </c>
      <c r="C55" s="21"/>
    </row>
    <row r="56" spans="1:3" s="15" customFormat="1" ht="12" customHeight="1">
      <c r="A56" s="23" t="s">
        <v>110</v>
      </c>
      <c r="B56" s="24" t="s">
        <v>111</v>
      </c>
      <c r="C56" s="26"/>
    </row>
    <row r="57" spans="1:3" s="15" customFormat="1" ht="12" customHeight="1">
      <c r="A57" s="12" t="s">
        <v>112</v>
      </c>
      <c r="B57" s="25" t="s">
        <v>113</v>
      </c>
      <c r="C57" s="14">
        <f>SUM(C58:C60)</f>
        <v>0</v>
      </c>
    </row>
    <row r="58" spans="1:3" s="15" customFormat="1" ht="12" customHeight="1">
      <c r="A58" s="16" t="s">
        <v>114</v>
      </c>
      <c r="B58" s="17" t="s">
        <v>115</v>
      </c>
      <c r="C58" s="21"/>
    </row>
    <row r="59" spans="1:3" s="15" customFormat="1" ht="12" customHeight="1">
      <c r="A59" s="19" t="s">
        <v>116</v>
      </c>
      <c r="B59" s="20" t="s">
        <v>117</v>
      </c>
      <c r="C59" s="21"/>
    </row>
    <row r="60" spans="1:3" s="15" customFormat="1" ht="12" customHeight="1">
      <c r="A60" s="19" t="s">
        <v>118</v>
      </c>
      <c r="B60" s="20" t="s">
        <v>119</v>
      </c>
      <c r="C60" s="21"/>
    </row>
    <row r="61" spans="1:3" s="15" customFormat="1" ht="12" customHeight="1">
      <c r="A61" s="23" t="s">
        <v>120</v>
      </c>
      <c r="B61" s="24" t="s">
        <v>121</v>
      </c>
      <c r="C61" s="21"/>
    </row>
    <row r="62" spans="1:3" s="15" customFormat="1" ht="12" customHeight="1">
      <c r="A62" s="29" t="s">
        <v>122</v>
      </c>
      <c r="B62" s="13" t="s">
        <v>123</v>
      </c>
      <c r="C62" s="14">
        <f>+C5+C12+C19+C26+C34+C46+C52+C57</f>
        <v>67219</v>
      </c>
    </row>
    <row r="63" spans="1:3" s="15" customFormat="1" ht="12" customHeight="1">
      <c r="A63" s="30" t="s">
        <v>124</v>
      </c>
      <c r="B63" s="25" t="s">
        <v>125</v>
      </c>
      <c r="C63" s="14">
        <f>SUM(C64:C66)</f>
        <v>0</v>
      </c>
    </row>
    <row r="64" spans="1:3" s="15" customFormat="1" ht="12" customHeight="1">
      <c r="A64" s="16" t="s">
        <v>126</v>
      </c>
      <c r="B64" s="17" t="s">
        <v>127</v>
      </c>
      <c r="C64" s="21"/>
    </row>
    <row r="65" spans="1:3" s="15" customFormat="1" ht="12" customHeight="1">
      <c r="A65" s="19" t="s">
        <v>128</v>
      </c>
      <c r="B65" s="20" t="s">
        <v>129</v>
      </c>
      <c r="C65" s="21"/>
    </row>
    <row r="66" spans="1:3" s="15" customFormat="1" ht="12" customHeight="1">
      <c r="A66" s="23" t="s">
        <v>130</v>
      </c>
      <c r="B66" s="31" t="s">
        <v>131</v>
      </c>
      <c r="C66" s="21"/>
    </row>
    <row r="67" spans="1:3" s="15" customFormat="1" ht="12" customHeight="1">
      <c r="A67" s="30" t="s">
        <v>132</v>
      </c>
      <c r="B67" s="25" t="s">
        <v>133</v>
      </c>
      <c r="C67" s="14">
        <f>SUM(C68:C71)</f>
        <v>0</v>
      </c>
    </row>
    <row r="68" spans="1:3" s="15" customFormat="1" ht="12" customHeight="1">
      <c r="A68" s="16" t="s">
        <v>134</v>
      </c>
      <c r="B68" s="17" t="s">
        <v>135</v>
      </c>
      <c r="C68" s="21"/>
    </row>
    <row r="69" spans="1:3" s="15" customFormat="1" ht="12" customHeight="1">
      <c r="A69" s="19" t="s">
        <v>136</v>
      </c>
      <c r="B69" s="20" t="s">
        <v>137</v>
      </c>
      <c r="C69" s="21"/>
    </row>
    <row r="70" spans="1:3" s="15" customFormat="1" ht="12" customHeight="1">
      <c r="A70" s="19" t="s">
        <v>138</v>
      </c>
      <c r="B70" s="20" t="s">
        <v>139</v>
      </c>
      <c r="C70" s="21"/>
    </row>
    <row r="71" spans="1:3" s="15" customFormat="1" ht="12" customHeight="1">
      <c r="A71" s="23" t="s">
        <v>140</v>
      </c>
      <c r="B71" s="24" t="s">
        <v>141</v>
      </c>
      <c r="C71" s="21"/>
    </row>
    <row r="72" spans="1:3" s="15" customFormat="1" ht="12" customHeight="1">
      <c r="A72" s="30" t="s">
        <v>142</v>
      </c>
      <c r="B72" s="25" t="s">
        <v>143</v>
      </c>
      <c r="C72" s="14">
        <f>SUM(C73:C74)</f>
        <v>2487</v>
      </c>
    </row>
    <row r="73" spans="1:3" s="15" customFormat="1" ht="12" customHeight="1">
      <c r="A73" s="16" t="s">
        <v>144</v>
      </c>
      <c r="B73" s="17" t="s">
        <v>145</v>
      </c>
      <c r="C73" s="21">
        <v>2487</v>
      </c>
    </row>
    <row r="74" spans="1:3" s="15" customFormat="1" ht="12" customHeight="1">
      <c r="A74" s="23" t="s">
        <v>146</v>
      </c>
      <c r="B74" s="24" t="s">
        <v>147</v>
      </c>
      <c r="C74" s="21"/>
    </row>
    <row r="75" spans="1:3" s="15" customFormat="1" ht="12" customHeight="1">
      <c r="A75" s="30" t="s">
        <v>148</v>
      </c>
      <c r="B75" s="25" t="s">
        <v>149</v>
      </c>
      <c r="C75" s="14">
        <f>SUM(C76:C78)</f>
        <v>12336</v>
      </c>
    </row>
    <row r="76" spans="1:3" s="15" customFormat="1" ht="12" customHeight="1">
      <c r="A76" s="16" t="s">
        <v>150</v>
      </c>
      <c r="B76" s="17" t="s">
        <v>151</v>
      </c>
      <c r="C76" s="21">
        <v>12336</v>
      </c>
    </row>
    <row r="77" spans="1:3" s="15" customFormat="1" ht="12" customHeight="1">
      <c r="A77" s="19" t="s">
        <v>152</v>
      </c>
      <c r="B77" s="20" t="s">
        <v>153</v>
      </c>
      <c r="C77" s="21"/>
    </row>
    <row r="78" spans="1:3" s="15" customFormat="1" ht="12" customHeight="1">
      <c r="A78" s="23" t="s">
        <v>154</v>
      </c>
      <c r="B78" s="24" t="s">
        <v>155</v>
      </c>
      <c r="C78" s="21"/>
    </row>
    <row r="79" spans="1:3" s="15" customFormat="1" ht="12" customHeight="1">
      <c r="A79" s="30" t="s">
        <v>156</v>
      </c>
      <c r="B79" s="25" t="s">
        <v>157</v>
      </c>
      <c r="C79" s="14">
        <f>SUM(C80:C83)</f>
        <v>0</v>
      </c>
    </row>
    <row r="80" spans="1:3" s="15" customFormat="1" ht="12" customHeight="1">
      <c r="A80" s="32" t="s">
        <v>158</v>
      </c>
      <c r="B80" s="17" t="s">
        <v>159</v>
      </c>
      <c r="C80" s="21"/>
    </row>
    <row r="81" spans="1:3" s="15" customFormat="1" ht="12" customHeight="1">
      <c r="A81" s="33" t="s">
        <v>160</v>
      </c>
      <c r="B81" s="20" t="s">
        <v>161</v>
      </c>
      <c r="C81" s="21"/>
    </row>
    <row r="82" spans="1:3" s="15" customFormat="1" ht="12" customHeight="1">
      <c r="A82" s="33" t="s">
        <v>162</v>
      </c>
      <c r="B82" s="20" t="s">
        <v>163</v>
      </c>
      <c r="C82" s="21"/>
    </row>
    <row r="83" spans="1:3" s="15" customFormat="1" ht="12" customHeight="1">
      <c r="A83" s="34" t="s">
        <v>164</v>
      </c>
      <c r="B83" s="24" t="s">
        <v>165</v>
      </c>
      <c r="C83" s="21"/>
    </row>
    <row r="84" spans="1:3" s="15" customFormat="1" ht="12" customHeight="1">
      <c r="A84" s="30" t="s">
        <v>166</v>
      </c>
      <c r="B84" s="25" t="s">
        <v>167</v>
      </c>
      <c r="C84" s="35"/>
    </row>
    <row r="85" spans="1:3" s="15" customFormat="1" ht="13.5" customHeight="1">
      <c r="A85" s="30" t="s">
        <v>168</v>
      </c>
      <c r="B85" s="25" t="s">
        <v>169</v>
      </c>
      <c r="C85" s="35"/>
    </row>
    <row r="86" spans="1:3" s="15" customFormat="1" ht="15.75" customHeight="1">
      <c r="A86" s="30" t="s">
        <v>170</v>
      </c>
      <c r="B86" s="36" t="s">
        <v>171</v>
      </c>
      <c r="C86" s="14">
        <f>+C63+C67+C72+C75+C79+C85+C84</f>
        <v>14823</v>
      </c>
    </row>
    <row r="87" spans="1:3" s="15" customFormat="1" ht="16.5" customHeight="1">
      <c r="A87" s="37" t="s">
        <v>172</v>
      </c>
      <c r="B87" s="38" t="s">
        <v>173</v>
      </c>
      <c r="C87" s="14">
        <f>+C62+C86</f>
        <v>82042</v>
      </c>
    </row>
    <row r="88" spans="1:3" s="15" customFormat="1" ht="83.25" customHeight="1">
      <c r="A88" s="39"/>
      <c r="B88" s="40"/>
      <c r="C88" s="41"/>
    </row>
    <row r="89" spans="1:3" ht="16.5" customHeight="1">
      <c r="A89" s="358" t="s">
        <v>174</v>
      </c>
      <c r="B89" s="358"/>
      <c r="C89" s="358"/>
    </row>
    <row r="90" spans="1:3" s="43" customFormat="1" ht="16.5" customHeight="1">
      <c r="A90" s="359" t="s">
        <v>175</v>
      </c>
      <c r="B90" s="359"/>
      <c r="C90" s="42" t="s">
        <v>2</v>
      </c>
    </row>
    <row r="91" spans="1:3" ht="37.5" customHeight="1">
      <c r="A91" s="5" t="s">
        <v>3</v>
      </c>
      <c r="B91" s="6" t="s">
        <v>176</v>
      </c>
      <c r="C91" s="7" t="e">
        <f>+C3</f>
        <v>#REF!</v>
      </c>
    </row>
    <row r="92" spans="1:3" s="11" customFormat="1" ht="12" customHeight="1">
      <c r="A92" s="44" t="s">
        <v>5</v>
      </c>
      <c r="B92" s="45" t="s">
        <v>6</v>
      </c>
      <c r="C92" s="46" t="s">
        <v>7</v>
      </c>
    </row>
    <row r="93" spans="1:3" ht="12" customHeight="1">
      <c r="A93" s="47" t="s">
        <v>8</v>
      </c>
      <c r="B93" s="48" t="s">
        <v>177</v>
      </c>
      <c r="C93" s="49">
        <f>C94+C95+C96+C97+C98+C111</f>
        <v>52689</v>
      </c>
    </row>
    <row r="94" spans="1:3" ht="12" customHeight="1">
      <c r="A94" s="50" t="s">
        <v>10</v>
      </c>
      <c r="B94" s="51" t="s">
        <v>178</v>
      </c>
      <c r="C94" s="52">
        <v>18031</v>
      </c>
    </row>
    <row r="95" spans="1:3" ht="12" customHeight="1">
      <c r="A95" s="19" t="s">
        <v>12</v>
      </c>
      <c r="B95" s="53" t="s">
        <v>179</v>
      </c>
      <c r="C95" s="21">
        <v>4365</v>
      </c>
    </row>
    <row r="96" spans="1:3" ht="12" customHeight="1">
      <c r="A96" s="19" t="s">
        <v>14</v>
      </c>
      <c r="B96" s="53" t="s">
        <v>180</v>
      </c>
      <c r="C96" s="26">
        <v>13984</v>
      </c>
    </row>
    <row r="97" spans="1:3" ht="12" customHeight="1">
      <c r="A97" s="19" t="s">
        <v>16</v>
      </c>
      <c r="B97" s="54" t="s">
        <v>181</v>
      </c>
      <c r="C97" s="26">
        <v>3723</v>
      </c>
    </row>
    <row r="98" spans="1:3" ht="12" customHeight="1">
      <c r="A98" s="19" t="s">
        <v>182</v>
      </c>
      <c r="B98" s="55" t="s">
        <v>183</v>
      </c>
      <c r="C98" s="26">
        <v>1750</v>
      </c>
    </row>
    <row r="99" spans="1:3" ht="12" customHeight="1">
      <c r="A99" s="19" t="s">
        <v>20</v>
      </c>
      <c r="B99" s="53" t="s">
        <v>184</v>
      </c>
      <c r="C99" s="26"/>
    </row>
    <row r="100" spans="1:3" ht="12" customHeight="1">
      <c r="A100" s="19" t="s">
        <v>185</v>
      </c>
      <c r="B100" s="56" t="s">
        <v>186</v>
      </c>
      <c r="C100" s="26"/>
    </row>
    <row r="101" spans="1:3" ht="12" customHeight="1">
      <c r="A101" s="19" t="s">
        <v>187</v>
      </c>
      <c r="B101" s="56" t="s">
        <v>188</v>
      </c>
      <c r="C101" s="26"/>
    </row>
    <row r="102" spans="1:3" ht="12" customHeight="1">
      <c r="A102" s="19" t="s">
        <v>189</v>
      </c>
      <c r="B102" s="57" t="s">
        <v>190</v>
      </c>
      <c r="C102" s="26"/>
    </row>
    <row r="103" spans="1:3" ht="12" customHeight="1">
      <c r="A103" s="19" t="s">
        <v>191</v>
      </c>
      <c r="B103" s="58" t="s">
        <v>192</v>
      </c>
      <c r="C103" s="26"/>
    </row>
    <row r="104" spans="1:3" ht="12" customHeight="1">
      <c r="A104" s="19" t="s">
        <v>193</v>
      </c>
      <c r="B104" s="58" t="s">
        <v>194</v>
      </c>
      <c r="C104" s="26"/>
    </row>
    <row r="105" spans="1:3" ht="12" customHeight="1">
      <c r="A105" s="19" t="s">
        <v>195</v>
      </c>
      <c r="B105" s="57" t="s">
        <v>196</v>
      </c>
      <c r="C105" s="26">
        <v>1750</v>
      </c>
    </row>
    <row r="106" spans="1:3" ht="12" customHeight="1">
      <c r="A106" s="19" t="s">
        <v>197</v>
      </c>
      <c r="B106" s="57" t="s">
        <v>198</v>
      </c>
      <c r="C106" s="26"/>
    </row>
    <row r="107" spans="1:3" ht="12" customHeight="1">
      <c r="A107" s="19" t="s">
        <v>199</v>
      </c>
      <c r="B107" s="58" t="s">
        <v>200</v>
      </c>
      <c r="C107" s="26"/>
    </row>
    <row r="108" spans="1:3" ht="12" customHeight="1">
      <c r="A108" s="59" t="s">
        <v>201</v>
      </c>
      <c r="B108" s="56" t="s">
        <v>202</v>
      </c>
      <c r="C108" s="26"/>
    </row>
    <row r="109" spans="1:3" ht="12" customHeight="1">
      <c r="A109" s="19" t="s">
        <v>203</v>
      </c>
      <c r="B109" s="56" t="s">
        <v>204</v>
      </c>
      <c r="C109" s="26"/>
    </row>
    <row r="110" spans="1:3" ht="12" customHeight="1">
      <c r="A110" s="23" t="s">
        <v>205</v>
      </c>
      <c r="B110" s="56" t="s">
        <v>206</v>
      </c>
      <c r="C110" s="26"/>
    </row>
    <row r="111" spans="1:3" ht="12" customHeight="1">
      <c r="A111" s="19" t="s">
        <v>207</v>
      </c>
      <c r="B111" s="54" t="s">
        <v>208</v>
      </c>
      <c r="C111" s="21">
        <v>10836</v>
      </c>
    </row>
    <row r="112" spans="1:3" ht="12" customHeight="1">
      <c r="A112" s="19" t="s">
        <v>209</v>
      </c>
      <c r="B112" s="53" t="s">
        <v>210</v>
      </c>
      <c r="C112" s="21">
        <v>10836</v>
      </c>
    </row>
    <row r="113" spans="1:3" ht="12" customHeight="1">
      <c r="A113" s="60" t="s">
        <v>211</v>
      </c>
      <c r="B113" s="61" t="s">
        <v>212</v>
      </c>
      <c r="C113" s="62"/>
    </row>
    <row r="114" spans="1:3" ht="12" customHeight="1">
      <c r="A114" s="63" t="s">
        <v>22</v>
      </c>
      <c r="B114" s="64" t="s">
        <v>213</v>
      </c>
      <c r="C114" s="65">
        <f>+C115+C117+C119</f>
        <v>480</v>
      </c>
    </row>
    <row r="115" spans="1:3" ht="12" customHeight="1">
      <c r="A115" s="16" t="s">
        <v>24</v>
      </c>
      <c r="B115" s="53" t="s">
        <v>214</v>
      </c>
      <c r="C115" s="18">
        <v>300</v>
      </c>
    </row>
    <row r="116" spans="1:3" ht="12" customHeight="1">
      <c r="A116" s="16" t="s">
        <v>26</v>
      </c>
      <c r="B116" s="66" t="s">
        <v>215</v>
      </c>
      <c r="C116" s="18"/>
    </row>
    <row r="117" spans="1:3" ht="12" customHeight="1">
      <c r="A117" s="16" t="s">
        <v>28</v>
      </c>
      <c r="B117" s="66" t="s">
        <v>216</v>
      </c>
      <c r="C117" s="21">
        <v>180</v>
      </c>
    </row>
    <row r="118" spans="1:3" ht="12" customHeight="1">
      <c r="A118" s="16" t="s">
        <v>30</v>
      </c>
      <c r="B118" s="66" t="s">
        <v>217</v>
      </c>
      <c r="C118" s="67"/>
    </row>
    <row r="119" spans="1:3" ht="12" customHeight="1">
      <c r="A119" s="16" t="s">
        <v>32</v>
      </c>
      <c r="B119" s="24" t="s">
        <v>218</v>
      </c>
      <c r="C119" s="67"/>
    </row>
    <row r="120" spans="1:3" ht="12" customHeight="1">
      <c r="A120" s="16" t="s">
        <v>34</v>
      </c>
      <c r="B120" s="22" t="s">
        <v>219</v>
      </c>
      <c r="C120" s="67"/>
    </row>
    <row r="121" spans="1:3" ht="12" customHeight="1">
      <c r="A121" s="16" t="s">
        <v>220</v>
      </c>
      <c r="B121" s="68" t="s">
        <v>221</v>
      </c>
      <c r="C121" s="67"/>
    </row>
    <row r="122" spans="1:3" ht="15.75">
      <c r="A122" s="16" t="s">
        <v>222</v>
      </c>
      <c r="B122" s="58" t="s">
        <v>194</v>
      </c>
      <c r="C122" s="67"/>
    </row>
    <row r="123" spans="1:3" ht="12" customHeight="1">
      <c r="A123" s="16" t="s">
        <v>223</v>
      </c>
      <c r="B123" s="58" t="s">
        <v>224</v>
      </c>
      <c r="C123" s="67"/>
    </row>
    <row r="124" spans="1:3" ht="12" customHeight="1">
      <c r="A124" s="16" t="s">
        <v>225</v>
      </c>
      <c r="B124" s="58" t="s">
        <v>226</v>
      </c>
      <c r="C124" s="67"/>
    </row>
    <row r="125" spans="1:3" ht="12" customHeight="1">
      <c r="A125" s="16" t="s">
        <v>227</v>
      </c>
      <c r="B125" s="58" t="s">
        <v>200</v>
      </c>
      <c r="C125" s="67"/>
    </row>
    <row r="126" spans="1:3" ht="12" customHeight="1">
      <c r="A126" s="16" t="s">
        <v>228</v>
      </c>
      <c r="B126" s="58" t="s">
        <v>229</v>
      </c>
      <c r="C126" s="67"/>
    </row>
    <row r="127" spans="1:3" ht="15.75">
      <c r="A127" s="59" t="s">
        <v>230</v>
      </c>
      <c r="B127" s="58" t="s">
        <v>231</v>
      </c>
      <c r="C127" s="69"/>
    </row>
    <row r="128" spans="1:3" ht="12" customHeight="1">
      <c r="A128" s="12" t="s">
        <v>36</v>
      </c>
      <c r="B128" s="13" t="s">
        <v>232</v>
      </c>
      <c r="C128" s="14">
        <f>+C93+C114</f>
        <v>53169</v>
      </c>
    </row>
    <row r="129" spans="1:3" ht="12" customHeight="1">
      <c r="A129" s="12" t="s">
        <v>233</v>
      </c>
      <c r="B129" s="13" t="s">
        <v>234</v>
      </c>
      <c r="C129" s="14">
        <f>+C130+C131+C132</f>
        <v>16537</v>
      </c>
    </row>
    <row r="130" spans="1:3" ht="12" customHeight="1">
      <c r="A130" s="16" t="s">
        <v>52</v>
      </c>
      <c r="B130" s="66" t="s">
        <v>235</v>
      </c>
      <c r="C130" s="67"/>
    </row>
    <row r="131" spans="1:3" ht="12" customHeight="1">
      <c r="A131" s="16" t="s">
        <v>60</v>
      </c>
      <c r="B131" s="66" t="s">
        <v>236</v>
      </c>
      <c r="C131" s="67"/>
    </row>
    <row r="132" spans="1:3" ht="12" customHeight="1">
      <c r="A132" s="59" t="s">
        <v>62</v>
      </c>
      <c r="B132" s="66" t="s">
        <v>237</v>
      </c>
      <c r="C132" s="67">
        <v>16537</v>
      </c>
    </row>
    <row r="133" spans="1:3" ht="12" customHeight="1">
      <c r="A133" s="12" t="s">
        <v>66</v>
      </c>
      <c r="B133" s="13" t="s">
        <v>238</v>
      </c>
      <c r="C133" s="14">
        <f>SUM(C134:C139)</f>
        <v>0</v>
      </c>
    </row>
    <row r="134" spans="1:3" ht="12" customHeight="1">
      <c r="A134" s="16" t="s">
        <v>68</v>
      </c>
      <c r="B134" s="70" t="s">
        <v>239</v>
      </c>
      <c r="C134" s="67"/>
    </row>
    <row r="135" spans="1:3" ht="12" customHeight="1">
      <c r="A135" s="16" t="s">
        <v>70</v>
      </c>
      <c r="B135" s="70" t="s">
        <v>240</v>
      </c>
      <c r="C135" s="67"/>
    </row>
    <row r="136" spans="1:3" ht="12" customHeight="1">
      <c r="A136" s="16" t="s">
        <v>72</v>
      </c>
      <c r="B136" s="70" t="s">
        <v>241</v>
      </c>
      <c r="C136" s="67"/>
    </row>
    <row r="137" spans="1:3" ht="12" customHeight="1">
      <c r="A137" s="16" t="s">
        <v>74</v>
      </c>
      <c r="B137" s="70" t="s">
        <v>242</v>
      </c>
      <c r="C137" s="67"/>
    </row>
    <row r="138" spans="1:3" ht="12" customHeight="1">
      <c r="A138" s="16" t="s">
        <v>76</v>
      </c>
      <c r="B138" s="70" t="s">
        <v>243</v>
      </c>
      <c r="C138" s="67"/>
    </row>
    <row r="139" spans="1:3" ht="12" customHeight="1">
      <c r="A139" s="59" t="s">
        <v>78</v>
      </c>
      <c r="B139" s="70" t="s">
        <v>244</v>
      </c>
      <c r="C139" s="67"/>
    </row>
    <row r="140" spans="1:3" ht="12" customHeight="1">
      <c r="A140" s="12" t="s">
        <v>90</v>
      </c>
      <c r="B140" s="13" t="s">
        <v>245</v>
      </c>
      <c r="C140" s="14">
        <f>+C141+C142+C143+C144</f>
        <v>12336</v>
      </c>
    </row>
    <row r="141" spans="1:3" ht="12" customHeight="1">
      <c r="A141" s="16" t="s">
        <v>92</v>
      </c>
      <c r="B141" s="70" t="s">
        <v>246</v>
      </c>
      <c r="C141" s="67">
        <v>12336</v>
      </c>
    </row>
    <row r="142" spans="1:3" ht="12" customHeight="1">
      <c r="A142" s="16" t="s">
        <v>94</v>
      </c>
      <c r="B142" s="70" t="s">
        <v>247</v>
      </c>
      <c r="C142" s="67"/>
    </row>
    <row r="143" spans="1:3" ht="12" customHeight="1">
      <c r="A143" s="16" t="s">
        <v>96</v>
      </c>
      <c r="B143" s="70" t="s">
        <v>248</v>
      </c>
      <c r="C143" s="67"/>
    </row>
    <row r="144" spans="1:3" ht="12" customHeight="1">
      <c r="A144" s="59" t="s">
        <v>98</v>
      </c>
      <c r="B144" s="71" t="s">
        <v>249</v>
      </c>
      <c r="C144" s="67"/>
    </row>
    <row r="145" spans="1:3" ht="12" customHeight="1">
      <c r="A145" s="12" t="s">
        <v>250</v>
      </c>
      <c r="B145" s="13" t="s">
        <v>251</v>
      </c>
      <c r="C145" s="72">
        <f>SUM(C146:C150)</f>
        <v>0</v>
      </c>
    </row>
    <row r="146" spans="1:3" ht="12" customHeight="1">
      <c r="A146" s="16" t="s">
        <v>104</v>
      </c>
      <c r="B146" s="70" t="s">
        <v>252</v>
      </c>
      <c r="C146" s="67"/>
    </row>
    <row r="147" spans="1:3" ht="12" customHeight="1">
      <c r="A147" s="16" t="s">
        <v>106</v>
      </c>
      <c r="B147" s="70" t="s">
        <v>253</v>
      </c>
      <c r="C147" s="67"/>
    </row>
    <row r="148" spans="1:3" ht="12" customHeight="1">
      <c r="A148" s="16" t="s">
        <v>108</v>
      </c>
      <c r="B148" s="70" t="s">
        <v>254</v>
      </c>
      <c r="C148" s="67"/>
    </row>
    <row r="149" spans="1:3" ht="12" customHeight="1">
      <c r="A149" s="16" t="s">
        <v>110</v>
      </c>
      <c r="B149" s="70" t="s">
        <v>255</v>
      </c>
      <c r="C149" s="67"/>
    </row>
    <row r="150" spans="1:3" ht="12" customHeight="1">
      <c r="A150" s="16" t="s">
        <v>256</v>
      </c>
      <c r="B150" s="70" t="s">
        <v>257</v>
      </c>
      <c r="C150" s="67"/>
    </row>
    <row r="151" spans="1:3" ht="12" customHeight="1">
      <c r="A151" s="12" t="s">
        <v>112</v>
      </c>
      <c r="B151" s="13" t="s">
        <v>258</v>
      </c>
      <c r="C151" s="73"/>
    </row>
    <row r="152" spans="1:3" ht="12" customHeight="1">
      <c r="A152" s="12" t="s">
        <v>259</v>
      </c>
      <c r="B152" s="13" t="s">
        <v>260</v>
      </c>
      <c r="C152" s="73"/>
    </row>
    <row r="153" spans="1:9" ht="15" customHeight="1">
      <c r="A153" s="12" t="s">
        <v>261</v>
      </c>
      <c r="B153" s="13" t="s">
        <v>262</v>
      </c>
      <c r="C153" s="74">
        <f>+C129+C133+C140+C145+C151+C152</f>
        <v>28873</v>
      </c>
      <c r="F153" s="75"/>
      <c r="G153" s="76"/>
      <c r="H153" s="76"/>
      <c r="I153" s="76"/>
    </row>
    <row r="154" spans="1:3" s="15" customFormat="1" ht="12.75" customHeight="1">
      <c r="A154" s="77" t="s">
        <v>263</v>
      </c>
      <c r="B154" s="78" t="s">
        <v>264</v>
      </c>
      <c r="C154" s="74">
        <f>+C128+C153</f>
        <v>82042</v>
      </c>
    </row>
    <row r="155" ht="7.5" customHeight="1"/>
    <row r="156" spans="1:3" ht="15.75">
      <c r="A156" s="356" t="s">
        <v>265</v>
      </c>
      <c r="B156" s="356"/>
      <c r="C156" s="356"/>
    </row>
    <row r="157" spans="1:3" ht="15" customHeight="1">
      <c r="A157" s="357" t="s">
        <v>266</v>
      </c>
      <c r="B157" s="357"/>
      <c r="C157" s="4" t="s">
        <v>2</v>
      </c>
    </row>
    <row r="158" spans="1:4" ht="13.5" customHeight="1">
      <c r="A158" s="12">
        <v>1</v>
      </c>
      <c r="B158" s="79" t="s">
        <v>267</v>
      </c>
      <c r="C158" s="14">
        <f>+C62-C128</f>
        <v>14050</v>
      </c>
      <c r="D158" s="80"/>
    </row>
    <row r="159" spans="1:3" ht="27.75" customHeight="1">
      <c r="A159" s="12" t="s">
        <v>22</v>
      </c>
      <c r="B159" s="79" t="s">
        <v>268</v>
      </c>
      <c r="C159" s="14">
        <f>+C86-C153</f>
        <v>-14050</v>
      </c>
    </row>
  </sheetData>
  <sheetProtection selectLockedCells="1" selectUnlockedCells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71" r:id="rId1"/>
  <headerFooter alignWithMargins="0">
    <oddHeader>&amp;C&amp;"Times New Roman CE,Félkövér"&amp;12
Oszlár  Önkormányzat
2015. ÉVI KÖLTSÉGVETÉS
KÖTELEZŐ FELADATAINAK MÉRLEGE &amp;R&amp;"Times New Roman CE,Félkövér dőlt"&amp;11 1.2. melléklet a 2/2015. (II.16.) önkormányzati rendelethez</oddHeader>
  </headerFooter>
  <rowBreaks count="1" manualBreakCount="1">
    <brk id="8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C60"/>
  <sheetViews>
    <sheetView zoomScale="145" zoomScaleNormal="145" zoomScalePageLayoutView="0" workbookViewId="0" topLeftCell="A1">
      <selection activeCell="B2" sqref="B2"/>
    </sheetView>
  </sheetViews>
  <sheetFormatPr defaultColWidth="9.00390625" defaultRowHeight="12.75"/>
  <cols>
    <col min="1" max="1" width="13.875" style="292" customWidth="1"/>
    <col min="2" max="2" width="79.125" style="293" customWidth="1"/>
    <col min="3" max="3" width="25.00390625" style="293" customWidth="1"/>
    <col min="4" max="16384" width="9.375" style="293" customWidth="1"/>
  </cols>
  <sheetData>
    <row r="1" spans="1:3" s="295" customFormat="1" ht="21" customHeight="1">
      <c r="A1" s="240"/>
      <c r="B1" s="241"/>
      <c r="C1" s="294" t="s">
        <v>497</v>
      </c>
    </row>
    <row r="2" spans="1:3" s="297" customFormat="1" ht="25.5" customHeight="1">
      <c r="A2" s="244" t="s">
        <v>439</v>
      </c>
      <c r="B2" s="245" t="s">
        <v>465</v>
      </c>
      <c r="C2" s="296" t="s">
        <v>436</v>
      </c>
    </row>
    <row r="3" spans="1:3" s="297" customFormat="1" ht="24">
      <c r="A3" s="298" t="s">
        <v>408</v>
      </c>
      <c r="B3" s="249" t="s">
        <v>464</v>
      </c>
      <c r="C3" s="299" t="s">
        <v>438</v>
      </c>
    </row>
    <row r="4" spans="1:3" s="300" customFormat="1" ht="15.75" customHeight="1">
      <c r="A4" s="251"/>
      <c r="B4" s="251"/>
      <c r="C4" s="252" t="s">
        <v>357</v>
      </c>
    </row>
    <row r="5" spans="1:3" ht="12.75">
      <c r="A5" s="254" t="s">
        <v>410</v>
      </c>
      <c r="B5" s="255" t="s">
        <v>411</v>
      </c>
      <c r="C5" s="301" t="s">
        <v>412</v>
      </c>
    </row>
    <row r="6" spans="1:3" s="302" customFormat="1" ht="12.75" customHeight="1">
      <c r="A6" s="257" t="s">
        <v>5</v>
      </c>
      <c r="B6" s="258" t="s">
        <v>6</v>
      </c>
      <c r="C6" s="259" t="s">
        <v>7</v>
      </c>
    </row>
    <row r="7" spans="1:3" s="302" customFormat="1" ht="15.75" customHeight="1">
      <c r="A7" s="261"/>
      <c r="B7" s="262" t="s">
        <v>271</v>
      </c>
      <c r="C7" s="303"/>
    </row>
    <row r="8" spans="1:3" s="305" customFormat="1" ht="12" customHeight="1">
      <c r="A8" s="257" t="s">
        <v>8</v>
      </c>
      <c r="B8" s="304" t="s">
        <v>440</v>
      </c>
      <c r="C8" s="111">
        <f>SUM(C9:C19)</f>
        <v>0</v>
      </c>
    </row>
    <row r="9" spans="1:3" s="305" customFormat="1" ht="12" customHeight="1">
      <c r="A9" s="306" t="s">
        <v>10</v>
      </c>
      <c r="B9" s="51" t="s">
        <v>69</v>
      </c>
      <c r="C9" s="307"/>
    </row>
    <row r="10" spans="1:3" s="305" customFormat="1" ht="12" customHeight="1">
      <c r="A10" s="308" t="s">
        <v>12</v>
      </c>
      <c r="B10" s="53" t="s">
        <v>71</v>
      </c>
      <c r="C10" s="100"/>
    </row>
    <row r="11" spans="1:3" s="305" customFormat="1" ht="12" customHeight="1">
      <c r="A11" s="308" t="s">
        <v>14</v>
      </c>
      <c r="B11" s="53" t="s">
        <v>73</v>
      </c>
      <c r="C11" s="100"/>
    </row>
    <row r="12" spans="1:3" s="305" customFormat="1" ht="12" customHeight="1">
      <c r="A12" s="308" t="s">
        <v>16</v>
      </c>
      <c r="B12" s="53" t="s">
        <v>75</v>
      </c>
      <c r="C12" s="100"/>
    </row>
    <row r="13" spans="1:3" s="305" customFormat="1" ht="12" customHeight="1">
      <c r="A13" s="308" t="s">
        <v>18</v>
      </c>
      <c r="B13" s="53" t="s">
        <v>77</v>
      </c>
      <c r="C13" s="100"/>
    </row>
    <row r="14" spans="1:3" s="305" customFormat="1" ht="12" customHeight="1">
      <c r="A14" s="308" t="s">
        <v>20</v>
      </c>
      <c r="B14" s="53" t="s">
        <v>441</v>
      </c>
      <c r="C14" s="100"/>
    </row>
    <row r="15" spans="1:3" s="305" customFormat="1" ht="12" customHeight="1">
      <c r="A15" s="308" t="s">
        <v>185</v>
      </c>
      <c r="B15" s="71" t="s">
        <v>442</v>
      </c>
      <c r="C15" s="100"/>
    </row>
    <row r="16" spans="1:3" s="305" customFormat="1" ht="12" customHeight="1">
      <c r="A16" s="308" t="s">
        <v>187</v>
      </c>
      <c r="B16" s="53" t="s">
        <v>83</v>
      </c>
      <c r="C16" s="115"/>
    </row>
    <row r="17" spans="1:3" s="309" customFormat="1" ht="12" customHeight="1">
      <c r="A17" s="308" t="s">
        <v>189</v>
      </c>
      <c r="B17" s="53" t="s">
        <v>85</v>
      </c>
      <c r="C17" s="100"/>
    </row>
    <row r="18" spans="1:3" s="309" customFormat="1" ht="12" customHeight="1">
      <c r="A18" s="308" t="s">
        <v>191</v>
      </c>
      <c r="B18" s="53" t="s">
        <v>87</v>
      </c>
      <c r="C18" s="107"/>
    </row>
    <row r="19" spans="1:3" s="309" customFormat="1" ht="12" customHeight="1">
      <c r="A19" s="308" t="s">
        <v>193</v>
      </c>
      <c r="B19" s="71" t="s">
        <v>89</v>
      </c>
      <c r="C19" s="107"/>
    </row>
    <row r="20" spans="1:3" s="305" customFormat="1" ht="12" customHeight="1">
      <c r="A20" s="257" t="s">
        <v>22</v>
      </c>
      <c r="B20" s="304" t="s">
        <v>443</v>
      </c>
      <c r="C20" s="111">
        <f>SUM(C21:C23)</f>
        <v>0</v>
      </c>
    </row>
    <row r="21" spans="1:3" s="309" customFormat="1" ht="12" customHeight="1">
      <c r="A21" s="308" t="s">
        <v>24</v>
      </c>
      <c r="B21" s="70" t="s">
        <v>25</v>
      </c>
      <c r="C21" s="100"/>
    </row>
    <row r="22" spans="1:3" s="309" customFormat="1" ht="12" customHeight="1">
      <c r="A22" s="308" t="s">
        <v>26</v>
      </c>
      <c r="B22" s="53" t="s">
        <v>444</v>
      </c>
      <c r="C22" s="100"/>
    </row>
    <row r="23" spans="1:3" s="309" customFormat="1" ht="12" customHeight="1">
      <c r="A23" s="308" t="s">
        <v>28</v>
      </c>
      <c r="B23" s="53" t="s">
        <v>445</v>
      </c>
      <c r="C23" s="100"/>
    </row>
    <row r="24" spans="1:3" s="309" customFormat="1" ht="12" customHeight="1">
      <c r="A24" s="308" t="s">
        <v>30</v>
      </c>
      <c r="B24" s="53" t="s">
        <v>466</v>
      </c>
      <c r="C24" s="100"/>
    </row>
    <row r="25" spans="1:3" s="309" customFormat="1" ht="12" customHeight="1">
      <c r="A25" s="257" t="s">
        <v>36</v>
      </c>
      <c r="B25" s="13" t="s">
        <v>281</v>
      </c>
      <c r="C25" s="310"/>
    </row>
    <row r="26" spans="1:3" s="309" customFormat="1" ht="12" customHeight="1">
      <c r="A26" s="257" t="s">
        <v>233</v>
      </c>
      <c r="B26" s="13" t="s">
        <v>467</v>
      </c>
      <c r="C26" s="111">
        <f>+C27+C28</f>
        <v>0</v>
      </c>
    </row>
    <row r="27" spans="1:3" s="309" customFormat="1" ht="12" customHeight="1">
      <c r="A27" s="311" t="s">
        <v>52</v>
      </c>
      <c r="B27" s="70" t="s">
        <v>444</v>
      </c>
      <c r="C27" s="96"/>
    </row>
    <row r="28" spans="1:3" s="309" customFormat="1" ht="12" customHeight="1">
      <c r="A28" s="311" t="s">
        <v>60</v>
      </c>
      <c r="B28" s="53" t="s">
        <v>446</v>
      </c>
      <c r="C28" s="115"/>
    </row>
    <row r="29" spans="1:3" s="309" customFormat="1" ht="12" customHeight="1">
      <c r="A29" s="308" t="s">
        <v>62</v>
      </c>
      <c r="B29" s="312" t="s">
        <v>468</v>
      </c>
      <c r="C29" s="313"/>
    </row>
    <row r="30" spans="1:3" s="309" customFormat="1" ht="12" customHeight="1">
      <c r="A30" s="257" t="s">
        <v>66</v>
      </c>
      <c r="B30" s="13" t="s">
        <v>447</v>
      </c>
      <c r="C30" s="111">
        <f>+C31+C32+C33</f>
        <v>0</v>
      </c>
    </row>
    <row r="31" spans="1:3" s="309" customFormat="1" ht="12" customHeight="1">
      <c r="A31" s="311" t="s">
        <v>68</v>
      </c>
      <c r="B31" s="70" t="s">
        <v>93</v>
      </c>
      <c r="C31" s="96"/>
    </row>
    <row r="32" spans="1:3" s="309" customFormat="1" ht="12" customHeight="1">
      <c r="A32" s="311" t="s">
        <v>70</v>
      </c>
      <c r="B32" s="53" t="s">
        <v>95</v>
      </c>
      <c r="C32" s="115"/>
    </row>
    <row r="33" spans="1:3" s="309" customFormat="1" ht="12" customHeight="1">
      <c r="A33" s="308" t="s">
        <v>72</v>
      </c>
      <c r="B33" s="312" t="s">
        <v>97</v>
      </c>
      <c r="C33" s="313"/>
    </row>
    <row r="34" spans="1:3" s="305" customFormat="1" ht="12" customHeight="1">
      <c r="A34" s="257" t="s">
        <v>90</v>
      </c>
      <c r="B34" s="13" t="s">
        <v>283</v>
      </c>
      <c r="C34" s="310"/>
    </row>
    <row r="35" spans="1:3" s="305" customFormat="1" ht="12" customHeight="1">
      <c r="A35" s="257" t="s">
        <v>250</v>
      </c>
      <c r="B35" s="13" t="s">
        <v>448</v>
      </c>
      <c r="C35" s="314"/>
    </row>
    <row r="36" spans="1:3" s="305" customFormat="1" ht="12" customHeight="1">
      <c r="A36" s="257" t="s">
        <v>112</v>
      </c>
      <c r="B36" s="13" t="s">
        <v>469</v>
      </c>
      <c r="C36" s="280">
        <f>+C8+C20+C25+C26+C30+C34+C35</f>
        <v>0</v>
      </c>
    </row>
    <row r="37" spans="1:3" s="305" customFormat="1" ht="12" customHeight="1">
      <c r="A37" s="315" t="s">
        <v>259</v>
      </c>
      <c r="B37" s="13" t="s">
        <v>449</v>
      </c>
      <c r="C37" s="280">
        <f>+C38+C39+C40</f>
        <v>0</v>
      </c>
    </row>
    <row r="38" spans="1:3" s="305" customFormat="1" ht="12" customHeight="1">
      <c r="A38" s="311" t="s">
        <v>450</v>
      </c>
      <c r="B38" s="70" t="s">
        <v>338</v>
      </c>
      <c r="C38" s="96"/>
    </row>
    <row r="39" spans="1:3" s="305" customFormat="1" ht="12" customHeight="1">
      <c r="A39" s="311" t="s">
        <v>451</v>
      </c>
      <c r="B39" s="53" t="s">
        <v>452</v>
      </c>
      <c r="C39" s="115"/>
    </row>
    <row r="40" spans="1:3" s="309" customFormat="1" ht="12" customHeight="1">
      <c r="A40" s="308" t="s">
        <v>453</v>
      </c>
      <c r="B40" s="312" t="s">
        <v>454</v>
      </c>
      <c r="C40" s="313"/>
    </row>
    <row r="41" spans="1:3" s="309" customFormat="1" ht="15" customHeight="1">
      <c r="A41" s="315" t="s">
        <v>261</v>
      </c>
      <c r="B41" s="316" t="s">
        <v>455</v>
      </c>
      <c r="C41" s="280">
        <f>+C36+C37</f>
        <v>0</v>
      </c>
    </row>
    <row r="42" spans="1:3" s="309" customFormat="1" ht="15" customHeight="1">
      <c r="A42" s="275"/>
      <c r="B42" s="276"/>
      <c r="C42" s="277"/>
    </row>
    <row r="43" spans="1:3" ht="12.75">
      <c r="A43" s="317"/>
      <c r="B43" s="318"/>
      <c r="C43" s="319"/>
    </row>
    <row r="44" spans="1:3" s="302" customFormat="1" ht="16.5" customHeight="1">
      <c r="A44" s="278"/>
      <c r="B44" s="279" t="s">
        <v>272</v>
      </c>
      <c r="C44" s="280"/>
    </row>
    <row r="45" spans="1:3" s="320" customFormat="1" ht="12" customHeight="1">
      <c r="A45" s="257" t="s">
        <v>8</v>
      </c>
      <c r="B45" s="13" t="s">
        <v>456</v>
      </c>
      <c r="C45" s="111">
        <f>SUM(C46:C50)</f>
        <v>0</v>
      </c>
    </row>
    <row r="46" spans="1:3" ht="12" customHeight="1">
      <c r="A46" s="308" t="s">
        <v>10</v>
      </c>
      <c r="B46" s="70" t="s">
        <v>178</v>
      </c>
      <c r="C46" s="96"/>
    </row>
    <row r="47" spans="1:3" ht="12" customHeight="1">
      <c r="A47" s="308" t="s">
        <v>12</v>
      </c>
      <c r="B47" s="53" t="s">
        <v>179</v>
      </c>
      <c r="C47" s="100"/>
    </row>
    <row r="48" spans="1:3" ht="12" customHeight="1">
      <c r="A48" s="308" t="s">
        <v>14</v>
      </c>
      <c r="B48" s="53" t="s">
        <v>180</v>
      </c>
      <c r="C48" s="100"/>
    </row>
    <row r="49" spans="1:3" ht="12" customHeight="1">
      <c r="A49" s="308" t="s">
        <v>16</v>
      </c>
      <c r="B49" s="53" t="s">
        <v>181</v>
      </c>
      <c r="C49" s="100"/>
    </row>
    <row r="50" spans="1:3" ht="12" customHeight="1">
      <c r="A50" s="308" t="s">
        <v>18</v>
      </c>
      <c r="B50" s="53" t="s">
        <v>183</v>
      </c>
      <c r="C50" s="100"/>
    </row>
    <row r="51" spans="1:3" ht="12" customHeight="1">
      <c r="A51" s="257" t="s">
        <v>22</v>
      </c>
      <c r="B51" s="13" t="s">
        <v>457</v>
      </c>
      <c r="C51" s="111">
        <f>SUM(C52:C54)</f>
        <v>0</v>
      </c>
    </row>
    <row r="52" spans="1:3" s="320" customFormat="1" ht="12" customHeight="1">
      <c r="A52" s="308" t="s">
        <v>24</v>
      </c>
      <c r="B52" s="70" t="s">
        <v>214</v>
      </c>
      <c r="C52" s="96"/>
    </row>
    <row r="53" spans="1:3" ht="12" customHeight="1">
      <c r="A53" s="308" t="s">
        <v>26</v>
      </c>
      <c r="B53" s="53" t="s">
        <v>216</v>
      </c>
      <c r="C53" s="100"/>
    </row>
    <row r="54" spans="1:3" ht="12" customHeight="1">
      <c r="A54" s="308" t="s">
        <v>28</v>
      </c>
      <c r="B54" s="53" t="s">
        <v>458</v>
      </c>
      <c r="C54" s="100"/>
    </row>
    <row r="55" spans="1:3" ht="12" customHeight="1">
      <c r="A55" s="308" t="s">
        <v>30</v>
      </c>
      <c r="B55" s="53" t="s">
        <v>459</v>
      </c>
      <c r="C55" s="100"/>
    </row>
    <row r="56" spans="1:3" ht="15" customHeight="1">
      <c r="A56" s="257" t="s">
        <v>36</v>
      </c>
      <c r="B56" s="13" t="s">
        <v>460</v>
      </c>
      <c r="C56" s="310"/>
    </row>
    <row r="57" spans="1:3" ht="12.75">
      <c r="A57" s="257" t="s">
        <v>233</v>
      </c>
      <c r="B57" s="321" t="s">
        <v>461</v>
      </c>
      <c r="C57" s="111">
        <f>+C45+C51+C56</f>
        <v>0</v>
      </c>
    </row>
    <row r="58" ht="15" customHeight="1">
      <c r="C58" s="322"/>
    </row>
    <row r="59" spans="1:3" ht="14.25" customHeight="1">
      <c r="A59" s="289" t="s">
        <v>431</v>
      </c>
      <c r="B59" s="290"/>
      <c r="C59" s="291"/>
    </row>
    <row r="60" spans="1:3" ht="12.75">
      <c r="A60" s="289" t="s">
        <v>432</v>
      </c>
      <c r="B60" s="290"/>
      <c r="C60" s="291"/>
    </row>
  </sheetData>
  <sheetProtection formatCells="0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5.50390625" style="212" customWidth="1"/>
    <col min="2" max="2" width="33.125" style="212" customWidth="1"/>
    <col min="3" max="3" width="12.375" style="212" customWidth="1"/>
    <col min="4" max="4" width="11.50390625" style="212" customWidth="1"/>
    <col min="5" max="5" width="11.375" style="212" customWidth="1"/>
    <col min="6" max="6" width="11.00390625" style="212" customWidth="1"/>
    <col min="7" max="7" width="14.375" style="212" customWidth="1"/>
    <col min="8" max="16384" width="9.375" style="212" customWidth="1"/>
  </cols>
  <sheetData>
    <row r="1" spans="1:7" ht="43.5" customHeight="1">
      <c r="A1" s="386" t="s">
        <v>470</v>
      </c>
      <c r="B1" s="386"/>
      <c r="C1" s="386"/>
      <c r="D1" s="386"/>
      <c r="E1" s="386"/>
      <c r="F1" s="386"/>
      <c r="G1" s="386"/>
    </row>
    <row r="3" spans="1:7" s="325" customFormat="1" ht="27" customHeight="1">
      <c r="A3" s="323" t="s">
        <v>471</v>
      </c>
      <c r="B3" s="324"/>
      <c r="C3" s="387" t="s">
        <v>472</v>
      </c>
      <c r="D3" s="387"/>
      <c r="E3" s="387"/>
      <c r="F3" s="387"/>
      <c r="G3" s="387"/>
    </row>
    <row r="4" spans="1:7" s="325" customFormat="1" ht="15.75">
      <c r="A4" s="324"/>
      <c r="B4" s="324"/>
      <c r="C4" s="324"/>
      <c r="D4" s="324"/>
      <c r="E4" s="324"/>
      <c r="F4" s="324"/>
      <c r="G4" s="324"/>
    </row>
    <row r="5" spans="1:7" s="325" customFormat="1" ht="24.75" customHeight="1">
      <c r="A5" s="323" t="s">
        <v>473</v>
      </c>
      <c r="B5" s="324"/>
      <c r="C5" s="387" t="s">
        <v>472</v>
      </c>
      <c r="D5" s="387"/>
      <c r="E5" s="387"/>
      <c r="F5" s="387"/>
      <c r="G5" s="324"/>
    </row>
    <row r="6" spans="1:7" s="326" customFormat="1" ht="12.75">
      <c r="A6" s="213"/>
      <c r="B6" s="213"/>
      <c r="C6" s="213"/>
      <c r="D6" s="213"/>
      <c r="E6" s="213"/>
      <c r="F6" s="213"/>
      <c r="G6" s="213"/>
    </row>
    <row r="7" spans="1:7" s="330" customFormat="1" ht="15" customHeight="1">
      <c r="A7" s="327" t="s">
        <v>474</v>
      </c>
      <c r="B7" s="328"/>
      <c r="C7" s="328"/>
      <c r="D7" s="329"/>
      <c r="E7" s="329"/>
      <c r="F7" s="329"/>
      <c r="G7" s="329"/>
    </row>
    <row r="8" spans="1:7" s="330" customFormat="1" ht="15" customHeight="1">
      <c r="A8" s="327" t="s">
        <v>475</v>
      </c>
      <c r="B8" s="329"/>
      <c r="C8" s="329"/>
      <c r="D8" s="329"/>
      <c r="E8" s="329"/>
      <c r="F8" s="329"/>
      <c r="G8" s="329"/>
    </row>
    <row r="9" spans="1:7" s="334" customFormat="1" ht="42" customHeight="1">
      <c r="A9" s="331" t="s">
        <v>358</v>
      </c>
      <c r="B9" s="332" t="s">
        <v>476</v>
      </c>
      <c r="C9" s="332" t="s">
        <v>477</v>
      </c>
      <c r="D9" s="332" t="s">
        <v>478</v>
      </c>
      <c r="E9" s="332" t="s">
        <v>479</v>
      </c>
      <c r="F9" s="332" t="s">
        <v>480</v>
      </c>
      <c r="G9" s="333" t="s">
        <v>403</v>
      </c>
    </row>
    <row r="10" spans="1:7" ht="24" customHeight="1">
      <c r="A10" s="335" t="s">
        <v>8</v>
      </c>
      <c r="B10" s="336" t="s">
        <v>481</v>
      </c>
      <c r="C10" s="337"/>
      <c r="D10" s="337"/>
      <c r="E10" s="337"/>
      <c r="F10" s="337"/>
      <c r="G10" s="338">
        <f>SUM(C10:F10)</f>
        <v>0</v>
      </c>
    </row>
    <row r="11" spans="1:7" ht="24" customHeight="1">
      <c r="A11" s="339" t="s">
        <v>22</v>
      </c>
      <c r="B11" s="340" t="s">
        <v>482</v>
      </c>
      <c r="C11" s="341"/>
      <c r="D11" s="341"/>
      <c r="E11" s="341"/>
      <c r="F11" s="341"/>
      <c r="G11" s="342">
        <f aca="true" t="shared" si="0" ref="G11:G16">SUM(C11:F11)</f>
        <v>0</v>
      </c>
    </row>
    <row r="12" spans="1:7" ht="24" customHeight="1">
      <c r="A12" s="339" t="s">
        <v>36</v>
      </c>
      <c r="B12" s="340" t="s">
        <v>483</v>
      </c>
      <c r="C12" s="341"/>
      <c r="D12" s="341"/>
      <c r="E12" s="341"/>
      <c r="F12" s="341"/>
      <c r="G12" s="342">
        <f t="shared" si="0"/>
        <v>0</v>
      </c>
    </row>
    <row r="13" spans="1:7" ht="24" customHeight="1">
      <c r="A13" s="339" t="s">
        <v>233</v>
      </c>
      <c r="B13" s="340" t="s">
        <v>484</v>
      </c>
      <c r="C13" s="341"/>
      <c r="D13" s="341"/>
      <c r="E13" s="341"/>
      <c r="F13" s="341"/>
      <c r="G13" s="342">
        <f t="shared" si="0"/>
        <v>0</v>
      </c>
    </row>
    <row r="14" spans="1:7" ht="24" customHeight="1">
      <c r="A14" s="339" t="s">
        <v>66</v>
      </c>
      <c r="B14" s="340" t="s">
        <v>485</v>
      </c>
      <c r="C14" s="341"/>
      <c r="D14" s="341"/>
      <c r="E14" s="341"/>
      <c r="F14" s="341"/>
      <c r="G14" s="342">
        <f t="shared" si="0"/>
        <v>0</v>
      </c>
    </row>
    <row r="15" spans="1:7" ht="24" customHeight="1">
      <c r="A15" s="343" t="s">
        <v>90</v>
      </c>
      <c r="B15" s="344" t="s">
        <v>486</v>
      </c>
      <c r="C15" s="345"/>
      <c r="D15" s="345"/>
      <c r="E15" s="345"/>
      <c r="F15" s="345"/>
      <c r="G15" s="346">
        <f t="shared" si="0"/>
        <v>0</v>
      </c>
    </row>
    <row r="16" spans="1:7" s="351" customFormat="1" ht="24" customHeight="1">
      <c r="A16" s="347" t="s">
        <v>250</v>
      </c>
      <c r="B16" s="348" t="s">
        <v>403</v>
      </c>
      <c r="C16" s="349">
        <f>SUM(C10:C15)</f>
        <v>0</v>
      </c>
      <c r="D16" s="349">
        <f>SUM(D10:D15)</f>
        <v>0</v>
      </c>
      <c r="E16" s="349">
        <f>SUM(E10:E15)</f>
        <v>0</v>
      </c>
      <c r="F16" s="349">
        <f>SUM(F10:F15)</f>
        <v>0</v>
      </c>
      <c r="G16" s="350">
        <f t="shared" si="0"/>
        <v>0</v>
      </c>
    </row>
    <row r="17" spans="1:7" s="326" customFormat="1" ht="12.75">
      <c r="A17" s="213"/>
      <c r="B17" s="213"/>
      <c r="C17" s="213"/>
      <c r="D17" s="213"/>
      <c r="E17" s="213"/>
      <c r="F17" s="213"/>
      <c r="G17" s="213"/>
    </row>
    <row r="18" spans="1:7" s="326" customFormat="1" ht="12.75">
      <c r="A18" s="213"/>
      <c r="B18" s="213"/>
      <c r="C18" s="213"/>
      <c r="D18" s="213"/>
      <c r="E18" s="213"/>
      <c r="F18" s="213"/>
      <c r="G18" s="213"/>
    </row>
    <row r="19" spans="1:7" s="326" customFormat="1" ht="12.75">
      <c r="A19" s="213"/>
      <c r="B19" s="213"/>
      <c r="C19" s="213"/>
      <c r="D19" s="213"/>
      <c r="E19" s="213"/>
      <c r="F19" s="213"/>
      <c r="G19" s="213"/>
    </row>
    <row r="20" spans="1:7" s="326" customFormat="1" ht="15.75">
      <c r="A20" s="325" t="e">
        <f>+CONCATENATE("......................, ",LEFT(#REF!,4),". .......................... hó ..... nap")</f>
        <v>#REF!</v>
      </c>
      <c r="B20" s="213"/>
      <c r="C20" s="213"/>
      <c r="D20" s="213"/>
      <c r="E20" s="213"/>
      <c r="F20" s="213"/>
      <c r="G20" s="213"/>
    </row>
    <row r="21" spans="1:7" s="326" customFormat="1" ht="12.75">
      <c r="A21" s="213"/>
      <c r="B21" s="213"/>
      <c r="C21" s="213"/>
      <c r="D21" s="213"/>
      <c r="E21" s="213"/>
      <c r="F21" s="213"/>
      <c r="G21" s="213"/>
    </row>
    <row r="22" spans="1:7" ht="12.75">
      <c r="A22" s="213"/>
      <c r="B22" s="213"/>
      <c r="C22" s="213"/>
      <c r="D22" s="213"/>
      <c r="E22" s="213"/>
      <c r="F22" s="213"/>
      <c r="G22" s="213"/>
    </row>
    <row r="23" spans="1:7" ht="12.75">
      <c r="A23" s="213"/>
      <c r="B23" s="213"/>
      <c r="C23" s="326"/>
      <c r="D23" s="326"/>
      <c r="E23" s="326"/>
      <c r="F23" s="326"/>
      <c r="G23" s="213"/>
    </row>
    <row r="24" spans="1:7" ht="13.5">
      <c r="A24" s="213"/>
      <c r="B24" s="213"/>
      <c r="C24" s="352"/>
      <c r="D24" s="353" t="s">
        <v>487</v>
      </c>
      <c r="E24" s="353"/>
      <c r="F24" s="352"/>
      <c r="G24" s="213"/>
    </row>
    <row r="25" spans="3:6" ht="13.5">
      <c r="C25" s="354"/>
      <c r="D25" s="355"/>
      <c r="E25" s="355"/>
      <c r="F25" s="354"/>
    </row>
    <row r="26" spans="3:6" ht="13.5">
      <c r="C26" s="354"/>
      <c r="D26" s="355"/>
      <c r="E26" s="355"/>
      <c r="F26" s="354"/>
    </row>
  </sheetData>
  <sheetProtection sheet="1" objects="1" scenarios="1"/>
  <mergeCells count="3">
    <mergeCell ref="A1:G1"/>
    <mergeCell ref="C3:G3"/>
    <mergeCell ref="C5:F5"/>
  </mergeCells>
  <printOptions horizontalCentered="1"/>
  <pageMargins left="0.7875" right="0.7875" top="1.15" bottom="0.9840277777777777" header="0.7875" footer="0.5118055555555555"/>
  <pageSetup horizontalDpi="300" verticalDpi="300" orientation="portrait" paperSize="9" scale="95" r:id="rId1"/>
  <headerFooter alignWithMargins="0">
    <oddHeader>&amp;R&amp;"Times New Roman CE,Félkövér dőlt"&amp;11 10. melléklet a 2/2015. (II.16.)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13" sqref="B13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9"/>
  <sheetViews>
    <sheetView zoomScale="130" zoomScaleNormal="130" zoomScaleSheetLayoutView="100" zoomScalePageLayoutView="0" workbookViewId="0" topLeftCell="B1">
      <selection activeCell="C111" sqref="C111"/>
    </sheetView>
  </sheetViews>
  <sheetFormatPr defaultColWidth="9.00390625" defaultRowHeight="12.75"/>
  <cols>
    <col min="1" max="1" width="9.50390625" style="1" customWidth="1"/>
    <col min="2" max="2" width="91.625" style="1" customWidth="1"/>
    <col min="3" max="3" width="21.625" style="2" customWidth="1"/>
    <col min="4" max="4" width="9.00390625" style="3" customWidth="1"/>
    <col min="5" max="16384" width="9.375" style="3" customWidth="1"/>
  </cols>
  <sheetData>
    <row r="1" spans="1:3" ht="15.75" customHeight="1">
      <c r="A1" s="358" t="s">
        <v>0</v>
      </c>
      <c r="B1" s="358"/>
      <c r="C1" s="358"/>
    </row>
    <row r="2" spans="1:3" ht="15.75" customHeight="1">
      <c r="A2" s="357" t="s">
        <v>1</v>
      </c>
      <c r="B2" s="357"/>
      <c r="C2" s="4" t="s">
        <v>2</v>
      </c>
    </row>
    <row r="3" spans="1:3" ht="37.5" customHeight="1">
      <c r="A3" s="5" t="s">
        <v>3</v>
      </c>
      <c r="B3" s="6" t="s">
        <v>4</v>
      </c>
      <c r="C3" s="7" t="e">
        <f>+CONCATENATE(LEFT(#REF!,4),". évi előirányzat")</f>
        <v>#REF!</v>
      </c>
    </row>
    <row r="4" spans="1:3" s="11" customFormat="1" ht="12" customHeight="1">
      <c r="A4" s="8" t="s">
        <v>5</v>
      </c>
      <c r="B4" s="9" t="s">
        <v>6</v>
      </c>
      <c r="C4" s="10" t="s">
        <v>7</v>
      </c>
    </row>
    <row r="5" spans="1:3" s="15" customFormat="1" ht="12" customHeight="1">
      <c r="A5" s="12" t="s">
        <v>8</v>
      </c>
      <c r="B5" s="13" t="s">
        <v>9</v>
      </c>
      <c r="C5" s="14">
        <f>+C6+C7+C8+C9+C10+C11</f>
        <v>0</v>
      </c>
    </row>
    <row r="6" spans="1:3" s="15" customFormat="1" ht="12" customHeight="1">
      <c r="A6" s="16" t="s">
        <v>10</v>
      </c>
      <c r="B6" s="17" t="s">
        <v>11</v>
      </c>
      <c r="C6" s="18"/>
    </row>
    <row r="7" spans="1:3" s="15" customFormat="1" ht="12" customHeight="1">
      <c r="A7" s="19" t="s">
        <v>12</v>
      </c>
      <c r="B7" s="20" t="s">
        <v>13</v>
      </c>
      <c r="C7" s="21"/>
    </row>
    <row r="8" spans="1:3" s="15" customFormat="1" ht="12" customHeight="1">
      <c r="A8" s="19" t="s">
        <v>14</v>
      </c>
      <c r="B8" s="20" t="s">
        <v>15</v>
      </c>
      <c r="C8" s="21"/>
    </row>
    <row r="9" spans="1:3" s="15" customFormat="1" ht="12" customHeight="1">
      <c r="A9" s="19" t="s">
        <v>16</v>
      </c>
      <c r="B9" s="20" t="s">
        <v>17</v>
      </c>
      <c r="C9" s="21"/>
    </row>
    <row r="10" spans="1:3" s="15" customFormat="1" ht="12" customHeight="1">
      <c r="A10" s="19" t="s">
        <v>18</v>
      </c>
      <c r="B10" s="22" t="s">
        <v>19</v>
      </c>
      <c r="C10" s="21"/>
    </row>
    <row r="11" spans="1:3" s="15" customFormat="1" ht="12" customHeight="1">
      <c r="A11" s="23" t="s">
        <v>20</v>
      </c>
      <c r="B11" s="24" t="s">
        <v>21</v>
      </c>
      <c r="C11" s="21"/>
    </row>
    <row r="12" spans="1:3" s="15" customFormat="1" ht="12" customHeight="1">
      <c r="A12" s="12" t="s">
        <v>22</v>
      </c>
      <c r="B12" s="25" t="s">
        <v>23</v>
      </c>
      <c r="C12" s="14">
        <f>+C13+C14+C15+C16+C17</f>
        <v>0</v>
      </c>
    </row>
    <row r="13" spans="1:3" s="15" customFormat="1" ht="12" customHeight="1">
      <c r="A13" s="16" t="s">
        <v>24</v>
      </c>
      <c r="B13" s="17" t="s">
        <v>25</v>
      </c>
      <c r="C13" s="18"/>
    </row>
    <row r="14" spans="1:3" s="15" customFormat="1" ht="12" customHeight="1">
      <c r="A14" s="19" t="s">
        <v>26</v>
      </c>
      <c r="B14" s="20" t="s">
        <v>27</v>
      </c>
      <c r="C14" s="21"/>
    </row>
    <row r="15" spans="1:3" s="15" customFormat="1" ht="12" customHeight="1">
      <c r="A15" s="19" t="s">
        <v>28</v>
      </c>
      <c r="B15" s="20" t="s">
        <v>29</v>
      </c>
      <c r="C15" s="21"/>
    </row>
    <row r="16" spans="1:3" s="15" customFormat="1" ht="12" customHeight="1">
      <c r="A16" s="19" t="s">
        <v>30</v>
      </c>
      <c r="B16" s="20" t="s">
        <v>31</v>
      </c>
      <c r="C16" s="21"/>
    </row>
    <row r="17" spans="1:3" s="15" customFormat="1" ht="12" customHeight="1">
      <c r="A17" s="19" t="s">
        <v>32</v>
      </c>
      <c r="B17" s="20" t="s">
        <v>33</v>
      </c>
      <c r="C17" s="21"/>
    </row>
    <row r="18" spans="1:3" s="15" customFormat="1" ht="12" customHeight="1">
      <c r="A18" s="23" t="s">
        <v>34</v>
      </c>
      <c r="B18" s="24" t="s">
        <v>35</v>
      </c>
      <c r="C18" s="26"/>
    </row>
    <row r="19" spans="1:3" s="15" customFormat="1" ht="12" customHeight="1">
      <c r="A19" s="12" t="s">
        <v>36</v>
      </c>
      <c r="B19" s="13" t="s">
        <v>37</v>
      </c>
      <c r="C19" s="14">
        <f>+C20+C21+C22+C23+C24</f>
        <v>0</v>
      </c>
    </row>
    <row r="20" spans="1:3" s="15" customFormat="1" ht="12" customHeight="1">
      <c r="A20" s="16" t="s">
        <v>38</v>
      </c>
      <c r="B20" s="17" t="s">
        <v>39</v>
      </c>
      <c r="C20" s="18"/>
    </row>
    <row r="21" spans="1:3" s="15" customFormat="1" ht="12" customHeight="1">
      <c r="A21" s="19" t="s">
        <v>40</v>
      </c>
      <c r="B21" s="20" t="s">
        <v>41</v>
      </c>
      <c r="C21" s="21"/>
    </row>
    <row r="22" spans="1:3" s="15" customFormat="1" ht="12" customHeight="1">
      <c r="A22" s="19" t="s">
        <v>42</v>
      </c>
      <c r="B22" s="20" t="s">
        <v>43</v>
      </c>
      <c r="C22" s="21"/>
    </row>
    <row r="23" spans="1:3" s="15" customFormat="1" ht="12" customHeight="1">
      <c r="A23" s="19" t="s">
        <v>44</v>
      </c>
      <c r="B23" s="20" t="s">
        <v>45</v>
      </c>
      <c r="C23" s="21"/>
    </row>
    <row r="24" spans="1:3" s="15" customFormat="1" ht="12" customHeight="1">
      <c r="A24" s="19" t="s">
        <v>46</v>
      </c>
      <c r="B24" s="20" t="s">
        <v>47</v>
      </c>
      <c r="C24" s="21"/>
    </row>
    <row r="25" spans="1:3" s="15" customFormat="1" ht="12" customHeight="1">
      <c r="A25" s="23" t="s">
        <v>48</v>
      </c>
      <c r="B25" s="27" t="s">
        <v>49</v>
      </c>
      <c r="C25" s="26"/>
    </row>
    <row r="26" spans="1:3" s="15" customFormat="1" ht="12" customHeight="1">
      <c r="A26" s="12" t="s">
        <v>50</v>
      </c>
      <c r="B26" s="13" t="s">
        <v>51</v>
      </c>
      <c r="C26" s="14">
        <f>+C27+C31+C32+C33</f>
        <v>0</v>
      </c>
    </row>
    <row r="27" spans="1:3" s="15" customFormat="1" ht="12" customHeight="1">
      <c r="A27" s="16" t="s">
        <v>52</v>
      </c>
      <c r="B27" s="17" t="s">
        <v>53</v>
      </c>
      <c r="C27" s="28">
        <f>+C28+C29+C30</f>
        <v>0</v>
      </c>
    </row>
    <row r="28" spans="1:3" s="15" customFormat="1" ht="12" customHeight="1">
      <c r="A28" s="19" t="s">
        <v>54</v>
      </c>
      <c r="B28" s="20" t="s">
        <v>55</v>
      </c>
      <c r="C28" s="21"/>
    </row>
    <row r="29" spans="1:3" s="15" customFormat="1" ht="12" customHeight="1">
      <c r="A29" s="19" t="s">
        <v>56</v>
      </c>
      <c r="B29" s="20" t="s">
        <v>57</v>
      </c>
      <c r="C29" s="21"/>
    </row>
    <row r="30" spans="1:3" s="15" customFormat="1" ht="12" customHeight="1">
      <c r="A30" s="19" t="s">
        <v>58</v>
      </c>
      <c r="B30" s="20" t="s">
        <v>59</v>
      </c>
      <c r="C30" s="21"/>
    </row>
    <row r="31" spans="1:3" s="15" customFormat="1" ht="12" customHeight="1">
      <c r="A31" s="19" t="s">
        <v>60</v>
      </c>
      <c r="B31" s="20" t="s">
        <v>61</v>
      </c>
      <c r="C31" s="21"/>
    </row>
    <row r="32" spans="1:3" s="15" customFormat="1" ht="12" customHeight="1">
      <c r="A32" s="19" t="s">
        <v>62</v>
      </c>
      <c r="B32" s="20" t="s">
        <v>63</v>
      </c>
      <c r="C32" s="21"/>
    </row>
    <row r="33" spans="1:3" s="15" customFormat="1" ht="12" customHeight="1">
      <c r="A33" s="23" t="s">
        <v>64</v>
      </c>
      <c r="B33" s="27" t="s">
        <v>65</v>
      </c>
      <c r="C33" s="26"/>
    </row>
    <row r="34" spans="1:3" s="15" customFormat="1" ht="12" customHeight="1">
      <c r="A34" s="12" t="s">
        <v>66</v>
      </c>
      <c r="B34" s="13" t="s">
        <v>67</v>
      </c>
      <c r="C34" s="14">
        <f>SUM(C35:C45)</f>
        <v>220</v>
      </c>
    </row>
    <row r="35" spans="1:3" s="15" customFormat="1" ht="12" customHeight="1">
      <c r="A35" s="16" t="s">
        <v>68</v>
      </c>
      <c r="B35" s="17" t="s">
        <v>69</v>
      </c>
      <c r="C35" s="18"/>
    </row>
    <row r="36" spans="1:3" s="15" customFormat="1" ht="12" customHeight="1">
      <c r="A36" s="19" t="s">
        <v>70</v>
      </c>
      <c r="B36" s="20" t="s">
        <v>71</v>
      </c>
      <c r="C36" s="21">
        <v>220</v>
      </c>
    </row>
    <row r="37" spans="1:3" s="15" customFormat="1" ht="12" customHeight="1">
      <c r="A37" s="19" t="s">
        <v>72</v>
      </c>
      <c r="B37" s="20" t="s">
        <v>73</v>
      </c>
      <c r="C37" s="21"/>
    </row>
    <row r="38" spans="1:3" s="15" customFormat="1" ht="12" customHeight="1">
      <c r="A38" s="19" t="s">
        <v>74</v>
      </c>
      <c r="B38" s="20" t="s">
        <v>75</v>
      </c>
      <c r="C38" s="21"/>
    </row>
    <row r="39" spans="1:3" s="15" customFormat="1" ht="12" customHeight="1">
      <c r="A39" s="19" t="s">
        <v>76</v>
      </c>
      <c r="B39" s="20" t="s">
        <v>77</v>
      </c>
      <c r="C39" s="21"/>
    </row>
    <row r="40" spans="1:3" s="15" customFormat="1" ht="12" customHeight="1">
      <c r="A40" s="19" t="s">
        <v>78</v>
      </c>
      <c r="B40" s="20" t="s">
        <v>79</v>
      </c>
      <c r="C40" s="21"/>
    </row>
    <row r="41" spans="1:3" s="15" customFormat="1" ht="12" customHeight="1">
      <c r="A41" s="19" t="s">
        <v>80</v>
      </c>
      <c r="B41" s="20" t="s">
        <v>81</v>
      </c>
      <c r="C41" s="21"/>
    </row>
    <row r="42" spans="1:3" s="15" customFormat="1" ht="12" customHeight="1">
      <c r="A42" s="19" t="s">
        <v>82</v>
      </c>
      <c r="B42" s="20" t="s">
        <v>83</v>
      </c>
      <c r="C42" s="21"/>
    </row>
    <row r="43" spans="1:3" s="15" customFormat="1" ht="12" customHeight="1">
      <c r="A43" s="19" t="s">
        <v>84</v>
      </c>
      <c r="B43" s="20" t="s">
        <v>85</v>
      </c>
      <c r="C43" s="21"/>
    </row>
    <row r="44" spans="1:3" s="15" customFormat="1" ht="12" customHeight="1">
      <c r="A44" s="23" t="s">
        <v>86</v>
      </c>
      <c r="B44" s="27" t="s">
        <v>87</v>
      </c>
      <c r="C44" s="26"/>
    </row>
    <row r="45" spans="1:3" s="15" customFormat="1" ht="12" customHeight="1">
      <c r="A45" s="23" t="s">
        <v>88</v>
      </c>
      <c r="B45" s="24" t="s">
        <v>89</v>
      </c>
      <c r="C45" s="26"/>
    </row>
    <row r="46" spans="1:3" s="15" customFormat="1" ht="12" customHeight="1">
      <c r="A46" s="12" t="s">
        <v>90</v>
      </c>
      <c r="B46" s="13" t="s">
        <v>91</v>
      </c>
      <c r="C46" s="14">
        <f>SUM(C47:C51)</f>
        <v>0</v>
      </c>
    </row>
    <row r="47" spans="1:3" s="15" customFormat="1" ht="12" customHeight="1">
      <c r="A47" s="16" t="s">
        <v>92</v>
      </c>
      <c r="B47" s="17" t="s">
        <v>93</v>
      </c>
      <c r="C47" s="18"/>
    </row>
    <row r="48" spans="1:3" s="15" customFormat="1" ht="12" customHeight="1">
      <c r="A48" s="19" t="s">
        <v>94</v>
      </c>
      <c r="B48" s="20" t="s">
        <v>95</v>
      </c>
      <c r="C48" s="21"/>
    </row>
    <row r="49" spans="1:3" s="15" customFormat="1" ht="12" customHeight="1">
      <c r="A49" s="19" t="s">
        <v>96</v>
      </c>
      <c r="B49" s="20" t="s">
        <v>97</v>
      </c>
      <c r="C49" s="21"/>
    </row>
    <row r="50" spans="1:3" s="15" customFormat="1" ht="12" customHeight="1">
      <c r="A50" s="19" t="s">
        <v>98</v>
      </c>
      <c r="B50" s="20" t="s">
        <v>99</v>
      </c>
      <c r="C50" s="21"/>
    </row>
    <row r="51" spans="1:3" s="15" customFormat="1" ht="12" customHeight="1">
      <c r="A51" s="23" t="s">
        <v>100</v>
      </c>
      <c r="B51" s="24" t="s">
        <v>101</v>
      </c>
      <c r="C51" s="26"/>
    </row>
    <row r="52" spans="1:3" s="15" customFormat="1" ht="12" customHeight="1">
      <c r="A52" s="12" t="s">
        <v>102</v>
      </c>
      <c r="B52" s="13" t="s">
        <v>103</v>
      </c>
      <c r="C52" s="14">
        <f>SUM(C53:C55)</f>
        <v>0</v>
      </c>
    </row>
    <row r="53" spans="1:3" s="15" customFormat="1" ht="12" customHeight="1">
      <c r="A53" s="16" t="s">
        <v>104</v>
      </c>
      <c r="B53" s="17" t="s">
        <v>105</v>
      </c>
      <c r="C53" s="18"/>
    </row>
    <row r="54" spans="1:3" s="15" customFormat="1" ht="12" customHeight="1">
      <c r="A54" s="19" t="s">
        <v>106</v>
      </c>
      <c r="B54" s="20" t="s">
        <v>107</v>
      </c>
      <c r="C54" s="21"/>
    </row>
    <row r="55" spans="1:3" s="15" customFormat="1" ht="12" customHeight="1">
      <c r="A55" s="19" t="s">
        <v>108</v>
      </c>
      <c r="B55" s="20" t="s">
        <v>109</v>
      </c>
      <c r="C55" s="21"/>
    </row>
    <row r="56" spans="1:3" s="15" customFormat="1" ht="12" customHeight="1">
      <c r="A56" s="23" t="s">
        <v>110</v>
      </c>
      <c r="B56" s="24" t="s">
        <v>111</v>
      </c>
      <c r="C56" s="26"/>
    </row>
    <row r="57" spans="1:3" s="15" customFormat="1" ht="12" customHeight="1">
      <c r="A57" s="12" t="s">
        <v>112</v>
      </c>
      <c r="B57" s="25" t="s">
        <v>113</v>
      </c>
      <c r="C57" s="14">
        <f>SUM(C58:C60)</f>
        <v>0</v>
      </c>
    </row>
    <row r="58" spans="1:3" s="15" customFormat="1" ht="12" customHeight="1">
      <c r="A58" s="16" t="s">
        <v>114</v>
      </c>
      <c r="B58" s="17" t="s">
        <v>115</v>
      </c>
      <c r="C58" s="21"/>
    </row>
    <row r="59" spans="1:3" s="15" customFormat="1" ht="12" customHeight="1">
      <c r="A59" s="19" t="s">
        <v>116</v>
      </c>
      <c r="B59" s="20" t="s">
        <v>117</v>
      </c>
      <c r="C59" s="21"/>
    </row>
    <row r="60" spans="1:3" s="15" customFormat="1" ht="12" customHeight="1">
      <c r="A60" s="19" t="s">
        <v>118</v>
      </c>
      <c r="B60" s="20" t="s">
        <v>119</v>
      </c>
      <c r="C60" s="21"/>
    </row>
    <row r="61" spans="1:3" s="15" customFormat="1" ht="12" customHeight="1">
      <c r="A61" s="23" t="s">
        <v>120</v>
      </c>
      <c r="B61" s="24" t="s">
        <v>121</v>
      </c>
      <c r="C61" s="21"/>
    </row>
    <row r="62" spans="1:3" s="15" customFormat="1" ht="12" customHeight="1">
      <c r="A62" s="29" t="s">
        <v>122</v>
      </c>
      <c r="B62" s="13" t="s">
        <v>123</v>
      </c>
      <c r="C62" s="14">
        <f>+C5+C12+C19+C26+C34+C46+C52+C57</f>
        <v>220</v>
      </c>
    </row>
    <row r="63" spans="1:3" s="15" customFormat="1" ht="12" customHeight="1">
      <c r="A63" s="30" t="s">
        <v>124</v>
      </c>
      <c r="B63" s="25" t="s">
        <v>125</v>
      </c>
      <c r="C63" s="14">
        <f>SUM(C64:C66)</f>
        <v>0</v>
      </c>
    </row>
    <row r="64" spans="1:3" s="15" customFormat="1" ht="12" customHeight="1">
      <c r="A64" s="16" t="s">
        <v>126</v>
      </c>
      <c r="B64" s="17" t="s">
        <v>127</v>
      </c>
      <c r="C64" s="21"/>
    </row>
    <row r="65" spans="1:3" s="15" customFormat="1" ht="12" customHeight="1">
      <c r="A65" s="19" t="s">
        <v>128</v>
      </c>
      <c r="B65" s="20" t="s">
        <v>129</v>
      </c>
      <c r="C65" s="21"/>
    </row>
    <row r="66" spans="1:3" s="15" customFormat="1" ht="12" customHeight="1">
      <c r="A66" s="23" t="s">
        <v>130</v>
      </c>
      <c r="B66" s="31" t="s">
        <v>131</v>
      </c>
      <c r="C66" s="21"/>
    </row>
    <row r="67" spans="1:3" s="15" customFormat="1" ht="12" customHeight="1">
      <c r="A67" s="30" t="s">
        <v>132</v>
      </c>
      <c r="B67" s="25" t="s">
        <v>133</v>
      </c>
      <c r="C67" s="14">
        <f>SUM(C68:C71)</f>
        <v>0</v>
      </c>
    </row>
    <row r="68" spans="1:3" s="15" customFormat="1" ht="12" customHeight="1">
      <c r="A68" s="16" t="s">
        <v>134</v>
      </c>
      <c r="B68" s="17" t="s">
        <v>135</v>
      </c>
      <c r="C68" s="21"/>
    </row>
    <row r="69" spans="1:3" s="15" customFormat="1" ht="12" customHeight="1">
      <c r="A69" s="19" t="s">
        <v>136</v>
      </c>
      <c r="B69" s="20" t="s">
        <v>137</v>
      </c>
      <c r="C69" s="21"/>
    </row>
    <row r="70" spans="1:3" s="15" customFormat="1" ht="12" customHeight="1">
      <c r="A70" s="19" t="s">
        <v>138</v>
      </c>
      <c r="B70" s="20" t="s">
        <v>139</v>
      </c>
      <c r="C70" s="21"/>
    </row>
    <row r="71" spans="1:3" s="15" customFormat="1" ht="12" customHeight="1">
      <c r="A71" s="23" t="s">
        <v>140</v>
      </c>
      <c r="B71" s="24" t="s">
        <v>141</v>
      </c>
      <c r="C71" s="21"/>
    </row>
    <row r="72" spans="1:3" s="15" customFormat="1" ht="12" customHeight="1">
      <c r="A72" s="30" t="s">
        <v>142</v>
      </c>
      <c r="B72" s="25" t="s">
        <v>143</v>
      </c>
      <c r="C72" s="14">
        <f>SUM(C73:C74)</f>
        <v>0</v>
      </c>
    </row>
    <row r="73" spans="1:3" s="15" customFormat="1" ht="12" customHeight="1">
      <c r="A73" s="16" t="s">
        <v>144</v>
      </c>
      <c r="B73" s="17" t="s">
        <v>145</v>
      </c>
      <c r="C73" s="21"/>
    </row>
    <row r="74" spans="1:3" s="15" customFormat="1" ht="12" customHeight="1">
      <c r="A74" s="23" t="s">
        <v>146</v>
      </c>
      <c r="B74" s="24" t="s">
        <v>147</v>
      </c>
      <c r="C74" s="21"/>
    </row>
    <row r="75" spans="1:3" s="15" customFormat="1" ht="12" customHeight="1">
      <c r="A75" s="30" t="s">
        <v>148</v>
      </c>
      <c r="B75" s="25" t="s">
        <v>149</v>
      </c>
      <c r="C75" s="14">
        <f>SUM(C76:C78)</f>
        <v>0</v>
      </c>
    </row>
    <row r="76" spans="1:3" s="15" customFormat="1" ht="12" customHeight="1">
      <c r="A76" s="16" t="s">
        <v>150</v>
      </c>
      <c r="B76" s="17" t="s">
        <v>151</v>
      </c>
      <c r="C76" s="21"/>
    </row>
    <row r="77" spans="1:3" s="15" customFormat="1" ht="12" customHeight="1">
      <c r="A77" s="19" t="s">
        <v>152</v>
      </c>
      <c r="B77" s="20" t="s">
        <v>153</v>
      </c>
      <c r="C77" s="21"/>
    </row>
    <row r="78" spans="1:3" s="15" customFormat="1" ht="12" customHeight="1">
      <c r="A78" s="23" t="s">
        <v>154</v>
      </c>
      <c r="B78" s="24" t="s">
        <v>155</v>
      </c>
      <c r="C78" s="21"/>
    </row>
    <row r="79" spans="1:3" s="15" customFormat="1" ht="12" customHeight="1">
      <c r="A79" s="30" t="s">
        <v>156</v>
      </c>
      <c r="B79" s="25" t="s">
        <v>157</v>
      </c>
      <c r="C79" s="14">
        <f>SUM(C80:C83)</f>
        <v>0</v>
      </c>
    </row>
    <row r="80" spans="1:3" s="15" customFormat="1" ht="12" customHeight="1">
      <c r="A80" s="32" t="s">
        <v>158</v>
      </c>
      <c r="B80" s="17" t="s">
        <v>159</v>
      </c>
      <c r="C80" s="21"/>
    </row>
    <row r="81" spans="1:3" s="15" customFormat="1" ht="12" customHeight="1">
      <c r="A81" s="33" t="s">
        <v>160</v>
      </c>
      <c r="B81" s="20" t="s">
        <v>161</v>
      </c>
      <c r="C81" s="21"/>
    </row>
    <row r="82" spans="1:3" s="15" customFormat="1" ht="12" customHeight="1">
      <c r="A82" s="33" t="s">
        <v>162</v>
      </c>
      <c r="B82" s="20" t="s">
        <v>163</v>
      </c>
      <c r="C82" s="21"/>
    </row>
    <row r="83" spans="1:3" s="15" customFormat="1" ht="12" customHeight="1">
      <c r="A83" s="34" t="s">
        <v>164</v>
      </c>
      <c r="B83" s="24" t="s">
        <v>165</v>
      </c>
      <c r="C83" s="21"/>
    </row>
    <row r="84" spans="1:3" s="15" customFormat="1" ht="12" customHeight="1">
      <c r="A84" s="30" t="s">
        <v>166</v>
      </c>
      <c r="B84" s="25" t="s">
        <v>167</v>
      </c>
      <c r="C84" s="35"/>
    </row>
    <row r="85" spans="1:3" s="15" customFormat="1" ht="13.5" customHeight="1">
      <c r="A85" s="30" t="s">
        <v>168</v>
      </c>
      <c r="B85" s="25" t="s">
        <v>169</v>
      </c>
      <c r="C85" s="35"/>
    </row>
    <row r="86" spans="1:3" s="15" customFormat="1" ht="15.75" customHeight="1">
      <c r="A86" s="30" t="s">
        <v>170</v>
      </c>
      <c r="B86" s="36" t="s">
        <v>171</v>
      </c>
      <c r="C86" s="14">
        <f>+C63+C67+C72+C75+C79+C85+C84</f>
        <v>0</v>
      </c>
    </row>
    <row r="87" spans="1:3" s="15" customFormat="1" ht="16.5" customHeight="1">
      <c r="A87" s="37" t="s">
        <v>172</v>
      </c>
      <c r="B87" s="38" t="s">
        <v>173</v>
      </c>
      <c r="C87" s="14">
        <f>+C62+C86</f>
        <v>220</v>
      </c>
    </row>
    <row r="88" spans="1:3" s="15" customFormat="1" ht="83.25" customHeight="1">
      <c r="A88" s="39"/>
      <c r="B88" s="40"/>
      <c r="C88" s="41"/>
    </row>
    <row r="89" spans="1:3" ht="16.5" customHeight="1">
      <c r="A89" s="358" t="s">
        <v>174</v>
      </c>
      <c r="B89" s="358"/>
      <c r="C89" s="358"/>
    </row>
    <row r="90" spans="1:3" s="43" customFormat="1" ht="16.5" customHeight="1">
      <c r="A90" s="359" t="s">
        <v>175</v>
      </c>
      <c r="B90" s="359"/>
      <c r="C90" s="42" t="s">
        <v>2</v>
      </c>
    </row>
    <row r="91" spans="1:3" ht="37.5" customHeight="1">
      <c r="A91" s="5" t="s">
        <v>3</v>
      </c>
      <c r="B91" s="6" t="s">
        <v>176</v>
      </c>
      <c r="C91" s="7" t="e">
        <f>+C3</f>
        <v>#REF!</v>
      </c>
    </row>
    <row r="92" spans="1:3" s="11" customFormat="1" ht="12" customHeight="1">
      <c r="A92" s="44" t="s">
        <v>5</v>
      </c>
      <c r="B92" s="45" t="s">
        <v>6</v>
      </c>
      <c r="C92" s="46" t="s">
        <v>7</v>
      </c>
    </row>
    <row r="93" spans="1:3" ht="12" customHeight="1">
      <c r="A93" s="47" t="s">
        <v>8</v>
      </c>
      <c r="B93" s="48" t="s">
        <v>177</v>
      </c>
      <c r="C93" s="49">
        <f>C94+C95+C96+C97+C98+C111</f>
        <v>220</v>
      </c>
    </row>
    <row r="94" spans="1:3" ht="12" customHeight="1">
      <c r="A94" s="50" t="s">
        <v>10</v>
      </c>
      <c r="B94" s="51" t="s">
        <v>178</v>
      </c>
      <c r="C94" s="52"/>
    </row>
    <row r="95" spans="1:3" ht="12" customHeight="1">
      <c r="A95" s="19" t="s">
        <v>12</v>
      </c>
      <c r="B95" s="53" t="s">
        <v>179</v>
      </c>
      <c r="C95" s="21"/>
    </row>
    <row r="96" spans="1:3" ht="12" customHeight="1">
      <c r="A96" s="19" t="s">
        <v>14</v>
      </c>
      <c r="B96" s="53" t="s">
        <v>180</v>
      </c>
      <c r="C96" s="26"/>
    </row>
    <row r="97" spans="1:3" ht="12" customHeight="1">
      <c r="A97" s="19" t="s">
        <v>16</v>
      </c>
      <c r="B97" s="54" t="s">
        <v>181</v>
      </c>
      <c r="C97" s="26"/>
    </row>
    <row r="98" spans="1:3" ht="12" customHeight="1">
      <c r="A98" s="19" t="s">
        <v>182</v>
      </c>
      <c r="B98" s="55" t="s">
        <v>183</v>
      </c>
      <c r="C98" s="26">
        <v>220</v>
      </c>
    </row>
    <row r="99" spans="1:3" ht="12" customHeight="1">
      <c r="A99" s="19" t="s">
        <v>20</v>
      </c>
      <c r="B99" s="53" t="s">
        <v>184</v>
      </c>
      <c r="C99" s="26"/>
    </row>
    <row r="100" spans="1:3" ht="12" customHeight="1">
      <c r="A100" s="19" t="s">
        <v>185</v>
      </c>
      <c r="B100" s="56" t="s">
        <v>186</v>
      </c>
      <c r="C100" s="26"/>
    </row>
    <row r="101" spans="1:3" ht="12" customHeight="1">
      <c r="A101" s="19" t="s">
        <v>187</v>
      </c>
      <c r="B101" s="56" t="s">
        <v>188</v>
      </c>
      <c r="C101" s="26"/>
    </row>
    <row r="102" spans="1:3" ht="12" customHeight="1">
      <c r="A102" s="19" t="s">
        <v>189</v>
      </c>
      <c r="B102" s="57" t="s">
        <v>190</v>
      </c>
      <c r="C102" s="26"/>
    </row>
    <row r="103" spans="1:3" ht="12" customHeight="1">
      <c r="A103" s="19" t="s">
        <v>191</v>
      </c>
      <c r="B103" s="58" t="s">
        <v>192</v>
      </c>
      <c r="C103" s="26"/>
    </row>
    <row r="104" spans="1:3" ht="12" customHeight="1">
      <c r="A104" s="19" t="s">
        <v>193</v>
      </c>
      <c r="B104" s="58" t="s">
        <v>194</v>
      </c>
      <c r="C104" s="26"/>
    </row>
    <row r="105" spans="1:3" ht="12" customHeight="1">
      <c r="A105" s="19" t="s">
        <v>195</v>
      </c>
      <c r="B105" s="57" t="s">
        <v>196</v>
      </c>
      <c r="C105" s="26"/>
    </row>
    <row r="106" spans="1:3" ht="12" customHeight="1">
      <c r="A106" s="19" t="s">
        <v>197</v>
      </c>
      <c r="B106" s="57" t="s">
        <v>198</v>
      </c>
      <c r="C106" s="26"/>
    </row>
    <row r="107" spans="1:3" ht="12" customHeight="1">
      <c r="A107" s="19" t="s">
        <v>199</v>
      </c>
      <c r="B107" s="58" t="s">
        <v>200</v>
      </c>
      <c r="C107" s="26"/>
    </row>
    <row r="108" spans="1:3" ht="12" customHeight="1">
      <c r="A108" s="59" t="s">
        <v>201</v>
      </c>
      <c r="B108" s="56" t="s">
        <v>202</v>
      </c>
      <c r="C108" s="26"/>
    </row>
    <row r="109" spans="1:3" ht="12" customHeight="1">
      <c r="A109" s="19" t="s">
        <v>203</v>
      </c>
      <c r="B109" s="56" t="s">
        <v>204</v>
      </c>
      <c r="C109" s="26"/>
    </row>
    <row r="110" spans="1:3" ht="12" customHeight="1">
      <c r="A110" s="23" t="s">
        <v>205</v>
      </c>
      <c r="B110" s="56" t="s">
        <v>206</v>
      </c>
      <c r="C110" s="26">
        <v>220</v>
      </c>
    </row>
    <row r="111" spans="1:3" ht="12" customHeight="1">
      <c r="A111" s="19" t="s">
        <v>207</v>
      </c>
      <c r="B111" s="54" t="s">
        <v>208</v>
      </c>
      <c r="C111" s="21"/>
    </row>
    <row r="112" spans="1:3" ht="12" customHeight="1">
      <c r="A112" s="19" t="s">
        <v>209</v>
      </c>
      <c r="B112" s="53" t="s">
        <v>210</v>
      </c>
      <c r="C112" s="21"/>
    </row>
    <row r="113" spans="1:3" ht="12" customHeight="1">
      <c r="A113" s="60" t="s">
        <v>211</v>
      </c>
      <c r="B113" s="61" t="s">
        <v>212</v>
      </c>
      <c r="C113" s="62"/>
    </row>
    <row r="114" spans="1:3" ht="12" customHeight="1">
      <c r="A114" s="63" t="s">
        <v>22</v>
      </c>
      <c r="B114" s="64" t="s">
        <v>213</v>
      </c>
      <c r="C114" s="65">
        <f>+C115+C117+C119</f>
        <v>0</v>
      </c>
    </row>
    <row r="115" spans="1:3" ht="12" customHeight="1">
      <c r="A115" s="16" t="s">
        <v>24</v>
      </c>
      <c r="B115" s="53" t="s">
        <v>214</v>
      </c>
      <c r="C115" s="18"/>
    </row>
    <row r="116" spans="1:3" ht="12" customHeight="1">
      <c r="A116" s="16" t="s">
        <v>26</v>
      </c>
      <c r="B116" s="66" t="s">
        <v>215</v>
      </c>
      <c r="C116" s="18"/>
    </row>
    <row r="117" spans="1:3" ht="12" customHeight="1">
      <c r="A117" s="16" t="s">
        <v>28</v>
      </c>
      <c r="B117" s="66" t="s">
        <v>216</v>
      </c>
      <c r="C117" s="21"/>
    </row>
    <row r="118" spans="1:3" ht="12" customHeight="1">
      <c r="A118" s="16" t="s">
        <v>30</v>
      </c>
      <c r="B118" s="66" t="s">
        <v>217</v>
      </c>
      <c r="C118" s="67"/>
    </row>
    <row r="119" spans="1:3" ht="12" customHeight="1">
      <c r="A119" s="16" t="s">
        <v>32</v>
      </c>
      <c r="B119" s="24" t="s">
        <v>218</v>
      </c>
      <c r="C119" s="67"/>
    </row>
    <row r="120" spans="1:3" ht="12" customHeight="1">
      <c r="A120" s="16" t="s">
        <v>34</v>
      </c>
      <c r="B120" s="22" t="s">
        <v>219</v>
      </c>
      <c r="C120" s="67"/>
    </row>
    <row r="121" spans="1:3" ht="12" customHeight="1">
      <c r="A121" s="16" t="s">
        <v>220</v>
      </c>
      <c r="B121" s="68" t="s">
        <v>221</v>
      </c>
      <c r="C121" s="67"/>
    </row>
    <row r="122" spans="1:3" ht="15.75">
      <c r="A122" s="16" t="s">
        <v>222</v>
      </c>
      <c r="B122" s="58" t="s">
        <v>194</v>
      </c>
      <c r="C122" s="67"/>
    </row>
    <row r="123" spans="1:3" ht="12" customHeight="1">
      <c r="A123" s="16" t="s">
        <v>223</v>
      </c>
      <c r="B123" s="58" t="s">
        <v>224</v>
      </c>
      <c r="C123" s="67"/>
    </row>
    <row r="124" spans="1:3" ht="12" customHeight="1">
      <c r="A124" s="16" t="s">
        <v>225</v>
      </c>
      <c r="B124" s="58" t="s">
        <v>226</v>
      </c>
      <c r="C124" s="67"/>
    </row>
    <row r="125" spans="1:3" ht="12" customHeight="1">
      <c r="A125" s="16" t="s">
        <v>227</v>
      </c>
      <c r="B125" s="58" t="s">
        <v>200</v>
      </c>
      <c r="C125" s="67"/>
    </row>
    <row r="126" spans="1:3" ht="12" customHeight="1">
      <c r="A126" s="16" t="s">
        <v>228</v>
      </c>
      <c r="B126" s="58" t="s">
        <v>229</v>
      </c>
      <c r="C126" s="67"/>
    </row>
    <row r="127" spans="1:3" ht="15.75">
      <c r="A127" s="59" t="s">
        <v>230</v>
      </c>
      <c r="B127" s="58" t="s">
        <v>231</v>
      </c>
      <c r="C127" s="69"/>
    </row>
    <row r="128" spans="1:3" ht="12" customHeight="1">
      <c r="A128" s="12" t="s">
        <v>36</v>
      </c>
      <c r="B128" s="13" t="s">
        <v>232</v>
      </c>
      <c r="C128" s="14">
        <f>+C93+C114</f>
        <v>220</v>
      </c>
    </row>
    <row r="129" spans="1:3" ht="12" customHeight="1">
      <c r="A129" s="12" t="s">
        <v>233</v>
      </c>
      <c r="B129" s="13" t="s">
        <v>234</v>
      </c>
      <c r="C129" s="14">
        <f>+C130+C131+C132</f>
        <v>0</v>
      </c>
    </row>
    <row r="130" spans="1:3" ht="12" customHeight="1">
      <c r="A130" s="16" t="s">
        <v>52</v>
      </c>
      <c r="B130" s="66" t="s">
        <v>235</v>
      </c>
      <c r="C130" s="67"/>
    </row>
    <row r="131" spans="1:3" ht="12" customHeight="1">
      <c r="A131" s="16" t="s">
        <v>60</v>
      </c>
      <c r="B131" s="66" t="s">
        <v>236</v>
      </c>
      <c r="C131" s="67"/>
    </row>
    <row r="132" spans="1:3" ht="12" customHeight="1">
      <c r="A132" s="59" t="s">
        <v>62</v>
      </c>
      <c r="B132" s="66" t="s">
        <v>237</v>
      </c>
      <c r="C132" s="67"/>
    </row>
    <row r="133" spans="1:3" ht="12" customHeight="1">
      <c r="A133" s="12" t="s">
        <v>66</v>
      </c>
      <c r="B133" s="13" t="s">
        <v>238</v>
      </c>
      <c r="C133" s="14">
        <f>SUM(C134:C139)</f>
        <v>0</v>
      </c>
    </row>
    <row r="134" spans="1:3" ht="12" customHeight="1">
      <c r="A134" s="16" t="s">
        <v>68</v>
      </c>
      <c r="B134" s="70" t="s">
        <v>239</v>
      </c>
      <c r="C134" s="67"/>
    </row>
    <row r="135" spans="1:3" ht="12" customHeight="1">
      <c r="A135" s="16" t="s">
        <v>70</v>
      </c>
      <c r="B135" s="70" t="s">
        <v>240</v>
      </c>
      <c r="C135" s="67"/>
    </row>
    <row r="136" spans="1:3" ht="12" customHeight="1">
      <c r="A136" s="16" t="s">
        <v>72</v>
      </c>
      <c r="B136" s="70" t="s">
        <v>241</v>
      </c>
      <c r="C136" s="67"/>
    </row>
    <row r="137" spans="1:3" ht="12" customHeight="1">
      <c r="A137" s="16" t="s">
        <v>74</v>
      </c>
      <c r="B137" s="70" t="s">
        <v>242</v>
      </c>
      <c r="C137" s="67"/>
    </row>
    <row r="138" spans="1:3" ht="12" customHeight="1">
      <c r="A138" s="16" t="s">
        <v>76</v>
      </c>
      <c r="B138" s="70" t="s">
        <v>243</v>
      </c>
      <c r="C138" s="67"/>
    </row>
    <row r="139" spans="1:3" ht="12" customHeight="1">
      <c r="A139" s="59" t="s">
        <v>78</v>
      </c>
      <c r="B139" s="70" t="s">
        <v>244</v>
      </c>
      <c r="C139" s="67"/>
    </row>
    <row r="140" spans="1:3" ht="12" customHeight="1">
      <c r="A140" s="12" t="s">
        <v>90</v>
      </c>
      <c r="B140" s="13" t="s">
        <v>245</v>
      </c>
      <c r="C140" s="14">
        <f>+C141+C142+C143+C144</f>
        <v>0</v>
      </c>
    </row>
    <row r="141" spans="1:3" ht="12" customHeight="1">
      <c r="A141" s="16" t="s">
        <v>92</v>
      </c>
      <c r="B141" s="70" t="s">
        <v>246</v>
      </c>
      <c r="C141" s="67"/>
    </row>
    <row r="142" spans="1:3" ht="12" customHeight="1">
      <c r="A142" s="16" t="s">
        <v>94</v>
      </c>
      <c r="B142" s="70" t="s">
        <v>247</v>
      </c>
      <c r="C142" s="67"/>
    </row>
    <row r="143" spans="1:3" ht="12" customHeight="1">
      <c r="A143" s="16" t="s">
        <v>96</v>
      </c>
      <c r="B143" s="70" t="s">
        <v>248</v>
      </c>
      <c r="C143" s="67"/>
    </row>
    <row r="144" spans="1:3" ht="12" customHeight="1">
      <c r="A144" s="59" t="s">
        <v>98</v>
      </c>
      <c r="B144" s="71" t="s">
        <v>249</v>
      </c>
      <c r="C144" s="67"/>
    </row>
    <row r="145" spans="1:3" ht="12" customHeight="1">
      <c r="A145" s="12" t="s">
        <v>250</v>
      </c>
      <c r="B145" s="13" t="s">
        <v>251</v>
      </c>
      <c r="C145" s="72">
        <f>SUM(C146:C150)</f>
        <v>0</v>
      </c>
    </row>
    <row r="146" spans="1:3" ht="12" customHeight="1">
      <c r="A146" s="16" t="s">
        <v>104</v>
      </c>
      <c r="B146" s="70" t="s">
        <v>252</v>
      </c>
      <c r="C146" s="67"/>
    </row>
    <row r="147" spans="1:3" ht="12" customHeight="1">
      <c r="A147" s="16" t="s">
        <v>106</v>
      </c>
      <c r="B147" s="70" t="s">
        <v>253</v>
      </c>
      <c r="C147" s="67"/>
    </row>
    <row r="148" spans="1:3" ht="12" customHeight="1">
      <c r="A148" s="16" t="s">
        <v>108</v>
      </c>
      <c r="B148" s="70" t="s">
        <v>254</v>
      </c>
      <c r="C148" s="67"/>
    </row>
    <row r="149" spans="1:3" ht="12" customHeight="1">
      <c r="A149" s="16" t="s">
        <v>110</v>
      </c>
      <c r="B149" s="70" t="s">
        <v>255</v>
      </c>
      <c r="C149" s="67"/>
    </row>
    <row r="150" spans="1:3" ht="12" customHeight="1">
      <c r="A150" s="16" t="s">
        <v>256</v>
      </c>
      <c r="B150" s="70" t="s">
        <v>257</v>
      </c>
      <c r="C150" s="67"/>
    </row>
    <row r="151" spans="1:3" ht="12" customHeight="1">
      <c r="A151" s="12" t="s">
        <v>112</v>
      </c>
      <c r="B151" s="13" t="s">
        <v>258</v>
      </c>
      <c r="C151" s="73"/>
    </row>
    <row r="152" spans="1:3" ht="12" customHeight="1">
      <c r="A152" s="12" t="s">
        <v>259</v>
      </c>
      <c r="B152" s="13" t="s">
        <v>260</v>
      </c>
      <c r="C152" s="73"/>
    </row>
    <row r="153" spans="1:9" ht="15" customHeight="1">
      <c r="A153" s="12" t="s">
        <v>261</v>
      </c>
      <c r="B153" s="13" t="s">
        <v>262</v>
      </c>
      <c r="C153" s="74">
        <f>+C129+C133+C140+C145+C151+C152</f>
        <v>0</v>
      </c>
      <c r="F153" s="75"/>
      <c r="G153" s="76"/>
      <c r="H153" s="76"/>
      <c r="I153" s="76"/>
    </row>
    <row r="154" spans="1:3" s="15" customFormat="1" ht="12.75" customHeight="1">
      <c r="A154" s="77" t="s">
        <v>263</v>
      </c>
      <c r="B154" s="78" t="s">
        <v>264</v>
      </c>
      <c r="C154" s="74">
        <f>+C128+C153</f>
        <v>220</v>
      </c>
    </row>
    <row r="155" ht="7.5" customHeight="1"/>
    <row r="156" spans="1:3" ht="15.75">
      <c r="A156" s="356" t="s">
        <v>265</v>
      </c>
      <c r="B156" s="356"/>
      <c r="C156" s="356"/>
    </row>
    <row r="157" spans="1:3" ht="15" customHeight="1">
      <c r="A157" s="357" t="s">
        <v>266</v>
      </c>
      <c r="B157" s="357"/>
      <c r="C157" s="4" t="s">
        <v>2</v>
      </c>
    </row>
    <row r="158" spans="1:4" ht="13.5" customHeight="1">
      <c r="A158" s="12">
        <v>1</v>
      </c>
      <c r="B158" s="79" t="s">
        <v>267</v>
      </c>
      <c r="C158" s="14">
        <f>+C62-C128</f>
        <v>0</v>
      </c>
      <c r="D158" s="80"/>
    </row>
    <row r="159" spans="1:3" ht="27.75" customHeight="1">
      <c r="A159" s="12" t="s">
        <v>22</v>
      </c>
      <c r="B159" s="79" t="s">
        <v>268</v>
      </c>
      <c r="C159" s="14">
        <f>+C86-C153</f>
        <v>0</v>
      </c>
    </row>
  </sheetData>
  <sheetProtection selectLockedCells="1" selectUnlockedCells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71" r:id="rId1"/>
  <headerFooter alignWithMargins="0">
    <oddHeader>&amp;C&amp;"Times New Roman CE,Félkövér"&amp;12
Oszlár Önkormányzat
2015. ÉVI KÖLTSÉGVETÉS
ÖNKÉNT VÁLLALT FELADATAINAK MÉRLEGE&amp;R&amp;"Times New Roman CE,Félkövér dőlt"&amp;11 1.3. melléklet a 2/2015. (II.16.) önkormányzati rendelethez</oddHeader>
  </headerFooter>
  <rowBreaks count="1" manualBreakCount="1">
    <brk id="8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59"/>
  <sheetViews>
    <sheetView zoomScale="130" zoomScaleNormal="130" zoomScaleSheetLayoutView="100" zoomScalePageLayoutView="0" workbookViewId="0" topLeftCell="A55">
      <selection activeCell="B120" sqref="B120"/>
    </sheetView>
  </sheetViews>
  <sheetFormatPr defaultColWidth="9.00390625" defaultRowHeight="12.75"/>
  <cols>
    <col min="1" max="1" width="9.50390625" style="1" customWidth="1"/>
    <col min="2" max="2" width="91.625" style="1" customWidth="1"/>
    <col min="3" max="3" width="21.625" style="2" customWidth="1"/>
    <col min="4" max="4" width="9.00390625" style="3" customWidth="1"/>
    <col min="5" max="16384" width="9.375" style="3" customWidth="1"/>
  </cols>
  <sheetData>
    <row r="1" spans="1:3" ht="15.75" customHeight="1">
      <c r="A1" s="358" t="s">
        <v>0</v>
      </c>
      <c r="B1" s="358"/>
      <c r="C1" s="358"/>
    </row>
    <row r="2" spans="1:3" ht="15.75" customHeight="1">
      <c r="A2" s="357" t="s">
        <v>1</v>
      </c>
      <c r="B2" s="357"/>
      <c r="C2" s="4" t="s">
        <v>2</v>
      </c>
    </row>
    <row r="3" spans="1:3" ht="37.5" customHeight="1">
      <c r="A3" s="5" t="s">
        <v>3</v>
      </c>
      <c r="B3" s="6" t="s">
        <v>4</v>
      </c>
      <c r="C3" s="7" t="e">
        <f>+CONCATENATE(LEFT(#REF!,4),". évi előirányzat")</f>
        <v>#REF!</v>
      </c>
    </row>
    <row r="4" spans="1:3" s="11" customFormat="1" ht="12" customHeight="1">
      <c r="A4" s="8" t="s">
        <v>5</v>
      </c>
      <c r="B4" s="9" t="s">
        <v>6</v>
      </c>
      <c r="C4" s="10" t="s">
        <v>7</v>
      </c>
    </row>
    <row r="5" spans="1:3" s="15" customFormat="1" ht="12" customHeight="1">
      <c r="A5" s="12" t="s">
        <v>8</v>
      </c>
      <c r="B5" s="13" t="s">
        <v>9</v>
      </c>
      <c r="C5" s="14">
        <f>+C6+C7+C8+C9+C10+C11</f>
        <v>0</v>
      </c>
    </row>
    <row r="6" spans="1:3" s="15" customFormat="1" ht="12" customHeight="1">
      <c r="A6" s="16" t="s">
        <v>10</v>
      </c>
      <c r="B6" s="17" t="s">
        <v>11</v>
      </c>
      <c r="C6" s="18"/>
    </row>
    <row r="7" spans="1:3" s="15" customFormat="1" ht="12" customHeight="1">
      <c r="A7" s="19" t="s">
        <v>12</v>
      </c>
      <c r="B7" s="20" t="s">
        <v>13</v>
      </c>
      <c r="C7" s="21"/>
    </row>
    <row r="8" spans="1:3" s="15" customFormat="1" ht="12" customHeight="1">
      <c r="A8" s="19" t="s">
        <v>14</v>
      </c>
      <c r="B8" s="20" t="s">
        <v>15</v>
      </c>
      <c r="C8" s="21"/>
    </row>
    <row r="9" spans="1:3" s="15" customFormat="1" ht="12" customHeight="1">
      <c r="A9" s="19" t="s">
        <v>16</v>
      </c>
      <c r="B9" s="20" t="s">
        <v>17</v>
      </c>
      <c r="C9" s="21"/>
    </row>
    <row r="10" spans="1:3" s="15" customFormat="1" ht="12" customHeight="1">
      <c r="A10" s="19" t="s">
        <v>18</v>
      </c>
      <c r="B10" s="22" t="s">
        <v>19</v>
      </c>
      <c r="C10" s="21"/>
    </row>
    <row r="11" spans="1:3" s="15" customFormat="1" ht="12" customHeight="1">
      <c r="A11" s="23" t="s">
        <v>20</v>
      </c>
      <c r="B11" s="24" t="s">
        <v>21</v>
      </c>
      <c r="C11" s="21"/>
    </row>
    <row r="12" spans="1:3" s="15" customFormat="1" ht="12" customHeight="1">
      <c r="A12" s="12" t="s">
        <v>22</v>
      </c>
      <c r="B12" s="25" t="s">
        <v>23</v>
      </c>
      <c r="C12" s="14">
        <f>+C13+C14+C15+C16+C17</f>
        <v>0</v>
      </c>
    </row>
    <row r="13" spans="1:3" s="15" customFormat="1" ht="12" customHeight="1">
      <c r="A13" s="16" t="s">
        <v>24</v>
      </c>
      <c r="B13" s="17" t="s">
        <v>25</v>
      </c>
      <c r="C13" s="18"/>
    </row>
    <row r="14" spans="1:3" s="15" customFormat="1" ht="12" customHeight="1">
      <c r="A14" s="19" t="s">
        <v>26</v>
      </c>
      <c r="B14" s="20" t="s">
        <v>27</v>
      </c>
      <c r="C14" s="21"/>
    </row>
    <row r="15" spans="1:3" s="15" customFormat="1" ht="12" customHeight="1">
      <c r="A15" s="19" t="s">
        <v>28</v>
      </c>
      <c r="B15" s="20" t="s">
        <v>29</v>
      </c>
      <c r="C15" s="21"/>
    </row>
    <row r="16" spans="1:3" s="15" customFormat="1" ht="12" customHeight="1">
      <c r="A16" s="19" t="s">
        <v>30</v>
      </c>
      <c r="B16" s="20" t="s">
        <v>31</v>
      </c>
      <c r="C16" s="21"/>
    </row>
    <row r="17" spans="1:3" s="15" customFormat="1" ht="12" customHeight="1">
      <c r="A17" s="19" t="s">
        <v>32</v>
      </c>
      <c r="B17" s="20" t="s">
        <v>33</v>
      </c>
      <c r="C17" s="21"/>
    </row>
    <row r="18" spans="1:3" s="15" customFormat="1" ht="12" customHeight="1">
      <c r="A18" s="23" t="s">
        <v>34</v>
      </c>
      <c r="B18" s="24" t="s">
        <v>35</v>
      </c>
      <c r="C18" s="26"/>
    </row>
    <row r="19" spans="1:3" s="15" customFormat="1" ht="12" customHeight="1">
      <c r="A19" s="12" t="s">
        <v>36</v>
      </c>
      <c r="B19" s="13" t="s">
        <v>37</v>
      </c>
      <c r="C19" s="14">
        <f>+C20+C21+C22+C23+C24</f>
        <v>0</v>
      </c>
    </row>
    <row r="20" spans="1:3" s="15" customFormat="1" ht="12" customHeight="1">
      <c r="A20" s="16" t="s">
        <v>38</v>
      </c>
      <c r="B20" s="17" t="s">
        <v>39</v>
      </c>
      <c r="C20" s="18"/>
    </row>
    <row r="21" spans="1:3" s="15" customFormat="1" ht="12" customHeight="1">
      <c r="A21" s="19" t="s">
        <v>40</v>
      </c>
      <c r="B21" s="20" t="s">
        <v>41</v>
      </c>
      <c r="C21" s="21"/>
    </row>
    <row r="22" spans="1:3" s="15" customFormat="1" ht="12" customHeight="1">
      <c r="A22" s="19" t="s">
        <v>42</v>
      </c>
      <c r="B22" s="20" t="s">
        <v>43</v>
      </c>
      <c r="C22" s="21"/>
    </row>
    <row r="23" spans="1:3" s="15" customFormat="1" ht="12" customHeight="1">
      <c r="A23" s="19" t="s">
        <v>44</v>
      </c>
      <c r="B23" s="20" t="s">
        <v>45</v>
      </c>
      <c r="C23" s="21"/>
    </row>
    <row r="24" spans="1:3" s="15" customFormat="1" ht="12" customHeight="1">
      <c r="A24" s="19" t="s">
        <v>46</v>
      </c>
      <c r="B24" s="20" t="s">
        <v>47</v>
      </c>
      <c r="C24" s="21"/>
    </row>
    <row r="25" spans="1:3" s="15" customFormat="1" ht="12" customHeight="1">
      <c r="A25" s="23" t="s">
        <v>48</v>
      </c>
      <c r="B25" s="27" t="s">
        <v>49</v>
      </c>
      <c r="C25" s="26"/>
    </row>
    <row r="26" spans="1:3" s="15" customFormat="1" ht="12" customHeight="1">
      <c r="A26" s="12" t="s">
        <v>50</v>
      </c>
      <c r="B26" s="13" t="s">
        <v>51</v>
      </c>
      <c r="C26" s="14">
        <f>+C27+C31+C32+C33</f>
        <v>0</v>
      </c>
    </row>
    <row r="27" spans="1:3" s="15" customFormat="1" ht="12" customHeight="1">
      <c r="A27" s="16" t="s">
        <v>52</v>
      </c>
      <c r="B27" s="17" t="s">
        <v>53</v>
      </c>
      <c r="C27" s="28">
        <f>+C28+C29+C30</f>
        <v>0</v>
      </c>
    </row>
    <row r="28" spans="1:3" s="15" customFormat="1" ht="12" customHeight="1">
      <c r="A28" s="19" t="s">
        <v>54</v>
      </c>
      <c r="B28" s="20" t="s">
        <v>55</v>
      </c>
      <c r="C28" s="21"/>
    </row>
    <row r="29" spans="1:3" s="15" customFormat="1" ht="12" customHeight="1">
      <c r="A29" s="19" t="s">
        <v>56</v>
      </c>
      <c r="B29" s="20" t="s">
        <v>57</v>
      </c>
      <c r="C29" s="21"/>
    </row>
    <row r="30" spans="1:3" s="15" customFormat="1" ht="12" customHeight="1">
      <c r="A30" s="19" t="s">
        <v>58</v>
      </c>
      <c r="B30" s="20" t="s">
        <v>59</v>
      </c>
      <c r="C30" s="21"/>
    </row>
    <row r="31" spans="1:3" s="15" customFormat="1" ht="12" customHeight="1">
      <c r="A31" s="19" t="s">
        <v>60</v>
      </c>
      <c r="B31" s="20" t="s">
        <v>61</v>
      </c>
      <c r="C31" s="21"/>
    </row>
    <row r="32" spans="1:3" s="15" customFormat="1" ht="12" customHeight="1">
      <c r="A32" s="19" t="s">
        <v>62</v>
      </c>
      <c r="B32" s="20" t="s">
        <v>63</v>
      </c>
      <c r="C32" s="21"/>
    </row>
    <row r="33" spans="1:3" s="15" customFormat="1" ht="12" customHeight="1">
      <c r="A33" s="23" t="s">
        <v>64</v>
      </c>
      <c r="B33" s="27" t="s">
        <v>65</v>
      </c>
      <c r="C33" s="26"/>
    </row>
    <row r="34" spans="1:3" s="15" customFormat="1" ht="12" customHeight="1">
      <c r="A34" s="12" t="s">
        <v>66</v>
      </c>
      <c r="B34" s="13" t="s">
        <v>67</v>
      </c>
      <c r="C34" s="14">
        <f>SUM(C35:C45)</f>
        <v>0</v>
      </c>
    </row>
    <row r="35" spans="1:3" s="15" customFormat="1" ht="12" customHeight="1">
      <c r="A35" s="16" t="s">
        <v>68</v>
      </c>
      <c r="B35" s="17" t="s">
        <v>69</v>
      </c>
      <c r="C35" s="18"/>
    </row>
    <row r="36" spans="1:3" s="15" customFormat="1" ht="12" customHeight="1">
      <c r="A36" s="19" t="s">
        <v>70</v>
      </c>
      <c r="B36" s="20" t="s">
        <v>71</v>
      </c>
      <c r="C36" s="21"/>
    </row>
    <row r="37" spans="1:3" s="15" customFormat="1" ht="12" customHeight="1">
      <c r="A37" s="19" t="s">
        <v>72</v>
      </c>
      <c r="B37" s="20" t="s">
        <v>73</v>
      </c>
      <c r="C37" s="21"/>
    </row>
    <row r="38" spans="1:3" s="15" customFormat="1" ht="12" customHeight="1">
      <c r="A38" s="19" t="s">
        <v>74</v>
      </c>
      <c r="B38" s="20" t="s">
        <v>75</v>
      </c>
      <c r="C38" s="21"/>
    </row>
    <row r="39" spans="1:3" s="15" customFormat="1" ht="12" customHeight="1">
      <c r="A39" s="19" t="s">
        <v>76</v>
      </c>
      <c r="B39" s="20" t="s">
        <v>77</v>
      </c>
      <c r="C39" s="21"/>
    </row>
    <row r="40" spans="1:3" s="15" customFormat="1" ht="12" customHeight="1">
      <c r="A40" s="19" t="s">
        <v>78</v>
      </c>
      <c r="B40" s="20" t="s">
        <v>79</v>
      </c>
      <c r="C40" s="21"/>
    </row>
    <row r="41" spans="1:3" s="15" customFormat="1" ht="12" customHeight="1">
      <c r="A41" s="19" t="s">
        <v>80</v>
      </c>
      <c r="B41" s="20" t="s">
        <v>81</v>
      </c>
      <c r="C41" s="21"/>
    </row>
    <row r="42" spans="1:3" s="15" customFormat="1" ht="12" customHeight="1">
      <c r="A42" s="19" t="s">
        <v>82</v>
      </c>
      <c r="B42" s="20" t="s">
        <v>83</v>
      </c>
      <c r="C42" s="21"/>
    </row>
    <row r="43" spans="1:3" s="15" customFormat="1" ht="12" customHeight="1">
      <c r="A43" s="19" t="s">
        <v>84</v>
      </c>
      <c r="B43" s="20" t="s">
        <v>85</v>
      </c>
      <c r="C43" s="21"/>
    </row>
    <row r="44" spans="1:3" s="15" customFormat="1" ht="12" customHeight="1">
      <c r="A44" s="23" t="s">
        <v>86</v>
      </c>
      <c r="B44" s="27" t="s">
        <v>87</v>
      </c>
      <c r="C44" s="26"/>
    </row>
    <row r="45" spans="1:3" s="15" customFormat="1" ht="12" customHeight="1">
      <c r="A45" s="23" t="s">
        <v>88</v>
      </c>
      <c r="B45" s="24" t="s">
        <v>89</v>
      </c>
      <c r="C45" s="26"/>
    </row>
    <row r="46" spans="1:3" s="15" customFormat="1" ht="12" customHeight="1">
      <c r="A46" s="12" t="s">
        <v>90</v>
      </c>
      <c r="B46" s="13" t="s">
        <v>91</v>
      </c>
      <c r="C46" s="14">
        <f>SUM(C47:C51)</f>
        <v>0</v>
      </c>
    </row>
    <row r="47" spans="1:3" s="15" customFormat="1" ht="12" customHeight="1">
      <c r="A47" s="16" t="s">
        <v>92</v>
      </c>
      <c r="B47" s="17" t="s">
        <v>93</v>
      </c>
      <c r="C47" s="18"/>
    </row>
    <row r="48" spans="1:3" s="15" customFormat="1" ht="12" customHeight="1">
      <c r="A48" s="19" t="s">
        <v>94</v>
      </c>
      <c r="B48" s="20" t="s">
        <v>95</v>
      </c>
      <c r="C48" s="21"/>
    </row>
    <row r="49" spans="1:3" s="15" customFormat="1" ht="12" customHeight="1">
      <c r="A49" s="19" t="s">
        <v>96</v>
      </c>
      <c r="B49" s="20" t="s">
        <v>97</v>
      </c>
      <c r="C49" s="21"/>
    </row>
    <row r="50" spans="1:3" s="15" customFormat="1" ht="12" customHeight="1">
      <c r="A50" s="19" t="s">
        <v>98</v>
      </c>
      <c r="B50" s="20" t="s">
        <v>99</v>
      </c>
      <c r="C50" s="21"/>
    </row>
    <row r="51" spans="1:3" s="15" customFormat="1" ht="12" customHeight="1">
      <c r="A51" s="23" t="s">
        <v>100</v>
      </c>
      <c r="B51" s="24" t="s">
        <v>101</v>
      </c>
      <c r="C51" s="26"/>
    </row>
    <row r="52" spans="1:3" s="15" customFormat="1" ht="12" customHeight="1">
      <c r="A52" s="12" t="s">
        <v>102</v>
      </c>
      <c r="B52" s="13" t="s">
        <v>103</v>
      </c>
      <c r="C52" s="14">
        <f>SUM(C53:C55)</f>
        <v>0</v>
      </c>
    </row>
    <row r="53" spans="1:3" s="15" customFormat="1" ht="12" customHeight="1">
      <c r="A53" s="16" t="s">
        <v>104</v>
      </c>
      <c r="B53" s="17" t="s">
        <v>105</v>
      </c>
      <c r="C53" s="18"/>
    </row>
    <row r="54" spans="1:3" s="15" customFormat="1" ht="12" customHeight="1">
      <c r="A54" s="19" t="s">
        <v>106</v>
      </c>
      <c r="B54" s="20" t="s">
        <v>107</v>
      </c>
      <c r="C54" s="21"/>
    </row>
    <row r="55" spans="1:3" s="15" customFormat="1" ht="12" customHeight="1">
      <c r="A55" s="19" t="s">
        <v>108</v>
      </c>
      <c r="B55" s="20" t="s">
        <v>109</v>
      </c>
      <c r="C55" s="21"/>
    </row>
    <row r="56" spans="1:3" s="15" customFormat="1" ht="12" customHeight="1">
      <c r="A56" s="23" t="s">
        <v>110</v>
      </c>
      <c r="B56" s="24" t="s">
        <v>111</v>
      </c>
      <c r="C56" s="26"/>
    </row>
    <row r="57" spans="1:3" s="15" customFormat="1" ht="12" customHeight="1">
      <c r="A57" s="12" t="s">
        <v>112</v>
      </c>
      <c r="B57" s="25" t="s">
        <v>113</v>
      </c>
      <c r="C57" s="14">
        <f>SUM(C58:C60)</f>
        <v>0</v>
      </c>
    </row>
    <row r="58" spans="1:3" s="15" customFormat="1" ht="12" customHeight="1">
      <c r="A58" s="16" t="s">
        <v>114</v>
      </c>
      <c r="B58" s="17" t="s">
        <v>115</v>
      </c>
      <c r="C58" s="21"/>
    </row>
    <row r="59" spans="1:3" s="15" customFormat="1" ht="12" customHeight="1">
      <c r="A59" s="19" t="s">
        <v>116</v>
      </c>
      <c r="B59" s="20" t="s">
        <v>117</v>
      </c>
      <c r="C59" s="21"/>
    </row>
    <row r="60" spans="1:3" s="15" customFormat="1" ht="12" customHeight="1">
      <c r="A60" s="19" t="s">
        <v>118</v>
      </c>
      <c r="B60" s="20" t="s">
        <v>119</v>
      </c>
      <c r="C60" s="21"/>
    </row>
    <row r="61" spans="1:3" s="15" customFormat="1" ht="12" customHeight="1">
      <c r="A61" s="23" t="s">
        <v>120</v>
      </c>
      <c r="B61" s="24" t="s">
        <v>121</v>
      </c>
      <c r="C61" s="21"/>
    </row>
    <row r="62" spans="1:3" s="15" customFormat="1" ht="12" customHeight="1">
      <c r="A62" s="29" t="s">
        <v>122</v>
      </c>
      <c r="B62" s="13" t="s">
        <v>123</v>
      </c>
      <c r="C62" s="14">
        <f>+C5+C12+C19+C26+C34+C46+C52+C57</f>
        <v>0</v>
      </c>
    </row>
    <row r="63" spans="1:3" s="15" customFormat="1" ht="12" customHeight="1">
      <c r="A63" s="30" t="s">
        <v>124</v>
      </c>
      <c r="B63" s="25" t="s">
        <v>125</v>
      </c>
      <c r="C63" s="14">
        <f>SUM(C64:C66)</f>
        <v>0</v>
      </c>
    </row>
    <row r="64" spans="1:3" s="15" customFormat="1" ht="12" customHeight="1">
      <c r="A64" s="16" t="s">
        <v>126</v>
      </c>
      <c r="B64" s="17" t="s">
        <v>127</v>
      </c>
      <c r="C64" s="21"/>
    </row>
    <row r="65" spans="1:3" s="15" customFormat="1" ht="12" customHeight="1">
      <c r="A65" s="19" t="s">
        <v>128</v>
      </c>
      <c r="B65" s="20" t="s">
        <v>129</v>
      </c>
      <c r="C65" s="21"/>
    </row>
    <row r="66" spans="1:3" s="15" customFormat="1" ht="12" customHeight="1">
      <c r="A66" s="23" t="s">
        <v>130</v>
      </c>
      <c r="B66" s="31" t="s">
        <v>131</v>
      </c>
      <c r="C66" s="21"/>
    </row>
    <row r="67" spans="1:3" s="15" customFormat="1" ht="12" customHeight="1">
      <c r="A67" s="30" t="s">
        <v>132</v>
      </c>
      <c r="B67" s="25" t="s">
        <v>133</v>
      </c>
      <c r="C67" s="14">
        <f>SUM(C68:C71)</f>
        <v>0</v>
      </c>
    </row>
    <row r="68" spans="1:3" s="15" customFormat="1" ht="12" customHeight="1">
      <c r="A68" s="16" t="s">
        <v>134</v>
      </c>
      <c r="B68" s="17" t="s">
        <v>135</v>
      </c>
      <c r="C68" s="21"/>
    </row>
    <row r="69" spans="1:3" s="15" customFormat="1" ht="12" customHeight="1">
      <c r="A69" s="19" t="s">
        <v>136</v>
      </c>
      <c r="B69" s="20" t="s">
        <v>137</v>
      </c>
      <c r="C69" s="21"/>
    </row>
    <row r="70" spans="1:3" s="15" customFormat="1" ht="12" customHeight="1">
      <c r="A70" s="19" t="s">
        <v>138</v>
      </c>
      <c r="B70" s="20" t="s">
        <v>139</v>
      </c>
      <c r="C70" s="21"/>
    </row>
    <row r="71" spans="1:3" s="15" customFormat="1" ht="12" customHeight="1">
      <c r="A71" s="23" t="s">
        <v>140</v>
      </c>
      <c r="B71" s="24" t="s">
        <v>141</v>
      </c>
      <c r="C71" s="21"/>
    </row>
    <row r="72" spans="1:3" s="15" customFormat="1" ht="12" customHeight="1">
      <c r="A72" s="30" t="s">
        <v>142</v>
      </c>
      <c r="B72" s="25" t="s">
        <v>143</v>
      </c>
      <c r="C72" s="14">
        <f>SUM(C73:C74)</f>
        <v>0</v>
      </c>
    </row>
    <row r="73" spans="1:3" s="15" customFormat="1" ht="12" customHeight="1">
      <c r="A73" s="16" t="s">
        <v>144</v>
      </c>
      <c r="B73" s="17" t="s">
        <v>145</v>
      </c>
      <c r="C73" s="21"/>
    </row>
    <row r="74" spans="1:3" s="15" customFormat="1" ht="12" customHeight="1">
      <c r="A74" s="23" t="s">
        <v>146</v>
      </c>
      <c r="B74" s="24" t="s">
        <v>147</v>
      </c>
      <c r="C74" s="21"/>
    </row>
    <row r="75" spans="1:3" s="15" customFormat="1" ht="12" customHeight="1">
      <c r="A75" s="30" t="s">
        <v>148</v>
      </c>
      <c r="B75" s="25" t="s">
        <v>149</v>
      </c>
      <c r="C75" s="14">
        <f>SUM(C76:C78)</f>
        <v>0</v>
      </c>
    </row>
    <row r="76" spans="1:3" s="15" customFormat="1" ht="12" customHeight="1">
      <c r="A76" s="16" t="s">
        <v>150</v>
      </c>
      <c r="B76" s="17" t="s">
        <v>151</v>
      </c>
      <c r="C76" s="21"/>
    </row>
    <row r="77" spans="1:3" s="15" customFormat="1" ht="12" customHeight="1">
      <c r="A77" s="19" t="s">
        <v>152</v>
      </c>
      <c r="B77" s="20" t="s">
        <v>153</v>
      </c>
      <c r="C77" s="21"/>
    </row>
    <row r="78" spans="1:3" s="15" customFormat="1" ht="12" customHeight="1">
      <c r="A78" s="23" t="s">
        <v>154</v>
      </c>
      <c r="B78" s="24" t="s">
        <v>155</v>
      </c>
      <c r="C78" s="21"/>
    </row>
    <row r="79" spans="1:3" s="15" customFormat="1" ht="12" customHeight="1">
      <c r="A79" s="30" t="s">
        <v>156</v>
      </c>
      <c r="B79" s="25" t="s">
        <v>157</v>
      </c>
      <c r="C79" s="14">
        <f>SUM(C80:C83)</f>
        <v>0</v>
      </c>
    </row>
    <row r="80" spans="1:3" s="15" customFormat="1" ht="12" customHeight="1">
      <c r="A80" s="32" t="s">
        <v>158</v>
      </c>
      <c r="B80" s="17" t="s">
        <v>159</v>
      </c>
      <c r="C80" s="21"/>
    </row>
    <row r="81" spans="1:3" s="15" customFormat="1" ht="12" customHeight="1">
      <c r="A81" s="33" t="s">
        <v>160</v>
      </c>
      <c r="B81" s="20" t="s">
        <v>161</v>
      </c>
      <c r="C81" s="21"/>
    </row>
    <row r="82" spans="1:3" s="15" customFormat="1" ht="12" customHeight="1">
      <c r="A82" s="33" t="s">
        <v>162</v>
      </c>
      <c r="B82" s="20" t="s">
        <v>163</v>
      </c>
      <c r="C82" s="21"/>
    </row>
    <row r="83" spans="1:3" s="15" customFormat="1" ht="12" customHeight="1">
      <c r="A83" s="34" t="s">
        <v>164</v>
      </c>
      <c r="B83" s="24" t="s">
        <v>165</v>
      </c>
      <c r="C83" s="21"/>
    </row>
    <row r="84" spans="1:3" s="15" customFormat="1" ht="12" customHeight="1">
      <c r="A84" s="30" t="s">
        <v>166</v>
      </c>
      <c r="B84" s="25" t="s">
        <v>167</v>
      </c>
      <c r="C84" s="35"/>
    </row>
    <row r="85" spans="1:3" s="15" customFormat="1" ht="13.5" customHeight="1">
      <c r="A85" s="30" t="s">
        <v>168</v>
      </c>
      <c r="B85" s="25" t="s">
        <v>169</v>
      </c>
      <c r="C85" s="35"/>
    </row>
    <row r="86" spans="1:3" s="15" customFormat="1" ht="15.75" customHeight="1">
      <c r="A86" s="30" t="s">
        <v>170</v>
      </c>
      <c r="B86" s="36" t="s">
        <v>171</v>
      </c>
      <c r="C86" s="14">
        <f>+C63+C67+C72+C75+C79+C85+C84</f>
        <v>0</v>
      </c>
    </row>
    <row r="87" spans="1:3" s="15" customFormat="1" ht="16.5" customHeight="1">
      <c r="A87" s="37" t="s">
        <v>172</v>
      </c>
      <c r="B87" s="38" t="s">
        <v>173</v>
      </c>
      <c r="C87" s="14">
        <f>+C62+C86</f>
        <v>0</v>
      </c>
    </row>
    <row r="88" spans="1:3" s="15" customFormat="1" ht="83.25" customHeight="1">
      <c r="A88" s="39"/>
      <c r="B88" s="40"/>
      <c r="C88" s="41"/>
    </row>
    <row r="89" spans="1:3" ht="16.5" customHeight="1">
      <c r="A89" s="358" t="s">
        <v>174</v>
      </c>
      <c r="B89" s="358"/>
      <c r="C89" s="358"/>
    </row>
    <row r="90" spans="1:3" s="43" customFormat="1" ht="16.5" customHeight="1">
      <c r="A90" s="359" t="s">
        <v>175</v>
      </c>
      <c r="B90" s="359"/>
      <c r="C90" s="42" t="s">
        <v>2</v>
      </c>
    </row>
    <row r="91" spans="1:3" ht="37.5" customHeight="1">
      <c r="A91" s="5" t="s">
        <v>3</v>
      </c>
      <c r="B91" s="6" t="s">
        <v>176</v>
      </c>
      <c r="C91" s="7" t="e">
        <f>+C3</f>
        <v>#REF!</v>
      </c>
    </row>
    <row r="92" spans="1:3" s="11" customFormat="1" ht="12" customHeight="1">
      <c r="A92" s="44" t="s">
        <v>5</v>
      </c>
      <c r="B92" s="45" t="s">
        <v>6</v>
      </c>
      <c r="C92" s="46" t="s">
        <v>7</v>
      </c>
    </row>
    <row r="93" spans="1:3" ht="12" customHeight="1">
      <c r="A93" s="47" t="s">
        <v>8</v>
      </c>
      <c r="B93" s="48" t="s">
        <v>177</v>
      </c>
      <c r="C93" s="49">
        <f>C94+C95+C96+C97+C98+C111</f>
        <v>0</v>
      </c>
    </row>
    <row r="94" spans="1:3" ht="12" customHeight="1">
      <c r="A94" s="50" t="s">
        <v>10</v>
      </c>
      <c r="B94" s="51" t="s">
        <v>178</v>
      </c>
      <c r="C94" s="52"/>
    </row>
    <row r="95" spans="1:3" ht="12" customHeight="1">
      <c r="A95" s="19" t="s">
        <v>12</v>
      </c>
      <c r="B95" s="53" t="s">
        <v>179</v>
      </c>
      <c r="C95" s="21"/>
    </row>
    <row r="96" spans="1:3" ht="12" customHeight="1">
      <c r="A96" s="19" t="s">
        <v>14</v>
      </c>
      <c r="B96" s="53" t="s">
        <v>180</v>
      </c>
      <c r="C96" s="26"/>
    </row>
    <row r="97" spans="1:3" ht="12" customHeight="1">
      <c r="A97" s="19" t="s">
        <v>16</v>
      </c>
      <c r="B97" s="54" t="s">
        <v>181</v>
      </c>
      <c r="C97" s="26"/>
    </row>
    <row r="98" spans="1:3" ht="12" customHeight="1">
      <c r="A98" s="19" t="s">
        <v>182</v>
      </c>
      <c r="B98" s="55" t="s">
        <v>183</v>
      </c>
      <c r="C98" s="26"/>
    </row>
    <row r="99" spans="1:3" ht="12" customHeight="1">
      <c r="A99" s="19" t="s">
        <v>20</v>
      </c>
      <c r="B99" s="53" t="s">
        <v>184</v>
      </c>
      <c r="C99" s="26"/>
    </row>
    <row r="100" spans="1:3" ht="12" customHeight="1">
      <c r="A100" s="19" t="s">
        <v>185</v>
      </c>
      <c r="B100" s="56" t="s">
        <v>186</v>
      </c>
      <c r="C100" s="26"/>
    </row>
    <row r="101" spans="1:3" ht="12" customHeight="1">
      <c r="A101" s="19" t="s">
        <v>187</v>
      </c>
      <c r="B101" s="56" t="s">
        <v>188</v>
      </c>
      <c r="C101" s="26"/>
    </row>
    <row r="102" spans="1:3" ht="12" customHeight="1">
      <c r="A102" s="19" t="s">
        <v>189</v>
      </c>
      <c r="B102" s="57" t="s">
        <v>190</v>
      </c>
      <c r="C102" s="26"/>
    </row>
    <row r="103" spans="1:3" ht="12" customHeight="1">
      <c r="A103" s="19" t="s">
        <v>191</v>
      </c>
      <c r="B103" s="58" t="s">
        <v>192</v>
      </c>
      <c r="C103" s="26"/>
    </row>
    <row r="104" spans="1:3" ht="12" customHeight="1">
      <c r="A104" s="19" t="s">
        <v>193</v>
      </c>
      <c r="B104" s="58" t="s">
        <v>194</v>
      </c>
      <c r="C104" s="26"/>
    </row>
    <row r="105" spans="1:3" ht="12" customHeight="1">
      <c r="A105" s="19" t="s">
        <v>195</v>
      </c>
      <c r="B105" s="57" t="s">
        <v>196</v>
      </c>
      <c r="C105" s="26"/>
    </row>
    <row r="106" spans="1:3" ht="12" customHeight="1">
      <c r="A106" s="19" t="s">
        <v>197</v>
      </c>
      <c r="B106" s="57" t="s">
        <v>198</v>
      </c>
      <c r="C106" s="26"/>
    </row>
    <row r="107" spans="1:3" ht="12" customHeight="1">
      <c r="A107" s="19" t="s">
        <v>199</v>
      </c>
      <c r="B107" s="58" t="s">
        <v>200</v>
      </c>
      <c r="C107" s="26"/>
    </row>
    <row r="108" spans="1:3" ht="12" customHeight="1">
      <c r="A108" s="59" t="s">
        <v>201</v>
      </c>
      <c r="B108" s="56" t="s">
        <v>202</v>
      </c>
      <c r="C108" s="26"/>
    </row>
    <row r="109" spans="1:3" ht="12" customHeight="1">
      <c r="A109" s="19" t="s">
        <v>203</v>
      </c>
      <c r="B109" s="56" t="s">
        <v>204</v>
      </c>
      <c r="C109" s="26"/>
    </row>
    <row r="110" spans="1:3" ht="12" customHeight="1">
      <c r="A110" s="23" t="s">
        <v>205</v>
      </c>
      <c r="B110" s="56" t="s">
        <v>206</v>
      </c>
      <c r="C110" s="26"/>
    </row>
    <row r="111" spans="1:3" ht="12" customHeight="1">
      <c r="A111" s="19" t="s">
        <v>207</v>
      </c>
      <c r="B111" s="54" t="s">
        <v>208</v>
      </c>
      <c r="C111" s="21"/>
    </row>
    <row r="112" spans="1:3" ht="12" customHeight="1">
      <c r="A112" s="19" t="s">
        <v>209</v>
      </c>
      <c r="B112" s="53" t="s">
        <v>210</v>
      </c>
      <c r="C112" s="21"/>
    </row>
    <row r="113" spans="1:3" ht="12" customHeight="1">
      <c r="A113" s="60" t="s">
        <v>211</v>
      </c>
      <c r="B113" s="61" t="s">
        <v>212</v>
      </c>
      <c r="C113" s="62"/>
    </row>
    <row r="114" spans="1:3" ht="12" customHeight="1">
      <c r="A114" s="63" t="s">
        <v>22</v>
      </c>
      <c r="B114" s="64" t="s">
        <v>213</v>
      </c>
      <c r="C114" s="65">
        <f>+C115+C117+C119</f>
        <v>0</v>
      </c>
    </row>
    <row r="115" spans="1:3" ht="12" customHeight="1">
      <c r="A115" s="16" t="s">
        <v>24</v>
      </c>
      <c r="B115" s="53" t="s">
        <v>214</v>
      </c>
      <c r="C115" s="18"/>
    </row>
    <row r="116" spans="1:3" ht="12" customHeight="1">
      <c r="A116" s="16" t="s">
        <v>26</v>
      </c>
      <c r="B116" s="66" t="s">
        <v>215</v>
      </c>
      <c r="C116" s="18"/>
    </row>
    <row r="117" spans="1:3" ht="12" customHeight="1">
      <c r="A117" s="16" t="s">
        <v>28</v>
      </c>
      <c r="B117" s="66" t="s">
        <v>216</v>
      </c>
      <c r="C117" s="21"/>
    </row>
    <row r="118" spans="1:3" ht="12" customHeight="1">
      <c r="A118" s="16" t="s">
        <v>30</v>
      </c>
      <c r="B118" s="66" t="s">
        <v>217</v>
      </c>
      <c r="C118" s="67"/>
    </row>
    <row r="119" spans="1:3" ht="12" customHeight="1">
      <c r="A119" s="16" t="s">
        <v>32</v>
      </c>
      <c r="B119" s="24" t="s">
        <v>218</v>
      </c>
      <c r="C119" s="67"/>
    </row>
    <row r="120" spans="1:3" ht="12" customHeight="1">
      <c r="A120" s="16" t="s">
        <v>34</v>
      </c>
      <c r="B120" s="22" t="s">
        <v>219</v>
      </c>
      <c r="C120" s="67"/>
    </row>
    <row r="121" spans="1:3" ht="12" customHeight="1">
      <c r="A121" s="16" t="s">
        <v>220</v>
      </c>
      <c r="B121" s="68" t="s">
        <v>221</v>
      </c>
      <c r="C121" s="67"/>
    </row>
    <row r="122" spans="1:3" ht="15.75">
      <c r="A122" s="16" t="s">
        <v>222</v>
      </c>
      <c r="B122" s="58" t="s">
        <v>194</v>
      </c>
      <c r="C122" s="67"/>
    </row>
    <row r="123" spans="1:3" ht="12" customHeight="1">
      <c r="A123" s="16" t="s">
        <v>223</v>
      </c>
      <c r="B123" s="58" t="s">
        <v>224</v>
      </c>
      <c r="C123" s="67"/>
    </row>
    <row r="124" spans="1:3" ht="12" customHeight="1">
      <c r="A124" s="16" t="s">
        <v>225</v>
      </c>
      <c r="B124" s="58" t="s">
        <v>226</v>
      </c>
      <c r="C124" s="67"/>
    </row>
    <row r="125" spans="1:3" ht="12" customHeight="1">
      <c r="A125" s="16" t="s">
        <v>227</v>
      </c>
      <c r="B125" s="58" t="s">
        <v>200</v>
      </c>
      <c r="C125" s="67"/>
    </row>
    <row r="126" spans="1:3" ht="12" customHeight="1">
      <c r="A126" s="16" t="s">
        <v>228</v>
      </c>
      <c r="B126" s="58" t="s">
        <v>229</v>
      </c>
      <c r="C126" s="67"/>
    </row>
    <row r="127" spans="1:3" ht="15.75">
      <c r="A127" s="59" t="s">
        <v>230</v>
      </c>
      <c r="B127" s="58" t="s">
        <v>231</v>
      </c>
      <c r="C127" s="69"/>
    </row>
    <row r="128" spans="1:3" ht="12" customHeight="1">
      <c r="A128" s="12" t="s">
        <v>36</v>
      </c>
      <c r="B128" s="13" t="s">
        <v>232</v>
      </c>
      <c r="C128" s="14">
        <f>+C93+C114</f>
        <v>0</v>
      </c>
    </row>
    <row r="129" spans="1:3" ht="12" customHeight="1">
      <c r="A129" s="12" t="s">
        <v>233</v>
      </c>
      <c r="B129" s="13" t="s">
        <v>234</v>
      </c>
      <c r="C129" s="14">
        <f>+C130+C131+C132</f>
        <v>0</v>
      </c>
    </row>
    <row r="130" spans="1:3" ht="12" customHeight="1">
      <c r="A130" s="16" t="s">
        <v>52</v>
      </c>
      <c r="B130" s="66" t="s">
        <v>235</v>
      </c>
      <c r="C130" s="67"/>
    </row>
    <row r="131" spans="1:3" ht="12" customHeight="1">
      <c r="A131" s="16" t="s">
        <v>60</v>
      </c>
      <c r="B131" s="66" t="s">
        <v>236</v>
      </c>
      <c r="C131" s="67"/>
    </row>
    <row r="132" spans="1:3" ht="12" customHeight="1">
      <c r="A132" s="59" t="s">
        <v>62</v>
      </c>
      <c r="B132" s="66" t="s">
        <v>237</v>
      </c>
      <c r="C132" s="67"/>
    </row>
    <row r="133" spans="1:3" ht="12" customHeight="1">
      <c r="A133" s="12" t="s">
        <v>66</v>
      </c>
      <c r="B133" s="13" t="s">
        <v>238</v>
      </c>
      <c r="C133" s="14">
        <f>SUM(C134:C139)</f>
        <v>0</v>
      </c>
    </row>
    <row r="134" spans="1:3" ht="12" customHeight="1">
      <c r="A134" s="16" t="s">
        <v>68</v>
      </c>
      <c r="B134" s="70" t="s">
        <v>239</v>
      </c>
      <c r="C134" s="67"/>
    </row>
    <row r="135" spans="1:3" ht="12" customHeight="1">
      <c r="A135" s="16" t="s">
        <v>70</v>
      </c>
      <c r="B135" s="70" t="s">
        <v>240</v>
      </c>
      <c r="C135" s="67"/>
    </row>
    <row r="136" spans="1:3" ht="12" customHeight="1">
      <c r="A136" s="16" t="s">
        <v>72</v>
      </c>
      <c r="B136" s="70" t="s">
        <v>241</v>
      </c>
      <c r="C136" s="67"/>
    </row>
    <row r="137" spans="1:3" ht="12" customHeight="1">
      <c r="A137" s="16" t="s">
        <v>74</v>
      </c>
      <c r="B137" s="70" t="s">
        <v>242</v>
      </c>
      <c r="C137" s="67"/>
    </row>
    <row r="138" spans="1:3" ht="12" customHeight="1">
      <c r="A138" s="16" t="s">
        <v>76</v>
      </c>
      <c r="B138" s="70" t="s">
        <v>243</v>
      </c>
      <c r="C138" s="67"/>
    </row>
    <row r="139" spans="1:3" ht="12" customHeight="1">
      <c r="A139" s="59" t="s">
        <v>78</v>
      </c>
      <c r="B139" s="70" t="s">
        <v>244</v>
      </c>
      <c r="C139" s="67"/>
    </row>
    <row r="140" spans="1:3" ht="12" customHeight="1">
      <c r="A140" s="12" t="s">
        <v>90</v>
      </c>
      <c r="B140" s="13" t="s">
        <v>245</v>
      </c>
      <c r="C140" s="14">
        <f>+C141+C142+C143+C144</f>
        <v>0</v>
      </c>
    </row>
    <row r="141" spans="1:3" ht="12" customHeight="1">
      <c r="A141" s="16" t="s">
        <v>92</v>
      </c>
      <c r="B141" s="70" t="s">
        <v>246</v>
      </c>
      <c r="C141" s="67"/>
    </row>
    <row r="142" spans="1:3" ht="12" customHeight="1">
      <c r="A142" s="16" t="s">
        <v>94</v>
      </c>
      <c r="B142" s="70" t="s">
        <v>247</v>
      </c>
      <c r="C142" s="67"/>
    </row>
    <row r="143" spans="1:3" ht="12" customHeight="1">
      <c r="A143" s="16" t="s">
        <v>96</v>
      </c>
      <c r="B143" s="70" t="s">
        <v>248</v>
      </c>
      <c r="C143" s="67"/>
    </row>
    <row r="144" spans="1:3" ht="12" customHeight="1">
      <c r="A144" s="59" t="s">
        <v>98</v>
      </c>
      <c r="B144" s="71" t="s">
        <v>249</v>
      </c>
      <c r="C144" s="67"/>
    </row>
    <row r="145" spans="1:3" ht="12" customHeight="1">
      <c r="A145" s="12" t="s">
        <v>250</v>
      </c>
      <c r="B145" s="13" t="s">
        <v>251</v>
      </c>
      <c r="C145" s="72">
        <f>SUM(C146:C150)</f>
        <v>0</v>
      </c>
    </row>
    <row r="146" spans="1:3" ht="12" customHeight="1">
      <c r="A146" s="16" t="s">
        <v>104</v>
      </c>
      <c r="B146" s="70" t="s">
        <v>252</v>
      </c>
      <c r="C146" s="67"/>
    </row>
    <row r="147" spans="1:3" ht="12" customHeight="1">
      <c r="A147" s="16" t="s">
        <v>106</v>
      </c>
      <c r="B147" s="70" t="s">
        <v>253</v>
      </c>
      <c r="C147" s="67"/>
    </row>
    <row r="148" spans="1:3" ht="12" customHeight="1">
      <c r="A148" s="16" t="s">
        <v>108</v>
      </c>
      <c r="B148" s="70" t="s">
        <v>254</v>
      </c>
      <c r="C148" s="67"/>
    </row>
    <row r="149" spans="1:3" ht="12" customHeight="1">
      <c r="A149" s="16" t="s">
        <v>110</v>
      </c>
      <c r="B149" s="70" t="s">
        <v>255</v>
      </c>
      <c r="C149" s="67"/>
    </row>
    <row r="150" spans="1:3" ht="12" customHeight="1">
      <c r="A150" s="16" t="s">
        <v>256</v>
      </c>
      <c r="B150" s="70" t="s">
        <v>257</v>
      </c>
      <c r="C150" s="67"/>
    </row>
    <row r="151" spans="1:3" ht="12" customHeight="1">
      <c r="A151" s="12" t="s">
        <v>112</v>
      </c>
      <c r="B151" s="13" t="s">
        <v>258</v>
      </c>
      <c r="C151" s="73"/>
    </row>
    <row r="152" spans="1:3" ht="12" customHeight="1">
      <c r="A152" s="12" t="s">
        <v>259</v>
      </c>
      <c r="B152" s="13" t="s">
        <v>260</v>
      </c>
      <c r="C152" s="73"/>
    </row>
    <row r="153" spans="1:9" ht="15" customHeight="1">
      <c r="A153" s="12" t="s">
        <v>261</v>
      </c>
      <c r="B153" s="13" t="s">
        <v>262</v>
      </c>
      <c r="C153" s="74">
        <f>+C129+C133+C140+C145+C151+C152</f>
        <v>0</v>
      </c>
      <c r="F153" s="75"/>
      <c r="G153" s="76"/>
      <c r="H153" s="76"/>
      <c r="I153" s="76"/>
    </row>
    <row r="154" spans="1:3" s="15" customFormat="1" ht="12.75" customHeight="1">
      <c r="A154" s="77" t="s">
        <v>263</v>
      </c>
      <c r="B154" s="78" t="s">
        <v>264</v>
      </c>
      <c r="C154" s="74">
        <f>+C128+C153</f>
        <v>0</v>
      </c>
    </row>
    <row r="155" ht="7.5" customHeight="1"/>
    <row r="156" spans="1:3" ht="15.75">
      <c r="A156" s="356" t="s">
        <v>265</v>
      </c>
      <c r="B156" s="356"/>
      <c r="C156" s="356"/>
    </row>
    <row r="157" spans="1:3" ht="15" customHeight="1">
      <c r="A157" s="357" t="s">
        <v>266</v>
      </c>
      <c r="B157" s="357"/>
      <c r="C157" s="4" t="s">
        <v>2</v>
      </c>
    </row>
    <row r="158" spans="1:4" ht="13.5" customHeight="1">
      <c r="A158" s="12">
        <v>1</v>
      </c>
      <c r="B158" s="79" t="s">
        <v>267</v>
      </c>
      <c r="C158" s="14">
        <f>+C62-C128</f>
        <v>0</v>
      </c>
      <c r="D158" s="80"/>
    </row>
    <row r="159" spans="1:3" ht="27.75" customHeight="1">
      <c r="A159" s="12" t="s">
        <v>22</v>
      </c>
      <c r="B159" s="79" t="s">
        <v>268</v>
      </c>
      <c r="C159" s="14">
        <f>+C86-C153</f>
        <v>0</v>
      </c>
    </row>
  </sheetData>
  <sheetProtection sheet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71" r:id="rId1"/>
  <headerFooter alignWithMargins="0">
    <oddHeader>&amp;C&amp;"Times New Roman CE,Félkövér"&amp;12
Oszlár Önkormányzat
2015. ÉVI KÖLTSÉGVETÉS
ÁLLAMI (ÁLLAMIGAZGATÁSI) FELADATOK MÉRLEGE&amp;R&amp;"Times New Roman CE,Félkövér dőlt"&amp;11 1.4. melléklet a 2/2015. (II.16.) önkormányzati rendelethez</oddHeader>
  </headerFooter>
  <rowBreaks count="1" manualBreakCount="1">
    <brk id="8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zoomScale="115" zoomScaleNormal="115" zoomScaleSheetLayoutView="100" zoomScalePageLayoutView="0" workbookViewId="0" topLeftCell="C1">
      <selection activeCell="D6" sqref="D6"/>
    </sheetView>
  </sheetViews>
  <sheetFormatPr defaultColWidth="9.00390625" defaultRowHeight="12.75"/>
  <cols>
    <col min="1" max="1" width="6.875" style="81" customWidth="1"/>
    <col min="2" max="2" width="55.125" style="82" customWidth="1"/>
    <col min="3" max="3" width="16.375" style="81" customWidth="1"/>
    <col min="4" max="4" width="55.125" style="81" customWidth="1"/>
    <col min="5" max="5" width="16.375" style="81" customWidth="1"/>
    <col min="6" max="6" width="4.875" style="81" customWidth="1"/>
    <col min="7" max="16384" width="9.375" style="81" customWidth="1"/>
  </cols>
  <sheetData>
    <row r="1" spans="2:6" ht="39.75" customHeight="1">
      <c r="B1" s="361" t="s">
        <v>269</v>
      </c>
      <c r="C1" s="361"/>
      <c r="D1" s="361"/>
      <c r="E1" s="361"/>
      <c r="F1" s="362" t="s">
        <v>490</v>
      </c>
    </row>
    <row r="2" spans="5:6" ht="13.5">
      <c r="E2" s="83" t="s">
        <v>270</v>
      </c>
      <c r="F2" s="362"/>
    </row>
    <row r="3" spans="1:6" ht="18" customHeight="1">
      <c r="A3" s="363" t="s">
        <v>3</v>
      </c>
      <c r="B3" s="364" t="s">
        <v>271</v>
      </c>
      <c r="C3" s="364"/>
      <c r="D3" s="363" t="s">
        <v>272</v>
      </c>
      <c r="E3" s="363"/>
      <c r="F3" s="362"/>
    </row>
    <row r="4" spans="1:6" s="87" customFormat="1" ht="35.25" customHeight="1">
      <c r="A4" s="363"/>
      <c r="B4" s="84" t="s">
        <v>273</v>
      </c>
      <c r="C4" s="85" t="e">
        <f>+'1.1.sz.mell.'!C3</f>
        <v>#REF!</v>
      </c>
      <c r="D4" s="84" t="s">
        <v>273</v>
      </c>
      <c r="E4" s="86" t="e">
        <f>+C4</f>
        <v>#REF!</v>
      </c>
      <c r="F4" s="362"/>
    </row>
    <row r="5" spans="1:6" s="92" customFormat="1" ht="12" customHeight="1">
      <c r="A5" s="88" t="s">
        <v>5</v>
      </c>
      <c r="B5" s="89" t="s">
        <v>6</v>
      </c>
      <c r="C5" s="90" t="s">
        <v>7</v>
      </c>
      <c r="D5" s="89" t="s">
        <v>274</v>
      </c>
      <c r="E5" s="91" t="s">
        <v>275</v>
      </c>
      <c r="F5" s="362"/>
    </row>
    <row r="6" spans="1:6" ht="12.75" customHeight="1">
      <c r="A6" s="93" t="s">
        <v>8</v>
      </c>
      <c r="B6" s="94" t="s">
        <v>276</v>
      </c>
      <c r="C6" s="95">
        <v>28655</v>
      </c>
      <c r="D6" s="94" t="s">
        <v>277</v>
      </c>
      <c r="E6" s="96">
        <v>18031</v>
      </c>
      <c r="F6" s="362"/>
    </row>
    <row r="7" spans="1:6" ht="12.75" customHeight="1">
      <c r="A7" s="97" t="s">
        <v>22</v>
      </c>
      <c r="B7" s="98" t="s">
        <v>278</v>
      </c>
      <c r="C7" s="99">
        <v>6135</v>
      </c>
      <c r="D7" s="98" t="s">
        <v>179</v>
      </c>
      <c r="E7" s="100">
        <v>4365</v>
      </c>
      <c r="F7" s="362"/>
    </row>
    <row r="8" spans="1:6" ht="12.75" customHeight="1">
      <c r="A8" s="97" t="s">
        <v>36</v>
      </c>
      <c r="B8" s="98" t="s">
        <v>279</v>
      </c>
      <c r="C8" s="99"/>
      <c r="D8" s="98" t="s">
        <v>280</v>
      </c>
      <c r="E8" s="100">
        <v>13984</v>
      </c>
      <c r="F8" s="362"/>
    </row>
    <row r="9" spans="1:6" ht="12.75" customHeight="1">
      <c r="A9" s="97" t="s">
        <v>233</v>
      </c>
      <c r="B9" s="98" t="s">
        <v>281</v>
      </c>
      <c r="C9" s="99">
        <v>3612</v>
      </c>
      <c r="D9" s="98" t="s">
        <v>181</v>
      </c>
      <c r="E9" s="100">
        <v>3723</v>
      </c>
      <c r="F9" s="362"/>
    </row>
    <row r="10" spans="1:6" ht="12.75" customHeight="1">
      <c r="A10" s="97" t="s">
        <v>66</v>
      </c>
      <c r="B10" s="101" t="s">
        <v>282</v>
      </c>
      <c r="C10" s="99">
        <v>4945</v>
      </c>
      <c r="D10" s="98" t="s">
        <v>183</v>
      </c>
      <c r="E10" s="100">
        <v>1970</v>
      </c>
      <c r="F10" s="362"/>
    </row>
    <row r="11" spans="1:6" ht="12.75" customHeight="1">
      <c r="A11" s="97" t="s">
        <v>90</v>
      </c>
      <c r="B11" s="98" t="s">
        <v>283</v>
      </c>
      <c r="C11" s="102"/>
      <c r="D11" s="98" t="s">
        <v>208</v>
      </c>
      <c r="E11" s="100">
        <v>3761</v>
      </c>
      <c r="F11" s="362"/>
    </row>
    <row r="12" spans="1:6" ht="12.75" customHeight="1">
      <c r="A12" s="97" t="s">
        <v>250</v>
      </c>
      <c r="B12" s="98" t="s">
        <v>284</v>
      </c>
      <c r="C12" s="99"/>
      <c r="D12" s="103"/>
      <c r="E12" s="100"/>
      <c r="F12" s="362"/>
    </row>
    <row r="13" spans="1:6" ht="12.75" customHeight="1">
      <c r="A13" s="97" t="s">
        <v>112</v>
      </c>
      <c r="B13" s="103"/>
      <c r="C13" s="99"/>
      <c r="D13" s="103"/>
      <c r="E13" s="100"/>
      <c r="F13" s="362"/>
    </row>
    <row r="14" spans="1:6" ht="12.75" customHeight="1">
      <c r="A14" s="97" t="s">
        <v>259</v>
      </c>
      <c r="B14" s="104"/>
      <c r="C14" s="102"/>
      <c r="D14" s="103"/>
      <c r="E14" s="100"/>
      <c r="F14" s="362"/>
    </row>
    <row r="15" spans="1:6" ht="12.75" customHeight="1">
      <c r="A15" s="97" t="s">
        <v>261</v>
      </c>
      <c r="B15" s="103"/>
      <c r="C15" s="99"/>
      <c r="D15" s="103"/>
      <c r="E15" s="100"/>
      <c r="F15" s="362"/>
    </row>
    <row r="16" spans="1:6" ht="12.75" customHeight="1">
      <c r="A16" s="97" t="s">
        <v>263</v>
      </c>
      <c r="B16" s="103"/>
      <c r="C16" s="99"/>
      <c r="D16" s="103"/>
      <c r="E16" s="100"/>
      <c r="F16" s="362"/>
    </row>
    <row r="17" spans="1:6" ht="12.75" customHeight="1">
      <c r="A17" s="97" t="s">
        <v>285</v>
      </c>
      <c r="B17" s="105"/>
      <c r="C17" s="106"/>
      <c r="D17" s="103"/>
      <c r="E17" s="107"/>
      <c r="F17" s="362"/>
    </row>
    <row r="18" spans="1:6" ht="15.75" customHeight="1">
      <c r="A18" s="108" t="s">
        <v>286</v>
      </c>
      <c r="B18" s="109" t="s">
        <v>287</v>
      </c>
      <c r="C18" s="110">
        <f>SUM(C6:C17)</f>
        <v>43347</v>
      </c>
      <c r="D18" s="109" t="s">
        <v>288</v>
      </c>
      <c r="E18" s="111">
        <f>SUM(E6:E17)</f>
        <v>45834</v>
      </c>
      <c r="F18" s="362"/>
    </row>
    <row r="19" spans="1:6" ht="12.75" customHeight="1">
      <c r="A19" s="112" t="s">
        <v>289</v>
      </c>
      <c r="B19" s="113" t="s">
        <v>290</v>
      </c>
      <c r="C19" s="114">
        <f>+C20+C21+C22+C23</f>
        <v>14823</v>
      </c>
      <c r="D19" s="98" t="s">
        <v>291</v>
      </c>
      <c r="E19" s="115"/>
      <c r="F19" s="362"/>
    </row>
    <row r="20" spans="1:6" ht="12.75" customHeight="1">
      <c r="A20" s="97" t="s">
        <v>292</v>
      </c>
      <c r="B20" s="98" t="s">
        <v>293</v>
      </c>
      <c r="C20" s="99">
        <v>2487</v>
      </c>
      <c r="D20" s="98" t="s">
        <v>294</v>
      </c>
      <c r="E20" s="100"/>
      <c r="F20" s="362"/>
    </row>
    <row r="21" spans="1:6" ht="12.75" customHeight="1">
      <c r="A21" s="97" t="s">
        <v>295</v>
      </c>
      <c r="B21" s="98" t="s">
        <v>296</v>
      </c>
      <c r="C21" s="99"/>
      <c r="D21" s="98" t="s">
        <v>297</v>
      </c>
      <c r="E21" s="100"/>
      <c r="F21" s="362"/>
    </row>
    <row r="22" spans="1:6" ht="12.75" customHeight="1">
      <c r="A22" s="97" t="s">
        <v>298</v>
      </c>
      <c r="B22" s="98" t="s">
        <v>299</v>
      </c>
      <c r="C22" s="99"/>
      <c r="D22" s="98" t="s">
        <v>300</v>
      </c>
      <c r="E22" s="100"/>
      <c r="F22" s="362"/>
    </row>
    <row r="23" spans="1:6" ht="12.75" customHeight="1">
      <c r="A23" s="97" t="s">
        <v>301</v>
      </c>
      <c r="B23" s="98" t="s">
        <v>302</v>
      </c>
      <c r="C23" s="99">
        <v>12336</v>
      </c>
      <c r="D23" s="113" t="s">
        <v>303</v>
      </c>
      <c r="E23" s="100"/>
      <c r="F23" s="362"/>
    </row>
    <row r="24" spans="1:6" ht="12.75" customHeight="1">
      <c r="A24" s="97" t="s">
        <v>304</v>
      </c>
      <c r="B24" s="98" t="s">
        <v>305</v>
      </c>
      <c r="C24" s="116">
        <f>+C25+C26</f>
        <v>0</v>
      </c>
      <c r="D24" s="98" t="s">
        <v>306</v>
      </c>
      <c r="E24" s="100"/>
      <c r="F24" s="362"/>
    </row>
    <row r="25" spans="1:6" ht="12.75" customHeight="1">
      <c r="A25" s="112" t="s">
        <v>307</v>
      </c>
      <c r="B25" s="113" t="s">
        <v>308</v>
      </c>
      <c r="C25" s="117"/>
      <c r="D25" s="94" t="s">
        <v>248</v>
      </c>
      <c r="E25" s="115"/>
      <c r="F25" s="362"/>
    </row>
    <row r="26" spans="1:6" ht="12.75" customHeight="1">
      <c r="A26" s="97" t="s">
        <v>309</v>
      </c>
      <c r="B26" s="98" t="s">
        <v>310</v>
      </c>
      <c r="C26" s="99"/>
      <c r="D26" s="98" t="s">
        <v>258</v>
      </c>
      <c r="E26" s="100"/>
      <c r="F26" s="362"/>
    </row>
    <row r="27" spans="1:6" ht="12.75" customHeight="1">
      <c r="A27" s="97" t="s">
        <v>311</v>
      </c>
      <c r="B27" s="98" t="s">
        <v>167</v>
      </c>
      <c r="C27" s="99"/>
      <c r="D27" s="98" t="s">
        <v>260</v>
      </c>
      <c r="E27" s="100"/>
      <c r="F27" s="362"/>
    </row>
    <row r="28" spans="1:6" ht="12.75" customHeight="1">
      <c r="A28" s="112" t="s">
        <v>312</v>
      </c>
      <c r="B28" s="113" t="s">
        <v>169</v>
      </c>
      <c r="C28" s="117"/>
      <c r="D28" s="118" t="s">
        <v>313</v>
      </c>
      <c r="E28" s="115">
        <v>12336</v>
      </c>
      <c r="F28" s="362"/>
    </row>
    <row r="29" spans="1:6" ht="15.75" customHeight="1">
      <c r="A29" s="108" t="s">
        <v>314</v>
      </c>
      <c r="B29" s="109" t="s">
        <v>315</v>
      </c>
      <c r="C29" s="110">
        <f>+C19+C24+C27+C28</f>
        <v>14823</v>
      </c>
      <c r="D29" s="109" t="s">
        <v>316</v>
      </c>
      <c r="E29" s="111">
        <f>SUM(E19:E28)</f>
        <v>12336</v>
      </c>
      <c r="F29" s="362"/>
    </row>
    <row r="30" spans="1:6" ht="12.75">
      <c r="A30" s="108" t="s">
        <v>317</v>
      </c>
      <c r="B30" s="119" t="s">
        <v>318</v>
      </c>
      <c r="C30" s="120">
        <f>+C18+C29</f>
        <v>58170</v>
      </c>
      <c r="D30" s="119" t="s">
        <v>319</v>
      </c>
      <c r="E30" s="120">
        <f>+E18+E29</f>
        <v>58170</v>
      </c>
      <c r="F30" s="362"/>
    </row>
    <row r="31" spans="1:6" ht="12.75">
      <c r="A31" s="108" t="s">
        <v>320</v>
      </c>
      <c r="B31" s="119" t="s">
        <v>321</v>
      </c>
      <c r="C31" s="120">
        <f>IF(C18-E18&lt;0,E18-C18,"-")</f>
        <v>2487</v>
      </c>
      <c r="D31" s="119" t="s">
        <v>322</v>
      </c>
      <c r="E31" s="120" t="str">
        <f>IF(C18-E18&gt;0,C18-E18,"-")</f>
        <v>-</v>
      </c>
      <c r="F31" s="362"/>
    </row>
    <row r="32" spans="1:6" ht="12.75">
      <c r="A32" s="108" t="s">
        <v>323</v>
      </c>
      <c r="B32" s="119" t="s">
        <v>324</v>
      </c>
      <c r="C32" s="120" t="str">
        <f>IF(C18+C29-E30&lt;0,E30-(C18+C29),"-")</f>
        <v>-</v>
      </c>
      <c r="D32" s="119" t="s">
        <v>325</v>
      </c>
      <c r="E32" s="120" t="str">
        <f>IF(C18+C29-E30&gt;0,C18+C29-E30,"-")</f>
        <v>-</v>
      </c>
      <c r="F32" s="362"/>
    </row>
    <row r="33" spans="2:4" ht="18.75">
      <c r="B33" s="360"/>
      <c r="C33" s="360"/>
      <c r="D33" s="360"/>
    </row>
  </sheetData>
  <sheetProtection/>
  <mergeCells count="6">
    <mergeCell ref="B33:D33"/>
    <mergeCell ref="B1:E1"/>
    <mergeCell ref="F1:F32"/>
    <mergeCell ref="A3:A4"/>
    <mergeCell ref="B3:C3"/>
    <mergeCell ref="D3:E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15" zoomScalePageLayoutView="0" workbookViewId="0" topLeftCell="A1">
      <selection activeCell="F1" sqref="F1:F33"/>
    </sheetView>
  </sheetViews>
  <sheetFormatPr defaultColWidth="9.00390625" defaultRowHeight="12.75"/>
  <cols>
    <col min="1" max="1" width="6.875" style="81" customWidth="1"/>
    <col min="2" max="2" width="55.125" style="82" customWidth="1"/>
    <col min="3" max="3" width="16.375" style="81" customWidth="1"/>
    <col min="4" max="4" width="55.125" style="81" customWidth="1"/>
    <col min="5" max="5" width="16.375" style="81" customWidth="1"/>
    <col min="6" max="6" width="4.875" style="81" customWidth="1"/>
    <col min="7" max="16384" width="9.375" style="81" customWidth="1"/>
  </cols>
  <sheetData>
    <row r="1" spans="2:6" ht="29.25" customHeight="1">
      <c r="B1" s="361" t="s">
        <v>326</v>
      </c>
      <c r="C1" s="361"/>
      <c r="D1" s="361"/>
      <c r="E1" s="361"/>
      <c r="F1" s="362" t="s">
        <v>491</v>
      </c>
    </row>
    <row r="2" spans="5:6" ht="13.5">
      <c r="E2" s="83" t="s">
        <v>270</v>
      </c>
      <c r="F2" s="362"/>
    </row>
    <row r="3" spans="1:6" ht="13.5" customHeight="1">
      <c r="A3" s="363" t="s">
        <v>3</v>
      </c>
      <c r="B3" s="364" t="s">
        <v>271</v>
      </c>
      <c r="C3" s="364"/>
      <c r="D3" s="363" t="s">
        <v>272</v>
      </c>
      <c r="E3" s="363"/>
      <c r="F3" s="362"/>
    </row>
    <row r="4" spans="1:6" s="87" customFormat="1" ht="12.75">
      <c r="A4" s="363"/>
      <c r="B4" s="84" t="s">
        <v>273</v>
      </c>
      <c r="C4" s="85" t="e">
        <f>+'2.1.sz.mell  '!C4</f>
        <v>#REF!</v>
      </c>
      <c r="D4" s="84" t="s">
        <v>273</v>
      </c>
      <c r="E4" s="85" t="e">
        <f>+'2.1.sz.mell  '!C4</f>
        <v>#REF!</v>
      </c>
      <c r="F4" s="362"/>
    </row>
    <row r="5" spans="1:6" s="87" customFormat="1" ht="12.75">
      <c r="A5" s="88" t="s">
        <v>5</v>
      </c>
      <c r="B5" s="89" t="s">
        <v>6</v>
      </c>
      <c r="C5" s="90" t="s">
        <v>7</v>
      </c>
      <c r="D5" s="89" t="s">
        <v>274</v>
      </c>
      <c r="E5" s="91" t="s">
        <v>275</v>
      </c>
      <c r="F5" s="362"/>
    </row>
    <row r="6" spans="1:6" ht="12.75" customHeight="1">
      <c r="A6" s="93" t="s">
        <v>8</v>
      </c>
      <c r="B6" s="94" t="s">
        <v>327</v>
      </c>
      <c r="C6" s="95">
        <v>24092</v>
      </c>
      <c r="D6" s="94" t="s">
        <v>214</v>
      </c>
      <c r="E6" s="96">
        <v>300</v>
      </c>
      <c r="F6" s="362"/>
    </row>
    <row r="7" spans="1:6" ht="12.75">
      <c r="A7" s="97" t="s">
        <v>22</v>
      </c>
      <c r="B7" s="98" t="s">
        <v>328</v>
      </c>
      <c r="C7" s="99"/>
      <c r="D7" s="98" t="s">
        <v>329</v>
      </c>
      <c r="E7" s="100"/>
      <c r="F7" s="362"/>
    </row>
    <row r="8" spans="1:6" ht="12.75" customHeight="1">
      <c r="A8" s="97" t="s">
        <v>36</v>
      </c>
      <c r="B8" s="98" t="s">
        <v>330</v>
      </c>
      <c r="C8" s="99"/>
      <c r="D8" s="98" t="s">
        <v>216</v>
      </c>
      <c r="E8" s="100">
        <v>180</v>
      </c>
      <c r="F8" s="362"/>
    </row>
    <row r="9" spans="1:6" ht="12.75" customHeight="1">
      <c r="A9" s="97" t="s">
        <v>233</v>
      </c>
      <c r="B9" s="98" t="s">
        <v>331</v>
      </c>
      <c r="C9" s="99"/>
      <c r="D9" s="98" t="s">
        <v>332</v>
      </c>
      <c r="E9" s="100"/>
      <c r="F9" s="362"/>
    </row>
    <row r="10" spans="1:6" ht="12.75" customHeight="1">
      <c r="A10" s="97" t="s">
        <v>66</v>
      </c>
      <c r="B10" s="98" t="s">
        <v>333</v>
      </c>
      <c r="C10" s="99"/>
      <c r="D10" s="98" t="s">
        <v>218</v>
      </c>
      <c r="E10" s="100"/>
      <c r="F10" s="362"/>
    </row>
    <row r="11" spans="1:6" ht="12.75" customHeight="1">
      <c r="A11" s="97" t="s">
        <v>90</v>
      </c>
      <c r="B11" s="98" t="s">
        <v>334</v>
      </c>
      <c r="C11" s="102"/>
      <c r="D11" s="121"/>
      <c r="E11" s="100"/>
      <c r="F11" s="362"/>
    </row>
    <row r="12" spans="1:6" ht="12.75" customHeight="1">
      <c r="A12" s="97" t="s">
        <v>250</v>
      </c>
      <c r="B12" s="103"/>
      <c r="C12" s="99"/>
      <c r="D12" s="121"/>
      <c r="E12" s="100"/>
      <c r="F12" s="362"/>
    </row>
    <row r="13" spans="1:6" ht="12.75" customHeight="1">
      <c r="A13" s="97" t="s">
        <v>112</v>
      </c>
      <c r="B13" s="103"/>
      <c r="C13" s="99"/>
      <c r="D13" s="121"/>
      <c r="E13" s="100"/>
      <c r="F13" s="362"/>
    </row>
    <row r="14" spans="1:6" ht="12.75" customHeight="1">
      <c r="A14" s="97" t="s">
        <v>259</v>
      </c>
      <c r="B14" s="122"/>
      <c r="C14" s="102"/>
      <c r="D14" s="121"/>
      <c r="E14" s="100"/>
      <c r="F14" s="362"/>
    </row>
    <row r="15" spans="1:6" ht="12.75">
      <c r="A15" s="97" t="s">
        <v>261</v>
      </c>
      <c r="B15" s="103"/>
      <c r="C15" s="102"/>
      <c r="D15" s="121"/>
      <c r="E15" s="100"/>
      <c r="F15" s="362"/>
    </row>
    <row r="16" spans="1:6" ht="12.75" customHeight="1">
      <c r="A16" s="112" t="s">
        <v>263</v>
      </c>
      <c r="B16" s="118"/>
      <c r="C16" s="123"/>
      <c r="D16" s="113" t="s">
        <v>208</v>
      </c>
      <c r="E16" s="115">
        <v>7075</v>
      </c>
      <c r="F16" s="362"/>
    </row>
    <row r="17" spans="1:6" ht="15.75" customHeight="1">
      <c r="A17" s="108" t="s">
        <v>285</v>
      </c>
      <c r="B17" s="109" t="s">
        <v>335</v>
      </c>
      <c r="C17" s="110">
        <f>+C6+C8+C9+C11+C12+C13+C14+C15+C16</f>
        <v>24092</v>
      </c>
      <c r="D17" s="109" t="s">
        <v>336</v>
      </c>
      <c r="E17" s="111">
        <f>+E6+E8+E10+E11+E12+E13+E14+E15+E16</f>
        <v>7555</v>
      </c>
      <c r="F17" s="362"/>
    </row>
    <row r="18" spans="1:6" ht="12.75" customHeight="1">
      <c r="A18" s="93" t="s">
        <v>286</v>
      </c>
      <c r="B18" s="124" t="s">
        <v>337</v>
      </c>
      <c r="C18" s="125">
        <f>+C19+C20+C21+C22+C23</f>
        <v>0</v>
      </c>
      <c r="D18" s="98" t="s">
        <v>291</v>
      </c>
      <c r="E18" s="96"/>
      <c r="F18" s="362"/>
    </row>
    <row r="19" spans="1:6" ht="12.75" customHeight="1">
      <c r="A19" s="97" t="s">
        <v>289</v>
      </c>
      <c r="B19" s="126" t="s">
        <v>338</v>
      </c>
      <c r="C19" s="99"/>
      <c r="D19" s="98" t="s">
        <v>339</v>
      </c>
      <c r="E19" s="100"/>
      <c r="F19" s="362"/>
    </row>
    <row r="20" spans="1:6" ht="12.75" customHeight="1">
      <c r="A20" s="93" t="s">
        <v>292</v>
      </c>
      <c r="B20" s="126" t="s">
        <v>340</v>
      </c>
      <c r="C20" s="99"/>
      <c r="D20" s="98" t="s">
        <v>297</v>
      </c>
      <c r="E20" s="100">
        <v>16537</v>
      </c>
      <c r="F20" s="362"/>
    </row>
    <row r="21" spans="1:6" ht="12.75" customHeight="1">
      <c r="A21" s="97" t="s">
        <v>295</v>
      </c>
      <c r="B21" s="126" t="s">
        <v>341</v>
      </c>
      <c r="C21" s="99"/>
      <c r="D21" s="98" t="s">
        <v>300</v>
      </c>
      <c r="E21" s="100"/>
      <c r="F21" s="362"/>
    </row>
    <row r="22" spans="1:6" ht="12.75" customHeight="1">
      <c r="A22" s="93" t="s">
        <v>298</v>
      </c>
      <c r="B22" s="126" t="s">
        <v>342</v>
      </c>
      <c r="C22" s="99"/>
      <c r="D22" s="113" t="s">
        <v>303</v>
      </c>
      <c r="E22" s="100"/>
      <c r="F22" s="362"/>
    </row>
    <row r="23" spans="1:6" ht="12.75" customHeight="1">
      <c r="A23" s="97" t="s">
        <v>301</v>
      </c>
      <c r="B23" s="127" t="s">
        <v>343</v>
      </c>
      <c r="C23" s="99"/>
      <c r="D23" s="98" t="s">
        <v>344</v>
      </c>
      <c r="E23" s="100"/>
      <c r="F23" s="362"/>
    </row>
    <row r="24" spans="1:6" ht="12.75" customHeight="1">
      <c r="A24" s="93" t="s">
        <v>304</v>
      </c>
      <c r="B24" s="128" t="s">
        <v>345</v>
      </c>
      <c r="C24" s="116">
        <f>+C25+C26+C27+C28+C29</f>
        <v>0</v>
      </c>
      <c r="D24" s="94" t="s">
        <v>346</v>
      </c>
      <c r="E24" s="100"/>
      <c r="F24" s="362"/>
    </row>
    <row r="25" spans="1:6" ht="12.75" customHeight="1">
      <c r="A25" s="97" t="s">
        <v>307</v>
      </c>
      <c r="B25" s="127" t="s">
        <v>347</v>
      </c>
      <c r="C25" s="99"/>
      <c r="D25" s="94" t="s">
        <v>249</v>
      </c>
      <c r="E25" s="100"/>
      <c r="F25" s="362"/>
    </row>
    <row r="26" spans="1:6" ht="12.75" customHeight="1">
      <c r="A26" s="93" t="s">
        <v>309</v>
      </c>
      <c r="B26" s="127" t="s">
        <v>348</v>
      </c>
      <c r="C26" s="99"/>
      <c r="D26" s="129"/>
      <c r="E26" s="100"/>
      <c r="F26" s="362"/>
    </row>
    <row r="27" spans="1:6" ht="12.75" customHeight="1">
      <c r="A27" s="97" t="s">
        <v>311</v>
      </c>
      <c r="B27" s="126" t="s">
        <v>349</v>
      </c>
      <c r="C27" s="99"/>
      <c r="D27" s="129"/>
      <c r="E27" s="100"/>
      <c r="F27" s="362"/>
    </row>
    <row r="28" spans="1:6" ht="12.75" customHeight="1">
      <c r="A28" s="93" t="s">
        <v>312</v>
      </c>
      <c r="B28" s="130" t="s">
        <v>350</v>
      </c>
      <c r="C28" s="99"/>
      <c r="D28" s="103"/>
      <c r="E28" s="100"/>
      <c r="F28" s="362"/>
    </row>
    <row r="29" spans="1:6" ht="12.75" customHeight="1">
      <c r="A29" s="97" t="s">
        <v>314</v>
      </c>
      <c r="B29" s="131" t="s">
        <v>351</v>
      </c>
      <c r="C29" s="99"/>
      <c r="D29" s="129"/>
      <c r="E29" s="100"/>
      <c r="F29" s="362"/>
    </row>
    <row r="30" spans="1:6" ht="21.75" customHeight="1">
      <c r="A30" s="108" t="s">
        <v>317</v>
      </c>
      <c r="B30" s="109" t="s">
        <v>352</v>
      </c>
      <c r="C30" s="110">
        <f>+C18+C24</f>
        <v>0</v>
      </c>
      <c r="D30" s="109" t="s">
        <v>353</v>
      </c>
      <c r="E30" s="111">
        <f>SUM(E18:E29)</f>
        <v>16537</v>
      </c>
      <c r="F30" s="362"/>
    </row>
    <row r="31" spans="1:6" ht="12.75">
      <c r="A31" s="108" t="s">
        <v>320</v>
      </c>
      <c r="B31" s="119" t="s">
        <v>354</v>
      </c>
      <c r="C31" s="120">
        <f>+C17+C30</f>
        <v>24092</v>
      </c>
      <c r="D31" s="119" t="s">
        <v>355</v>
      </c>
      <c r="E31" s="120">
        <f>+E17+E30</f>
        <v>24092</v>
      </c>
      <c r="F31" s="362"/>
    </row>
    <row r="32" spans="1:6" ht="12.75">
      <c r="A32" s="108" t="s">
        <v>323</v>
      </c>
      <c r="B32" s="119" t="s">
        <v>321</v>
      </c>
      <c r="C32" s="120" t="str">
        <f>IF(C17-E17&lt;0,E17-C17,"-")</f>
        <v>-</v>
      </c>
      <c r="D32" s="119" t="s">
        <v>322</v>
      </c>
      <c r="E32" s="120">
        <f>IF(C17-E17&gt;0,C17-E17,"-")</f>
        <v>16537</v>
      </c>
      <c r="F32" s="362"/>
    </row>
    <row r="33" spans="1:6" ht="12.75">
      <c r="A33" s="108" t="s">
        <v>356</v>
      </c>
      <c r="B33" s="119" t="s">
        <v>324</v>
      </c>
      <c r="C33" s="120" t="str">
        <f>IF(C17+C30-E26&lt;0,E26-(C17+C30),"-")</f>
        <v>-</v>
      </c>
      <c r="D33" s="119" t="s">
        <v>325</v>
      </c>
      <c r="E33" s="120">
        <f>IF(C17+C30-E26&gt;0,C17+C30-E26,"-")</f>
        <v>24092</v>
      </c>
      <c r="F33" s="362"/>
    </row>
  </sheetData>
  <sheetProtection/>
  <mergeCells count="5">
    <mergeCell ref="B1:E1"/>
    <mergeCell ref="F1:F33"/>
    <mergeCell ref="A3:A4"/>
    <mergeCell ref="B3:C3"/>
    <mergeCell ref="D3:E3"/>
  </mergeCells>
  <printOptions horizontalCentered="1"/>
  <pageMargins left="0.7875" right="0.7875" top="0.49027777777777776" bottom="0.7902777777777777" header="0.5118055555555555" footer="0.5118055555555555"/>
  <pageSetup horizontalDpi="300" verticalDpi="3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="120" zoomScaleNormal="120" zoomScalePageLayoutView="0" workbookViewId="0" topLeftCell="A1">
      <selection activeCell="C3" sqref="C3:E3"/>
    </sheetView>
  </sheetViews>
  <sheetFormatPr defaultColWidth="9.00390625" defaultRowHeight="12.75"/>
  <cols>
    <col min="1" max="1" width="5.625" style="132" customWidth="1"/>
    <col min="2" max="2" width="35.625" style="132" customWidth="1"/>
    <col min="3" max="6" width="14.00390625" style="132" customWidth="1"/>
    <col min="7" max="16384" width="9.375" style="132" customWidth="1"/>
  </cols>
  <sheetData>
    <row r="1" spans="1:6" ht="33" customHeight="1">
      <c r="A1" s="365" t="s">
        <v>492</v>
      </c>
      <c r="B1" s="365"/>
      <c r="C1" s="365"/>
      <c r="D1" s="365"/>
      <c r="E1" s="365"/>
      <c r="F1" s="365"/>
    </row>
    <row r="2" spans="1:7" ht="15.75" customHeight="1">
      <c r="A2" s="133"/>
      <c r="B2" s="133"/>
      <c r="C2" s="366"/>
      <c r="D2" s="366"/>
      <c r="E2" s="367" t="s">
        <v>357</v>
      </c>
      <c r="F2" s="367"/>
      <c r="G2" s="134"/>
    </row>
    <row r="3" spans="1:6" ht="63" customHeight="1">
      <c r="A3" s="368" t="s">
        <v>358</v>
      </c>
      <c r="B3" s="369" t="s">
        <v>359</v>
      </c>
      <c r="C3" s="370" t="s">
        <v>360</v>
      </c>
      <c r="D3" s="370"/>
      <c r="E3" s="370"/>
      <c r="F3" s="371" t="s">
        <v>361</v>
      </c>
    </row>
    <row r="4" spans="1:6" ht="15">
      <c r="A4" s="368"/>
      <c r="B4" s="369"/>
      <c r="C4" s="135" t="e">
        <f>+LEFT(#REF!,4)+1</f>
        <v>#REF!</v>
      </c>
      <c r="D4" s="135" t="e">
        <f>+C4+1</f>
        <v>#REF!</v>
      </c>
      <c r="E4" s="135" t="e">
        <f>+D4+1</f>
        <v>#REF!</v>
      </c>
      <c r="F4" s="371"/>
    </row>
    <row r="5" spans="1:6" ht="15">
      <c r="A5" s="136" t="s">
        <v>5</v>
      </c>
      <c r="B5" s="137" t="s">
        <v>6</v>
      </c>
      <c r="C5" s="137" t="s">
        <v>7</v>
      </c>
      <c r="D5" s="137" t="s">
        <v>274</v>
      </c>
      <c r="E5" s="137" t="s">
        <v>275</v>
      </c>
      <c r="F5" s="138" t="s">
        <v>362</v>
      </c>
    </row>
    <row r="6" spans="1:6" ht="15">
      <c r="A6" s="139" t="s">
        <v>8</v>
      </c>
      <c r="B6" s="140"/>
      <c r="C6" s="141"/>
      <c r="D6" s="141"/>
      <c r="E6" s="141"/>
      <c r="F6" s="142">
        <f>SUM(C6:E6)</f>
        <v>0</v>
      </c>
    </row>
    <row r="7" spans="1:6" ht="15">
      <c r="A7" s="143" t="s">
        <v>22</v>
      </c>
      <c r="B7" s="144"/>
      <c r="C7" s="145"/>
      <c r="D7" s="145"/>
      <c r="E7" s="145"/>
      <c r="F7" s="146">
        <f>SUM(C7:E7)</f>
        <v>0</v>
      </c>
    </row>
    <row r="8" spans="1:6" ht="15">
      <c r="A8" s="143" t="s">
        <v>36</v>
      </c>
      <c r="B8" s="144"/>
      <c r="C8" s="145"/>
      <c r="D8" s="145"/>
      <c r="E8" s="145"/>
      <c r="F8" s="146">
        <f>SUM(C8:E8)</f>
        <v>0</v>
      </c>
    </row>
    <row r="9" spans="1:6" ht="15">
      <c r="A9" s="143" t="s">
        <v>233</v>
      </c>
      <c r="B9" s="144"/>
      <c r="C9" s="145"/>
      <c r="D9" s="145"/>
      <c r="E9" s="145"/>
      <c r="F9" s="146">
        <f>SUM(C9:E9)</f>
        <v>0</v>
      </c>
    </row>
    <row r="10" spans="1:6" ht="15">
      <c r="A10" s="147" t="s">
        <v>66</v>
      </c>
      <c r="B10" s="148"/>
      <c r="C10" s="149"/>
      <c r="D10" s="149"/>
      <c r="E10" s="149"/>
      <c r="F10" s="146">
        <f>SUM(C10:E10)</f>
        <v>0</v>
      </c>
    </row>
    <row r="11" spans="1:6" s="154" customFormat="1" ht="14.25">
      <c r="A11" s="150" t="s">
        <v>90</v>
      </c>
      <c r="B11" s="151" t="s">
        <v>363</v>
      </c>
      <c r="C11" s="152">
        <f>SUM(C6:C10)</f>
        <v>0</v>
      </c>
      <c r="D11" s="152">
        <f>SUM(D6:D10)</f>
        <v>0</v>
      </c>
      <c r="E11" s="152">
        <f>SUM(E6:E10)</f>
        <v>0</v>
      </c>
      <c r="F11" s="153">
        <f>SUM(F6:F10)</f>
        <v>0</v>
      </c>
    </row>
  </sheetData>
  <sheetProtection/>
  <mergeCells count="7">
    <mergeCell ref="A1:F1"/>
    <mergeCell ref="C2:D2"/>
    <mergeCell ref="E2:F2"/>
    <mergeCell ref="A3:A4"/>
    <mergeCell ref="B3:B4"/>
    <mergeCell ref="C3:E3"/>
    <mergeCell ref="F3:F4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 r:id="rId1"/>
  <headerFooter alignWithMargins="0">
    <oddHeader>&amp;R&amp;"Times New Roman CE,Félkövér dőlt"&amp;11 3. melléklet a 2/2015. (II.16.)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zoomScale="120" zoomScaleNormal="120" zoomScalePageLayoutView="0" workbookViewId="0" topLeftCell="A1">
      <selection activeCell="B13" sqref="B13"/>
    </sheetView>
  </sheetViews>
  <sheetFormatPr defaultColWidth="9.00390625" defaultRowHeight="12.75"/>
  <cols>
    <col min="1" max="1" width="5.625" style="132" customWidth="1"/>
    <col min="2" max="2" width="68.625" style="132" customWidth="1"/>
    <col min="3" max="3" width="19.50390625" style="132" customWidth="1"/>
    <col min="4" max="16384" width="9.375" style="132" customWidth="1"/>
  </cols>
  <sheetData>
    <row r="1" spans="1:3" ht="33" customHeight="1">
      <c r="A1" s="365" t="s">
        <v>488</v>
      </c>
      <c r="B1" s="365"/>
      <c r="C1" s="365"/>
    </row>
    <row r="2" spans="1:4" ht="15.75" customHeight="1">
      <c r="A2" s="133"/>
      <c r="B2" s="133"/>
      <c r="C2" s="155" t="s">
        <v>357</v>
      </c>
      <c r="D2" s="134"/>
    </row>
    <row r="3" spans="1:3" ht="26.25" customHeight="1">
      <c r="A3" s="156" t="s">
        <v>358</v>
      </c>
      <c r="B3" s="157" t="s">
        <v>364</v>
      </c>
      <c r="C3" s="158" t="e">
        <f>+'1.1.sz.mell.'!C3</f>
        <v>#REF!</v>
      </c>
    </row>
    <row r="4" spans="1:3" ht="15">
      <c r="A4" s="159" t="s">
        <v>5</v>
      </c>
      <c r="B4" s="160" t="s">
        <v>6</v>
      </c>
      <c r="C4" s="161" t="s">
        <v>7</v>
      </c>
    </row>
    <row r="5" spans="1:3" ht="15">
      <c r="A5" s="162" t="s">
        <v>8</v>
      </c>
      <c r="B5" s="163" t="s">
        <v>365</v>
      </c>
      <c r="C5" s="164">
        <v>2862</v>
      </c>
    </row>
    <row r="6" spans="1:3" ht="24.75">
      <c r="A6" s="165" t="s">
        <v>22</v>
      </c>
      <c r="B6" s="166" t="s">
        <v>366</v>
      </c>
      <c r="C6" s="167">
        <v>250</v>
      </c>
    </row>
    <row r="7" spans="1:3" ht="15">
      <c r="A7" s="165" t="s">
        <v>36</v>
      </c>
      <c r="B7" s="168" t="s">
        <v>367</v>
      </c>
      <c r="C7" s="167"/>
    </row>
    <row r="8" spans="1:3" ht="24.75">
      <c r="A8" s="165" t="s">
        <v>233</v>
      </c>
      <c r="B8" s="168" t="s">
        <v>368</v>
      </c>
      <c r="C8" s="167"/>
    </row>
    <row r="9" spans="1:3" ht="15">
      <c r="A9" s="169" t="s">
        <v>66</v>
      </c>
      <c r="B9" s="168" t="s">
        <v>369</v>
      </c>
      <c r="C9" s="170">
        <v>50</v>
      </c>
    </row>
    <row r="10" spans="1:3" ht="15">
      <c r="A10" s="165" t="s">
        <v>90</v>
      </c>
      <c r="B10" s="171" t="s">
        <v>370</v>
      </c>
      <c r="C10" s="167"/>
    </row>
    <row r="11" spans="1:3" ht="15">
      <c r="A11" s="372" t="s">
        <v>371</v>
      </c>
      <c r="B11" s="372"/>
      <c r="C11" s="172">
        <f>SUM(C5:C10)</f>
        <v>3162</v>
      </c>
    </row>
    <row r="12" spans="1:3" ht="23.25" customHeight="1">
      <c r="A12" s="373" t="s">
        <v>372</v>
      </c>
      <c r="B12" s="373"/>
      <c r="C12" s="373"/>
    </row>
  </sheetData>
  <sheetProtection/>
  <mergeCells count="3">
    <mergeCell ref="A1:C1"/>
    <mergeCell ref="A11:B11"/>
    <mergeCell ref="A12:C12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 r:id="rId1"/>
  <headerFooter alignWithMargins="0">
    <oddHeader>&amp;R&amp;"Times New Roman CE,Félkövér dőlt"&amp;11 4. melléklet a 2/2015. (II.16.)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8"/>
  <sheetViews>
    <sheetView zoomScale="120" zoomScaleNormal="120" zoomScalePageLayoutView="0" workbookViewId="0" topLeftCell="A1">
      <selection activeCell="B13" sqref="B13"/>
    </sheetView>
  </sheetViews>
  <sheetFormatPr defaultColWidth="9.00390625" defaultRowHeight="12.75"/>
  <cols>
    <col min="1" max="1" width="5.625" style="132" customWidth="1"/>
    <col min="2" max="2" width="66.875" style="132" customWidth="1"/>
    <col min="3" max="3" width="27.00390625" style="132" customWidth="1"/>
    <col min="4" max="16384" width="9.375" style="132" customWidth="1"/>
  </cols>
  <sheetData>
    <row r="1" spans="1:3" ht="33" customHeight="1">
      <c r="A1" s="365" t="s">
        <v>489</v>
      </c>
      <c r="B1" s="365"/>
      <c r="C1" s="365"/>
    </row>
    <row r="2" spans="1:4" ht="15.75" customHeight="1">
      <c r="A2" s="133"/>
      <c r="B2" s="133"/>
      <c r="C2" s="155" t="s">
        <v>357</v>
      </c>
      <c r="D2" s="134"/>
    </row>
    <row r="3" spans="1:3" ht="26.25" customHeight="1">
      <c r="A3" s="156" t="s">
        <v>358</v>
      </c>
      <c r="B3" s="157" t="s">
        <v>373</v>
      </c>
      <c r="C3" s="158" t="s">
        <v>374</v>
      </c>
    </row>
    <row r="4" spans="1:3" ht="15">
      <c r="A4" s="159" t="s">
        <v>5</v>
      </c>
      <c r="B4" s="160" t="s">
        <v>6</v>
      </c>
      <c r="C4" s="161" t="s">
        <v>7</v>
      </c>
    </row>
    <row r="5" spans="1:3" ht="15">
      <c r="A5" s="162" t="s">
        <v>8</v>
      </c>
      <c r="B5" s="173"/>
      <c r="C5" s="174"/>
    </row>
    <row r="6" spans="1:3" ht="15">
      <c r="A6" s="165" t="s">
        <v>22</v>
      </c>
      <c r="B6" s="175"/>
      <c r="C6" s="176"/>
    </row>
    <row r="7" spans="1:3" ht="15">
      <c r="A7" s="169" t="s">
        <v>36</v>
      </c>
      <c r="B7" s="177"/>
      <c r="C7" s="178"/>
    </row>
    <row r="8" spans="1:3" s="154" customFormat="1" ht="17.25" customHeight="1">
      <c r="A8" s="179" t="s">
        <v>233</v>
      </c>
      <c r="B8" s="180" t="s">
        <v>375</v>
      </c>
      <c r="C8" s="172">
        <f>SUM(C5:C7)</f>
        <v>0</v>
      </c>
    </row>
  </sheetData>
  <sheetProtection/>
  <mergeCells count="1">
    <mergeCell ref="A1:C1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 r:id="rId1"/>
  <headerFooter alignWithMargins="0">
    <oddHeader>&amp;R&amp;"Times New Roman CE,Félkövér dőlt"&amp;11 5. melléklet a 2/2015. (II.16.)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Oszlár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Anikó</dc:creator>
  <cp:keywords/>
  <dc:description/>
  <cp:lastModifiedBy>Önkormányzat Oszlár</cp:lastModifiedBy>
  <cp:lastPrinted>2015-03-05T14:21:17Z</cp:lastPrinted>
  <dcterms:created xsi:type="dcterms:W3CDTF">2015-02-09T09:18:24Z</dcterms:created>
  <dcterms:modified xsi:type="dcterms:W3CDTF">2015-03-05T14:21:49Z</dcterms:modified>
  <cp:category/>
  <cp:version/>
  <cp:contentType/>
  <cp:contentStatus/>
</cp:coreProperties>
</file>