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2.mell.Bev." sheetId="1" r:id="rId1"/>
  </sheets>
  <definedNames>
    <definedName name="_xlnm.Print_Area" localSheetId="0">'2.mell.Bev.'!$A$1:$U$56</definedName>
  </definedNames>
  <calcPr calcId="144525"/>
</workbook>
</file>

<file path=xl/calcChain.xml><?xml version="1.0" encoding="utf-8"?>
<calcChain xmlns="http://schemas.openxmlformats.org/spreadsheetml/2006/main">
  <c r="U53" i="1" l="1"/>
  <c r="T53" i="1"/>
  <c r="S53" i="1"/>
  <c r="R53" i="1"/>
  <c r="Q53" i="1"/>
  <c r="U52" i="1"/>
  <c r="T52" i="1"/>
  <c r="S52" i="1"/>
  <c r="R52" i="1"/>
  <c r="Q52" i="1"/>
  <c r="U51" i="1"/>
  <c r="T51" i="1"/>
  <c r="S51" i="1"/>
  <c r="R51" i="1"/>
  <c r="Q51" i="1"/>
  <c r="U50" i="1"/>
  <c r="T50" i="1"/>
  <c r="S50" i="1"/>
  <c r="R50" i="1"/>
  <c r="Q50" i="1"/>
  <c r="U49" i="1"/>
  <c r="T49" i="1"/>
  <c r="S49" i="1"/>
  <c r="R49" i="1"/>
  <c r="L49" i="1"/>
  <c r="G49" i="1"/>
  <c r="Q49" i="1" s="1"/>
  <c r="B49" i="1"/>
  <c r="U48" i="1"/>
  <c r="T48" i="1"/>
  <c r="S48" i="1"/>
  <c r="R48" i="1"/>
  <c r="L48" i="1"/>
  <c r="G48" i="1"/>
  <c r="Q48" i="1" s="1"/>
  <c r="B48" i="1"/>
  <c r="R47" i="1"/>
  <c r="L47" i="1"/>
  <c r="G47" i="1"/>
  <c r="F47" i="1"/>
  <c r="U47" i="1" s="1"/>
  <c r="E47" i="1"/>
  <c r="T47" i="1" s="1"/>
  <c r="D47" i="1"/>
  <c r="C47" i="1"/>
  <c r="B47" i="1"/>
  <c r="Q47" i="1" s="1"/>
  <c r="U46" i="1"/>
  <c r="U45" i="1"/>
  <c r="T45" i="1"/>
  <c r="S45" i="1"/>
  <c r="R45" i="1"/>
  <c r="Q45" i="1"/>
  <c r="U44" i="1"/>
  <c r="T44" i="1"/>
  <c r="R44" i="1"/>
  <c r="Q44" i="1"/>
  <c r="U43" i="1"/>
  <c r="T43" i="1"/>
  <c r="S43" i="1"/>
  <c r="R43" i="1"/>
  <c r="L43" i="1"/>
  <c r="G43" i="1"/>
  <c r="B43" i="1"/>
  <c r="Q43" i="1" s="1"/>
  <c r="U42" i="1"/>
  <c r="T42" i="1"/>
  <c r="S42" i="1"/>
  <c r="R42" i="1"/>
  <c r="Q42" i="1"/>
  <c r="U41" i="1"/>
  <c r="T41" i="1"/>
  <c r="S41" i="1"/>
  <c r="R41" i="1"/>
  <c r="Q41" i="1"/>
  <c r="U40" i="1"/>
  <c r="T40" i="1"/>
  <c r="S40" i="1"/>
  <c r="R40" i="1"/>
  <c r="Q40" i="1"/>
  <c r="U39" i="1"/>
  <c r="T39" i="1"/>
  <c r="S39" i="1"/>
  <c r="R39" i="1"/>
  <c r="L39" i="1"/>
  <c r="G39" i="1"/>
  <c r="Q39" i="1" s="1"/>
  <c r="B39" i="1"/>
  <c r="U38" i="1"/>
  <c r="T38" i="1"/>
  <c r="S38" i="1"/>
  <c r="R38" i="1"/>
  <c r="Q38" i="1"/>
  <c r="L37" i="1"/>
  <c r="L54" i="1" s="1"/>
  <c r="G37" i="1"/>
  <c r="G54" i="1" s="1"/>
  <c r="F37" i="1"/>
  <c r="F54" i="1" s="1"/>
  <c r="U54" i="1" s="1"/>
  <c r="E37" i="1"/>
  <c r="E54" i="1" s="1"/>
  <c r="T54" i="1" s="1"/>
  <c r="D37" i="1"/>
  <c r="D54" i="1" s="1"/>
  <c r="S54" i="1" s="1"/>
  <c r="C37" i="1"/>
  <c r="C54" i="1" s="1"/>
  <c r="R54" i="1" s="1"/>
  <c r="B37" i="1"/>
  <c r="B54" i="1" s="1"/>
  <c r="Q54" i="1" s="1"/>
  <c r="U33" i="1"/>
  <c r="L33" i="1"/>
  <c r="I33" i="1"/>
  <c r="S33" i="1" s="1"/>
  <c r="H33" i="1"/>
  <c r="G33" i="1"/>
  <c r="Q33" i="1" s="1"/>
  <c r="F33" i="1"/>
  <c r="E33" i="1"/>
  <c r="T33" i="1" s="1"/>
  <c r="D33" i="1"/>
  <c r="C33" i="1"/>
  <c r="R33" i="1" s="1"/>
  <c r="B33" i="1"/>
  <c r="U32" i="1"/>
  <c r="T32" i="1"/>
  <c r="S32" i="1"/>
  <c r="R32" i="1"/>
  <c r="Q32" i="1"/>
  <c r="K31" i="1"/>
  <c r="K56" i="1" s="1"/>
  <c r="J31" i="1"/>
  <c r="J56" i="1" s="1"/>
  <c r="I31" i="1"/>
  <c r="I56" i="1" s="1"/>
  <c r="H31" i="1"/>
  <c r="H56" i="1" s="1"/>
  <c r="U30" i="1"/>
  <c r="T30" i="1"/>
  <c r="S30" i="1"/>
  <c r="R30" i="1"/>
  <c r="Q30" i="1"/>
  <c r="U29" i="1"/>
  <c r="T29" i="1"/>
  <c r="S29" i="1"/>
  <c r="R29" i="1"/>
  <c r="Q29" i="1"/>
  <c r="T28" i="1"/>
  <c r="S28" i="1"/>
  <c r="R28" i="1"/>
  <c r="L28" i="1"/>
  <c r="G28" i="1"/>
  <c r="F28" i="1"/>
  <c r="U28" i="1" s="1"/>
  <c r="C28" i="1"/>
  <c r="B28" i="1"/>
  <c r="Q28" i="1" s="1"/>
  <c r="U27" i="1"/>
  <c r="T27" i="1"/>
  <c r="S27" i="1"/>
  <c r="R27" i="1"/>
  <c r="Q27" i="1"/>
  <c r="S26" i="1"/>
  <c r="L26" i="1"/>
  <c r="G26" i="1"/>
  <c r="Q26" i="1" s="1"/>
  <c r="E26" i="1"/>
  <c r="T26" i="1" s="1"/>
  <c r="D26" i="1"/>
  <c r="C26" i="1"/>
  <c r="R26" i="1" s="1"/>
  <c r="B26" i="1"/>
  <c r="T25" i="1"/>
  <c r="F25" i="1"/>
  <c r="U25" i="1" s="1"/>
  <c r="U24" i="1"/>
  <c r="T24" i="1"/>
  <c r="S24" i="1"/>
  <c r="R24" i="1"/>
  <c r="Q24" i="1"/>
  <c r="U23" i="1"/>
  <c r="T23" i="1"/>
  <c r="S23" i="1"/>
  <c r="R23" i="1"/>
  <c r="Q23" i="1"/>
  <c r="T22" i="1"/>
  <c r="S22" i="1"/>
  <c r="R22" i="1"/>
  <c r="Q22" i="1"/>
  <c r="F22" i="1"/>
  <c r="F26" i="1" s="1"/>
  <c r="U26" i="1" s="1"/>
  <c r="U21" i="1"/>
  <c r="T21" i="1"/>
  <c r="S21" i="1"/>
  <c r="R21" i="1"/>
  <c r="Q21" i="1"/>
  <c r="U20" i="1"/>
  <c r="T20" i="1"/>
  <c r="S20" i="1"/>
  <c r="R20" i="1"/>
  <c r="Q20" i="1"/>
  <c r="U19" i="1"/>
  <c r="S19" i="1"/>
  <c r="R19" i="1"/>
  <c r="F19" i="1"/>
  <c r="E19" i="1"/>
  <c r="T19" i="1" s="1"/>
  <c r="D19" i="1"/>
  <c r="U18" i="1"/>
  <c r="T18" i="1"/>
  <c r="S18" i="1"/>
  <c r="R18" i="1"/>
  <c r="L18" i="1"/>
  <c r="L19" i="1" s="1"/>
  <c r="G18" i="1"/>
  <c r="G19" i="1" s="1"/>
  <c r="Q19" i="1" s="1"/>
  <c r="U17" i="1"/>
  <c r="T17" i="1"/>
  <c r="S17" i="1"/>
  <c r="R17" i="1"/>
  <c r="Q17" i="1"/>
  <c r="U16" i="1"/>
  <c r="T16" i="1"/>
  <c r="S16" i="1"/>
  <c r="R16" i="1"/>
  <c r="Q16" i="1"/>
  <c r="U15" i="1"/>
  <c r="T15" i="1"/>
  <c r="S15" i="1"/>
  <c r="R15" i="1"/>
  <c r="Q15" i="1"/>
  <c r="U14" i="1"/>
  <c r="T14" i="1"/>
  <c r="S14" i="1"/>
  <c r="R14" i="1"/>
  <c r="Q14" i="1"/>
  <c r="U13" i="1"/>
  <c r="T13" i="1"/>
  <c r="S13" i="1"/>
  <c r="R13" i="1"/>
  <c r="Q13" i="1"/>
  <c r="U12" i="1"/>
  <c r="T12" i="1"/>
  <c r="S12" i="1"/>
  <c r="R12" i="1"/>
  <c r="Q12" i="1"/>
  <c r="T10" i="1"/>
  <c r="S10" i="1"/>
  <c r="R10" i="1"/>
  <c r="Q10" i="1"/>
  <c r="F10" i="1"/>
  <c r="U10" i="1" s="1"/>
  <c r="T9" i="1"/>
  <c r="R9" i="1"/>
  <c r="L9" i="1"/>
  <c r="L11" i="1" s="1"/>
  <c r="L4" i="1" s="1"/>
  <c r="L31" i="1" s="1"/>
  <c r="L56" i="1" s="1"/>
  <c r="G9" i="1"/>
  <c r="G11" i="1" s="1"/>
  <c r="F9" i="1"/>
  <c r="F11" i="1" s="1"/>
  <c r="E9" i="1"/>
  <c r="E11" i="1" s="1"/>
  <c r="D9" i="1"/>
  <c r="D11" i="1" s="1"/>
  <c r="C9" i="1"/>
  <c r="C11" i="1" s="1"/>
  <c r="B9" i="1"/>
  <c r="B11" i="1" s="1"/>
  <c r="U8" i="1"/>
  <c r="T8" i="1"/>
  <c r="S8" i="1"/>
  <c r="R8" i="1"/>
  <c r="Q8" i="1"/>
  <c r="U7" i="1"/>
  <c r="T7" i="1"/>
  <c r="S7" i="1"/>
  <c r="R7" i="1"/>
  <c r="Q7" i="1"/>
  <c r="U6" i="1"/>
  <c r="T6" i="1"/>
  <c r="S6" i="1"/>
  <c r="R6" i="1"/>
  <c r="Q6" i="1"/>
  <c r="U5" i="1"/>
  <c r="T5" i="1"/>
  <c r="S5" i="1"/>
  <c r="R5" i="1"/>
  <c r="Q5" i="1"/>
  <c r="Q11" i="1" l="1"/>
  <c r="B4" i="1"/>
  <c r="D4" i="1"/>
  <c r="S11" i="1"/>
  <c r="U11" i="1"/>
  <c r="F4" i="1"/>
  <c r="R11" i="1"/>
  <c r="C4" i="1"/>
  <c r="T11" i="1"/>
  <c r="E4" i="1"/>
  <c r="G4" i="1"/>
  <c r="G31" i="1" s="1"/>
  <c r="G56" i="1" s="1"/>
  <c r="Q9" i="1"/>
  <c r="S9" i="1"/>
  <c r="U9" i="1"/>
  <c r="R37" i="1"/>
  <c r="U37" i="1"/>
  <c r="Q18" i="1"/>
  <c r="Q37" i="1"/>
  <c r="T37" i="1"/>
  <c r="T4" i="1" l="1"/>
  <c r="E31" i="1"/>
  <c r="R4" i="1"/>
  <c r="C31" i="1"/>
  <c r="F31" i="1"/>
  <c r="U4" i="1"/>
  <c r="B31" i="1"/>
  <c r="Q4" i="1"/>
  <c r="D31" i="1"/>
  <c r="S4" i="1"/>
  <c r="D56" i="1" l="1"/>
  <c r="S56" i="1" s="1"/>
  <c r="S31" i="1"/>
  <c r="B56" i="1"/>
  <c r="Q31" i="1"/>
  <c r="Q56" i="1" s="1"/>
  <c r="C56" i="1"/>
  <c r="R56" i="1" s="1"/>
  <c r="R31" i="1"/>
  <c r="E56" i="1"/>
  <c r="T56" i="1" s="1"/>
  <c r="T31" i="1"/>
  <c r="F56" i="1"/>
  <c r="U56" i="1" s="1"/>
  <c r="U31" i="1"/>
</calcChain>
</file>

<file path=xl/sharedStrings.xml><?xml version="1.0" encoding="utf-8"?>
<sst xmlns="http://schemas.openxmlformats.org/spreadsheetml/2006/main" count="96" uniqueCount="62">
  <si>
    <t>2/a</t>
  </si>
  <si>
    <t>ÖNKORMÁNYZAT Dad</t>
  </si>
  <si>
    <t>2014. évi bevételi előirányzat</t>
  </si>
  <si>
    <t>Kötelező feladatok</t>
  </si>
  <si>
    <t>Kötelező feladatok módosított</t>
  </si>
  <si>
    <t>Kötelező feladatok módosított szept</t>
  </si>
  <si>
    <t>Kötelező feladatok módosított dec.</t>
  </si>
  <si>
    <t>Önként vállalt feladatok</t>
  </si>
  <si>
    <t>Önként vállalt feladatok módosított</t>
  </si>
  <si>
    <t>Önként vállalt feladatok szept</t>
  </si>
  <si>
    <t>Önként vállalt feladatok dec.</t>
  </si>
  <si>
    <t xml:space="preserve">Állami (államigaz-gatási) feladatok </t>
  </si>
  <si>
    <t>Állami (államigaz-gatási) feladatok módosított</t>
  </si>
  <si>
    <t>Állami (államigaz-gatási) feladatok szept.</t>
  </si>
  <si>
    <t>Állami (államigaz-gatási) feladatok dec.</t>
  </si>
  <si>
    <t>Állami (államigazgatási) feladatok</t>
  </si>
  <si>
    <t>Összesen</t>
  </si>
  <si>
    <t>Összesen módosított</t>
  </si>
  <si>
    <t>Összesen módosított szeptember</t>
  </si>
  <si>
    <t>Összesen módosított december</t>
  </si>
  <si>
    <t>I. Működési bevételek előirányzat-csoport</t>
  </si>
  <si>
    <t>Helyi önkormányzatok működésének általános támogatása</t>
  </si>
  <si>
    <t>Települési önkormányzatok egyes köznevelési feladatainak támogatása (óvoda)</t>
  </si>
  <si>
    <t>Települési önkormányzatok szociális és gyermekjóléti  feladatainak támogatása</t>
  </si>
  <si>
    <t>Települési önkormányzatok kulturális feladatainak támogatása</t>
  </si>
  <si>
    <t xml:space="preserve">Önkormányzatok működési támogatásai </t>
  </si>
  <si>
    <t xml:space="preserve">Egyéb működési célú támogatások bevételei államháztartáson belülről </t>
  </si>
  <si>
    <t xml:space="preserve">Működési célú támogatások államháztartáson belülről </t>
  </si>
  <si>
    <t xml:space="preserve">Felhalmozási célú támogatások államháztartáson belülről </t>
  </si>
  <si>
    <t xml:space="preserve">Jövedelemadók </t>
  </si>
  <si>
    <t>Értékesítési és forgalmi adók  (a) az általános forgalmi adó,iparűzési adó)</t>
  </si>
  <si>
    <t>Kommunális adó</t>
  </si>
  <si>
    <t>Gépjárműadók</t>
  </si>
  <si>
    <t>Talajterhelési díj</t>
  </si>
  <si>
    <t xml:space="preserve">Termékek és szolgáltatások adói </t>
  </si>
  <si>
    <t xml:space="preserve">Közhatalmi bevételek </t>
  </si>
  <si>
    <t>Egyéb közhat. Bevétel</t>
  </si>
  <si>
    <t>Tulajdonosi bevételek  bérbeadás</t>
  </si>
  <si>
    <t>Ellátási díjak</t>
  </si>
  <si>
    <t>Kamatbevétel</t>
  </si>
  <si>
    <t>Szolg. Ellenértéke</t>
  </si>
  <si>
    <t>Egyéb bevétel</t>
  </si>
  <si>
    <t xml:space="preserve">Egyéb működési bevételek </t>
  </si>
  <si>
    <t>II. Felhalmozási bevételek előirányzat-csoport</t>
  </si>
  <si>
    <t>III. Átvett pénzeszközök</t>
  </si>
  <si>
    <t>Működési célú átvett pénzeszközök</t>
  </si>
  <si>
    <t>Felhalmozási célú átvett pénzeszközök</t>
  </si>
  <si>
    <t>Önkormányzati költségvetési bevételek összesen</t>
  </si>
  <si>
    <t>Intézményeknek nyújtott támogatás miatti korrekció:</t>
  </si>
  <si>
    <t>Korrekciók összesen:</t>
  </si>
  <si>
    <t>2/b</t>
  </si>
  <si>
    <t>Dadi Nefelejcs Óvoda Bevételei</t>
  </si>
  <si>
    <t>Kötelező feladatok módosított dec</t>
  </si>
  <si>
    <t>Kiszámlázott általános forgalmi adó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</si>
  <si>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</si>
  <si>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</si>
  <si>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</si>
  <si>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Előző évi működési célú pénzmaradvány igénybevétele</t>
  </si>
  <si>
    <t>Irányító szervi támogatás</t>
  </si>
  <si>
    <t>Óvoda költségvetési bevételei összesen:</t>
  </si>
  <si>
    <t>Önkormányzat tárgyévi bevételei egységesen összesen:</t>
  </si>
  <si>
    <t>-2-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</si>
</sst>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\-??\ _F_t_-;_-@_-"/>
    <numFmt numFmtId="165" formatCode="_-* #,##0\ _F_t_-;\-* #,##0\ _F_t_-;_-* \-??\ _F_t_-;_-@_-"/>
  </numFmts>
  <fonts count="9" x14ac:knownFonts="1"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AD9B6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0" xfId="2" applyFont="1" applyBorder="1" applyAlignment="1">
      <alignment wrapText="1"/>
    </xf>
    <xf numFmtId="3" fontId="3" fillId="0" borderId="0" xfId="2" applyNumberFormat="1" applyFont="1" applyFill="1" applyBorder="1"/>
    <xf numFmtId="0" fontId="3" fillId="0" borderId="0" xfId="2" applyFont="1" applyFill="1" applyBorder="1"/>
    <xf numFmtId="0" fontId="2" fillId="0" borderId="0" xfId="2" applyFont="1" applyFill="1" applyBorder="1"/>
    <xf numFmtId="0" fontId="3" fillId="0" borderId="0" xfId="2" applyFont="1" applyBorder="1"/>
    <xf numFmtId="0" fontId="4" fillId="0" borderId="1" xfId="2" applyFont="1" applyBorder="1" applyAlignment="1">
      <alignment horizontal="center" vertical="center" wrapText="1"/>
    </xf>
    <xf numFmtId="165" fontId="4" fillId="0" borderId="2" xfId="1" applyNumberFormat="1" applyFont="1" applyFill="1" applyBorder="1" applyAlignment="1" applyProtection="1">
      <alignment horizontal="center" vertical="center" wrapText="1"/>
    </xf>
    <xf numFmtId="165" fontId="4" fillId="0" borderId="3" xfId="1" applyNumberFormat="1" applyFont="1" applyFill="1" applyBorder="1" applyAlignment="1" applyProtection="1">
      <alignment horizontal="center" vertical="center" wrapText="1"/>
    </xf>
    <xf numFmtId="0" fontId="2" fillId="0" borderId="4" xfId="2" applyFont="1" applyFill="1" applyBorder="1"/>
    <xf numFmtId="0" fontId="2" fillId="0" borderId="5" xfId="2" applyFont="1" applyFill="1" applyBorder="1"/>
    <xf numFmtId="0" fontId="3" fillId="0" borderId="0" xfId="2" applyFont="1"/>
    <xf numFmtId="0" fontId="4" fillId="0" borderId="6" xfId="2" applyFont="1" applyBorder="1" applyAlignment="1">
      <alignment horizontal="center" vertical="center" wrapText="1"/>
    </xf>
    <xf numFmtId="165" fontId="4" fillId="0" borderId="7" xfId="1" applyNumberFormat="1" applyFont="1" applyFill="1" applyBorder="1" applyAlignment="1" applyProtection="1">
      <alignment horizontal="center" vertical="center" wrapText="1"/>
    </xf>
    <xf numFmtId="165" fontId="4" fillId="2" borderId="2" xfId="1" applyNumberFormat="1" applyFont="1" applyFill="1" applyBorder="1" applyAlignment="1" applyProtection="1">
      <alignment horizontal="center" vertical="center" wrapText="1"/>
    </xf>
    <xf numFmtId="165" fontId="4" fillId="0" borderId="8" xfId="1" applyNumberFormat="1" applyFont="1" applyFill="1" applyBorder="1" applyAlignment="1" applyProtection="1">
      <alignment horizontal="center" vertical="center" wrapText="1"/>
    </xf>
    <xf numFmtId="3" fontId="5" fillId="0" borderId="9" xfId="2" applyNumberFormat="1" applyFont="1" applyBorder="1" applyAlignment="1">
      <alignment wrapText="1"/>
    </xf>
    <xf numFmtId="3" fontId="4" fillId="0" borderId="10" xfId="2" applyNumberFormat="1" applyFont="1" applyFill="1" applyBorder="1" applyAlignment="1">
      <alignment horizontal="left" vertical="center"/>
    </xf>
    <xf numFmtId="3" fontId="4" fillId="2" borderId="11" xfId="2" applyNumberFormat="1" applyFont="1" applyFill="1" applyBorder="1" applyAlignment="1">
      <alignment horizontal="left" vertical="center"/>
    </xf>
    <xf numFmtId="3" fontId="4" fillId="0" borderId="12" xfId="2" applyNumberFormat="1" applyFont="1" applyFill="1" applyBorder="1" applyAlignment="1">
      <alignment horizontal="left" vertical="center"/>
    </xf>
    <xf numFmtId="3" fontId="4" fillId="0" borderId="13" xfId="2" applyNumberFormat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vertical="center" wrapText="1"/>
    </xf>
    <xf numFmtId="3" fontId="2" fillId="0" borderId="15" xfId="0" applyNumberFormat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0" fontId="3" fillId="0" borderId="0" xfId="2" applyFont="1" applyAlignment="1">
      <alignment vertical="center" wrapText="1"/>
    </xf>
    <xf numFmtId="0" fontId="6" fillId="0" borderId="0" xfId="2" applyFont="1" applyAlignment="1">
      <alignment wrapText="1"/>
    </xf>
    <xf numFmtId="0" fontId="4" fillId="0" borderId="14" xfId="0" applyFont="1" applyFill="1" applyBorder="1" applyAlignment="1">
      <alignment vertical="center" wrapText="1"/>
    </xf>
    <xf numFmtId="3" fontId="4" fillId="0" borderId="15" xfId="0" applyNumberFormat="1" applyFont="1" applyFill="1" applyBorder="1" applyAlignment="1">
      <alignment vertical="center"/>
    </xf>
    <xf numFmtId="3" fontId="4" fillId="2" borderId="15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left" vertical="center"/>
    </xf>
    <xf numFmtId="3" fontId="4" fillId="0" borderId="16" xfId="0" applyNumberFormat="1" applyFont="1" applyFill="1" applyBorder="1" applyAlignment="1">
      <alignment horizontal="left" vertical="center"/>
    </xf>
    <xf numFmtId="3" fontId="4" fillId="0" borderId="17" xfId="0" applyNumberFormat="1" applyFont="1" applyFill="1" applyBorder="1" applyAlignment="1">
      <alignment horizontal="left" vertical="center"/>
    </xf>
    <xf numFmtId="3" fontId="2" fillId="0" borderId="18" xfId="0" applyNumberFormat="1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horizontal="left" vertical="center"/>
    </xf>
    <xf numFmtId="3" fontId="4" fillId="2" borderId="18" xfId="0" applyNumberFormat="1" applyFont="1" applyFill="1" applyBorder="1" applyAlignment="1">
      <alignment horizontal="left" vertical="center"/>
    </xf>
    <xf numFmtId="3" fontId="4" fillId="0" borderId="19" xfId="0" applyNumberFormat="1" applyFont="1" applyFill="1" applyBorder="1" applyAlignment="1">
      <alignment horizontal="left" vertical="center"/>
    </xf>
    <xf numFmtId="3" fontId="4" fillId="0" borderId="20" xfId="0" applyNumberFormat="1" applyFont="1" applyFill="1" applyBorder="1" applyAlignment="1">
      <alignment horizontal="left" vertical="center"/>
    </xf>
    <xf numFmtId="3" fontId="5" fillId="0" borderId="21" xfId="2" applyNumberFormat="1" applyFont="1" applyBorder="1" applyAlignment="1">
      <alignment wrapText="1"/>
    </xf>
    <xf numFmtId="3" fontId="4" fillId="0" borderId="22" xfId="2" applyNumberFormat="1" applyFont="1" applyFill="1" applyBorder="1" applyAlignment="1">
      <alignment horizontal="left" vertical="center"/>
    </xf>
    <xf numFmtId="3" fontId="4" fillId="2" borderId="15" xfId="2" applyNumberFormat="1" applyFont="1" applyFill="1" applyBorder="1" applyAlignment="1">
      <alignment horizontal="left" vertical="center"/>
    </xf>
    <xf numFmtId="3" fontId="4" fillId="0" borderId="16" xfId="2" applyNumberFormat="1" applyFont="1" applyFill="1" applyBorder="1" applyAlignment="1">
      <alignment horizontal="left" vertical="center"/>
    </xf>
    <xf numFmtId="3" fontId="4" fillId="0" borderId="23" xfId="2" applyNumberFormat="1" applyFont="1" applyFill="1" applyBorder="1" applyAlignment="1">
      <alignment horizontal="left" vertical="center"/>
    </xf>
    <xf numFmtId="0" fontId="3" fillId="0" borderId="0" xfId="2" applyFont="1" applyAlignment="1">
      <alignment vertical="center"/>
    </xf>
    <xf numFmtId="3" fontId="5" fillId="0" borderId="24" xfId="2" applyNumberFormat="1" applyFont="1" applyBorder="1" applyAlignment="1">
      <alignment wrapText="1"/>
    </xf>
    <xf numFmtId="3" fontId="2" fillId="0" borderId="22" xfId="2" applyNumberFormat="1" applyFont="1" applyFill="1" applyBorder="1" applyAlignment="1">
      <alignment vertical="center"/>
    </xf>
    <xf numFmtId="3" fontId="2" fillId="2" borderId="15" xfId="2" applyNumberFormat="1" applyFont="1" applyFill="1" applyBorder="1" applyAlignment="1">
      <alignment vertical="center"/>
    </xf>
    <xf numFmtId="3" fontId="2" fillId="0" borderId="16" xfId="2" applyNumberFormat="1" applyFont="1" applyFill="1" applyBorder="1" applyAlignment="1">
      <alignment vertical="center"/>
    </xf>
    <xf numFmtId="3" fontId="2" fillId="0" borderId="23" xfId="2" applyNumberFormat="1" applyFont="1" applyFill="1" applyBorder="1" applyAlignment="1">
      <alignment vertical="center"/>
    </xf>
    <xf numFmtId="0" fontId="4" fillId="0" borderId="25" xfId="0" applyFont="1" applyFill="1" applyBorder="1" applyAlignment="1">
      <alignment vertical="center" wrapText="1"/>
    </xf>
    <xf numFmtId="3" fontId="2" fillId="0" borderId="10" xfId="2" applyNumberFormat="1" applyFont="1" applyFill="1" applyBorder="1" applyAlignment="1">
      <alignment vertical="center"/>
    </xf>
    <xf numFmtId="3" fontId="2" fillId="2" borderId="1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2" fillId="0" borderId="13" xfId="2" applyNumberFormat="1" applyFont="1" applyFill="1" applyBorder="1" applyAlignment="1">
      <alignment vertical="center"/>
    </xf>
    <xf numFmtId="0" fontId="4" fillId="3" borderId="2" xfId="2" applyFont="1" applyFill="1" applyBorder="1" applyAlignment="1">
      <alignment horizontal="right" wrapText="1"/>
    </xf>
    <xf numFmtId="3" fontId="4" fillId="3" borderId="26" xfId="2" applyNumberFormat="1" applyFont="1" applyFill="1" applyBorder="1" applyAlignment="1"/>
    <xf numFmtId="3" fontId="4" fillId="3" borderId="27" xfId="2" applyNumberFormat="1" applyFont="1" applyFill="1" applyBorder="1" applyAlignment="1"/>
    <xf numFmtId="3" fontId="4" fillId="3" borderId="28" xfId="2" applyNumberFormat="1" applyFont="1" applyFill="1" applyBorder="1" applyAlignment="1"/>
    <xf numFmtId="3" fontId="4" fillId="3" borderId="7" xfId="2" applyNumberFormat="1" applyFont="1" applyFill="1" applyBorder="1" applyAlignment="1"/>
    <xf numFmtId="3" fontId="4" fillId="3" borderId="29" xfId="2" applyNumberFormat="1" applyFont="1" applyFill="1" applyBorder="1" applyAlignment="1"/>
    <xf numFmtId="0" fontId="6" fillId="0" borderId="0" xfId="2" applyFont="1"/>
    <xf numFmtId="0" fontId="2" fillId="0" borderId="9" xfId="2" applyFont="1" applyBorder="1" applyAlignment="1">
      <alignment wrapText="1"/>
    </xf>
    <xf numFmtId="3" fontId="2" fillId="0" borderId="10" xfId="2" applyNumberFormat="1" applyFont="1" applyFill="1" applyBorder="1"/>
    <xf numFmtId="3" fontId="2" fillId="2" borderId="11" xfId="2" applyNumberFormat="1" applyFont="1" applyFill="1" applyBorder="1"/>
    <xf numFmtId="3" fontId="2" fillId="0" borderId="12" xfId="2" applyNumberFormat="1" applyFont="1" applyFill="1" applyBorder="1"/>
    <xf numFmtId="3" fontId="2" fillId="0" borderId="13" xfId="2" applyNumberFormat="1" applyFont="1" applyFill="1" applyBorder="1"/>
    <xf numFmtId="0" fontId="4" fillId="0" borderId="30" xfId="2" applyFont="1" applyBorder="1" applyAlignment="1">
      <alignment horizontal="right" wrapText="1"/>
    </xf>
    <xf numFmtId="3" fontId="4" fillId="0" borderId="31" xfId="2" applyNumberFormat="1" applyFont="1" applyFill="1" applyBorder="1" applyAlignment="1"/>
    <xf numFmtId="3" fontId="4" fillId="0" borderId="32" xfId="2" applyNumberFormat="1" applyFont="1" applyFill="1" applyBorder="1" applyAlignment="1"/>
    <xf numFmtId="3" fontId="4" fillId="2" borderId="28" xfId="2" applyNumberFormat="1" applyFont="1" applyFill="1" applyBorder="1" applyAlignment="1"/>
    <xf numFmtId="3" fontId="4" fillId="0" borderId="7" xfId="2" applyNumberFormat="1" applyFont="1" applyFill="1" applyBorder="1" applyAlignment="1"/>
    <xf numFmtId="3" fontId="4" fillId="0" borderId="33" xfId="2" applyNumberFormat="1" applyFont="1" applyFill="1" applyBorder="1" applyAlignment="1"/>
    <xf numFmtId="3" fontId="4" fillId="0" borderId="0" xfId="2" applyNumberFormat="1" applyFont="1" applyBorder="1" applyAlignment="1">
      <alignment horizontal="left" vertical="center" wrapText="1"/>
    </xf>
    <xf numFmtId="3" fontId="4" fillId="0" borderId="0" xfId="2" applyNumberFormat="1" applyFont="1" applyFill="1" applyBorder="1" applyAlignment="1"/>
    <xf numFmtId="3" fontId="4" fillId="0" borderId="0" xfId="2" applyNumberFormat="1" applyFont="1" applyFill="1"/>
    <xf numFmtId="0" fontId="4" fillId="0" borderId="0" xfId="2" applyFont="1" applyFill="1"/>
    <xf numFmtId="3" fontId="2" fillId="0" borderId="0" xfId="2" applyNumberFormat="1" applyFont="1" applyFill="1" applyAlignment="1">
      <alignment vertical="center" wrapText="1"/>
    </xf>
    <xf numFmtId="0" fontId="6" fillId="0" borderId="0" xfId="2" applyFont="1" applyFill="1"/>
    <xf numFmtId="3" fontId="5" fillId="0" borderId="34" xfId="2" applyNumberFormat="1" applyFont="1" applyBorder="1" applyAlignment="1">
      <alignment wrapText="1"/>
    </xf>
    <xf numFmtId="3" fontId="4" fillId="0" borderId="35" xfId="2" applyNumberFormat="1" applyFont="1" applyFill="1" applyBorder="1" applyAlignment="1">
      <alignment horizontal="left" vertical="center"/>
    </xf>
    <xf numFmtId="3" fontId="4" fillId="0" borderId="36" xfId="2" applyNumberFormat="1" applyFont="1" applyFill="1" applyBorder="1" applyAlignment="1">
      <alignment horizontal="left" vertical="center"/>
    </xf>
    <xf numFmtId="3" fontId="4" fillId="0" borderId="37" xfId="2" applyNumberFormat="1" applyFont="1" applyFill="1" applyBorder="1" applyAlignment="1">
      <alignment horizontal="left" vertical="center"/>
    </xf>
    <xf numFmtId="3" fontId="4" fillId="0" borderId="38" xfId="2" applyNumberFormat="1" applyFont="1" applyFill="1" applyBorder="1" applyAlignment="1">
      <alignment horizontal="left" vertical="center"/>
    </xf>
    <xf numFmtId="3" fontId="4" fillId="0" borderId="39" xfId="2" applyNumberFormat="1" applyFont="1" applyFill="1" applyBorder="1" applyAlignment="1">
      <alignment horizontal="left" vertical="center"/>
    </xf>
    <xf numFmtId="3" fontId="2" fillId="0" borderId="40" xfId="2" applyNumberFormat="1" applyFont="1" applyFill="1" applyBorder="1" applyAlignment="1"/>
    <xf numFmtId="3" fontId="2" fillId="0" borderId="22" xfId="2" applyNumberFormat="1" applyFont="1" applyFill="1" applyBorder="1" applyAlignment="1"/>
    <xf numFmtId="3" fontId="2" fillId="2" borderId="15" xfId="2" applyNumberFormat="1" applyFont="1" applyFill="1" applyBorder="1" applyAlignment="1"/>
    <xf numFmtId="3" fontId="2" fillId="0" borderId="16" xfId="2" applyNumberFormat="1" applyFont="1" applyFill="1" applyBorder="1" applyAlignment="1"/>
    <xf numFmtId="3" fontId="2" fillId="0" borderId="23" xfId="2" applyNumberFormat="1" applyFont="1" applyFill="1" applyBorder="1" applyAlignment="1"/>
    <xf numFmtId="3" fontId="4" fillId="0" borderId="40" xfId="2" applyNumberFormat="1" applyFont="1" applyFill="1" applyBorder="1" applyAlignment="1"/>
    <xf numFmtId="3" fontId="4" fillId="0" borderId="22" xfId="2" applyNumberFormat="1" applyFont="1" applyFill="1" applyBorder="1" applyAlignment="1"/>
    <xf numFmtId="3" fontId="4" fillId="2" borderId="15" xfId="2" applyNumberFormat="1" applyFont="1" applyFill="1" applyBorder="1" applyAlignment="1"/>
    <xf numFmtId="3" fontId="4" fillId="0" borderId="16" xfId="2" applyNumberFormat="1" applyFont="1" applyFill="1" applyBorder="1" applyAlignment="1"/>
    <xf numFmtId="3" fontId="4" fillId="0" borderId="23" xfId="2" applyNumberFormat="1" applyFont="1" applyFill="1" applyBorder="1" applyAlignment="1"/>
    <xf numFmtId="3" fontId="4" fillId="0" borderId="40" xfId="2" applyNumberFormat="1" applyFont="1" applyFill="1" applyBorder="1"/>
    <xf numFmtId="3" fontId="4" fillId="0" borderId="22" xfId="2" applyNumberFormat="1" applyFont="1" applyFill="1" applyBorder="1"/>
    <xf numFmtId="3" fontId="4" fillId="2" borderId="15" xfId="2" applyNumberFormat="1" applyFont="1" applyFill="1" applyBorder="1"/>
    <xf numFmtId="3" fontId="4" fillId="0" borderId="16" xfId="2" applyNumberFormat="1" applyFont="1" applyFill="1" applyBorder="1"/>
    <xf numFmtId="3" fontId="4" fillId="0" borderId="23" xfId="2" applyNumberFormat="1" applyFont="1" applyFill="1" applyBorder="1"/>
    <xf numFmtId="3" fontId="2" fillId="0" borderId="14" xfId="2" applyNumberFormat="1" applyFont="1" applyFill="1" applyBorder="1" applyAlignment="1"/>
    <xf numFmtId="3" fontId="4" fillId="0" borderId="40" xfId="2" applyNumberFormat="1" applyFont="1" applyFill="1" applyBorder="1" applyAlignment="1">
      <alignment horizontal="left" vertical="center"/>
    </xf>
    <xf numFmtId="3" fontId="4" fillId="0" borderId="24" xfId="2" applyNumberFormat="1" applyFont="1" applyBorder="1" applyAlignment="1">
      <alignment wrapText="1"/>
    </xf>
    <xf numFmtId="3" fontId="2" fillId="0" borderId="41" xfId="2" applyNumberFormat="1" applyFont="1" applyFill="1" applyBorder="1" applyAlignment="1"/>
    <xf numFmtId="3" fontId="2" fillId="0" borderId="42" xfId="2" applyNumberFormat="1" applyFont="1" applyFill="1" applyBorder="1" applyAlignment="1"/>
    <xf numFmtId="3" fontId="2" fillId="2" borderId="18" xfId="2" applyNumberFormat="1" applyFont="1" applyFill="1" applyBorder="1" applyAlignment="1"/>
    <xf numFmtId="3" fontId="2" fillId="0" borderId="19" xfId="2" applyNumberFormat="1" applyFont="1" applyFill="1" applyBorder="1" applyAlignment="1"/>
    <xf numFmtId="3" fontId="2" fillId="0" borderId="43" xfId="2" applyNumberFormat="1" applyFont="1" applyFill="1" applyBorder="1" applyAlignment="1"/>
    <xf numFmtId="3" fontId="4" fillId="3" borderId="30" xfId="2" applyNumberFormat="1" applyFont="1" applyFill="1" applyBorder="1" applyAlignment="1">
      <alignment horizontal="right" vertical="center" wrapText="1"/>
    </xf>
    <xf numFmtId="3" fontId="2" fillId="3" borderId="44" xfId="2" applyNumberFormat="1" applyFont="1" applyFill="1" applyBorder="1" applyAlignment="1"/>
    <xf numFmtId="3" fontId="2" fillId="3" borderId="45" xfId="2" applyNumberFormat="1" applyFont="1" applyFill="1" applyBorder="1" applyAlignment="1"/>
    <xf numFmtId="3" fontId="2" fillId="3" borderId="46" xfId="2" applyNumberFormat="1" applyFont="1" applyFill="1" applyBorder="1" applyAlignment="1"/>
    <xf numFmtId="3" fontId="2" fillId="3" borderId="7" xfId="2" applyNumberFormat="1" applyFont="1" applyFill="1" applyBorder="1" applyAlignment="1"/>
    <xf numFmtId="3" fontId="2" fillId="3" borderId="47" xfId="2" applyNumberFormat="1" applyFont="1" applyFill="1" applyBorder="1" applyAlignment="1"/>
    <xf numFmtId="3" fontId="2" fillId="0" borderId="0" xfId="2" applyNumberFormat="1" applyFont="1" applyFill="1" applyBorder="1"/>
    <xf numFmtId="0" fontId="7" fillId="0" borderId="26" xfId="2" applyFont="1" applyBorder="1" applyAlignment="1">
      <alignment horizontal="right" vertical="center" wrapText="1"/>
    </xf>
    <xf numFmtId="3" fontId="4" fillId="0" borderId="27" xfId="2" applyNumberFormat="1" applyFont="1" applyFill="1" applyBorder="1" applyAlignment="1">
      <alignment horizontal="right"/>
    </xf>
    <xf numFmtId="3" fontId="4" fillId="2" borderId="27" xfId="2" applyNumberFormat="1" applyFont="1" applyFill="1" applyBorder="1" applyAlignment="1">
      <alignment horizontal="right"/>
    </xf>
    <xf numFmtId="0" fontId="3" fillId="0" borderId="0" xfId="2" applyFont="1" applyBorder="1" applyAlignment="1">
      <alignment wrapText="1"/>
    </xf>
    <xf numFmtId="3" fontId="3" fillId="0" borderId="0" xfId="2" applyNumberFormat="1" applyFont="1" applyBorder="1"/>
    <xf numFmtId="3" fontId="4" fillId="0" borderId="0" xfId="2" quotePrefix="1" applyNumberFormat="1" applyFont="1" applyFill="1" applyBorder="1" applyAlignment="1">
      <alignment horizontal="center"/>
    </xf>
  </cellXfs>
  <cellStyles count="3">
    <cellStyle name="Ezres" xfId="1" builtinId="3"/>
    <cellStyle name="Normál" xfId="0" builtinId="0"/>
    <cellStyle name="Normál_pesterzséb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tabSelected="1" view="pageBreakPreview" topLeftCell="A28" zoomScale="85" zoomScaleNormal="100" zoomScaleSheetLayoutView="85" workbookViewId="0">
      <selection activeCell="A58" sqref="A58"/>
    </sheetView>
  </sheetViews>
  <sheetFormatPr defaultRowHeight="15.6" customHeight="1" x14ac:dyDescent="0.2"/>
  <cols>
    <col min="1" max="1" width="43.85546875" style="124" customWidth="1"/>
    <col min="2" max="5" width="10.28515625" style="2" hidden="1" customWidth="1"/>
    <col min="6" max="6" width="10.28515625" style="2" customWidth="1"/>
    <col min="7" max="10" width="10.42578125" style="2" hidden="1" customWidth="1"/>
    <col min="11" max="11" width="10.42578125" style="2" customWidth="1"/>
    <col min="12" max="15" width="11" style="2" hidden="1" customWidth="1"/>
    <col min="16" max="16" width="16.7109375" style="2" customWidth="1"/>
    <col min="17" max="17" width="11.7109375" style="3" hidden="1" customWidth="1"/>
    <col min="18" max="18" width="11.28515625" style="4" hidden="1" customWidth="1"/>
    <col min="19" max="19" width="11.42578125" style="3" hidden="1" customWidth="1"/>
    <col min="20" max="20" width="10.7109375" style="4" hidden="1" customWidth="1"/>
    <col min="21" max="21" width="13.42578125" style="4" customWidth="1"/>
    <col min="22" max="16384" width="9.140625" style="5"/>
  </cols>
  <sheetData>
    <row r="1" spans="1:21" ht="15.6" customHeight="1" thickBot="1" x14ac:dyDescent="0.25">
      <c r="A1" s="1" t="s">
        <v>0</v>
      </c>
    </row>
    <row r="2" spans="1:21" s="11" customFormat="1" ht="26.25" customHeight="1" thickBot="1" x14ac:dyDescent="0.25">
      <c r="A2" s="6" t="s">
        <v>1</v>
      </c>
      <c r="B2" s="7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10"/>
    </row>
    <row r="3" spans="1:21" s="11" customFormat="1" ht="66.75" customHeight="1" thickBot="1" x14ac:dyDescent="0.25">
      <c r="A3" s="12"/>
      <c r="B3" s="13" t="s">
        <v>3</v>
      </c>
      <c r="C3" s="13" t="s">
        <v>4</v>
      </c>
      <c r="D3" s="13" t="s">
        <v>5</v>
      </c>
      <c r="E3" s="14" t="s">
        <v>6</v>
      </c>
      <c r="F3" s="13" t="s">
        <v>3</v>
      </c>
      <c r="G3" s="15" t="s">
        <v>7</v>
      </c>
      <c r="H3" s="13" t="s">
        <v>8</v>
      </c>
      <c r="I3" s="13" t="s">
        <v>9</v>
      </c>
      <c r="J3" s="13" t="s">
        <v>10</v>
      </c>
      <c r="K3" s="13" t="s">
        <v>7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3" t="s">
        <v>19</v>
      </c>
      <c r="U3" s="13" t="s">
        <v>16</v>
      </c>
    </row>
    <row r="4" spans="1:21" s="11" customFormat="1" ht="18" customHeight="1" x14ac:dyDescent="0.2">
      <c r="A4" s="16" t="s">
        <v>20</v>
      </c>
      <c r="B4" s="17">
        <f t="shared" ref="B4:G4" si="0">B11+B12+B19+B26</f>
        <v>59787</v>
      </c>
      <c r="C4" s="17">
        <f t="shared" si="0"/>
        <v>82620</v>
      </c>
      <c r="D4" s="17">
        <f t="shared" si="0"/>
        <v>84587</v>
      </c>
      <c r="E4" s="18">
        <f t="shared" si="0"/>
        <v>91367</v>
      </c>
      <c r="F4" s="19">
        <f t="shared" si="0"/>
        <v>101164</v>
      </c>
      <c r="G4" s="20">
        <f t="shared" si="0"/>
        <v>0</v>
      </c>
      <c r="H4" s="17"/>
      <c r="I4" s="17"/>
      <c r="J4" s="17"/>
      <c r="K4" s="19"/>
      <c r="L4" s="19">
        <f>L11+L12+L19+L26</f>
        <v>0</v>
      </c>
      <c r="M4" s="19"/>
      <c r="N4" s="19"/>
      <c r="O4" s="19"/>
      <c r="P4" s="19"/>
      <c r="Q4" s="19">
        <f>B4+G4+L4</f>
        <v>59787</v>
      </c>
      <c r="R4" s="19">
        <f>C4+H4+M4</f>
        <v>82620</v>
      </c>
      <c r="S4" s="19">
        <f>D4+I4+N4</f>
        <v>84587</v>
      </c>
      <c r="T4" s="19">
        <f>E4+J4+O4</f>
        <v>91367</v>
      </c>
      <c r="U4" s="19">
        <f>F4+K4+P4</f>
        <v>101164</v>
      </c>
    </row>
    <row r="5" spans="1:21" s="26" customFormat="1" ht="26.25" customHeight="1" x14ac:dyDescent="0.2">
      <c r="A5" s="21" t="s">
        <v>21</v>
      </c>
      <c r="B5" s="22">
        <v>11261</v>
      </c>
      <c r="C5" s="22">
        <v>12415</v>
      </c>
      <c r="D5" s="22">
        <v>12415</v>
      </c>
      <c r="E5" s="23">
        <v>12415</v>
      </c>
      <c r="F5" s="24">
        <v>12415</v>
      </c>
      <c r="G5" s="25"/>
      <c r="H5" s="22"/>
      <c r="I5" s="22"/>
      <c r="J5" s="22"/>
      <c r="K5" s="24"/>
      <c r="L5" s="24"/>
      <c r="M5" s="24"/>
      <c r="N5" s="24"/>
      <c r="O5" s="24"/>
      <c r="P5" s="24"/>
      <c r="Q5" s="24">
        <f t="shared" ref="Q5:U33" si="1">B5+G5+L5</f>
        <v>11261</v>
      </c>
      <c r="R5" s="24">
        <f t="shared" si="1"/>
        <v>12415</v>
      </c>
      <c r="S5" s="24">
        <f t="shared" si="1"/>
        <v>12415</v>
      </c>
      <c r="T5" s="24">
        <f t="shared" si="1"/>
        <v>12415</v>
      </c>
      <c r="U5" s="24">
        <f t="shared" si="1"/>
        <v>12415</v>
      </c>
    </row>
    <row r="6" spans="1:21" s="27" customFormat="1" ht="26.25" customHeight="1" x14ac:dyDescent="0.2">
      <c r="A6" s="21" t="s">
        <v>22</v>
      </c>
      <c r="B6" s="22">
        <v>20811</v>
      </c>
      <c r="C6" s="22">
        <v>20811</v>
      </c>
      <c r="D6" s="22">
        <v>21453</v>
      </c>
      <c r="E6" s="23">
        <v>21315</v>
      </c>
      <c r="F6" s="24">
        <v>21435</v>
      </c>
      <c r="G6" s="25"/>
      <c r="H6" s="22"/>
      <c r="I6" s="22"/>
      <c r="J6" s="22"/>
      <c r="K6" s="24"/>
      <c r="L6" s="24"/>
      <c r="M6" s="24"/>
      <c r="N6" s="24"/>
      <c r="O6" s="24"/>
      <c r="P6" s="24"/>
      <c r="Q6" s="24">
        <f t="shared" si="1"/>
        <v>20811</v>
      </c>
      <c r="R6" s="24">
        <f t="shared" si="1"/>
        <v>20811</v>
      </c>
      <c r="S6" s="24">
        <f t="shared" si="1"/>
        <v>21453</v>
      </c>
      <c r="T6" s="24">
        <f t="shared" si="1"/>
        <v>21315</v>
      </c>
      <c r="U6" s="24">
        <f t="shared" si="1"/>
        <v>21435</v>
      </c>
    </row>
    <row r="7" spans="1:21" s="27" customFormat="1" ht="25.5" x14ac:dyDescent="0.2">
      <c r="A7" s="21" t="s">
        <v>23</v>
      </c>
      <c r="B7" s="22">
        <v>5745</v>
      </c>
      <c r="C7" s="22">
        <v>4602</v>
      </c>
      <c r="D7" s="22">
        <v>4712</v>
      </c>
      <c r="E7" s="23">
        <v>4418</v>
      </c>
      <c r="F7" s="24">
        <v>6374</v>
      </c>
      <c r="G7" s="25"/>
      <c r="H7" s="22"/>
      <c r="I7" s="22"/>
      <c r="J7" s="22"/>
      <c r="K7" s="24"/>
      <c r="L7" s="24"/>
      <c r="M7" s="24"/>
      <c r="N7" s="24"/>
      <c r="O7" s="24"/>
      <c r="P7" s="24"/>
      <c r="Q7" s="24">
        <f t="shared" si="1"/>
        <v>5745</v>
      </c>
      <c r="R7" s="24">
        <f t="shared" si="1"/>
        <v>4602</v>
      </c>
      <c r="S7" s="24">
        <f t="shared" si="1"/>
        <v>4712</v>
      </c>
      <c r="T7" s="24">
        <f t="shared" si="1"/>
        <v>4418</v>
      </c>
      <c r="U7" s="24">
        <f t="shared" si="1"/>
        <v>6374</v>
      </c>
    </row>
    <row r="8" spans="1:21" s="27" customFormat="1" ht="27" customHeight="1" x14ac:dyDescent="0.2">
      <c r="A8" s="21" t="s">
        <v>24</v>
      </c>
      <c r="B8" s="22"/>
      <c r="C8" s="22">
        <v>1206</v>
      </c>
      <c r="D8" s="22">
        <v>1206</v>
      </c>
      <c r="E8" s="23">
        <v>1206</v>
      </c>
      <c r="F8" s="24">
        <v>1206</v>
      </c>
      <c r="G8" s="25"/>
      <c r="H8" s="22"/>
      <c r="I8" s="22"/>
      <c r="J8" s="22"/>
      <c r="K8" s="24"/>
      <c r="L8" s="24"/>
      <c r="M8" s="24"/>
      <c r="N8" s="24"/>
      <c r="O8" s="24"/>
      <c r="P8" s="24"/>
      <c r="Q8" s="24">
        <f t="shared" si="1"/>
        <v>0</v>
      </c>
      <c r="R8" s="24">
        <f t="shared" si="1"/>
        <v>1206</v>
      </c>
      <c r="S8" s="24">
        <f t="shared" si="1"/>
        <v>1206</v>
      </c>
      <c r="T8" s="24">
        <f t="shared" si="1"/>
        <v>1206</v>
      </c>
      <c r="U8" s="24">
        <f t="shared" si="1"/>
        <v>1206</v>
      </c>
    </row>
    <row r="9" spans="1:21" s="27" customFormat="1" ht="21" customHeight="1" x14ac:dyDescent="0.2">
      <c r="A9" s="28" t="s">
        <v>25</v>
      </c>
      <c r="B9" s="22">
        <f t="shared" ref="B9:G9" si="2">SUM(B5:B8)</f>
        <v>37817</v>
      </c>
      <c r="C9" s="22">
        <f t="shared" si="2"/>
        <v>39034</v>
      </c>
      <c r="D9" s="22">
        <f t="shared" si="2"/>
        <v>39786</v>
      </c>
      <c r="E9" s="23">
        <f t="shared" si="2"/>
        <v>39354</v>
      </c>
      <c r="F9" s="24">
        <f t="shared" si="2"/>
        <v>41430</v>
      </c>
      <c r="G9" s="25">
        <f t="shared" si="2"/>
        <v>0</v>
      </c>
      <c r="H9" s="22"/>
      <c r="I9" s="22"/>
      <c r="J9" s="22"/>
      <c r="K9" s="24"/>
      <c r="L9" s="24">
        <f>SUM(L5:L8)</f>
        <v>0</v>
      </c>
      <c r="M9" s="24"/>
      <c r="N9" s="24"/>
      <c r="O9" s="24"/>
      <c r="P9" s="24"/>
      <c r="Q9" s="24">
        <f t="shared" si="1"/>
        <v>37817</v>
      </c>
      <c r="R9" s="24">
        <f t="shared" si="1"/>
        <v>39034</v>
      </c>
      <c r="S9" s="24">
        <f t="shared" si="1"/>
        <v>39786</v>
      </c>
      <c r="T9" s="24">
        <f t="shared" si="1"/>
        <v>39354</v>
      </c>
      <c r="U9" s="24">
        <f t="shared" si="1"/>
        <v>41430</v>
      </c>
    </row>
    <row r="10" spans="1:21" s="27" customFormat="1" ht="27.75" customHeight="1" x14ac:dyDescent="0.2">
      <c r="A10" s="21" t="s">
        <v>26</v>
      </c>
      <c r="B10" s="22"/>
      <c r="C10" s="22">
        <v>1056</v>
      </c>
      <c r="D10" s="22">
        <v>1835</v>
      </c>
      <c r="E10" s="23">
        <v>2577</v>
      </c>
      <c r="F10" s="24">
        <f>81+814</f>
        <v>895</v>
      </c>
      <c r="G10" s="25"/>
      <c r="H10" s="22"/>
      <c r="I10" s="22"/>
      <c r="J10" s="22"/>
      <c r="K10" s="24"/>
      <c r="L10" s="24"/>
      <c r="M10" s="24"/>
      <c r="N10" s="24"/>
      <c r="O10" s="24"/>
      <c r="P10" s="24"/>
      <c r="Q10" s="24">
        <f t="shared" si="1"/>
        <v>0</v>
      </c>
      <c r="R10" s="24">
        <f t="shared" si="1"/>
        <v>1056</v>
      </c>
      <c r="S10" s="24">
        <f t="shared" si="1"/>
        <v>1835</v>
      </c>
      <c r="T10" s="24">
        <f t="shared" si="1"/>
        <v>2577</v>
      </c>
      <c r="U10" s="24">
        <f t="shared" si="1"/>
        <v>895</v>
      </c>
    </row>
    <row r="11" spans="1:21" s="27" customFormat="1" ht="26.25" customHeight="1" x14ac:dyDescent="0.2">
      <c r="A11" s="28" t="s">
        <v>27</v>
      </c>
      <c r="B11" s="22">
        <f t="shared" ref="B11:G11" si="3">B9+B10</f>
        <v>37817</v>
      </c>
      <c r="C11" s="22">
        <f t="shared" si="3"/>
        <v>40090</v>
      </c>
      <c r="D11" s="22">
        <f t="shared" si="3"/>
        <v>41621</v>
      </c>
      <c r="E11" s="23">
        <f t="shared" si="3"/>
        <v>41931</v>
      </c>
      <c r="F11" s="24">
        <f t="shared" si="3"/>
        <v>42325</v>
      </c>
      <c r="G11" s="25">
        <f t="shared" si="3"/>
        <v>0</v>
      </c>
      <c r="H11" s="22"/>
      <c r="I11" s="22"/>
      <c r="J11" s="22"/>
      <c r="K11" s="24"/>
      <c r="L11" s="24">
        <f>L9+L10</f>
        <v>0</v>
      </c>
      <c r="M11" s="24"/>
      <c r="N11" s="24"/>
      <c r="O11" s="24"/>
      <c r="P11" s="24"/>
      <c r="Q11" s="24">
        <f t="shared" si="1"/>
        <v>37817</v>
      </c>
      <c r="R11" s="24">
        <f t="shared" si="1"/>
        <v>40090</v>
      </c>
      <c r="S11" s="24">
        <f t="shared" si="1"/>
        <v>41621</v>
      </c>
      <c r="T11" s="24">
        <f t="shared" si="1"/>
        <v>41931</v>
      </c>
      <c r="U11" s="24">
        <f t="shared" si="1"/>
        <v>42325</v>
      </c>
    </row>
    <row r="12" spans="1:21" s="27" customFormat="1" ht="26.25" customHeight="1" x14ac:dyDescent="0.2">
      <c r="A12" s="28" t="s">
        <v>28</v>
      </c>
      <c r="B12" s="29"/>
      <c r="C12" s="29">
        <v>20000</v>
      </c>
      <c r="D12" s="29">
        <v>20000</v>
      </c>
      <c r="E12" s="30">
        <v>20000</v>
      </c>
      <c r="F12" s="31">
        <v>20000</v>
      </c>
      <c r="G12" s="32"/>
      <c r="H12" s="29"/>
      <c r="I12" s="29"/>
      <c r="J12" s="29"/>
      <c r="K12" s="31"/>
      <c r="L12" s="31"/>
      <c r="M12" s="31"/>
      <c r="N12" s="31"/>
      <c r="O12" s="31"/>
      <c r="P12" s="31"/>
      <c r="Q12" s="31">
        <f t="shared" si="1"/>
        <v>0</v>
      </c>
      <c r="R12" s="31">
        <f t="shared" si="1"/>
        <v>20000</v>
      </c>
      <c r="S12" s="31">
        <f t="shared" si="1"/>
        <v>20000</v>
      </c>
      <c r="T12" s="31">
        <f t="shared" si="1"/>
        <v>20000</v>
      </c>
      <c r="U12" s="31">
        <f t="shared" si="1"/>
        <v>20000</v>
      </c>
    </row>
    <row r="13" spans="1:21" s="27" customFormat="1" ht="17.25" customHeight="1" x14ac:dyDescent="0.2">
      <c r="A13" s="28" t="s">
        <v>29</v>
      </c>
      <c r="B13" s="22"/>
      <c r="C13" s="22"/>
      <c r="D13" s="22"/>
      <c r="E13" s="23"/>
      <c r="F13" s="24"/>
      <c r="G13" s="25"/>
      <c r="H13" s="22"/>
      <c r="I13" s="22"/>
      <c r="J13" s="22"/>
      <c r="K13" s="24"/>
      <c r="L13" s="24"/>
      <c r="M13" s="24"/>
      <c r="N13" s="24"/>
      <c r="O13" s="24"/>
      <c r="P13" s="24"/>
      <c r="Q13" s="24">
        <f t="shared" si="1"/>
        <v>0</v>
      </c>
      <c r="R13" s="24">
        <f t="shared" si="1"/>
        <v>0</v>
      </c>
      <c r="S13" s="24">
        <f t="shared" si="1"/>
        <v>0</v>
      </c>
      <c r="T13" s="24">
        <f t="shared" si="1"/>
        <v>0</v>
      </c>
      <c r="U13" s="24">
        <f t="shared" si="1"/>
        <v>0</v>
      </c>
    </row>
    <row r="14" spans="1:21" s="27" customFormat="1" ht="26.25" customHeight="1" x14ac:dyDescent="0.2">
      <c r="A14" s="21" t="s">
        <v>30</v>
      </c>
      <c r="B14" s="22">
        <v>10000</v>
      </c>
      <c r="C14" s="22">
        <v>10000</v>
      </c>
      <c r="D14" s="22">
        <v>10000</v>
      </c>
      <c r="E14" s="23">
        <v>15650</v>
      </c>
      <c r="F14" s="24">
        <v>22227</v>
      </c>
      <c r="G14" s="25"/>
      <c r="H14" s="22"/>
      <c r="I14" s="22"/>
      <c r="J14" s="22"/>
      <c r="K14" s="24"/>
      <c r="L14" s="24"/>
      <c r="M14" s="24"/>
      <c r="N14" s="24"/>
      <c r="O14" s="24"/>
      <c r="P14" s="24"/>
      <c r="Q14" s="24">
        <f t="shared" si="1"/>
        <v>10000</v>
      </c>
      <c r="R14" s="24">
        <f t="shared" si="1"/>
        <v>10000</v>
      </c>
      <c r="S14" s="24">
        <f t="shared" si="1"/>
        <v>10000</v>
      </c>
      <c r="T14" s="24">
        <f t="shared" si="1"/>
        <v>15650</v>
      </c>
      <c r="U14" s="24">
        <f t="shared" si="1"/>
        <v>22227</v>
      </c>
    </row>
    <row r="15" spans="1:21" s="27" customFormat="1" ht="13.5" customHeight="1" x14ac:dyDescent="0.2">
      <c r="A15" s="21" t="s">
        <v>31</v>
      </c>
      <c r="B15" s="22">
        <v>2500</v>
      </c>
      <c r="C15" s="22">
        <v>2500</v>
      </c>
      <c r="D15" s="22">
        <v>2500</v>
      </c>
      <c r="E15" s="23">
        <v>2500</v>
      </c>
      <c r="F15" s="24">
        <v>2397</v>
      </c>
      <c r="G15" s="25"/>
      <c r="H15" s="22"/>
      <c r="I15" s="22"/>
      <c r="J15" s="22"/>
      <c r="K15" s="24"/>
      <c r="L15" s="24"/>
      <c r="M15" s="24"/>
      <c r="N15" s="24"/>
      <c r="O15" s="24"/>
      <c r="P15" s="24"/>
      <c r="Q15" s="24">
        <f t="shared" si="1"/>
        <v>2500</v>
      </c>
      <c r="R15" s="24">
        <f t="shared" si="1"/>
        <v>2500</v>
      </c>
      <c r="S15" s="24">
        <f t="shared" si="1"/>
        <v>2500</v>
      </c>
      <c r="T15" s="24">
        <f t="shared" si="1"/>
        <v>2500</v>
      </c>
      <c r="U15" s="24">
        <f t="shared" si="1"/>
        <v>2397</v>
      </c>
    </row>
    <row r="16" spans="1:21" s="27" customFormat="1" ht="12.75" x14ac:dyDescent="0.2">
      <c r="A16" s="21" t="s">
        <v>32</v>
      </c>
      <c r="B16" s="22">
        <v>3500</v>
      </c>
      <c r="C16" s="22">
        <v>3500</v>
      </c>
      <c r="D16" s="22">
        <v>3500</v>
      </c>
      <c r="E16" s="23">
        <v>3500</v>
      </c>
      <c r="F16" s="24">
        <v>4083</v>
      </c>
      <c r="G16" s="25"/>
      <c r="H16" s="22"/>
      <c r="I16" s="22"/>
      <c r="J16" s="22"/>
      <c r="K16" s="24"/>
      <c r="L16" s="24"/>
      <c r="M16" s="24"/>
      <c r="N16" s="24"/>
      <c r="O16" s="24"/>
      <c r="P16" s="24"/>
      <c r="Q16" s="24">
        <f t="shared" si="1"/>
        <v>3500</v>
      </c>
      <c r="R16" s="24">
        <f t="shared" si="1"/>
        <v>3500</v>
      </c>
      <c r="S16" s="24">
        <f t="shared" si="1"/>
        <v>3500</v>
      </c>
      <c r="T16" s="24">
        <f t="shared" si="1"/>
        <v>3500</v>
      </c>
      <c r="U16" s="24">
        <f t="shared" si="1"/>
        <v>4083</v>
      </c>
    </row>
    <row r="17" spans="1:21" s="27" customFormat="1" ht="12.75" x14ac:dyDescent="0.2">
      <c r="A17" s="21" t="s">
        <v>33</v>
      </c>
      <c r="B17" s="22">
        <v>100</v>
      </c>
      <c r="C17" s="22">
        <v>100</v>
      </c>
      <c r="D17" s="22">
        <v>345</v>
      </c>
      <c r="E17" s="23">
        <v>388</v>
      </c>
      <c r="F17" s="24">
        <v>739</v>
      </c>
      <c r="G17" s="25"/>
      <c r="H17" s="22"/>
      <c r="I17" s="22"/>
      <c r="J17" s="22"/>
      <c r="K17" s="24"/>
      <c r="L17" s="24"/>
      <c r="M17" s="24"/>
      <c r="N17" s="24"/>
      <c r="O17" s="24"/>
      <c r="P17" s="24"/>
      <c r="Q17" s="24">
        <f t="shared" si="1"/>
        <v>100</v>
      </c>
      <c r="R17" s="24">
        <f t="shared" si="1"/>
        <v>100</v>
      </c>
      <c r="S17" s="24">
        <f t="shared" si="1"/>
        <v>345</v>
      </c>
      <c r="T17" s="24">
        <f t="shared" si="1"/>
        <v>388</v>
      </c>
      <c r="U17" s="24">
        <f t="shared" si="1"/>
        <v>739</v>
      </c>
    </row>
    <row r="18" spans="1:21" s="27" customFormat="1" ht="12.75" x14ac:dyDescent="0.2">
      <c r="A18" s="28" t="s">
        <v>34</v>
      </c>
      <c r="B18" s="22"/>
      <c r="C18" s="22"/>
      <c r="D18" s="22"/>
      <c r="E18" s="23"/>
      <c r="F18" s="24"/>
      <c r="G18" s="25">
        <f>G14+G16</f>
        <v>0</v>
      </c>
      <c r="H18" s="22"/>
      <c r="I18" s="22"/>
      <c r="J18" s="22"/>
      <c r="K18" s="24"/>
      <c r="L18" s="24">
        <f>L14+L16</f>
        <v>0</v>
      </c>
      <c r="M18" s="24"/>
      <c r="N18" s="24"/>
      <c r="O18" s="24"/>
      <c r="P18" s="24"/>
      <c r="Q18" s="24">
        <f t="shared" si="1"/>
        <v>0</v>
      </c>
      <c r="R18" s="24">
        <f t="shared" si="1"/>
        <v>0</v>
      </c>
      <c r="S18" s="24">
        <f t="shared" si="1"/>
        <v>0</v>
      </c>
      <c r="T18" s="24">
        <f t="shared" si="1"/>
        <v>0</v>
      </c>
      <c r="U18" s="24">
        <f t="shared" si="1"/>
        <v>0</v>
      </c>
    </row>
    <row r="19" spans="1:21" s="27" customFormat="1" ht="18" customHeight="1" x14ac:dyDescent="0.2">
      <c r="A19" s="28" t="s">
        <v>35</v>
      </c>
      <c r="B19" s="33">
        <v>16100</v>
      </c>
      <c r="C19" s="33">
        <v>16100</v>
      </c>
      <c r="D19" s="33">
        <f>SUM(D14:D17)</f>
        <v>16345</v>
      </c>
      <c r="E19" s="34">
        <f>SUM(E14:E17)</f>
        <v>22038</v>
      </c>
      <c r="F19" s="35">
        <f>SUM(F14:F17)</f>
        <v>29446</v>
      </c>
      <c r="G19" s="36">
        <f>G13+G18</f>
        <v>0</v>
      </c>
      <c r="H19" s="33"/>
      <c r="I19" s="33"/>
      <c r="J19" s="33"/>
      <c r="K19" s="35"/>
      <c r="L19" s="35">
        <f>L13+L18</f>
        <v>0</v>
      </c>
      <c r="M19" s="35"/>
      <c r="N19" s="35"/>
      <c r="O19" s="35"/>
      <c r="P19" s="35"/>
      <c r="Q19" s="35">
        <f t="shared" si="1"/>
        <v>16100</v>
      </c>
      <c r="R19" s="35">
        <f t="shared" si="1"/>
        <v>16100</v>
      </c>
      <c r="S19" s="35">
        <f t="shared" si="1"/>
        <v>16345</v>
      </c>
      <c r="T19" s="35">
        <f t="shared" si="1"/>
        <v>22038</v>
      </c>
      <c r="U19" s="35">
        <f t="shared" si="1"/>
        <v>29446</v>
      </c>
    </row>
    <row r="20" spans="1:21" s="27" customFormat="1" ht="14.25" customHeight="1" x14ac:dyDescent="0.2">
      <c r="A20" s="21" t="s">
        <v>36</v>
      </c>
      <c r="B20" s="22">
        <v>50</v>
      </c>
      <c r="C20" s="22">
        <v>150</v>
      </c>
      <c r="D20" s="22">
        <v>190</v>
      </c>
      <c r="E20" s="23">
        <v>150</v>
      </c>
      <c r="F20" s="24">
        <v>198</v>
      </c>
      <c r="G20" s="25"/>
      <c r="H20" s="22"/>
      <c r="I20" s="22"/>
      <c r="J20" s="22"/>
      <c r="K20" s="24"/>
      <c r="L20" s="24"/>
      <c r="M20" s="24"/>
      <c r="N20" s="24"/>
      <c r="O20" s="24"/>
      <c r="P20" s="24"/>
      <c r="Q20" s="24">
        <f t="shared" si="1"/>
        <v>50</v>
      </c>
      <c r="R20" s="24">
        <f t="shared" si="1"/>
        <v>150</v>
      </c>
      <c r="S20" s="24">
        <f t="shared" si="1"/>
        <v>190</v>
      </c>
      <c r="T20" s="24">
        <f t="shared" si="1"/>
        <v>150</v>
      </c>
      <c r="U20" s="24">
        <f t="shared" si="1"/>
        <v>198</v>
      </c>
    </row>
    <row r="21" spans="1:21" s="27" customFormat="1" ht="15" customHeight="1" x14ac:dyDescent="0.2">
      <c r="A21" s="21" t="s">
        <v>37</v>
      </c>
      <c r="B21" s="22">
        <v>2670</v>
      </c>
      <c r="C21" s="22">
        <v>2830</v>
      </c>
      <c r="D21" s="22">
        <v>2830</v>
      </c>
      <c r="E21" s="23">
        <v>2830</v>
      </c>
      <c r="F21" s="24">
        <v>2719</v>
      </c>
      <c r="G21" s="25"/>
      <c r="H21" s="22"/>
      <c r="I21" s="22"/>
      <c r="J21" s="22"/>
      <c r="K21" s="24"/>
      <c r="L21" s="24"/>
      <c r="M21" s="24"/>
      <c r="N21" s="24"/>
      <c r="O21" s="24"/>
      <c r="P21" s="24"/>
      <c r="Q21" s="24">
        <f t="shared" si="1"/>
        <v>2670</v>
      </c>
      <c r="R21" s="24">
        <f t="shared" si="1"/>
        <v>2830</v>
      </c>
      <c r="S21" s="24">
        <f t="shared" si="1"/>
        <v>2830</v>
      </c>
      <c r="T21" s="24">
        <f t="shared" si="1"/>
        <v>2830</v>
      </c>
      <c r="U21" s="24">
        <f t="shared" si="1"/>
        <v>2719</v>
      </c>
    </row>
    <row r="22" spans="1:21" s="27" customFormat="1" ht="16.5" customHeight="1" x14ac:dyDescent="0.2">
      <c r="A22" s="21" t="s">
        <v>38</v>
      </c>
      <c r="B22" s="22">
        <v>1400</v>
      </c>
      <c r="C22" s="22">
        <v>1700</v>
      </c>
      <c r="D22" s="22">
        <v>1851</v>
      </c>
      <c r="E22" s="23">
        <v>1700</v>
      </c>
      <c r="F22" s="24">
        <f>1943+142</f>
        <v>2085</v>
      </c>
      <c r="G22" s="25"/>
      <c r="H22" s="22"/>
      <c r="I22" s="22"/>
      <c r="J22" s="22"/>
      <c r="K22" s="24"/>
      <c r="L22" s="24"/>
      <c r="M22" s="24"/>
      <c r="N22" s="24"/>
      <c r="O22" s="24"/>
      <c r="P22" s="24"/>
      <c r="Q22" s="24">
        <f t="shared" si="1"/>
        <v>1400</v>
      </c>
      <c r="R22" s="24">
        <f t="shared" si="1"/>
        <v>1700</v>
      </c>
      <c r="S22" s="24">
        <f t="shared" si="1"/>
        <v>1851</v>
      </c>
      <c r="T22" s="24">
        <f t="shared" si="1"/>
        <v>1700</v>
      </c>
      <c r="U22" s="24">
        <v>2085</v>
      </c>
    </row>
    <row r="23" spans="1:21" s="27" customFormat="1" ht="12.75" x14ac:dyDescent="0.2">
      <c r="A23" s="21" t="s">
        <v>39</v>
      </c>
      <c r="B23" s="22">
        <v>1500</v>
      </c>
      <c r="C23" s="22">
        <v>1500</v>
      </c>
      <c r="D23" s="22">
        <v>1500</v>
      </c>
      <c r="E23" s="23">
        <v>1670</v>
      </c>
      <c r="F23" s="24">
        <v>2055</v>
      </c>
      <c r="G23" s="25"/>
      <c r="H23" s="22"/>
      <c r="I23" s="22"/>
      <c r="J23" s="22"/>
      <c r="K23" s="24"/>
      <c r="L23" s="24"/>
      <c r="M23" s="24"/>
      <c r="N23" s="24"/>
      <c r="O23" s="24"/>
      <c r="P23" s="24"/>
      <c r="Q23" s="24">
        <f t="shared" si="1"/>
        <v>1500</v>
      </c>
      <c r="R23" s="24">
        <f t="shared" si="1"/>
        <v>1500</v>
      </c>
      <c r="S23" s="24">
        <f t="shared" si="1"/>
        <v>1500</v>
      </c>
      <c r="T23" s="24">
        <f t="shared" si="1"/>
        <v>1670</v>
      </c>
      <c r="U23" s="24">
        <f t="shared" si="1"/>
        <v>2055</v>
      </c>
    </row>
    <row r="24" spans="1:21" s="27" customFormat="1" ht="12.75" x14ac:dyDescent="0.2">
      <c r="A24" s="21" t="s">
        <v>40</v>
      </c>
      <c r="B24" s="37">
        <v>250</v>
      </c>
      <c r="C24" s="37">
        <v>250</v>
      </c>
      <c r="D24" s="37">
        <v>250</v>
      </c>
      <c r="E24" s="38">
        <v>315</v>
      </c>
      <c r="F24" s="39">
        <v>676</v>
      </c>
      <c r="G24" s="40"/>
      <c r="H24" s="37"/>
      <c r="I24" s="37"/>
      <c r="J24" s="37"/>
      <c r="K24" s="39"/>
      <c r="L24" s="39"/>
      <c r="M24" s="39"/>
      <c r="N24" s="39"/>
      <c r="O24" s="39"/>
      <c r="P24" s="39"/>
      <c r="Q24" s="39">
        <f t="shared" si="1"/>
        <v>250</v>
      </c>
      <c r="R24" s="39">
        <f t="shared" si="1"/>
        <v>250</v>
      </c>
      <c r="S24" s="39">
        <f t="shared" si="1"/>
        <v>250</v>
      </c>
      <c r="T24" s="39">
        <f t="shared" si="1"/>
        <v>315</v>
      </c>
      <c r="U24" s="39">
        <f t="shared" si="1"/>
        <v>676</v>
      </c>
    </row>
    <row r="25" spans="1:21" s="27" customFormat="1" ht="12.75" x14ac:dyDescent="0.2">
      <c r="A25" s="21" t="s">
        <v>41</v>
      </c>
      <c r="B25" s="37"/>
      <c r="C25" s="37"/>
      <c r="D25" s="37"/>
      <c r="E25" s="38">
        <v>733</v>
      </c>
      <c r="F25" s="39">
        <f>1581+79</f>
        <v>1660</v>
      </c>
      <c r="G25" s="40"/>
      <c r="H25" s="37"/>
      <c r="I25" s="37"/>
      <c r="J25" s="37"/>
      <c r="K25" s="39"/>
      <c r="L25" s="39"/>
      <c r="M25" s="39"/>
      <c r="N25" s="39"/>
      <c r="O25" s="39"/>
      <c r="P25" s="39"/>
      <c r="Q25" s="39"/>
      <c r="R25" s="39"/>
      <c r="S25" s="39"/>
      <c r="T25" s="39">
        <f t="shared" si="1"/>
        <v>733</v>
      </c>
      <c r="U25" s="39">
        <f t="shared" si="1"/>
        <v>1660</v>
      </c>
    </row>
    <row r="26" spans="1:21" s="27" customFormat="1" ht="12.75" x14ac:dyDescent="0.2">
      <c r="A26" s="28" t="s">
        <v>42</v>
      </c>
      <c r="B26" s="41">
        <f>SUM(B20:B24)</f>
        <v>5870</v>
      </c>
      <c r="C26" s="41">
        <f>SUM(C20:C24)</f>
        <v>6430</v>
      </c>
      <c r="D26" s="41">
        <f>SUM(D20:D24)</f>
        <v>6621</v>
      </c>
      <c r="E26" s="42">
        <f>SUM(E20:E25)</f>
        <v>7398</v>
      </c>
      <c r="F26" s="43">
        <f>SUM(F20:F25)</f>
        <v>9393</v>
      </c>
      <c r="G26" s="44">
        <f>SUM(G21:G23)</f>
        <v>0</v>
      </c>
      <c r="H26" s="41"/>
      <c r="I26" s="41"/>
      <c r="J26" s="41"/>
      <c r="K26" s="43"/>
      <c r="L26" s="43">
        <f>SUM(L21:L23)</f>
        <v>0</v>
      </c>
      <c r="M26" s="43"/>
      <c r="N26" s="43"/>
      <c r="O26" s="43"/>
      <c r="P26" s="43"/>
      <c r="Q26" s="43">
        <f t="shared" si="1"/>
        <v>5870</v>
      </c>
      <c r="R26" s="43">
        <f t="shared" si="1"/>
        <v>6430</v>
      </c>
      <c r="S26" s="43">
        <f t="shared" si="1"/>
        <v>6621</v>
      </c>
      <c r="T26" s="43">
        <f t="shared" si="1"/>
        <v>7398</v>
      </c>
      <c r="U26" s="43">
        <f t="shared" si="1"/>
        <v>9393</v>
      </c>
    </row>
    <row r="27" spans="1:21" s="50" customFormat="1" ht="27" customHeight="1" x14ac:dyDescent="0.2">
      <c r="A27" s="45" t="s">
        <v>43</v>
      </c>
      <c r="B27" s="46"/>
      <c r="C27" s="46"/>
      <c r="D27" s="46"/>
      <c r="E27" s="47"/>
      <c r="F27" s="48"/>
      <c r="G27" s="49">
        <v>19388</v>
      </c>
      <c r="H27" s="46">
        <v>19388</v>
      </c>
      <c r="I27" s="46">
        <v>29088</v>
      </c>
      <c r="J27" s="46">
        <v>28649</v>
      </c>
      <c r="K27" s="48">
        <v>27276</v>
      </c>
      <c r="L27" s="48"/>
      <c r="M27" s="48"/>
      <c r="N27" s="48"/>
      <c r="O27" s="48"/>
      <c r="P27" s="48"/>
      <c r="Q27" s="48">
        <f t="shared" si="1"/>
        <v>19388</v>
      </c>
      <c r="R27" s="48">
        <f t="shared" si="1"/>
        <v>19388</v>
      </c>
      <c r="S27" s="48">
        <f t="shared" si="1"/>
        <v>29088</v>
      </c>
      <c r="T27" s="48">
        <f t="shared" si="1"/>
        <v>28649</v>
      </c>
      <c r="U27" s="48">
        <f t="shared" si="1"/>
        <v>27276</v>
      </c>
    </row>
    <row r="28" spans="1:21" s="50" customFormat="1" ht="15" customHeight="1" x14ac:dyDescent="0.2">
      <c r="A28" s="51" t="s">
        <v>44</v>
      </c>
      <c r="B28" s="46">
        <f>SUM(B29:B30)</f>
        <v>10525</v>
      </c>
      <c r="C28" s="46">
        <f>SUM(C29:C30)</f>
        <v>10525</v>
      </c>
      <c r="D28" s="46">
        <v>13300</v>
      </c>
      <c r="E28" s="47">
        <v>13917</v>
      </c>
      <c r="F28" s="48">
        <f>SUM(F29:F30)</f>
        <v>15920</v>
      </c>
      <c r="G28" s="49">
        <f>SUM(G29:G30)</f>
        <v>0</v>
      </c>
      <c r="H28" s="46"/>
      <c r="I28" s="46"/>
      <c r="J28" s="46"/>
      <c r="K28" s="48"/>
      <c r="L28" s="48">
        <f>SUM(L29:L30)</f>
        <v>0</v>
      </c>
      <c r="M28" s="48"/>
      <c r="N28" s="48"/>
      <c r="O28" s="48"/>
      <c r="P28" s="48"/>
      <c r="Q28" s="48">
        <f t="shared" si="1"/>
        <v>10525</v>
      </c>
      <c r="R28" s="48">
        <f t="shared" si="1"/>
        <v>10525</v>
      </c>
      <c r="S28" s="48">
        <f t="shared" si="1"/>
        <v>13300</v>
      </c>
      <c r="T28" s="48">
        <f t="shared" si="1"/>
        <v>13917</v>
      </c>
      <c r="U28" s="48">
        <f t="shared" si="1"/>
        <v>15920</v>
      </c>
    </row>
    <row r="29" spans="1:21" s="50" customFormat="1" ht="15.6" customHeight="1" x14ac:dyDescent="0.2">
      <c r="A29" s="28" t="s">
        <v>45</v>
      </c>
      <c r="B29" s="52">
        <v>10525</v>
      </c>
      <c r="C29" s="52">
        <v>10525</v>
      </c>
      <c r="D29" s="52">
        <v>13300</v>
      </c>
      <c r="E29" s="53">
        <v>13917</v>
      </c>
      <c r="F29" s="54">
        <v>15920</v>
      </c>
      <c r="G29" s="55"/>
      <c r="H29" s="52"/>
      <c r="I29" s="52"/>
      <c r="J29" s="52"/>
      <c r="K29" s="54"/>
      <c r="L29" s="54"/>
      <c r="M29" s="54"/>
      <c r="N29" s="54"/>
      <c r="O29" s="54"/>
      <c r="P29" s="54"/>
      <c r="Q29" s="54">
        <f t="shared" si="1"/>
        <v>10525</v>
      </c>
      <c r="R29" s="54">
        <f t="shared" si="1"/>
        <v>10525</v>
      </c>
      <c r="S29" s="54">
        <f t="shared" si="1"/>
        <v>13300</v>
      </c>
      <c r="T29" s="54">
        <f t="shared" si="1"/>
        <v>13917</v>
      </c>
      <c r="U29" s="54">
        <f t="shared" si="1"/>
        <v>15920</v>
      </c>
    </row>
    <row r="30" spans="1:21" s="50" customFormat="1" ht="15.6" customHeight="1" thickBot="1" x14ac:dyDescent="0.25">
      <c r="A30" s="56" t="s">
        <v>46</v>
      </c>
      <c r="B30" s="57"/>
      <c r="C30" s="57"/>
      <c r="D30" s="57"/>
      <c r="E30" s="58"/>
      <c r="F30" s="59"/>
      <c r="G30" s="60"/>
      <c r="H30" s="57"/>
      <c r="I30" s="57"/>
      <c r="J30" s="57"/>
      <c r="K30" s="59"/>
      <c r="L30" s="59"/>
      <c r="M30" s="59"/>
      <c r="N30" s="59"/>
      <c r="O30" s="59"/>
      <c r="P30" s="59"/>
      <c r="Q30" s="59">
        <f t="shared" si="1"/>
        <v>0</v>
      </c>
      <c r="R30" s="59">
        <f t="shared" si="1"/>
        <v>0</v>
      </c>
      <c r="S30" s="59">
        <f t="shared" si="1"/>
        <v>0</v>
      </c>
      <c r="T30" s="59">
        <f t="shared" si="1"/>
        <v>0</v>
      </c>
      <c r="U30" s="59">
        <f t="shared" si="1"/>
        <v>0</v>
      </c>
    </row>
    <row r="31" spans="1:21" s="67" customFormat="1" ht="26.25" thickBot="1" x14ac:dyDescent="0.25">
      <c r="A31" s="61" t="s">
        <v>47</v>
      </c>
      <c r="B31" s="62">
        <f t="shared" ref="B31:L31" si="4">B4+B27+B28</f>
        <v>70312</v>
      </c>
      <c r="C31" s="63">
        <f t="shared" si="4"/>
        <v>93145</v>
      </c>
      <c r="D31" s="63">
        <f t="shared" si="4"/>
        <v>97887</v>
      </c>
      <c r="E31" s="64">
        <f t="shared" si="4"/>
        <v>105284</v>
      </c>
      <c r="F31" s="65">
        <f t="shared" si="4"/>
        <v>117084</v>
      </c>
      <c r="G31" s="66">
        <f t="shared" si="4"/>
        <v>19388</v>
      </c>
      <c r="H31" s="63">
        <f t="shared" si="4"/>
        <v>19388</v>
      </c>
      <c r="I31" s="63">
        <f t="shared" si="4"/>
        <v>29088</v>
      </c>
      <c r="J31" s="63">
        <f t="shared" si="4"/>
        <v>28649</v>
      </c>
      <c r="K31" s="65">
        <f t="shared" si="4"/>
        <v>27276</v>
      </c>
      <c r="L31" s="65">
        <f t="shared" si="4"/>
        <v>0</v>
      </c>
      <c r="M31" s="65"/>
      <c r="N31" s="65"/>
      <c r="O31" s="65"/>
      <c r="P31" s="65"/>
      <c r="Q31" s="65">
        <f t="shared" si="1"/>
        <v>89700</v>
      </c>
      <c r="R31" s="65">
        <f t="shared" si="1"/>
        <v>112533</v>
      </c>
      <c r="S31" s="65">
        <f t="shared" si="1"/>
        <v>126975</v>
      </c>
      <c r="T31" s="65">
        <f t="shared" si="1"/>
        <v>133933</v>
      </c>
      <c r="U31" s="65">
        <f t="shared" si="1"/>
        <v>144360</v>
      </c>
    </row>
    <row r="32" spans="1:21" s="67" customFormat="1" ht="26.25" thickBot="1" x14ac:dyDescent="0.25">
      <c r="A32" s="68" t="s">
        <v>48</v>
      </c>
      <c r="B32" s="69">
        <v>-27775</v>
      </c>
      <c r="C32" s="69">
        <v>-25555</v>
      </c>
      <c r="D32" s="69">
        <v>-26084</v>
      </c>
      <c r="E32" s="70">
        <v>-25708</v>
      </c>
      <c r="F32" s="71">
        <v>-25468</v>
      </c>
      <c r="G32" s="72">
        <v>0</v>
      </c>
      <c r="H32" s="69"/>
      <c r="I32" s="69"/>
      <c r="J32" s="69"/>
      <c r="K32" s="71"/>
      <c r="L32" s="71">
        <v>0</v>
      </c>
      <c r="M32" s="71"/>
      <c r="N32" s="71"/>
      <c r="O32" s="71"/>
      <c r="P32" s="71"/>
      <c r="Q32" s="71">
        <f t="shared" si="1"/>
        <v>-27775</v>
      </c>
      <c r="R32" s="71">
        <f t="shared" si="1"/>
        <v>-25555</v>
      </c>
      <c r="S32" s="71">
        <f t="shared" si="1"/>
        <v>-26084</v>
      </c>
      <c r="T32" s="71">
        <f t="shared" si="1"/>
        <v>-25708</v>
      </c>
      <c r="U32" s="71">
        <f t="shared" si="1"/>
        <v>-25468</v>
      </c>
    </row>
    <row r="33" spans="1:21" s="67" customFormat="1" ht="13.5" thickBot="1" x14ac:dyDescent="0.25">
      <c r="A33" s="73" t="s">
        <v>49</v>
      </c>
      <c r="B33" s="74">
        <f t="shared" ref="B33:L33" si="5">SUM(B32:B32)</f>
        <v>-27775</v>
      </c>
      <c r="C33" s="75">
        <f t="shared" si="5"/>
        <v>-25555</v>
      </c>
      <c r="D33" s="75">
        <f t="shared" si="5"/>
        <v>-26084</v>
      </c>
      <c r="E33" s="76">
        <f t="shared" si="5"/>
        <v>-25708</v>
      </c>
      <c r="F33" s="77">
        <f t="shared" si="5"/>
        <v>-25468</v>
      </c>
      <c r="G33" s="78">
        <f t="shared" si="5"/>
        <v>0</v>
      </c>
      <c r="H33" s="75">
        <f t="shared" si="5"/>
        <v>0</v>
      </c>
      <c r="I33" s="75">
        <f t="shared" si="5"/>
        <v>0</v>
      </c>
      <c r="J33" s="75"/>
      <c r="K33" s="77"/>
      <c r="L33" s="77">
        <f t="shared" si="5"/>
        <v>0</v>
      </c>
      <c r="M33" s="77"/>
      <c r="N33" s="77"/>
      <c r="O33" s="77"/>
      <c r="P33" s="77"/>
      <c r="Q33" s="77">
        <f t="shared" si="1"/>
        <v>-27775</v>
      </c>
      <c r="R33" s="77">
        <f t="shared" si="1"/>
        <v>-25555</v>
      </c>
      <c r="S33" s="77">
        <f t="shared" si="1"/>
        <v>-26084</v>
      </c>
      <c r="T33" s="77">
        <f t="shared" si="1"/>
        <v>-25708</v>
      </c>
      <c r="U33" s="77">
        <f t="shared" si="1"/>
        <v>-25468</v>
      </c>
    </row>
    <row r="34" spans="1:21" s="67" customFormat="1" ht="22.5" customHeight="1" thickBot="1" x14ac:dyDescent="0.25">
      <c r="A34" s="79" t="s">
        <v>50</v>
      </c>
      <c r="B34" s="80"/>
      <c r="C34" s="80"/>
      <c r="D34" s="80"/>
      <c r="E34" s="80"/>
      <c r="F34" s="80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2"/>
      <c r="R34" s="83"/>
      <c r="S34" s="84"/>
      <c r="T34" s="82"/>
      <c r="U34" s="82"/>
    </row>
    <row r="35" spans="1:21" ht="15.6" customHeight="1" thickBot="1" x14ac:dyDescent="0.25">
      <c r="A35" s="6" t="s">
        <v>51</v>
      </c>
      <c r="B35" s="7" t="s">
        <v>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9"/>
      <c r="U35" s="10"/>
    </row>
    <row r="36" spans="1:21" ht="65.25" customHeight="1" thickBot="1" x14ac:dyDescent="0.25">
      <c r="A36" s="12"/>
      <c r="B36" s="13" t="s">
        <v>3</v>
      </c>
      <c r="C36" s="13" t="s">
        <v>4</v>
      </c>
      <c r="D36" s="13" t="s">
        <v>5</v>
      </c>
      <c r="E36" s="14" t="s">
        <v>52</v>
      </c>
      <c r="F36" s="13" t="s">
        <v>3</v>
      </c>
      <c r="G36" s="15" t="s">
        <v>7</v>
      </c>
      <c r="H36" s="13" t="s">
        <v>8</v>
      </c>
      <c r="I36" s="13" t="s">
        <v>9</v>
      </c>
      <c r="J36" s="13" t="s">
        <v>10</v>
      </c>
      <c r="K36" s="13" t="s">
        <v>7</v>
      </c>
      <c r="L36" s="13" t="s">
        <v>11</v>
      </c>
      <c r="M36" s="13" t="s">
        <v>12</v>
      </c>
      <c r="N36" s="13" t="s">
        <v>13</v>
      </c>
      <c r="O36" s="13" t="s">
        <v>14</v>
      </c>
      <c r="P36" s="13" t="s">
        <v>15</v>
      </c>
      <c r="Q36" s="13" t="s">
        <v>16</v>
      </c>
      <c r="R36" s="13" t="s">
        <v>17</v>
      </c>
      <c r="S36" s="13" t="s">
        <v>18</v>
      </c>
      <c r="T36" s="13" t="s">
        <v>19</v>
      </c>
      <c r="U36" s="13" t="s">
        <v>16</v>
      </c>
    </row>
    <row r="37" spans="1:21" ht="15.6" customHeight="1" x14ac:dyDescent="0.2">
      <c r="A37" s="85" t="s">
        <v>20</v>
      </c>
      <c r="B37" s="86">
        <f t="shared" ref="B37:G37" si="6">B39+B40+B43+B47</f>
        <v>1938</v>
      </c>
      <c r="C37" s="86">
        <f t="shared" si="6"/>
        <v>2400</v>
      </c>
      <c r="D37" s="86">
        <f t="shared" si="6"/>
        <v>2390</v>
      </c>
      <c r="E37" s="87">
        <f t="shared" si="6"/>
        <v>2395</v>
      </c>
      <c r="F37" s="88">
        <f t="shared" si="6"/>
        <v>2627</v>
      </c>
      <c r="G37" s="89">
        <f t="shared" si="6"/>
        <v>0</v>
      </c>
      <c r="H37" s="90"/>
      <c r="I37" s="90"/>
      <c r="J37" s="90"/>
      <c r="K37" s="88"/>
      <c r="L37" s="88">
        <f>L39+L40+L43+L47</f>
        <v>0</v>
      </c>
      <c r="M37" s="88"/>
      <c r="N37" s="88"/>
      <c r="O37" s="88"/>
      <c r="P37" s="88"/>
      <c r="Q37" s="88">
        <f>B37+G37+L37</f>
        <v>1938</v>
      </c>
      <c r="R37" s="88">
        <f>C37+H37+M37</f>
        <v>2400</v>
      </c>
      <c r="S37" s="88">
        <v>2390</v>
      </c>
      <c r="T37" s="88">
        <f>E37+J37+O37</f>
        <v>2395</v>
      </c>
      <c r="U37" s="88">
        <f>F37+K37+P37</f>
        <v>2627</v>
      </c>
    </row>
    <row r="38" spans="1:21" ht="12.75" x14ac:dyDescent="0.2">
      <c r="A38" s="28" t="s">
        <v>25</v>
      </c>
      <c r="B38" s="91"/>
      <c r="C38" s="92"/>
      <c r="D38" s="92"/>
      <c r="E38" s="93"/>
      <c r="F38" s="94"/>
      <c r="G38" s="95"/>
      <c r="H38" s="92"/>
      <c r="I38" s="92"/>
      <c r="J38" s="92"/>
      <c r="K38" s="94"/>
      <c r="L38" s="94"/>
      <c r="M38" s="94"/>
      <c r="N38" s="94"/>
      <c r="O38" s="94"/>
      <c r="P38" s="94"/>
      <c r="Q38" s="94">
        <f t="shared" ref="Q38:U54" si="7">B38+G38+L38</f>
        <v>0</v>
      </c>
      <c r="R38" s="94">
        <f t="shared" si="7"/>
        <v>0</v>
      </c>
      <c r="S38" s="94">
        <f t="shared" si="7"/>
        <v>0</v>
      </c>
      <c r="T38" s="94">
        <f t="shared" si="7"/>
        <v>0</v>
      </c>
      <c r="U38" s="94">
        <f t="shared" si="7"/>
        <v>0</v>
      </c>
    </row>
    <row r="39" spans="1:21" ht="32.25" customHeight="1" x14ac:dyDescent="0.2">
      <c r="A39" s="28" t="s">
        <v>27</v>
      </c>
      <c r="B39" s="91">
        <f>B38</f>
        <v>0</v>
      </c>
      <c r="C39" s="92"/>
      <c r="D39" s="92"/>
      <c r="E39" s="93"/>
      <c r="F39" s="94"/>
      <c r="G39" s="95">
        <f>G38</f>
        <v>0</v>
      </c>
      <c r="H39" s="92"/>
      <c r="I39" s="92"/>
      <c r="J39" s="92"/>
      <c r="K39" s="94"/>
      <c r="L39" s="94">
        <f>L38</f>
        <v>0</v>
      </c>
      <c r="M39" s="94"/>
      <c r="N39" s="94"/>
      <c r="O39" s="94"/>
      <c r="P39" s="94"/>
      <c r="Q39" s="94">
        <f t="shared" si="7"/>
        <v>0</v>
      </c>
      <c r="R39" s="94">
        <f t="shared" si="7"/>
        <v>0</v>
      </c>
      <c r="S39" s="94">
        <f t="shared" si="7"/>
        <v>0</v>
      </c>
      <c r="T39" s="94">
        <f t="shared" si="7"/>
        <v>0</v>
      </c>
      <c r="U39" s="94">
        <f t="shared" si="7"/>
        <v>0</v>
      </c>
    </row>
    <row r="40" spans="1:21" ht="25.5" x14ac:dyDescent="0.2">
      <c r="A40" s="28" t="s">
        <v>28</v>
      </c>
      <c r="B40" s="91"/>
      <c r="C40" s="92"/>
      <c r="D40" s="92"/>
      <c r="E40" s="93"/>
      <c r="F40" s="94"/>
      <c r="G40" s="95"/>
      <c r="H40" s="92"/>
      <c r="I40" s="92"/>
      <c r="J40" s="92"/>
      <c r="K40" s="94"/>
      <c r="L40" s="94"/>
      <c r="M40" s="94"/>
      <c r="N40" s="94"/>
      <c r="O40" s="94"/>
      <c r="P40" s="94"/>
      <c r="Q40" s="94">
        <f t="shared" si="7"/>
        <v>0</v>
      </c>
      <c r="R40" s="94">
        <f t="shared" si="7"/>
        <v>0</v>
      </c>
      <c r="S40" s="94">
        <f t="shared" si="7"/>
        <v>0</v>
      </c>
      <c r="T40" s="94">
        <f t="shared" si="7"/>
        <v>0</v>
      </c>
      <c r="U40" s="94">
        <f t="shared" si="7"/>
        <v>0</v>
      </c>
    </row>
    <row r="41" spans="1:21" ht="15.6" customHeight="1" x14ac:dyDescent="0.2">
      <c r="A41" s="28" t="s">
        <v>29</v>
      </c>
      <c r="B41" s="91"/>
      <c r="C41" s="92"/>
      <c r="D41" s="92"/>
      <c r="E41" s="93"/>
      <c r="F41" s="94"/>
      <c r="G41" s="95"/>
      <c r="H41" s="92"/>
      <c r="I41" s="92"/>
      <c r="J41" s="92"/>
      <c r="K41" s="94"/>
      <c r="L41" s="94"/>
      <c r="M41" s="94"/>
      <c r="N41" s="94"/>
      <c r="O41" s="94"/>
      <c r="P41" s="94"/>
      <c r="Q41" s="94">
        <f t="shared" si="7"/>
        <v>0</v>
      </c>
      <c r="R41" s="94">
        <f t="shared" si="7"/>
        <v>0</v>
      </c>
      <c r="S41" s="94">
        <f t="shared" si="7"/>
        <v>0</v>
      </c>
      <c r="T41" s="94">
        <f t="shared" si="7"/>
        <v>0</v>
      </c>
      <c r="U41" s="94">
        <f t="shared" si="7"/>
        <v>0</v>
      </c>
    </row>
    <row r="42" spans="1:21" ht="15.6" customHeight="1" x14ac:dyDescent="0.2">
      <c r="A42" s="28" t="s">
        <v>34</v>
      </c>
      <c r="B42" s="96"/>
      <c r="C42" s="97"/>
      <c r="D42" s="97"/>
      <c r="E42" s="98"/>
      <c r="F42" s="99"/>
      <c r="G42" s="100"/>
      <c r="H42" s="97"/>
      <c r="I42" s="97"/>
      <c r="J42" s="97"/>
      <c r="K42" s="99"/>
      <c r="L42" s="99"/>
      <c r="M42" s="99"/>
      <c r="N42" s="99"/>
      <c r="O42" s="99"/>
      <c r="P42" s="99"/>
      <c r="Q42" s="99">
        <f t="shared" si="7"/>
        <v>0</v>
      </c>
      <c r="R42" s="99">
        <f t="shared" si="7"/>
        <v>0</v>
      </c>
      <c r="S42" s="99">
        <f t="shared" si="7"/>
        <v>0</v>
      </c>
      <c r="T42" s="99">
        <f t="shared" si="7"/>
        <v>0</v>
      </c>
      <c r="U42" s="99">
        <f t="shared" si="7"/>
        <v>0</v>
      </c>
    </row>
    <row r="43" spans="1:21" ht="15.6" customHeight="1" x14ac:dyDescent="0.2">
      <c r="A43" s="28" t="s">
        <v>35</v>
      </c>
      <c r="B43" s="101">
        <f>B41+B42</f>
        <v>0</v>
      </c>
      <c r="C43" s="102"/>
      <c r="D43" s="102"/>
      <c r="E43" s="103"/>
      <c r="F43" s="104"/>
      <c r="G43" s="105">
        <f>G41+G42</f>
        <v>0</v>
      </c>
      <c r="H43" s="102"/>
      <c r="I43" s="102"/>
      <c r="J43" s="102"/>
      <c r="K43" s="104"/>
      <c r="L43" s="104">
        <f>L41+L42</f>
        <v>0</v>
      </c>
      <c r="M43" s="104"/>
      <c r="N43" s="104"/>
      <c r="O43" s="104"/>
      <c r="P43" s="104"/>
      <c r="Q43" s="104">
        <f t="shared" si="7"/>
        <v>0</v>
      </c>
      <c r="R43" s="104">
        <f t="shared" si="7"/>
        <v>0</v>
      </c>
      <c r="S43" s="104">
        <f t="shared" si="7"/>
        <v>0</v>
      </c>
      <c r="T43" s="104">
        <f t="shared" si="7"/>
        <v>0</v>
      </c>
      <c r="U43" s="104">
        <f t="shared" si="7"/>
        <v>0</v>
      </c>
    </row>
    <row r="44" spans="1:21" ht="15.6" customHeight="1" x14ac:dyDescent="0.2">
      <c r="A44" s="21" t="s">
        <v>38</v>
      </c>
      <c r="B44" s="96">
        <v>1938</v>
      </c>
      <c r="C44" s="97">
        <v>2400</v>
      </c>
      <c r="D44" s="97">
        <v>2390</v>
      </c>
      <c r="E44" s="98">
        <v>2395</v>
      </c>
      <c r="F44" s="99">
        <v>2504</v>
      </c>
      <c r="G44" s="100"/>
      <c r="H44" s="97"/>
      <c r="I44" s="97"/>
      <c r="J44" s="97"/>
      <c r="K44" s="99"/>
      <c r="L44" s="99"/>
      <c r="M44" s="99"/>
      <c r="N44" s="99"/>
      <c r="O44" s="99"/>
      <c r="P44" s="99"/>
      <c r="Q44" s="99">
        <f t="shared" si="7"/>
        <v>1938</v>
      </c>
      <c r="R44" s="99">
        <f t="shared" si="7"/>
        <v>2400</v>
      </c>
      <c r="S44" s="99">
        <v>2390</v>
      </c>
      <c r="T44" s="99">
        <f t="shared" si="7"/>
        <v>2395</v>
      </c>
      <c r="U44" s="99">
        <f t="shared" si="7"/>
        <v>2504</v>
      </c>
    </row>
    <row r="45" spans="1:21" ht="15.6" customHeight="1" x14ac:dyDescent="0.2">
      <c r="A45" s="21" t="s">
        <v>53</v>
      </c>
      <c r="B45" s="96"/>
      <c r="C45" s="97"/>
      <c r="D45" s="97"/>
      <c r="E45" s="98"/>
      <c r="F45" s="99"/>
      <c r="G45" s="95"/>
      <c r="H45" s="92"/>
      <c r="I45" s="92"/>
      <c r="J45" s="92"/>
      <c r="K45" s="99"/>
      <c r="L45" s="99"/>
      <c r="M45" s="99"/>
      <c r="N45" s="99"/>
      <c r="O45" s="99"/>
      <c r="P45" s="99"/>
      <c r="Q45" s="99">
        <f t="shared" si="7"/>
        <v>0</v>
      </c>
      <c r="R45" s="99">
        <f t="shared" si="7"/>
        <v>0</v>
      </c>
      <c r="S45" s="99">
        <f>D45+I45+N45</f>
        <v>0</v>
      </c>
      <c r="T45" s="99">
        <f t="shared" si="7"/>
        <v>0</v>
      </c>
      <c r="U45" s="99">
        <f t="shared" si="7"/>
        <v>0</v>
      </c>
    </row>
    <row r="46" spans="1:21" ht="15.6" customHeight="1" x14ac:dyDescent="0.2">
      <c r="A46" s="21" t="s">
        <v>40</v>
      </c>
      <c r="B46" s="96"/>
      <c r="C46" s="97"/>
      <c r="D46" s="97"/>
      <c r="E46" s="98"/>
      <c r="F46" s="99">
        <v>123</v>
      </c>
      <c r="G46" s="95"/>
      <c r="H46" s="92"/>
      <c r="I46" s="92"/>
      <c r="J46" s="92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>
        <f t="shared" si="7"/>
        <v>123</v>
      </c>
    </row>
    <row r="47" spans="1:21" ht="15.6" customHeight="1" x14ac:dyDescent="0.2">
      <c r="A47" s="28" t="s">
        <v>54</v>
      </c>
      <c r="B47" s="91">
        <f>SUM(B44:B45)</f>
        <v>1938</v>
      </c>
      <c r="C47" s="91">
        <f>SUM(C44:C45)</f>
        <v>2400</v>
      </c>
      <c r="D47" s="91">
        <f>SUM(D44:D45)</f>
        <v>2390</v>
      </c>
      <c r="E47" s="106">
        <f>SUM(E44:E45)</f>
        <v>2395</v>
      </c>
      <c r="F47" s="94">
        <f>SUM(F44:F46)</f>
        <v>2627</v>
      </c>
      <c r="G47" s="95">
        <f>SUM(G44:G45)</f>
        <v>0</v>
      </c>
      <c r="H47" s="92"/>
      <c r="I47" s="92"/>
      <c r="J47" s="92"/>
      <c r="K47" s="94"/>
      <c r="L47" s="94">
        <f>SUM(L44:L45)</f>
        <v>0</v>
      </c>
      <c r="M47" s="94"/>
      <c r="N47" s="94"/>
      <c r="O47" s="94"/>
      <c r="P47" s="94"/>
      <c r="Q47" s="94">
        <f t="shared" si="7"/>
        <v>1938</v>
      </c>
      <c r="R47" s="94">
        <f t="shared" si="7"/>
        <v>2400</v>
      </c>
      <c r="S47" s="94">
        <v>2390</v>
      </c>
      <c r="T47" s="94">
        <f t="shared" si="7"/>
        <v>2395</v>
      </c>
      <c r="U47" s="94">
        <f t="shared" si="7"/>
        <v>2627</v>
      </c>
    </row>
    <row r="48" spans="1:21" ht="15.6" customHeight="1" x14ac:dyDescent="0.2">
      <c r="A48" s="85" t="s">
        <v>43</v>
      </c>
      <c r="B48" s="107">
        <f>SUM(B49:B52)</f>
        <v>0</v>
      </c>
      <c r="C48" s="46"/>
      <c r="D48" s="46"/>
      <c r="E48" s="47"/>
      <c r="F48" s="48"/>
      <c r="G48" s="49">
        <f>SUM(G49:G52)</f>
        <v>0</v>
      </c>
      <c r="H48" s="46"/>
      <c r="I48" s="46"/>
      <c r="J48" s="46"/>
      <c r="K48" s="48"/>
      <c r="L48" s="48">
        <f>SUM(L49:L52)</f>
        <v>0</v>
      </c>
      <c r="M48" s="48"/>
      <c r="N48" s="48"/>
      <c r="O48" s="48"/>
      <c r="P48" s="48"/>
      <c r="Q48" s="48">
        <f t="shared" si="7"/>
        <v>0</v>
      </c>
      <c r="R48" s="48">
        <f t="shared" si="7"/>
        <v>0</v>
      </c>
      <c r="S48" s="48">
        <f t="shared" si="7"/>
        <v>0</v>
      </c>
      <c r="T48" s="48">
        <f t="shared" si="7"/>
        <v>0</v>
      </c>
      <c r="U48" s="48">
        <f t="shared" si="7"/>
        <v>0</v>
      </c>
    </row>
    <row r="49" spans="1:22" ht="15.6" customHeight="1" x14ac:dyDescent="0.2">
      <c r="A49" s="51" t="s">
        <v>44</v>
      </c>
      <c r="B49" s="107">
        <f>SUM(B50:B51)</f>
        <v>0</v>
      </c>
      <c r="C49" s="46"/>
      <c r="D49" s="46"/>
      <c r="E49" s="47"/>
      <c r="F49" s="48"/>
      <c r="G49" s="49">
        <f>SUM(G50:G51)</f>
        <v>0</v>
      </c>
      <c r="H49" s="46"/>
      <c r="I49" s="46"/>
      <c r="J49" s="46"/>
      <c r="K49" s="48"/>
      <c r="L49" s="48">
        <f>SUM(L50:L51)</f>
        <v>0</v>
      </c>
      <c r="M49" s="48"/>
      <c r="N49" s="48"/>
      <c r="O49" s="48"/>
      <c r="P49" s="48"/>
      <c r="Q49" s="48">
        <f t="shared" si="7"/>
        <v>0</v>
      </c>
      <c r="R49" s="48">
        <f t="shared" si="7"/>
        <v>0</v>
      </c>
      <c r="S49" s="48">
        <f t="shared" si="7"/>
        <v>0</v>
      </c>
      <c r="T49" s="48">
        <f t="shared" si="7"/>
        <v>0</v>
      </c>
      <c r="U49" s="48">
        <f t="shared" si="7"/>
        <v>0</v>
      </c>
    </row>
    <row r="50" spans="1:22" ht="15.6" customHeight="1" x14ac:dyDescent="0.2">
      <c r="A50" s="28" t="s">
        <v>55</v>
      </c>
      <c r="B50" s="91"/>
      <c r="C50" s="92"/>
      <c r="D50" s="92"/>
      <c r="E50" s="93"/>
      <c r="F50" s="94"/>
      <c r="G50" s="95"/>
      <c r="H50" s="92"/>
      <c r="I50" s="92"/>
      <c r="J50" s="92"/>
      <c r="K50" s="94"/>
      <c r="L50" s="94"/>
      <c r="M50" s="94"/>
      <c r="N50" s="94"/>
      <c r="O50" s="94"/>
      <c r="P50" s="94"/>
      <c r="Q50" s="94">
        <f t="shared" si="7"/>
        <v>0</v>
      </c>
      <c r="R50" s="94">
        <f t="shared" si="7"/>
        <v>0</v>
      </c>
      <c r="S50" s="94">
        <f t="shared" si="7"/>
        <v>0</v>
      </c>
      <c r="T50" s="94">
        <f t="shared" si="7"/>
        <v>0</v>
      </c>
      <c r="U50" s="94">
        <f t="shared" si="7"/>
        <v>0</v>
      </c>
    </row>
    <row r="51" spans="1:22" ht="15.6" customHeight="1" x14ac:dyDescent="0.2">
      <c r="A51" s="28" t="s">
        <v>56</v>
      </c>
      <c r="B51" s="91"/>
      <c r="C51" s="92"/>
      <c r="D51" s="92"/>
      <c r="E51" s="93"/>
      <c r="F51" s="94"/>
      <c r="G51" s="95"/>
      <c r="H51" s="92"/>
      <c r="I51" s="92"/>
      <c r="J51" s="92"/>
      <c r="K51" s="94"/>
      <c r="L51" s="94"/>
      <c r="M51" s="94"/>
      <c r="N51" s="94"/>
      <c r="O51" s="94"/>
      <c r="P51" s="94"/>
      <c r="Q51" s="94">
        <f t="shared" si="7"/>
        <v>0</v>
      </c>
      <c r="R51" s="94">
        <f t="shared" si="7"/>
        <v>0</v>
      </c>
      <c r="S51" s="94">
        <f t="shared" si="7"/>
        <v>0</v>
      </c>
      <c r="T51" s="94">
        <f t="shared" si="7"/>
        <v>0</v>
      </c>
      <c r="U51" s="94">
        <f t="shared" si="7"/>
        <v>0</v>
      </c>
    </row>
    <row r="52" spans="1:22" ht="15.6" customHeight="1" x14ac:dyDescent="0.2">
      <c r="A52" s="108" t="s">
        <v>57</v>
      </c>
      <c r="B52" s="91"/>
      <c r="C52" s="92"/>
      <c r="D52" s="92"/>
      <c r="E52" s="93"/>
      <c r="F52" s="94"/>
      <c r="G52" s="95"/>
      <c r="H52" s="92"/>
      <c r="I52" s="92"/>
      <c r="J52" s="92"/>
      <c r="K52" s="94"/>
      <c r="L52" s="94"/>
      <c r="M52" s="94"/>
      <c r="N52" s="94"/>
      <c r="O52" s="94"/>
      <c r="P52" s="94"/>
      <c r="Q52" s="94">
        <f t="shared" si="7"/>
        <v>0</v>
      </c>
      <c r="R52" s="94">
        <f t="shared" si="7"/>
        <v>0</v>
      </c>
      <c r="S52" s="94">
        <f t="shared" si="7"/>
        <v>0</v>
      </c>
      <c r="T52" s="94">
        <f t="shared" si="7"/>
        <v>0</v>
      </c>
      <c r="U52" s="94">
        <f t="shared" si="7"/>
        <v>0</v>
      </c>
    </row>
    <row r="53" spans="1:22" ht="15.6" customHeight="1" thickBot="1" x14ac:dyDescent="0.25">
      <c r="A53" s="108" t="s">
        <v>58</v>
      </c>
      <c r="B53" s="109">
        <v>25837</v>
      </c>
      <c r="C53" s="110">
        <v>25555</v>
      </c>
      <c r="D53" s="110">
        <v>26084</v>
      </c>
      <c r="E53" s="111">
        <v>25708</v>
      </c>
      <c r="F53" s="112">
        <v>25468</v>
      </c>
      <c r="G53" s="113"/>
      <c r="H53" s="110"/>
      <c r="I53" s="110"/>
      <c r="J53" s="110"/>
      <c r="K53" s="112"/>
      <c r="L53" s="112"/>
      <c r="M53" s="112"/>
      <c r="N53" s="112"/>
      <c r="O53" s="112"/>
      <c r="P53" s="112"/>
      <c r="Q53" s="112">
        <f t="shared" si="7"/>
        <v>25837</v>
      </c>
      <c r="R53" s="112">
        <f t="shared" si="7"/>
        <v>25555</v>
      </c>
      <c r="S53" s="112">
        <f t="shared" si="7"/>
        <v>26084</v>
      </c>
      <c r="T53" s="112">
        <f t="shared" si="7"/>
        <v>25708</v>
      </c>
      <c r="U53" s="112">
        <f t="shared" si="7"/>
        <v>25468</v>
      </c>
    </row>
    <row r="54" spans="1:22" ht="15.6" customHeight="1" thickBot="1" x14ac:dyDescent="0.25">
      <c r="A54" s="114" t="s">
        <v>59</v>
      </c>
      <c r="B54" s="115">
        <f>B37+B48+B49+B52+B53</f>
        <v>27775</v>
      </c>
      <c r="C54" s="116">
        <f>C37+C48+C49+C52+C53</f>
        <v>27955</v>
      </c>
      <c r="D54" s="116">
        <f>D37+D48+D49+D52+D53</f>
        <v>28474</v>
      </c>
      <c r="E54" s="117">
        <f>E37+E48+E49+E52+E53</f>
        <v>28103</v>
      </c>
      <c r="F54" s="118">
        <f>F37+F48+F49+F52+F53</f>
        <v>28095</v>
      </c>
      <c r="G54" s="119">
        <f>G37+G48+G49+G52</f>
        <v>0</v>
      </c>
      <c r="H54" s="116"/>
      <c r="I54" s="116"/>
      <c r="J54" s="116"/>
      <c r="K54" s="118"/>
      <c r="L54" s="118">
        <f>L37+L48+L49+L52</f>
        <v>0</v>
      </c>
      <c r="M54" s="118"/>
      <c r="N54" s="118"/>
      <c r="O54" s="118"/>
      <c r="P54" s="118"/>
      <c r="Q54" s="118">
        <f t="shared" si="7"/>
        <v>27775</v>
      </c>
      <c r="R54" s="118">
        <f t="shared" si="7"/>
        <v>27955</v>
      </c>
      <c r="S54" s="118">
        <f t="shared" si="7"/>
        <v>28474</v>
      </c>
      <c r="T54" s="118">
        <f t="shared" si="7"/>
        <v>28103</v>
      </c>
      <c r="U54" s="118">
        <f t="shared" si="7"/>
        <v>28095</v>
      </c>
    </row>
    <row r="55" spans="1:22" ht="15.6" customHeight="1" thickBot="1" x14ac:dyDescent="0.25">
      <c r="A55" s="1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83"/>
    </row>
    <row r="56" spans="1:22" ht="30" customHeight="1" thickBot="1" x14ac:dyDescent="0.25">
      <c r="A56" s="121" t="s">
        <v>60</v>
      </c>
      <c r="B56" s="122">
        <f t="shared" ref="B56:L56" si="8">B31+B33+B54</f>
        <v>70312</v>
      </c>
      <c r="C56" s="122">
        <f t="shared" si="8"/>
        <v>95545</v>
      </c>
      <c r="D56" s="122">
        <f t="shared" si="8"/>
        <v>100277</v>
      </c>
      <c r="E56" s="123">
        <f t="shared" si="8"/>
        <v>107679</v>
      </c>
      <c r="F56" s="77">
        <f t="shared" si="8"/>
        <v>119711</v>
      </c>
      <c r="G56" s="77">
        <f t="shared" si="8"/>
        <v>19388</v>
      </c>
      <c r="H56" s="77">
        <f t="shared" si="8"/>
        <v>19388</v>
      </c>
      <c r="I56" s="77">
        <f t="shared" si="8"/>
        <v>29088</v>
      </c>
      <c r="J56" s="77">
        <f t="shared" si="8"/>
        <v>28649</v>
      </c>
      <c r="K56" s="77">
        <f t="shared" si="8"/>
        <v>27276</v>
      </c>
      <c r="L56" s="77">
        <f t="shared" si="8"/>
        <v>0</v>
      </c>
      <c r="M56" s="77">
        <v>0</v>
      </c>
      <c r="N56" s="77">
        <v>0</v>
      </c>
      <c r="O56" s="77"/>
      <c r="P56" s="77"/>
      <c r="Q56" s="77">
        <f>Q31+Q33+Q54</f>
        <v>89700</v>
      </c>
      <c r="R56" s="77">
        <f>C56+H56+M56</f>
        <v>114933</v>
      </c>
      <c r="S56" s="77">
        <f>D56+I56+N56</f>
        <v>129365</v>
      </c>
      <c r="T56" s="77">
        <f>E56+J56+O56</f>
        <v>136328</v>
      </c>
      <c r="U56" s="77">
        <f>F56+K56+P56</f>
        <v>146987</v>
      </c>
    </row>
    <row r="57" spans="1:22" ht="15.6" customHeight="1" x14ac:dyDescent="0.2">
      <c r="V57" s="125"/>
    </row>
    <row r="60" spans="1:22" ht="15.6" customHeight="1" x14ac:dyDescent="0.2">
      <c r="G60" s="126" t="s">
        <v>61</v>
      </c>
    </row>
    <row r="61" spans="1:22" ht="15.6" customHeight="1" x14ac:dyDescent="0.2">
      <c r="G61" s="126"/>
    </row>
    <row r="62" spans="1:22" ht="15.6" customHeight="1" x14ac:dyDescent="0.2">
      <c r="G62" s="126"/>
    </row>
    <row r="63" spans="1:22" ht="15.6" customHeight="1" x14ac:dyDescent="0.2">
      <c r="G63" s="126"/>
    </row>
    <row r="64" spans="1:22" ht="15.6" customHeight="1" x14ac:dyDescent="0.2">
      <c r="G64" s="126"/>
    </row>
  </sheetData>
  <sheetProtection selectLockedCells="1" selectUnlockedCells="1"/>
  <mergeCells count="4">
    <mergeCell ref="A2:A3"/>
    <mergeCell ref="B2:S2"/>
    <mergeCell ref="A35:A36"/>
    <mergeCell ref="B35:S35"/>
  </mergeCells>
  <printOptions horizontalCentered="1"/>
  <pageMargins left="0.15748031496062992" right="0.15748031496062992" top="0.19685039370078741" bottom="0.19685039370078741" header="0.23622047244094491" footer="0.19685039370078741"/>
  <pageSetup paperSize="9" firstPageNumber="0" fitToHeight="4" orientation="landscape" r:id="rId1"/>
  <headerFooter alignWithMargins="0">
    <oddHeader>&amp;C&amp;"Times New Roman,Félkövér"&amp;14Dad Község Önkormányzatának
 bevételei (e Ft)&amp;R&amp;"Times New Roman,Félkövér"2. melléklet
az  önk.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2.mell.Bev.</vt:lpstr>
      <vt:lpstr>'2.mell.Bev.'!Nyomtatási_terület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Zsigmond Anikó Jegyző</dc:creator>
  <cp:lastModifiedBy>Zsigmond Anikó Jegyző</cp:lastModifiedBy>
  <dcterms:created xsi:type="dcterms:W3CDTF">2015-04-29T08:55:38Z</dcterms:created>
  <dcterms:modified xsi:type="dcterms:W3CDTF">2015-04-29T08:55:56Z</dcterms:modified>
</cp:coreProperties>
</file>