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7932" activeTab="0"/>
  </bookViews>
  <sheets>
    <sheet name="I. kiemelt ei" sheetId="1" r:id="rId1"/>
    <sheet name="1. m. Bevétel" sheetId="2" r:id="rId2"/>
    <sheet name="2. m. Kiadások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1">'[7]flag_1'!#REF!</definedName>
    <definedName name="FGL" localSheetId="2">'[7]flag_1'!#REF!</definedName>
    <definedName name="FGL">'[4]flag_1'!#REF!</definedName>
    <definedName name="fgl1" localSheetId="1">'[7]flag_1'!#REF!</definedName>
    <definedName name="fgl1" localSheetId="2">'[7]flag_1'!#REF!</definedName>
    <definedName name="fgl1">'[4]flag_1'!#REF!</definedName>
    <definedName name="FLAG" localSheetId="1">'[7]flag_1'!#REF!</definedName>
    <definedName name="FLAG" localSheetId="2">'[7]flag_1'!#REF!</definedName>
    <definedName name="FLAG">'[4]flag_1'!#REF!</definedName>
    <definedName name="flag1" localSheetId="1">'[7]flag_1'!#REF!</definedName>
    <definedName name="flag1" localSheetId="2">'[7]flag_1'!#REF!</definedName>
    <definedName name="flag1">'[4]flag_1'!#REF!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1">'[7]flag_1'!#REF!</definedName>
    <definedName name="KSZ1" localSheetId="2">'[7]flag_1'!#REF!</definedName>
    <definedName name="KSZ1">'[4]flag_1'!#REF!</definedName>
    <definedName name="ksz11" localSheetId="1">'[7]flag_1'!#REF!</definedName>
    <definedName name="ksz11" localSheetId="2">'[7]flag_1'!#REF!</definedName>
    <definedName name="ksz11">'[4]flag_1'!#REF!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1">'1. m. Bevétel'!$A$1:$H$95</definedName>
    <definedName name="_xlnm.Print_Area" localSheetId="2">'2. m. Kiadások'!$A$1:$H$123</definedName>
    <definedName name="_xlnm.Print_Area" localSheetId="0">'I. kiemelt ei'!$A$1:$D$28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<sst xmlns="http://schemas.openxmlformats.org/spreadsheetml/2006/main" count="460" uniqueCount="442">
  <si>
    <t>ÖNKORMÁNYZATI ELŐIRÁNYZATOK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</si>
  <si>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</si>
  <si>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</si>
  <si>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</si>
  <si>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</si>
  <si>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</si>
  <si>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</si>
  <si>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</si>
  <si>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</si>
  <si>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</si>
  <si>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</si>
  <si>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</si>
  <si>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</si>
  <si>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</si>
  <si>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</si>
  <si>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</si>
  <si>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</si>
  <si>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</si>
  <si>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</si>
  <si>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</si>
  <si>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</si>
  <si>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</si>
  <si>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</si>
  <si>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</si>
  <si>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</si>
  <si>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</si>
  <si>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</si>
  <si>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</si>
  <si>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</si>
  <si>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</si>
  <si>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</si>
  <si>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</si>
  <si>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</si>
  <si>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</si>
  <si>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</si>
  <si>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</si>
  <si>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</si>
  <si>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</si>
  <si>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</si>
  <si>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</si>
  <si>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</si>
  <si>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</si>
  <si>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</si>
  <si>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</si>
  <si>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</si>
  <si>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</si>
  <si>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</si>
  <si>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</si>
  <si>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</si>
  <si>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</si>
  <si>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</si>
  <si>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</si>
  <si>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</si>
  <si>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</si>
  <si>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</si>
  <si>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</si>
  <si>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</si>
  <si>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</si>
  <si>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</si>
  <si>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</si>
  <si>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</si>
  <si>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</si>
  <si>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</si>
  <si>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</si>
  <si>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</si>
  <si>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</si>
  <si>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</si>
  <si>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</si>
  <si>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</si>
  <si>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</si>
  <si>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</si>
  <si>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</si>
  <si>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</si>
  <si>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</si>
  <si>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</si>
  <si>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</si>
  <si>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</si>
  <si>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</si>
  <si>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</si>
  <si>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</si>
  <si>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</si>
  <si>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</si>
  <si>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</si>
  <si>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</si>
  <si>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</si>
  <si>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</si>
  <si>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</si>
  <si>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</si>
  <si>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</si>
  <si>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</si>
  <si>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</si>
  <si>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</si>
  <si>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</si>
  <si>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</si>
  <si>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</si>
  <si>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</si>
  <si>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</si>
  <si>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</si>
  <si>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</si>
  <si>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</si>
  <si>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</si>
  <si>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</si>
  <si>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</si>
  <si>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</si>
  <si>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</si>
  <si>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</si>
  <si>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</si>
  <si>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</si>
  <si>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</si>
  <si>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</si>
  <si>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</si>
  <si>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</si>
  <si>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</si>
  <si>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</si>
  <si>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</si>
  <si>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</si>
  <si>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</si>
  <si>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</si>
  <si>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</si>
  <si>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</si>
  <si>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</si>
  <si>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</si>
  <si>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</si>
  <si>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</si>
  <si>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</si>
  <si>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</si>
  <si>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</si>
  <si>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</si>
  <si>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</si>
  <si>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</si>
  <si>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</si>
  <si>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</si>
  <si>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</si>
  <si>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</si>
  <si>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</si>
  <si>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</si>
  <si>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</si>
  <si>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</si>
  <si>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</si>
  <si>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</si>
  <si>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</si>
  <si>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</si>
  <si>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</si>
  <si>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</si>
  <si>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</si>
  <si>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</si>
  <si>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</si>
  <si>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</si>
  <si>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</si>
  <si>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</si>
  <si>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</si>
  <si>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</si>
  <si>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</si>
  <si>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</si>
  <si>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</si>
  <si>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</si>
  <si>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</si>
  <si>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</si>
  <si>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</si>
  <si>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</si>
  <si>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</si>
  <si>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</si>
  <si>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</si>
  <si>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</si>
  <si>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</si>
  <si>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</si>
  <si>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</si>
  <si>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</si>
  <si>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</si>
  <si>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</si>
  <si>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</si>
  <si>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</si>
  <si>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</si>
  <si>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</si>
  <si>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</si>
  <si>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</si>
  <si>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</si>
  <si>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</si>
  <si>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</si>
  <si>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</si>
  <si>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</si>
  <si>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</si>
  <si>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</si>
  <si>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</si>
  <si>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</si>
  <si>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</si>
  <si>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</si>
  <si>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</si>
  <si>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</si>
  <si>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</si>
  <si>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</si>
  <si>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</si>
  <si>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</si>
  <si>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</si>
  <si>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</si>
  <si>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</si>
  <si>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</si>
  <si>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</si>
  <si>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</si>
  <si>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</si>
  <si>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</si>
  <si>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</si>
  <si>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</si>
  <si>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</si>
  <si>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</si>
  <si>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</si>
  <si>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</si>
  <si>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</si>
  <si>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</si>
  <si>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</si>
  <si>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</si>
  <si>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</si>
  <si>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</si>
  <si>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</si>
  <si>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</si>
  <si>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</si>
  <si>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</si>
  <si>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</si>
  <si>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</si>
  <si>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</si>
  <si>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</si>
  <si>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</si>
  <si>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</si>
  <si>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</si>
  <si>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</si>
  <si>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</si>
  <si>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</si>
  <si>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</si>
  <si>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</si>
  <si>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</si>
  <si>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</si>
  <si>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</si>
  <si>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</si>
  <si>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</si>
  <si>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</si>
  <si>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</si>
  <si>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</si>
  <si>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</si>
  <si>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</si>
  <si>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</si>
  <si>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</si>
  <si>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</si>
  <si>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</si>
  <si>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</si>
  <si>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</si>
  <si>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</si>
  <si>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</si>
  <si>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</si>
  <si>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</si>
  <si>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</si>
  <si>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</si>
  <si>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</si>
  <si>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</si>
  <si>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</si>
  <si>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</si>
  <si>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</si>
  <si>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</si>
  <si>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</si>
  <si>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</si>
  <si>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</si>
  <si>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</si>
  <si>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</si>
  <si>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</si>
  <si>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</si>
  <si>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</si>
  <si>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</si>
  <si>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</si>
  <si>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</si>
  <si>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</si>
  <si>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</si>
  <si>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</si>
  <si>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</si>
  <si>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</si>
  <si>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</si>
  <si>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</si>
  <si>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</si>
  <si>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</si>
  <si>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</si>
  <si>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</si>
  <si>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</si>
  <si>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</si>
  <si>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</si>
  <si>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</si>
  <si>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</si>
  <si>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</si>
  <si>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</si>
  <si>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</si>
  <si>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</si>
  <si>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</si>
  <si>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</si>
  <si>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</si>
  <si>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</si>
  <si>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</si>
  <si>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</si>
  <si>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</si>
  <si>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</si>
  <si>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</si>
  <si>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</si>
  <si>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</si>
  <si>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</si>
  <si>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</si>
  <si>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</si>
  <si>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</si>
  <si>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</si>
  <si>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</si>
  <si>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</si>
  <si>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</si>
  <si>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</si>
  <si>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</si>
  <si>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</si>
  <si>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</si>
  <si>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</si>
  <si>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</si>
  <si>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</si>
  <si>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</si>
  <si>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</si>
  <si>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</si>
  <si>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</si>
  <si>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</si>
  <si>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</si>
  <si>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</si>
  <si>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</si>
  <si>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</si>
  <si>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</si>
  <si>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</si>
  <si>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</si>
  <si>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</si>
  <si>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</si>
  <si>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</si>
  <si>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</si>
  <si>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</si>
  <si>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</si>
  <si>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</si>
  <si>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</si>
  <si>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</si>
  <si>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</si>
  <si>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</si>
  <si>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</si>
  <si>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</si>
  <si>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</si>
  <si>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</si>
  <si>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</si>
  <si>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</si>
  <si>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</si>
  <si>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</si>
  <si>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</si>
  <si>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</si>
  <si>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</si>
  <si>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</si>
  <si>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</si>
  <si>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</si>
  <si>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</si>
  <si>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</si>
  <si>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</si>
  <si>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</si>
  <si>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</si>
  <si>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</si>
  <si>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</si>
  <si>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</si>
  <si>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</si>
  <si>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</si>
  <si>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</si>
  <si>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</si>
  <si>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</si>
  <si>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</si>
  <si>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</si>
  <si>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</si>
  <si>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</si>
  <si>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</si>
  <si>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</si>
  <si>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</si>
  <si>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</si>
  <si>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</si>
  <si>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</si>
  <si>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</si>
  <si>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</si>
  <si>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</si>
  <si>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</si>
  <si>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</si>
  <si>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</si>
  <si>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</si>
  <si>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</si>
  <si>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</si>
  <si>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</si>
  <si>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</si>
  <si>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</si>
  <si>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</si>
  <si>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</si>
  <si>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</si>
  <si>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</si>
  <si>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</si>
  <si>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</si>
  <si>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</si>
  <si>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</si>
  <si>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</si>
  <si>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</si>
  <si>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</si>
  <si>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</si>
  <si>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</si>
  <si>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</si>
  <si>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</si>
  <si>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</si>
  <si>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</si>
  <si>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</si>
  <si>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</si>
  <si>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</si>
  <si>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</si>
  <si>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</si>
  <si>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</si>
  <si>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</si>
  <si>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</si>
  <si>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</si>
  <si>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</si>
  <si>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</si>
  <si>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</si>
  <si>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</si>
  <si>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</si>
  <si>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</si>
  <si>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</si>
  <si>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</si>
  <si>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</si>
  <si>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</si>
  <si>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</si>
  <si>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</si>
  <si>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</si>
  <si>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</si>
  <si>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</si>
  <si>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ÖNKORMÁNYZAT ÖSSZESEN</t>
  </si>
  <si>
    <t>Működési költségvetés előirányzat csoport</t>
  </si>
  <si>
    <t xml:space="preserve">Felhalmozási költségvetés előirányzat csoport </t>
  </si>
  <si>
    <t>K.5.1.ebből tartalék</t>
  </si>
  <si>
    <t>I. melléklet</t>
  </si>
  <si>
    <t>Ebergőc Község Önkormányzat 2017. évi költségvetése</t>
  </si>
  <si>
    <t>1. melléklet</t>
  </si>
  <si>
    <t>Ebergőc Község Önkormányzat  2017. évi költségvetése</t>
  </si>
  <si>
    <t>Eredeti előirányzat</t>
  </si>
  <si>
    <t>Módosított előirányzat</t>
  </si>
  <si>
    <t>1. sz. melléklet</t>
  </si>
  <si>
    <t>2. sz. melléklet</t>
  </si>
  <si>
    <t>B63-65</t>
  </si>
  <si>
    <t>Bevételek (Ft)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</si>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</sst>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5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14" fillId="0" borderId="10" xfId="61" applyFont="1" applyBorder="1">
      <alignment/>
      <protection/>
    </xf>
    <xf numFmtId="0" fontId="11" fillId="0" borderId="10" xfId="61" applyFont="1" applyBorder="1">
      <alignment/>
      <protection/>
    </xf>
    <xf numFmtId="0" fontId="11" fillId="32" borderId="10" xfId="61" applyFont="1" applyFill="1" applyBorder="1">
      <alignment/>
      <protection/>
    </xf>
    <xf numFmtId="0" fontId="12" fillId="0" borderId="0" xfId="61" applyFont="1">
      <alignment/>
      <protection/>
    </xf>
    <xf numFmtId="0" fontId="4" fillId="0" borderId="11" xfId="61" applyFont="1" applyFill="1" applyBorder="1" applyAlignment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11" fillId="0" borderId="11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9" fillId="10" borderId="11" xfId="61" applyFont="1" applyFill="1" applyBorder="1" applyAlignment="1">
      <alignment horizontal="left" vertical="center" wrapText="1"/>
      <protection/>
    </xf>
    <xf numFmtId="0" fontId="6" fillId="10" borderId="11" xfId="61" applyFont="1" applyFill="1" applyBorder="1" applyAlignment="1">
      <alignment horizontal="left" vertical="center"/>
      <protection/>
    </xf>
    <xf numFmtId="0" fontId="6" fillId="5" borderId="11" xfId="61" applyFont="1" applyFill="1" applyBorder="1">
      <alignment/>
      <protection/>
    </xf>
    <xf numFmtId="0" fontId="6" fillId="5" borderId="11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 wrapText="1"/>
      <protection/>
    </xf>
    <xf numFmtId="0" fontId="7" fillId="0" borderId="11" xfId="61" applyFont="1" applyFill="1" applyBorder="1" applyAlignment="1">
      <alignment horizontal="left" vertical="center"/>
      <protection/>
    </xf>
    <xf numFmtId="0" fontId="9" fillId="10" borderId="11" xfId="61" applyFont="1" applyFill="1" applyBorder="1" applyAlignment="1">
      <alignment horizontal="left" vertical="center"/>
      <protection/>
    </xf>
    <xf numFmtId="0" fontId="6" fillId="10" borderId="11" xfId="61" applyFont="1" applyFill="1" applyBorder="1" applyAlignment="1">
      <alignment horizontal="left" vertical="center" wrapText="1"/>
      <protection/>
    </xf>
    <xf numFmtId="0" fontId="6" fillId="32" borderId="11" xfId="61" applyFont="1" applyFill="1" applyBorder="1">
      <alignment/>
      <protection/>
    </xf>
    <xf numFmtId="0" fontId="16" fillId="32" borderId="11" xfId="61" applyFont="1" applyFill="1" applyBorder="1">
      <alignment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wrapText="1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NumberFormat="1" applyFont="1" applyFill="1" applyBorder="1" applyAlignment="1">
      <alignment vertical="center"/>
      <protection/>
    </xf>
    <xf numFmtId="165" fontId="5" fillId="0" borderId="11" xfId="61" applyNumberFormat="1" applyFont="1" applyFill="1" applyBorder="1" applyAlignment="1">
      <alignment vertical="center"/>
      <protection/>
    </xf>
    <xf numFmtId="165" fontId="4" fillId="0" borderId="11" xfId="61" applyNumberFormat="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vertical="center" wrapText="1"/>
      <protection/>
    </xf>
    <xf numFmtId="165" fontId="11" fillId="0" borderId="11" xfId="61" applyNumberFormat="1" applyFont="1" applyFill="1" applyBorder="1" applyAlignment="1">
      <alignment vertical="center"/>
      <protection/>
    </xf>
    <xf numFmtId="0" fontId="5" fillId="33" borderId="11" xfId="61" applyFont="1" applyFill="1" applyBorder="1" applyAlignment="1">
      <alignment horizontal="left" vertical="center" wrapText="1"/>
      <protection/>
    </xf>
    <xf numFmtId="0" fontId="8" fillId="33" borderId="11" xfId="61" applyFont="1" applyFill="1" applyBorder="1" applyAlignment="1">
      <alignment horizontal="left" vertical="center" wrapText="1"/>
      <protection/>
    </xf>
    <xf numFmtId="0" fontId="8" fillId="0" borderId="11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vertical="center"/>
      <protection/>
    </xf>
    <xf numFmtId="0" fontId="17" fillId="34" borderId="11" xfId="61" applyFont="1" applyFill="1" applyBorder="1">
      <alignment/>
      <protection/>
    </xf>
    <xf numFmtId="164" fontId="5" fillId="0" borderId="11" xfId="61" applyNumberFormat="1" applyFont="1" applyFill="1" applyBorder="1" applyAlignment="1">
      <alignment horizontal="left" vertical="center"/>
      <protection/>
    </xf>
    <xf numFmtId="165" fontId="6" fillId="10" borderId="11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1" xfId="61" applyFont="1" applyFill="1" applyBorder="1" applyAlignment="1">
      <alignment horizontal="left" vertical="center"/>
      <protection/>
    </xf>
    <xf numFmtId="0" fontId="18" fillId="0" borderId="10" xfId="61" applyFont="1" applyBorder="1">
      <alignment/>
      <protection/>
    </xf>
    <xf numFmtId="0" fontId="18" fillId="0" borderId="0" xfId="61" applyFont="1">
      <alignment/>
      <protection/>
    </xf>
    <xf numFmtId="0" fontId="62" fillId="0" borderId="0" xfId="61" applyFont="1">
      <alignment/>
      <protection/>
    </xf>
    <xf numFmtId="0" fontId="5" fillId="0" borderId="11" xfId="61" applyFont="1" applyFill="1" applyBorder="1" applyAlignment="1">
      <alignment horizontal="center" wrapText="1"/>
      <protection/>
    </xf>
    <xf numFmtId="0" fontId="0" fillId="0" borderId="12" xfId="61" applyBorder="1">
      <alignment/>
      <protection/>
    </xf>
    <xf numFmtId="3" fontId="14" fillId="0" borderId="11" xfId="61" applyNumberFormat="1" applyFont="1" applyBorder="1">
      <alignment/>
      <protection/>
    </xf>
    <xf numFmtId="3" fontId="18" fillId="0" borderId="11" xfId="61" applyNumberFormat="1" applyFont="1" applyBorder="1">
      <alignment/>
      <protection/>
    </xf>
    <xf numFmtId="3" fontId="0" fillId="0" borderId="11" xfId="61" applyNumberFormat="1" applyBorder="1">
      <alignment/>
      <protection/>
    </xf>
    <xf numFmtId="3" fontId="58" fillId="0" borderId="11" xfId="61" applyNumberFormat="1" applyFont="1" applyBorder="1">
      <alignment/>
      <protection/>
    </xf>
    <xf numFmtId="3" fontId="8" fillId="0" borderId="11" xfId="61" applyNumberFormat="1" applyFont="1" applyFill="1" applyBorder="1" applyAlignment="1">
      <alignment horizontal="right" vertical="center" wrapText="1"/>
      <protection/>
    </xf>
    <xf numFmtId="3" fontId="8" fillId="0" borderId="11" xfId="61" applyNumberFormat="1" applyFont="1" applyFill="1" applyBorder="1" applyAlignment="1">
      <alignment horizontal="left" vertical="center" wrapText="1"/>
      <protection/>
    </xf>
    <xf numFmtId="3" fontId="7" fillId="0" borderId="11" xfId="61" applyNumberFormat="1" applyFont="1" applyFill="1" applyBorder="1" applyAlignment="1">
      <alignment horizontal="right" vertical="center" wrapText="1"/>
      <protection/>
    </xf>
    <xf numFmtId="3" fontId="7" fillId="0" borderId="11" xfId="61" applyNumberFormat="1" applyFont="1" applyFill="1" applyBorder="1" applyAlignment="1">
      <alignment horizontal="left" vertical="center" wrapText="1"/>
      <protection/>
    </xf>
    <xf numFmtId="3" fontId="8" fillId="0" borderId="11" xfId="61" applyNumberFormat="1" applyFont="1" applyFill="1" applyBorder="1" applyAlignment="1">
      <alignment horizontal="right" vertical="center"/>
      <protection/>
    </xf>
    <xf numFmtId="3" fontId="8" fillId="0" borderId="11" xfId="61" applyNumberFormat="1" applyFont="1" applyFill="1" applyBorder="1" applyAlignment="1">
      <alignment horizontal="left" vertical="center"/>
      <protection/>
    </xf>
    <xf numFmtId="3" fontId="7" fillId="0" borderId="11" xfId="61" applyNumberFormat="1" applyFont="1" applyFill="1" applyBorder="1" applyAlignment="1">
      <alignment horizontal="right" vertical="center"/>
      <protection/>
    </xf>
    <xf numFmtId="3" fontId="7" fillId="0" borderId="11" xfId="61" applyNumberFormat="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center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right"/>
      <protection/>
    </xf>
    <xf numFmtId="3" fontId="11" fillId="32" borderId="10" xfId="61" applyNumberFormat="1" applyFont="1" applyFill="1" applyBorder="1">
      <alignment/>
      <protection/>
    </xf>
    <xf numFmtId="3" fontId="6" fillId="10" borderId="11" xfId="61" applyNumberFormat="1" applyFont="1" applyFill="1" applyBorder="1" applyAlignment="1">
      <alignment horizontal="right" vertical="center" wrapText="1"/>
      <protection/>
    </xf>
    <xf numFmtId="3" fontId="16" fillId="32" borderId="11" xfId="61" applyNumberFormat="1" applyFont="1" applyFill="1" applyBorder="1">
      <alignment/>
      <protection/>
    </xf>
    <xf numFmtId="3" fontId="9" fillId="10" borderId="11" xfId="61" applyNumberFormat="1" applyFont="1" applyFill="1" applyBorder="1" applyAlignment="1">
      <alignment horizontal="right"/>
      <protection/>
    </xf>
    <xf numFmtId="3" fontId="6" fillId="32" borderId="11" xfId="61" applyNumberFormat="1" applyFont="1" applyFill="1" applyBorder="1" applyAlignment="1">
      <alignment horizontal="right"/>
      <protection/>
    </xf>
    <xf numFmtId="3" fontId="5" fillId="0" borderId="11" xfId="61" applyNumberFormat="1" applyFont="1" applyBorder="1" applyAlignment="1">
      <alignment horizontal="center" wrapText="1"/>
      <protection/>
    </xf>
    <xf numFmtId="3" fontId="5" fillId="0" borderId="11" xfId="61" applyNumberFormat="1" applyFont="1" applyFill="1" applyBorder="1" applyAlignment="1">
      <alignment horizontal="center" wrapText="1"/>
      <protection/>
    </xf>
    <xf numFmtId="3" fontId="0" fillId="0" borderId="0" xfId="61" applyNumberFormat="1" applyFont="1" applyAlignment="1">
      <alignment horizontal="center" wrapText="1"/>
      <protection/>
    </xf>
    <xf numFmtId="3" fontId="0" fillId="0" borderId="0" xfId="61" applyNumberFormat="1" applyAlignment="1">
      <alignment wrapText="1"/>
      <protection/>
    </xf>
    <xf numFmtId="3" fontId="0" fillId="0" borderId="0" xfId="61" applyNumberFormat="1">
      <alignment/>
      <protection/>
    </xf>
    <xf numFmtId="3" fontId="0" fillId="0" borderId="0" xfId="61" applyNumberFormat="1" applyFont="1">
      <alignment/>
      <protection/>
    </xf>
    <xf numFmtId="3" fontId="0" fillId="0" borderId="0" xfId="61" applyNumberFormat="1" applyBorder="1">
      <alignment/>
      <protection/>
    </xf>
    <xf numFmtId="3" fontId="0" fillId="0" borderId="12" xfId="61" applyNumberFormat="1" applyBorder="1">
      <alignment/>
      <protection/>
    </xf>
    <xf numFmtId="3" fontId="14" fillId="0" borderId="0" xfId="61" applyNumberFormat="1" applyFont="1">
      <alignment/>
      <protection/>
    </xf>
    <xf numFmtId="0" fontId="11" fillId="0" borderId="11" xfId="61" applyFont="1" applyBorder="1" applyAlignment="1">
      <alignment horizontal="center" vertical="center" wrapText="1"/>
      <protection/>
    </xf>
    <xf numFmtId="3" fontId="11" fillId="0" borderId="11" xfId="61" applyNumberFormat="1" applyFont="1" applyBorder="1" applyAlignment="1">
      <alignment horizontal="center" vertical="center" wrapText="1"/>
      <protection/>
    </xf>
    <xf numFmtId="3" fontId="0" fillId="0" borderId="11" xfId="61" applyNumberFormat="1" applyFont="1" applyBorder="1">
      <alignment/>
      <protection/>
    </xf>
    <xf numFmtId="3" fontId="9" fillId="10" borderId="11" xfId="61" applyNumberFormat="1" applyFont="1" applyFill="1" applyBorder="1" applyAlignment="1">
      <alignment horizontal="right" vertical="center" wrapText="1"/>
      <protection/>
    </xf>
    <xf numFmtId="3" fontId="6" fillId="10" borderId="11" xfId="61" applyNumberFormat="1" applyFont="1" applyFill="1" applyBorder="1" applyAlignment="1">
      <alignment vertical="center"/>
      <protection/>
    </xf>
    <xf numFmtId="0" fontId="15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3" fontId="0" fillId="0" borderId="13" xfId="61" applyNumberFormat="1" applyFont="1" applyBorder="1" applyAlignment="1">
      <alignment horizontal="center"/>
      <protection/>
    </xf>
    <xf numFmtId="3" fontId="0" fillId="0" borderId="13" xfId="61" applyNumberFormat="1" applyBorder="1" applyAlignment="1">
      <alignment horizontal="center"/>
      <protection/>
    </xf>
    <xf numFmtId="3" fontId="0" fillId="0" borderId="11" xfId="61" applyNumberFormat="1" applyFont="1" applyBorder="1" applyAlignment="1">
      <alignment horizontal="center"/>
      <protection/>
    </xf>
    <xf numFmtId="3" fontId="0" fillId="0" borderId="11" xfId="61" applyNumberFormat="1" applyBorder="1" applyAlignment="1">
      <alignment horizontal="center"/>
      <protection/>
    </xf>
    <xf numFmtId="3" fontId="0" fillId="0" borderId="11" xfId="61" applyNumberFormat="1" applyFont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5 2" xfId="64"/>
    <cellStyle name="Normál 6" xfId="65"/>
    <cellStyle name="Normál 7" xfId="66"/>
    <cellStyle name="Normal_ered102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6">
      <selection activeCell="C37" sqref="C37"/>
    </sheetView>
  </sheetViews>
  <sheetFormatPr defaultColWidth="9.140625" defaultRowHeight="15"/>
  <cols>
    <col min="1" max="1" width="85.57421875" style="1" customWidth="1"/>
    <col min="2" max="2" width="18.57421875" style="1" customWidth="1"/>
    <col min="3" max="3" width="21.28125" style="79" customWidth="1"/>
    <col min="4" max="16384" width="9.140625" style="1" customWidth="1"/>
  </cols>
  <sheetData>
    <row r="1" ht="18">
      <c r="A1" s="67" t="s">
        <v>432</v>
      </c>
    </row>
    <row r="2" ht="50.25" customHeight="1">
      <c r="A2" s="68" t="s">
        <v>410</v>
      </c>
    </row>
    <row r="3" ht="50.25" customHeight="1">
      <c r="A3" s="68"/>
    </row>
    <row r="4" ht="14.25">
      <c r="C4" s="69" t="s">
        <v>431</v>
      </c>
    </row>
    <row r="5" spans="2:5" ht="34.5" customHeight="1">
      <c r="B5" s="84" t="s">
        <v>435</v>
      </c>
      <c r="C5" s="85" t="s">
        <v>436</v>
      </c>
      <c r="D5" s="2"/>
      <c r="E5" s="2"/>
    </row>
    <row r="6" spans="1:5" ht="14.25">
      <c r="A6" s="3" t="s">
        <v>2</v>
      </c>
      <c r="B6" s="55">
        <f>'2. m. Kiadások'!C24</f>
        <v>3540000</v>
      </c>
      <c r="C6" s="55">
        <f>'2. m. Kiadások'!F24</f>
        <v>3558010</v>
      </c>
      <c r="D6" s="2"/>
      <c r="E6" s="2"/>
    </row>
    <row r="7" spans="1:5" ht="14.25">
      <c r="A7" s="3" t="s">
        <v>3</v>
      </c>
      <c r="B7" s="55">
        <f>'2. m. Kiadások'!C25</f>
        <v>839000</v>
      </c>
      <c r="C7" s="55">
        <f>'2. m. Kiadások'!H25</f>
        <v>956757</v>
      </c>
      <c r="D7" s="2"/>
      <c r="E7" s="2"/>
    </row>
    <row r="8" spans="1:5" ht="14.25">
      <c r="A8" s="3" t="s">
        <v>4</v>
      </c>
      <c r="B8" s="55">
        <f>'2. m. Kiadások'!C50</f>
        <v>6599000</v>
      </c>
      <c r="C8" s="55">
        <f>'2. m. Kiadások'!H50</f>
        <v>7704000</v>
      </c>
      <c r="D8" s="2"/>
      <c r="E8" s="2"/>
    </row>
    <row r="9" spans="1:5" ht="14.25">
      <c r="A9" s="3" t="s">
        <v>5</v>
      </c>
      <c r="B9" s="55">
        <f>'2. m. Kiadások'!E59</f>
        <v>800000</v>
      </c>
      <c r="C9" s="55">
        <f>'2. m. Kiadások'!H59</f>
        <v>1400000</v>
      </c>
      <c r="D9" s="2"/>
      <c r="E9" s="2"/>
    </row>
    <row r="10" spans="1:5" ht="14.25">
      <c r="A10" s="3" t="s">
        <v>6</v>
      </c>
      <c r="B10" s="55">
        <f>'2. m. Kiadások'!E73</f>
        <v>2315610</v>
      </c>
      <c r="C10" s="55">
        <f>'2. m. Kiadások'!H73</f>
        <v>14829890</v>
      </c>
      <c r="D10" s="2"/>
      <c r="E10" s="2"/>
    </row>
    <row r="11" spans="1:5" s="52" customFormat="1" ht="14.25">
      <c r="A11" s="50" t="s">
        <v>430</v>
      </c>
      <c r="B11" s="56">
        <f>'2. m. Kiadások'!E71</f>
        <v>1285610</v>
      </c>
      <c r="C11" s="56">
        <f>'2. m. Kiadások'!H71</f>
        <v>13263236</v>
      </c>
      <c r="D11" s="51"/>
      <c r="E11" s="51"/>
    </row>
    <row r="12" spans="1:5" ht="14.25">
      <c r="A12" s="3" t="s">
        <v>7</v>
      </c>
      <c r="B12" s="55">
        <f>'2. m. Kiadások'!E82</f>
        <v>150000</v>
      </c>
      <c r="C12" s="55">
        <f>'2. m. Kiadások'!H82</f>
        <v>199596</v>
      </c>
      <c r="D12" s="2"/>
      <c r="E12" s="2"/>
    </row>
    <row r="13" spans="1:5" ht="14.25">
      <c r="A13" s="3" t="s">
        <v>8</v>
      </c>
      <c r="B13" s="55">
        <f>'2. m. Kiadások'!E87</f>
        <v>4030000</v>
      </c>
      <c r="C13" s="55">
        <f>'2. m. Kiadások'!H87</f>
        <v>4030000</v>
      </c>
      <c r="D13" s="2"/>
      <c r="E13" s="2"/>
    </row>
    <row r="14" spans="1:5" ht="14.25">
      <c r="A14" s="3" t="s">
        <v>9</v>
      </c>
      <c r="B14" s="55"/>
      <c r="C14" s="55">
        <f>'2. m. Kiadások'!H96</f>
        <v>0</v>
      </c>
      <c r="D14" s="2"/>
      <c r="E14" s="2"/>
    </row>
    <row r="15" spans="1:5" ht="14.25">
      <c r="A15" s="4" t="s">
        <v>411</v>
      </c>
      <c r="B15" s="55">
        <f>SUM(B6:B14)-B11</f>
        <v>18273610</v>
      </c>
      <c r="C15" s="55">
        <f>SUM(C6:C14)-C11</f>
        <v>32678253</v>
      </c>
      <c r="D15" s="2"/>
      <c r="E15" s="2"/>
    </row>
    <row r="16" spans="1:5" ht="14.25">
      <c r="A16" s="4" t="s">
        <v>412</v>
      </c>
      <c r="B16" s="55">
        <f>'2. m. Kiadások'!E121</f>
        <v>411226</v>
      </c>
      <c r="C16" s="55">
        <f>'2. m. Kiadások'!F121</f>
        <v>411226</v>
      </c>
      <c r="D16" s="2"/>
      <c r="E16" s="2"/>
    </row>
    <row r="17" spans="1:5" ht="14.25">
      <c r="A17" s="5" t="s">
        <v>385</v>
      </c>
      <c r="B17" s="70">
        <f>SUM(B15:B16)</f>
        <v>18684836</v>
      </c>
      <c r="C17" s="70">
        <f>SUM(C15:C16)</f>
        <v>33089479</v>
      </c>
      <c r="D17" s="2"/>
      <c r="E17" s="2"/>
    </row>
    <row r="18" spans="1:5" ht="14.25">
      <c r="A18" s="3" t="s">
        <v>413</v>
      </c>
      <c r="B18" s="55">
        <f>'1. m. Bevétel'!E18</f>
        <v>10280658</v>
      </c>
      <c r="C18" s="55">
        <f>'1. m. Bevétel'!H18</f>
        <v>12163158</v>
      </c>
      <c r="D18" s="2"/>
      <c r="E18" s="2"/>
    </row>
    <row r="19" spans="1:5" ht="14.25">
      <c r="A19" s="3" t="s">
        <v>414</v>
      </c>
      <c r="B19" s="55">
        <f>'1. m. Bevétel'!E24</f>
        <v>63509</v>
      </c>
      <c r="C19" s="55">
        <f>'1. m. Bevétel'!H24</f>
        <v>813510</v>
      </c>
      <c r="D19" s="2"/>
      <c r="E19" s="2"/>
    </row>
    <row r="20" spans="1:5" ht="14.25">
      <c r="A20" s="3" t="s">
        <v>415</v>
      </c>
      <c r="B20" s="55">
        <f>'1. m. Bevétel'!E38</f>
        <v>2750000</v>
      </c>
      <c r="C20" s="55">
        <f>'1. m. Bevétel'!H38</f>
        <v>2824999</v>
      </c>
      <c r="D20" s="2"/>
      <c r="E20" s="2"/>
    </row>
    <row r="21" spans="1:5" ht="14.25">
      <c r="A21" s="3" t="s">
        <v>416</v>
      </c>
      <c r="B21" s="55">
        <f>'1. m. Bevétel'!E49</f>
        <v>3580000</v>
      </c>
      <c r="C21" s="55">
        <f>'1. m. Bevétel'!H49</f>
        <v>3817000</v>
      </c>
      <c r="D21" s="2"/>
      <c r="E21" s="2"/>
    </row>
    <row r="22" spans="1:5" ht="14.25">
      <c r="A22" s="3" t="s">
        <v>417</v>
      </c>
      <c r="B22" s="55"/>
      <c r="C22" s="55"/>
      <c r="D22" s="2"/>
      <c r="E22" s="2"/>
    </row>
    <row r="23" spans="1:5" ht="14.25">
      <c r="A23" s="3" t="s">
        <v>418</v>
      </c>
      <c r="B23" s="55"/>
      <c r="C23" s="55">
        <f>'1. m. Bevétel'!H59</f>
        <v>23000</v>
      </c>
      <c r="D23" s="2"/>
      <c r="E23" s="2"/>
    </row>
    <row r="24" spans="1:5" ht="14.25">
      <c r="A24" s="3" t="s">
        <v>419</v>
      </c>
      <c r="B24" s="55">
        <f>'1. m. Bevétel'!E63</f>
        <v>250000</v>
      </c>
      <c r="C24" s="55">
        <f>'1. m. Bevétel'!H63</f>
        <v>100000</v>
      </c>
      <c r="D24" s="2"/>
      <c r="E24" s="2"/>
    </row>
    <row r="25" spans="1:5" ht="14.25">
      <c r="A25" s="4" t="s">
        <v>420</v>
      </c>
      <c r="B25" s="55">
        <f>SUM(B18:B24)</f>
        <v>16924167</v>
      </c>
      <c r="C25" s="55">
        <f>SUM(C18:C24)</f>
        <v>19741667</v>
      </c>
      <c r="D25" s="2"/>
      <c r="E25" s="2"/>
    </row>
    <row r="26" spans="1:5" ht="14.25">
      <c r="A26" s="4" t="s">
        <v>421</v>
      </c>
      <c r="B26" s="55">
        <f>'1. m. Bevétel'!E93</f>
        <v>1760669</v>
      </c>
      <c r="C26" s="55">
        <f>'1. m. Bevétel'!F93</f>
        <v>13347812</v>
      </c>
      <c r="D26" s="2"/>
      <c r="E26" s="2"/>
    </row>
    <row r="27" spans="1:5" ht="14.25">
      <c r="A27" s="5" t="s">
        <v>386</v>
      </c>
      <c r="B27" s="70">
        <f>SUM(B25:B26)</f>
        <v>18684836</v>
      </c>
      <c r="C27" s="70">
        <f>SUM(C25:C26)</f>
        <v>33089479</v>
      </c>
      <c r="D27" s="2"/>
      <c r="E27" s="2"/>
    </row>
    <row r="28" spans="1:5" ht="14.25">
      <c r="A28" s="2"/>
      <c r="B28" s="2"/>
      <c r="C28" s="83"/>
      <c r="D28" s="2"/>
      <c r="E28" s="2"/>
    </row>
    <row r="29" spans="1:5" ht="14.25">
      <c r="A29" s="2"/>
      <c r="B29" s="2"/>
      <c r="C29" s="83"/>
      <c r="D29" s="2"/>
      <c r="E29" s="2"/>
    </row>
    <row r="30" spans="1:5" ht="14.25">
      <c r="A30" s="2"/>
      <c r="B30" s="2"/>
      <c r="C30" s="83"/>
      <c r="D30" s="2"/>
      <c r="E30" s="2"/>
    </row>
    <row r="31" spans="1:5" ht="14.25">
      <c r="A31" s="2"/>
      <c r="B31" s="2"/>
      <c r="C31" s="83"/>
      <c r="D31" s="2"/>
      <c r="E31" s="2"/>
    </row>
    <row r="32" spans="1:5" ht="14.25">
      <c r="A32" s="2"/>
      <c r="B32" s="2"/>
      <c r="C32" s="83"/>
      <c r="D32" s="2"/>
      <c r="E32" s="2"/>
    </row>
    <row r="33" spans="1:5" ht="14.25">
      <c r="A33" s="2"/>
      <c r="B33" s="2"/>
      <c r="C33" s="83"/>
      <c r="D33" s="2"/>
      <c r="E33" s="2"/>
    </row>
    <row r="34" spans="1:5" ht="14.25">
      <c r="A34" s="2"/>
      <c r="B34" s="2"/>
      <c r="D34" s="2"/>
      <c r="E3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35">
      <selection activeCell="F62" sqref="F62"/>
    </sheetView>
  </sheetViews>
  <sheetFormatPr defaultColWidth="9.140625" defaultRowHeight="15"/>
  <cols>
    <col min="1" max="1" width="92.57421875" style="1" customWidth="1"/>
    <col min="2" max="2" width="9.140625" style="1" customWidth="1"/>
    <col min="3" max="3" width="16.421875" style="1" customWidth="1"/>
    <col min="4" max="4" width="16.00390625" style="1" customWidth="1"/>
    <col min="5" max="5" width="17.8515625" style="1" customWidth="1"/>
    <col min="6" max="6" width="16.421875" style="79" customWidth="1"/>
    <col min="7" max="7" width="16.00390625" style="79" customWidth="1"/>
    <col min="8" max="8" width="17.8515625" style="79" customWidth="1"/>
    <col min="9" max="16384" width="9.140625" style="1" customWidth="1"/>
  </cols>
  <sheetData>
    <row r="1" spans="1:8" ht="27" customHeight="1">
      <c r="A1" s="89" t="s">
        <v>432</v>
      </c>
      <c r="B1" s="90"/>
      <c r="C1" s="90"/>
      <c r="D1" s="90"/>
      <c r="E1" s="91"/>
      <c r="F1" s="77"/>
      <c r="G1" s="77"/>
      <c r="H1" s="78"/>
    </row>
    <row r="2" spans="1:5" ht="23.25" customHeight="1">
      <c r="A2" s="92" t="s">
        <v>440</v>
      </c>
      <c r="B2" s="93"/>
      <c r="C2" s="93"/>
      <c r="D2" s="93"/>
      <c r="E2" s="91"/>
    </row>
    <row r="3" spans="1:8" ht="18">
      <c r="A3" s="6"/>
      <c r="H3" s="80" t="s">
        <v>437</v>
      </c>
    </row>
    <row r="4" spans="5:8" ht="14.25">
      <c r="E4" s="69" t="s">
        <v>433</v>
      </c>
      <c r="F4" s="94" t="s">
        <v>436</v>
      </c>
      <c r="G4" s="95"/>
      <c r="H4" s="95"/>
    </row>
    <row r="5" spans="1:8" ht="27">
      <c r="A5" s="28" t="s">
        <v>10</v>
      </c>
      <c r="B5" s="29" t="s">
        <v>1</v>
      </c>
      <c r="C5" s="30" t="s">
        <v>422</v>
      </c>
      <c r="D5" s="30" t="s">
        <v>423</v>
      </c>
      <c r="E5" s="53" t="s">
        <v>424</v>
      </c>
      <c r="F5" s="75" t="s">
        <v>422</v>
      </c>
      <c r="G5" s="75" t="s">
        <v>423</v>
      </c>
      <c r="H5" s="76" t="s">
        <v>424</v>
      </c>
    </row>
    <row r="6" spans="1:8" ht="15" customHeight="1">
      <c r="A6" s="8" t="s">
        <v>182</v>
      </c>
      <c r="B6" s="9" t="s">
        <v>183</v>
      </c>
      <c r="C6" s="57">
        <v>7964658</v>
      </c>
      <c r="D6" s="57"/>
      <c r="E6" s="57">
        <f>SUM(C6:D6)</f>
        <v>7964658</v>
      </c>
      <c r="F6" s="57">
        <v>8964658</v>
      </c>
      <c r="G6" s="57"/>
      <c r="H6" s="57">
        <f>SUM(F6:G6)</f>
        <v>8964658</v>
      </c>
    </row>
    <row r="7" spans="1:8" ht="15" customHeight="1">
      <c r="A7" s="10" t="s">
        <v>184</v>
      </c>
      <c r="B7" s="9" t="s">
        <v>185</v>
      </c>
      <c r="C7" s="57"/>
      <c r="D7" s="57"/>
      <c r="E7" s="57">
        <f aca="true" t="shared" si="0" ref="E7:E70">SUM(C7:D7)</f>
        <v>0</v>
      </c>
      <c r="F7" s="57"/>
      <c r="G7" s="57"/>
      <c r="H7" s="57">
        <f aca="true" t="shared" si="1" ref="H7:H70">SUM(F7:G7)</f>
        <v>0</v>
      </c>
    </row>
    <row r="8" spans="1:8" ht="15" customHeight="1">
      <c r="A8" s="10" t="s">
        <v>186</v>
      </c>
      <c r="B8" s="9" t="s">
        <v>187</v>
      </c>
      <c r="C8" s="57">
        <v>1116000</v>
      </c>
      <c r="D8" s="57"/>
      <c r="E8" s="57">
        <f t="shared" si="0"/>
        <v>1116000</v>
      </c>
      <c r="F8" s="57">
        <v>1116000</v>
      </c>
      <c r="G8" s="57"/>
      <c r="H8" s="57">
        <v>1116000</v>
      </c>
    </row>
    <row r="9" spans="1:8" ht="15" customHeight="1">
      <c r="A9" s="10" t="s">
        <v>188</v>
      </c>
      <c r="B9" s="9" t="s">
        <v>189</v>
      </c>
      <c r="C9" s="57">
        <v>1200000</v>
      </c>
      <c r="D9" s="57"/>
      <c r="E9" s="57">
        <f t="shared" si="0"/>
        <v>1200000</v>
      </c>
      <c r="F9" s="57">
        <v>1200000</v>
      </c>
      <c r="G9" s="57"/>
      <c r="H9" s="57">
        <f t="shared" si="1"/>
        <v>1200000</v>
      </c>
    </row>
    <row r="10" spans="1:8" ht="15" customHeight="1">
      <c r="A10" s="10" t="s">
        <v>190</v>
      </c>
      <c r="B10" s="9" t="s">
        <v>191</v>
      </c>
      <c r="C10" s="57"/>
      <c r="D10" s="57"/>
      <c r="E10" s="57">
        <f t="shared" si="0"/>
        <v>0</v>
      </c>
      <c r="F10" s="57">
        <v>882500</v>
      </c>
      <c r="G10" s="57"/>
      <c r="H10" s="57">
        <f t="shared" si="1"/>
        <v>882500</v>
      </c>
    </row>
    <row r="11" spans="1:8" ht="15" customHeight="1">
      <c r="A11" s="10" t="s">
        <v>192</v>
      </c>
      <c r="B11" s="9" t="s">
        <v>193</v>
      </c>
      <c r="C11" s="57"/>
      <c r="D11" s="57"/>
      <c r="E11" s="57">
        <f t="shared" si="0"/>
        <v>0</v>
      </c>
      <c r="F11" s="57"/>
      <c r="G11" s="57"/>
      <c r="H11" s="57">
        <f t="shared" si="1"/>
        <v>0</v>
      </c>
    </row>
    <row r="12" spans="1:8" ht="15" customHeight="1">
      <c r="A12" s="11" t="s">
        <v>387</v>
      </c>
      <c r="B12" s="12" t="s">
        <v>194</v>
      </c>
      <c r="C12" s="58">
        <f>SUM(C6:C11)</f>
        <v>10280658</v>
      </c>
      <c r="D12" s="58"/>
      <c r="E12" s="58">
        <f t="shared" si="0"/>
        <v>10280658</v>
      </c>
      <c r="F12" s="58">
        <f>SUM(F6:F11)</f>
        <v>12163158</v>
      </c>
      <c r="G12" s="58"/>
      <c r="H12" s="58">
        <f>SUM(F12:G12)</f>
        <v>12163158</v>
      </c>
    </row>
    <row r="13" spans="1:8" ht="15" customHeight="1">
      <c r="A13" s="10" t="s">
        <v>195</v>
      </c>
      <c r="B13" s="9" t="s">
        <v>196</v>
      </c>
      <c r="C13" s="57"/>
      <c r="D13" s="57"/>
      <c r="E13" s="57">
        <f t="shared" si="0"/>
        <v>0</v>
      </c>
      <c r="F13" s="57"/>
      <c r="G13" s="57"/>
      <c r="H13" s="57">
        <f t="shared" si="1"/>
        <v>0</v>
      </c>
    </row>
    <row r="14" spans="1:8" ht="15" customHeight="1">
      <c r="A14" s="10" t="s">
        <v>197</v>
      </c>
      <c r="B14" s="9" t="s">
        <v>198</v>
      </c>
      <c r="C14" s="57"/>
      <c r="D14" s="57"/>
      <c r="E14" s="57">
        <f t="shared" si="0"/>
        <v>0</v>
      </c>
      <c r="F14" s="57"/>
      <c r="G14" s="57"/>
      <c r="H14" s="57">
        <f t="shared" si="1"/>
        <v>0</v>
      </c>
    </row>
    <row r="15" spans="1:8" ht="15" customHeight="1">
      <c r="A15" s="10" t="s">
        <v>350</v>
      </c>
      <c r="B15" s="9" t="s">
        <v>199</v>
      </c>
      <c r="C15" s="57"/>
      <c r="D15" s="57"/>
      <c r="E15" s="57">
        <f t="shared" si="0"/>
        <v>0</v>
      </c>
      <c r="F15" s="57"/>
      <c r="G15" s="57"/>
      <c r="H15" s="57">
        <f t="shared" si="1"/>
        <v>0</v>
      </c>
    </row>
    <row r="16" spans="1:8" ht="15" customHeight="1">
      <c r="A16" s="10" t="s">
        <v>351</v>
      </c>
      <c r="B16" s="9" t="s">
        <v>200</v>
      </c>
      <c r="C16" s="57"/>
      <c r="D16" s="57"/>
      <c r="E16" s="57">
        <f t="shared" si="0"/>
        <v>0</v>
      </c>
      <c r="F16" s="57"/>
      <c r="G16" s="57"/>
      <c r="H16" s="57">
        <f t="shared" si="1"/>
        <v>0</v>
      </c>
    </row>
    <row r="17" spans="1:8" ht="15" customHeight="1">
      <c r="A17" s="10" t="s">
        <v>352</v>
      </c>
      <c r="B17" s="9" t="s">
        <v>201</v>
      </c>
      <c r="C17" s="57"/>
      <c r="D17" s="57"/>
      <c r="E17" s="57">
        <f t="shared" si="0"/>
        <v>0</v>
      </c>
      <c r="F17" s="57"/>
      <c r="G17" s="57"/>
      <c r="H17" s="57">
        <f t="shared" si="1"/>
        <v>0</v>
      </c>
    </row>
    <row r="18" spans="1:8" ht="15" customHeight="1">
      <c r="A18" s="13" t="s">
        <v>388</v>
      </c>
      <c r="B18" s="14" t="s">
        <v>202</v>
      </c>
      <c r="C18" s="57">
        <f>SUM(C12:C17)</f>
        <v>10280658</v>
      </c>
      <c r="D18" s="57"/>
      <c r="E18" s="57">
        <f t="shared" si="0"/>
        <v>10280658</v>
      </c>
      <c r="F18" s="58">
        <f>SUM(F12:F17)</f>
        <v>12163158</v>
      </c>
      <c r="G18" s="58"/>
      <c r="H18" s="58">
        <f t="shared" si="1"/>
        <v>12163158</v>
      </c>
    </row>
    <row r="19" spans="1:8" ht="15" customHeight="1">
      <c r="A19" s="10" t="s">
        <v>203</v>
      </c>
      <c r="B19" s="9" t="s">
        <v>204</v>
      </c>
      <c r="C19" s="57"/>
      <c r="D19" s="57"/>
      <c r="E19" s="57">
        <f t="shared" si="0"/>
        <v>0</v>
      </c>
      <c r="F19" s="58">
        <v>750000</v>
      </c>
      <c r="G19" s="58"/>
      <c r="H19" s="58">
        <f t="shared" si="1"/>
        <v>750000</v>
      </c>
    </row>
    <row r="20" spans="1:8" ht="15" customHeight="1">
      <c r="A20" s="10" t="s">
        <v>205</v>
      </c>
      <c r="B20" s="9" t="s">
        <v>206</v>
      </c>
      <c r="C20" s="57"/>
      <c r="D20" s="57"/>
      <c r="E20" s="57">
        <f t="shared" si="0"/>
        <v>0</v>
      </c>
      <c r="F20" s="57"/>
      <c r="G20" s="57"/>
      <c r="H20" s="57">
        <f t="shared" si="1"/>
        <v>0</v>
      </c>
    </row>
    <row r="21" spans="1:8" ht="15" customHeight="1">
      <c r="A21" s="10" t="s">
        <v>353</v>
      </c>
      <c r="B21" s="9" t="s">
        <v>207</v>
      </c>
      <c r="C21" s="57">
        <v>63509</v>
      </c>
      <c r="D21" s="57"/>
      <c r="E21" s="57">
        <f t="shared" si="0"/>
        <v>63509</v>
      </c>
      <c r="F21" s="57">
        <v>63510</v>
      </c>
      <c r="G21" s="57"/>
      <c r="H21" s="57">
        <f t="shared" si="1"/>
        <v>63510</v>
      </c>
    </row>
    <row r="22" spans="1:8" ht="15" customHeight="1">
      <c r="A22" s="10" t="s">
        <v>354</v>
      </c>
      <c r="B22" s="9" t="s">
        <v>208</v>
      </c>
      <c r="C22" s="57"/>
      <c r="D22" s="57"/>
      <c r="E22" s="57">
        <f t="shared" si="0"/>
        <v>0</v>
      </c>
      <c r="F22" s="57"/>
      <c r="G22" s="57"/>
      <c r="H22" s="57">
        <f t="shared" si="1"/>
        <v>0</v>
      </c>
    </row>
    <row r="23" spans="1:8" ht="15" customHeight="1">
      <c r="A23" s="10" t="s">
        <v>355</v>
      </c>
      <c r="B23" s="9" t="s">
        <v>209</v>
      </c>
      <c r="C23" s="57"/>
      <c r="D23" s="57"/>
      <c r="E23" s="57">
        <f t="shared" si="0"/>
        <v>0</v>
      </c>
      <c r="F23" s="57"/>
      <c r="G23" s="57"/>
      <c r="H23" s="57">
        <f t="shared" si="1"/>
        <v>0</v>
      </c>
    </row>
    <row r="24" spans="1:8" ht="15" customHeight="1">
      <c r="A24" s="13" t="s">
        <v>389</v>
      </c>
      <c r="B24" s="14" t="s">
        <v>210</v>
      </c>
      <c r="C24" s="58">
        <f>SUM(C19:C23)</f>
        <v>63509</v>
      </c>
      <c r="D24" s="58"/>
      <c r="E24" s="58">
        <f t="shared" si="0"/>
        <v>63509</v>
      </c>
      <c r="F24" s="57">
        <f>SUM(F19:F23)</f>
        <v>813510</v>
      </c>
      <c r="G24" s="57"/>
      <c r="H24" s="57">
        <f t="shared" si="1"/>
        <v>813510</v>
      </c>
    </row>
    <row r="25" spans="1:8" ht="15" customHeight="1">
      <c r="A25" s="10" t="s">
        <v>356</v>
      </c>
      <c r="B25" s="9" t="s">
        <v>211</v>
      </c>
      <c r="C25" s="57"/>
      <c r="D25" s="57"/>
      <c r="E25" s="57">
        <f t="shared" si="0"/>
        <v>0</v>
      </c>
      <c r="F25" s="57"/>
      <c r="G25" s="57"/>
      <c r="H25" s="57">
        <f t="shared" si="1"/>
        <v>0</v>
      </c>
    </row>
    <row r="26" spans="1:8" ht="15" customHeight="1">
      <c r="A26" s="10" t="s">
        <v>357</v>
      </c>
      <c r="B26" s="9" t="s">
        <v>212</v>
      </c>
      <c r="C26" s="57"/>
      <c r="D26" s="57"/>
      <c r="E26" s="57">
        <f t="shared" si="0"/>
        <v>0</v>
      </c>
      <c r="F26" s="57"/>
      <c r="G26" s="57"/>
      <c r="H26" s="57">
        <f t="shared" si="1"/>
        <v>0</v>
      </c>
    </row>
    <row r="27" spans="1:8" ht="15" customHeight="1">
      <c r="A27" s="11" t="s">
        <v>390</v>
      </c>
      <c r="B27" s="12" t="s">
        <v>213</v>
      </c>
      <c r="C27" s="57"/>
      <c r="D27" s="57"/>
      <c r="E27" s="57">
        <f t="shared" si="0"/>
        <v>0</v>
      </c>
      <c r="F27" s="57"/>
      <c r="G27" s="57"/>
      <c r="H27" s="57">
        <f t="shared" si="1"/>
        <v>0</v>
      </c>
    </row>
    <row r="28" spans="1:8" ht="15" customHeight="1">
      <c r="A28" s="10" t="s">
        <v>358</v>
      </c>
      <c r="B28" s="9" t="s">
        <v>214</v>
      </c>
      <c r="C28" s="57"/>
      <c r="D28" s="57"/>
      <c r="E28" s="57">
        <f t="shared" si="0"/>
        <v>0</v>
      </c>
      <c r="F28" s="57"/>
      <c r="G28" s="57"/>
      <c r="H28" s="57">
        <f t="shared" si="1"/>
        <v>0</v>
      </c>
    </row>
    <row r="29" spans="1:8" ht="15" customHeight="1">
      <c r="A29" s="10" t="s">
        <v>359</v>
      </c>
      <c r="B29" s="9" t="s">
        <v>215</v>
      </c>
      <c r="C29" s="57"/>
      <c r="D29" s="57"/>
      <c r="E29" s="57">
        <f t="shared" si="0"/>
        <v>0</v>
      </c>
      <c r="F29" s="57"/>
      <c r="G29" s="57"/>
      <c r="H29" s="57">
        <f t="shared" si="1"/>
        <v>0</v>
      </c>
    </row>
    <row r="30" spans="1:8" ht="15" customHeight="1">
      <c r="A30" s="10" t="s">
        <v>360</v>
      </c>
      <c r="B30" s="9" t="s">
        <v>216</v>
      </c>
      <c r="C30" s="57">
        <v>2400000</v>
      </c>
      <c r="D30" s="57"/>
      <c r="E30" s="57">
        <f t="shared" si="0"/>
        <v>2400000</v>
      </c>
      <c r="F30" s="57">
        <v>2286998</v>
      </c>
      <c r="G30" s="57"/>
      <c r="H30" s="57">
        <f t="shared" si="1"/>
        <v>2286998</v>
      </c>
    </row>
    <row r="31" spans="1:8" ht="15" customHeight="1">
      <c r="A31" s="10" t="s">
        <v>361</v>
      </c>
      <c r="B31" s="9" t="s">
        <v>217</v>
      </c>
      <c r="C31" s="57"/>
      <c r="D31" s="57"/>
      <c r="E31" s="57">
        <f t="shared" si="0"/>
        <v>0</v>
      </c>
      <c r="F31" s="57"/>
      <c r="G31" s="57"/>
      <c r="H31" s="57">
        <f t="shared" si="1"/>
        <v>0</v>
      </c>
    </row>
    <row r="32" spans="1:8" ht="15" customHeight="1">
      <c r="A32" s="10" t="s">
        <v>362</v>
      </c>
      <c r="B32" s="9" t="s">
        <v>218</v>
      </c>
      <c r="C32" s="57"/>
      <c r="D32" s="57"/>
      <c r="E32" s="57">
        <f t="shared" si="0"/>
        <v>0</v>
      </c>
      <c r="F32" s="57"/>
      <c r="G32" s="57"/>
      <c r="H32" s="57">
        <f t="shared" si="1"/>
        <v>0</v>
      </c>
    </row>
    <row r="33" spans="1:8" ht="15" customHeight="1">
      <c r="A33" s="10" t="s">
        <v>219</v>
      </c>
      <c r="B33" s="9" t="s">
        <v>220</v>
      </c>
      <c r="C33" s="57"/>
      <c r="D33" s="57"/>
      <c r="E33" s="57">
        <f t="shared" si="0"/>
        <v>0</v>
      </c>
      <c r="F33" s="57"/>
      <c r="G33" s="57"/>
      <c r="H33" s="57">
        <f t="shared" si="1"/>
        <v>0</v>
      </c>
    </row>
    <row r="34" spans="1:8" ht="15" customHeight="1">
      <c r="A34" s="10" t="s">
        <v>363</v>
      </c>
      <c r="B34" s="9" t="s">
        <v>221</v>
      </c>
      <c r="C34" s="57">
        <v>350000</v>
      </c>
      <c r="D34" s="57"/>
      <c r="E34" s="57">
        <f t="shared" si="0"/>
        <v>350000</v>
      </c>
      <c r="F34" s="57">
        <v>350000</v>
      </c>
      <c r="G34" s="57"/>
      <c r="H34" s="57">
        <f t="shared" si="1"/>
        <v>350000</v>
      </c>
    </row>
    <row r="35" spans="1:8" ht="15" customHeight="1">
      <c r="A35" s="10" t="s">
        <v>364</v>
      </c>
      <c r="B35" s="9" t="s">
        <v>222</v>
      </c>
      <c r="C35" s="57"/>
      <c r="D35" s="57"/>
      <c r="E35" s="57">
        <f t="shared" si="0"/>
        <v>0</v>
      </c>
      <c r="F35" s="57"/>
      <c r="G35" s="57"/>
      <c r="H35" s="57">
        <f t="shared" si="1"/>
        <v>0</v>
      </c>
    </row>
    <row r="36" spans="1:8" ht="15" customHeight="1">
      <c r="A36" s="11" t="s">
        <v>391</v>
      </c>
      <c r="B36" s="12" t="s">
        <v>223</v>
      </c>
      <c r="C36" s="57">
        <v>350000</v>
      </c>
      <c r="D36" s="57"/>
      <c r="E36" s="57">
        <f t="shared" si="0"/>
        <v>350000</v>
      </c>
      <c r="F36" s="57">
        <v>350000</v>
      </c>
      <c r="G36" s="57"/>
      <c r="H36" s="57">
        <f t="shared" si="1"/>
        <v>350000</v>
      </c>
    </row>
    <row r="37" spans="1:8" ht="15" customHeight="1">
      <c r="A37" s="10" t="s">
        <v>365</v>
      </c>
      <c r="B37" s="9" t="s">
        <v>224</v>
      </c>
      <c r="C37" s="57"/>
      <c r="D37" s="57"/>
      <c r="E37" s="57">
        <f t="shared" si="0"/>
        <v>0</v>
      </c>
      <c r="F37" s="57">
        <v>188001</v>
      </c>
      <c r="G37" s="57"/>
      <c r="H37" s="57">
        <f t="shared" si="1"/>
        <v>188001</v>
      </c>
    </row>
    <row r="38" spans="1:8" ht="15" customHeight="1">
      <c r="A38" s="13" t="s">
        <v>392</v>
      </c>
      <c r="B38" s="14" t="s">
        <v>225</v>
      </c>
      <c r="C38" s="58">
        <f>C30+C36+C37</f>
        <v>2750000</v>
      </c>
      <c r="D38" s="58"/>
      <c r="E38" s="58">
        <f t="shared" si="0"/>
        <v>2750000</v>
      </c>
      <c r="F38" s="57">
        <f>F30+F36+F37</f>
        <v>2824999</v>
      </c>
      <c r="G38" s="57"/>
      <c r="H38" s="57">
        <f t="shared" si="1"/>
        <v>2824999</v>
      </c>
    </row>
    <row r="39" spans="1:8" ht="15" customHeight="1">
      <c r="A39" s="15" t="s">
        <v>226</v>
      </c>
      <c r="B39" s="9" t="s">
        <v>227</v>
      </c>
      <c r="C39" s="57"/>
      <c r="D39" s="57"/>
      <c r="E39" s="57">
        <f t="shared" si="0"/>
        <v>0</v>
      </c>
      <c r="F39" s="57"/>
      <c r="G39" s="57"/>
      <c r="H39" s="57">
        <f t="shared" si="1"/>
        <v>0</v>
      </c>
    </row>
    <row r="40" spans="1:8" ht="15" customHeight="1">
      <c r="A40" s="15" t="s">
        <v>366</v>
      </c>
      <c r="B40" s="9" t="s">
        <v>228</v>
      </c>
      <c r="C40" s="57">
        <v>3580000</v>
      </c>
      <c r="D40" s="57"/>
      <c r="E40" s="57">
        <f t="shared" si="0"/>
        <v>3580000</v>
      </c>
      <c r="F40" s="57">
        <v>3580000</v>
      </c>
      <c r="G40" s="57"/>
      <c r="H40" s="57">
        <f t="shared" si="1"/>
        <v>3580000</v>
      </c>
    </row>
    <row r="41" spans="1:8" ht="15" customHeight="1">
      <c r="A41" s="15" t="s">
        <v>367</v>
      </c>
      <c r="B41" s="9" t="s">
        <v>229</v>
      </c>
      <c r="C41" s="57"/>
      <c r="D41" s="57"/>
      <c r="E41" s="57">
        <f t="shared" si="0"/>
        <v>0</v>
      </c>
      <c r="F41" s="57"/>
      <c r="G41" s="57"/>
      <c r="H41" s="57">
        <f t="shared" si="1"/>
        <v>0</v>
      </c>
    </row>
    <row r="42" spans="1:8" ht="15" customHeight="1">
      <c r="A42" s="15" t="s">
        <v>368</v>
      </c>
      <c r="B42" s="9" t="s">
        <v>230</v>
      </c>
      <c r="C42" s="57"/>
      <c r="D42" s="57"/>
      <c r="E42" s="57">
        <f t="shared" si="0"/>
        <v>0</v>
      </c>
      <c r="F42" s="57">
        <v>16000</v>
      </c>
      <c r="G42" s="57"/>
      <c r="H42" s="57">
        <f t="shared" si="1"/>
        <v>16000</v>
      </c>
    </row>
    <row r="43" spans="1:8" ht="15" customHeight="1">
      <c r="A43" s="15" t="s">
        <v>231</v>
      </c>
      <c r="B43" s="9" t="s">
        <v>232</v>
      </c>
      <c r="C43" s="57"/>
      <c r="D43" s="57"/>
      <c r="E43" s="57">
        <f t="shared" si="0"/>
        <v>0</v>
      </c>
      <c r="F43" s="57"/>
      <c r="G43" s="57"/>
      <c r="H43" s="57">
        <f t="shared" si="1"/>
        <v>0</v>
      </c>
    </row>
    <row r="44" spans="1:8" ht="15" customHeight="1">
      <c r="A44" s="15" t="s">
        <v>233</v>
      </c>
      <c r="B44" s="9" t="s">
        <v>234</v>
      </c>
      <c r="C44" s="57"/>
      <c r="D44" s="57"/>
      <c r="E44" s="57">
        <f t="shared" si="0"/>
        <v>0</v>
      </c>
      <c r="F44" s="57"/>
      <c r="G44" s="57"/>
      <c r="H44" s="57">
        <f t="shared" si="1"/>
        <v>0</v>
      </c>
    </row>
    <row r="45" spans="1:8" ht="15" customHeight="1">
      <c r="A45" s="15" t="s">
        <v>235</v>
      </c>
      <c r="B45" s="9" t="s">
        <v>236</v>
      </c>
      <c r="C45" s="57"/>
      <c r="D45" s="57"/>
      <c r="E45" s="57">
        <f t="shared" si="0"/>
        <v>0</v>
      </c>
      <c r="F45" s="57"/>
      <c r="G45" s="57"/>
      <c r="H45" s="57">
        <f t="shared" si="1"/>
        <v>0</v>
      </c>
    </row>
    <row r="46" spans="1:8" ht="15" customHeight="1">
      <c r="A46" s="15" t="s">
        <v>369</v>
      </c>
      <c r="B46" s="9" t="s">
        <v>237</v>
      </c>
      <c r="C46" s="57"/>
      <c r="D46" s="57"/>
      <c r="E46" s="57">
        <f t="shared" si="0"/>
        <v>0</v>
      </c>
      <c r="F46" s="57">
        <v>1000</v>
      </c>
      <c r="G46" s="57"/>
      <c r="H46" s="57">
        <f t="shared" si="1"/>
        <v>1000</v>
      </c>
    </row>
    <row r="47" spans="1:8" ht="15" customHeight="1">
      <c r="A47" s="15" t="s">
        <v>370</v>
      </c>
      <c r="B47" s="9" t="s">
        <v>238</v>
      </c>
      <c r="C47" s="57"/>
      <c r="D47" s="57"/>
      <c r="E47" s="57">
        <f t="shared" si="0"/>
        <v>0</v>
      </c>
      <c r="F47" s="57"/>
      <c r="G47" s="57"/>
      <c r="H47" s="57">
        <f t="shared" si="1"/>
        <v>0</v>
      </c>
    </row>
    <row r="48" spans="1:8" ht="15" customHeight="1">
      <c r="A48" s="15" t="s">
        <v>371</v>
      </c>
      <c r="B48" s="9" t="s">
        <v>239</v>
      </c>
      <c r="C48" s="57"/>
      <c r="D48" s="57"/>
      <c r="E48" s="57">
        <f t="shared" si="0"/>
        <v>0</v>
      </c>
      <c r="F48" s="57">
        <v>220000</v>
      </c>
      <c r="G48" s="57"/>
      <c r="H48" s="57">
        <v>220000</v>
      </c>
    </row>
    <row r="49" spans="1:8" ht="15" customHeight="1">
      <c r="A49" s="16" t="s">
        <v>393</v>
      </c>
      <c r="B49" s="14" t="s">
        <v>240</v>
      </c>
      <c r="C49" s="58">
        <f>SUM(C39:C48)</f>
        <v>3580000</v>
      </c>
      <c r="D49" s="58"/>
      <c r="E49" s="58">
        <f t="shared" si="0"/>
        <v>3580000</v>
      </c>
      <c r="F49" s="57">
        <f>SUM(F40:F48)</f>
        <v>3817000</v>
      </c>
      <c r="G49" s="57"/>
      <c r="H49" s="57">
        <f t="shared" si="1"/>
        <v>3817000</v>
      </c>
    </row>
    <row r="50" spans="1:8" ht="15" customHeight="1">
      <c r="A50" s="15" t="s">
        <v>372</v>
      </c>
      <c r="B50" s="9" t="s">
        <v>241</v>
      </c>
      <c r="C50" s="57"/>
      <c r="D50" s="57"/>
      <c r="E50" s="57">
        <f t="shared" si="0"/>
        <v>0</v>
      </c>
      <c r="F50" s="57"/>
      <c r="G50" s="57"/>
      <c r="H50" s="57">
        <f t="shared" si="1"/>
        <v>0</v>
      </c>
    </row>
    <row r="51" spans="1:8" ht="15" customHeight="1">
      <c r="A51" s="15" t="s">
        <v>373</v>
      </c>
      <c r="B51" s="9" t="s">
        <v>242</v>
      </c>
      <c r="C51" s="57"/>
      <c r="D51" s="57"/>
      <c r="E51" s="57">
        <f t="shared" si="0"/>
        <v>0</v>
      </c>
      <c r="F51" s="57"/>
      <c r="G51" s="57"/>
      <c r="H51" s="57">
        <f t="shared" si="1"/>
        <v>0</v>
      </c>
    </row>
    <row r="52" spans="1:8" ht="15" customHeight="1">
      <c r="A52" s="15" t="s">
        <v>243</v>
      </c>
      <c r="B52" s="9" t="s">
        <v>244</v>
      </c>
      <c r="C52" s="57"/>
      <c r="D52" s="57"/>
      <c r="E52" s="57">
        <f t="shared" si="0"/>
        <v>0</v>
      </c>
      <c r="F52" s="57"/>
      <c r="G52" s="57"/>
      <c r="H52" s="57">
        <f t="shared" si="1"/>
        <v>0</v>
      </c>
    </row>
    <row r="53" spans="1:8" ht="15" customHeight="1">
      <c r="A53" s="15" t="s">
        <v>374</v>
      </c>
      <c r="B53" s="9" t="s">
        <v>245</v>
      </c>
      <c r="C53" s="57"/>
      <c r="D53" s="57"/>
      <c r="E53" s="57">
        <f t="shared" si="0"/>
        <v>0</v>
      </c>
      <c r="F53" s="57"/>
      <c r="G53" s="57"/>
      <c r="H53" s="57">
        <f t="shared" si="1"/>
        <v>0</v>
      </c>
    </row>
    <row r="54" spans="1:8" ht="15" customHeight="1">
      <c r="A54" s="15" t="s">
        <v>246</v>
      </c>
      <c r="B54" s="9" t="s">
        <v>247</v>
      </c>
      <c r="C54" s="57"/>
      <c r="D54" s="57"/>
      <c r="E54" s="57">
        <f t="shared" si="0"/>
        <v>0</v>
      </c>
      <c r="F54" s="57"/>
      <c r="G54" s="57"/>
      <c r="H54" s="57">
        <f t="shared" si="1"/>
        <v>0</v>
      </c>
    </row>
    <row r="55" spans="1:8" ht="15" customHeight="1">
      <c r="A55" s="13" t="s">
        <v>394</v>
      </c>
      <c r="B55" s="14" t="s">
        <v>248</v>
      </c>
      <c r="C55" s="57"/>
      <c r="D55" s="57"/>
      <c r="E55" s="57">
        <f t="shared" si="0"/>
        <v>0</v>
      </c>
      <c r="F55" s="57"/>
      <c r="G55" s="57"/>
      <c r="H55" s="57">
        <f t="shared" si="1"/>
        <v>0</v>
      </c>
    </row>
    <row r="56" spans="1:8" ht="15" customHeight="1">
      <c r="A56" s="15" t="s">
        <v>249</v>
      </c>
      <c r="B56" s="9" t="s">
        <v>250</v>
      </c>
      <c r="C56" s="57"/>
      <c r="D56" s="57"/>
      <c r="E56" s="57">
        <f t="shared" si="0"/>
        <v>0</v>
      </c>
      <c r="F56" s="57"/>
      <c r="G56" s="57"/>
      <c r="H56" s="57">
        <f t="shared" si="1"/>
        <v>0</v>
      </c>
    </row>
    <row r="57" spans="1:8" ht="15" customHeight="1">
      <c r="A57" s="10" t="s">
        <v>375</v>
      </c>
      <c r="B57" s="9" t="s">
        <v>251</v>
      </c>
      <c r="C57" s="57"/>
      <c r="D57" s="57"/>
      <c r="E57" s="57">
        <f t="shared" si="0"/>
        <v>0</v>
      </c>
      <c r="F57" s="57"/>
      <c r="G57" s="57"/>
      <c r="H57" s="57">
        <f t="shared" si="1"/>
        <v>0</v>
      </c>
    </row>
    <row r="58" spans="1:8" ht="15" customHeight="1">
      <c r="A58" s="15" t="s">
        <v>376</v>
      </c>
      <c r="B58" s="9" t="s">
        <v>439</v>
      </c>
      <c r="C58" s="57"/>
      <c r="D58" s="57"/>
      <c r="E58" s="57">
        <f t="shared" si="0"/>
        <v>0</v>
      </c>
      <c r="F58" s="57">
        <v>23000</v>
      </c>
      <c r="G58" s="57"/>
      <c r="H58" s="57">
        <f t="shared" si="1"/>
        <v>23000</v>
      </c>
    </row>
    <row r="59" spans="1:8" ht="15" customHeight="1">
      <c r="A59" s="13" t="s">
        <v>395</v>
      </c>
      <c r="B59" s="14" t="s">
        <v>252</v>
      </c>
      <c r="C59" s="57">
        <f>SUM(C56:C58)</f>
        <v>0</v>
      </c>
      <c r="D59" s="57"/>
      <c r="E59" s="57">
        <f t="shared" si="0"/>
        <v>0</v>
      </c>
      <c r="F59" s="57">
        <v>23000</v>
      </c>
      <c r="G59" s="57"/>
      <c r="H59" s="57">
        <f t="shared" si="1"/>
        <v>23000</v>
      </c>
    </row>
    <row r="60" spans="1:8" ht="15" customHeight="1">
      <c r="A60" s="15" t="s">
        <v>253</v>
      </c>
      <c r="B60" s="9" t="s">
        <v>254</v>
      </c>
      <c r="C60" s="57"/>
      <c r="D60" s="57"/>
      <c r="E60" s="57">
        <f t="shared" si="0"/>
        <v>0</v>
      </c>
      <c r="F60" s="57"/>
      <c r="G60" s="57"/>
      <c r="H60" s="57">
        <f t="shared" si="1"/>
        <v>0</v>
      </c>
    </row>
    <row r="61" spans="1:8" ht="15" customHeight="1">
      <c r="A61" s="10" t="s">
        <v>377</v>
      </c>
      <c r="B61" s="9" t="s">
        <v>255</v>
      </c>
      <c r="C61" s="57">
        <v>100000</v>
      </c>
      <c r="D61" s="57"/>
      <c r="E61" s="57">
        <f t="shared" si="0"/>
        <v>100000</v>
      </c>
      <c r="F61" s="57">
        <v>100000</v>
      </c>
      <c r="G61" s="57"/>
      <c r="H61" s="57">
        <f t="shared" si="1"/>
        <v>100000</v>
      </c>
    </row>
    <row r="62" spans="1:8" ht="15" customHeight="1">
      <c r="A62" s="15" t="s">
        <v>378</v>
      </c>
      <c r="B62" s="9" t="s">
        <v>256</v>
      </c>
      <c r="C62" s="57">
        <v>150000</v>
      </c>
      <c r="D62" s="57"/>
      <c r="E62" s="57">
        <f t="shared" si="0"/>
        <v>150000</v>
      </c>
      <c r="F62" s="57"/>
      <c r="G62" s="57"/>
      <c r="H62" s="57">
        <f t="shared" si="1"/>
        <v>0</v>
      </c>
    </row>
    <row r="63" spans="1:8" ht="15" customHeight="1">
      <c r="A63" s="13" t="s">
        <v>397</v>
      </c>
      <c r="B63" s="14" t="s">
        <v>257</v>
      </c>
      <c r="C63" s="58">
        <f>SUM(C61:C62)</f>
        <v>250000</v>
      </c>
      <c r="D63" s="58"/>
      <c r="E63" s="58">
        <f t="shared" si="0"/>
        <v>250000</v>
      </c>
      <c r="F63" s="57">
        <f>SUM(F60:F62)</f>
        <v>100000</v>
      </c>
      <c r="G63" s="57"/>
      <c r="H63" s="57">
        <f>SUM(F63:G63)</f>
        <v>100000</v>
      </c>
    </row>
    <row r="64" spans="1:8" ht="15">
      <c r="A64" s="17" t="s">
        <v>396</v>
      </c>
      <c r="B64" s="18" t="s">
        <v>258</v>
      </c>
      <c r="C64" s="87">
        <f>C18+C38+C49+C63+C24+C59</f>
        <v>16924167</v>
      </c>
      <c r="D64" s="87"/>
      <c r="E64" s="87">
        <f t="shared" si="0"/>
        <v>16924167</v>
      </c>
      <c r="F64" s="87">
        <f>F18+F38+F49+F63+F24+F59</f>
        <v>19741667</v>
      </c>
      <c r="G64" s="87"/>
      <c r="H64" s="87">
        <f t="shared" si="1"/>
        <v>19741667</v>
      </c>
    </row>
    <row r="65" spans="1:8" ht="15">
      <c r="A65" s="19" t="s">
        <v>425</v>
      </c>
      <c r="B65" s="20"/>
      <c r="C65" s="57"/>
      <c r="D65" s="57"/>
      <c r="E65" s="57">
        <f t="shared" si="0"/>
        <v>0</v>
      </c>
      <c r="F65" s="57"/>
      <c r="G65" s="57"/>
      <c r="H65" s="57">
        <f t="shared" si="1"/>
        <v>0</v>
      </c>
    </row>
    <row r="66" spans="1:8" ht="15">
      <c r="A66" s="19" t="s">
        <v>426</v>
      </c>
      <c r="B66" s="20"/>
      <c r="C66" s="57"/>
      <c r="D66" s="57"/>
      <c r="E66" s="57">
        <f t="shared" si="0"/>
        <v>0</v>
      </c>
      <c r="F66" s="57"/>
      <c r="G66" s="57"/>
      <c r="H66" s="57">
        <f t="shared" si="1"/>
        <v>0</v>
      </c>
    </row>
    <row r="67" spans="1:8" ht="14.25">
      <c r="A67" s="21" t="s">
        <v>379</v>
      </c>
      <c r="B67" s="10" t="s">
        <v>259</v>
      </c>
      <c r="C67" s="57"/>
      <c r="D67" s="57"/>
      <c r="E67" s="57">
        <f t="shared" si="0"/>
        <v>0</v>
      </c>
      <c r="F67" s="57"/>
      <c r="G67" s="57"/>
      <c r="H67" s="57">
        <f t="shared" si="1"/>
        <v>0</v>
      </c>
    </row>
    <row r="68" spans="1:8" ht="14.25">
      <c r="A68" s="15" t="s">
        <v>260</v>
      </c>
      <c r="B68" s="10" t="s">
        <v>261</v>
      </c>
      <c r="C68" s="57"/>
      <c r="D68" s="57"/>
      <c r="E68" s="57">
        <f t="shared" si="0"/>
        <v>0</v>
      </c>
      <c r="F68" s="57"/>
      <c r="G68" s="57"/>
      <c r="H68" s="57">
        <f t="shared" si="1"/>
        <v>0</v>
      </c>
    </row>
    <row r="69" spans="1:8" ht="14.25">
      <c r="A69" s="21" t="s">
        <v>380</v>
      </c>
      <c r="B69" s="10" t="s">
        <v>262</v>
      </c>
      <c r="C69" s="57"/>
      <c r="D69" s="57"/>
      <c r="E69" s="57">
        <f t="shared" si="0"/>
        <v>0</v>
      </c>
      <c r="F69" s="57"/>
      <c r="G69" s="57"/>
      <c r="H69" s="57">
        <f t="shared" si="1"/>
        <v>0</v>
      </c>
    </row>
    <row r="70" spans="1:8" ht="14.25">
      <c r="A70" s="22" t="s">
        <v>398</v>
      </c>
      <c r="B70" s="11" t="s">
        <v>263</v>
      </c>
      <c r="C70" s="57"/>
      <c r="D70" s="57"/>
      <c r="E70" s="57">
        <f t="shared" si="0"/>
        <v>0</v>
      </c>
      <c r="F70" s="57"/>
      <c r="G70" s="57"/>
      <c r="H70" s="57">
        <f t="shared" si="1"/>
        <v>0</v>
      </c>
    </row>
    <row r="71" spans="1:8" ht="14.25">
      <c r="A71" s="15" t="s">
        <v>381</v>
      </c>
      <c r="B71" s="10" t="s">
        <v>264</v>
      </c>
      <c r="C71" s="57"/>
      <c r="D71" s="57"/>
      <c r="E71" s="57">
        <f aca="true" t="shared" si="2" ref="E71:E94">SUM(C71:D71)</f>
        <v>0</v>
      </c>
      <c r="F71" s="57"/>
      <c r="G71" s="57"/>
      <c r="H71" s="57">
        <f aca="true" t="shared" si="3" ref="H71:H94">SUM(F71:G71)</f>
        <v>0</v>
      </c>
    </row>
    <row r="72" spans="1:8" ht="14.25">
      <c r="A72" s="21" t="s">
        <v>265</v>
      </c>
      <c r="B72" s="10" t="s">
        <v>266</v>
      </c>
      <c r="C72" s="57"/>
      <c r="D72" s="57"/>
      <c r="E72" s="57">
        <f t="shared" si="2"/>
        <v>0</v>
      </c>
      <c r="F72" s="57"/>
      <c r="G72" s="57"/>
      <c r="H72" s="57">
        <f t="shared" si="3"/>
        <v>0</v>
      </c>
    </row>
    <row r="73" spans="1:8" ht="14.25">
      <c r="A73" s="15" t="s">
        <v>382</v>
      </c>
      <c r="B73" s="10" t="s">
        <v>267</v>
      </c>
      <c r="C73" s="57"/>
      <c r="D73" s="57"/>
      <c r="E73" s="57">
        <f t="shared" si="2"/>
        <v>0</v>
      </c>
      <c r="F73" s="57"/>
      <c r="G73" s="57"/>
      <c r="H73" s="57">
        <f t="shared" si="3"/>
        <v>0</v>
      </c>
    </row>
    <row r="74" spans="1:8" ht="14.25">
      <c r="A74" s="21" t="s">
        <v>268</v>
      </c>
      <c r="B74" s="10" t="s">
        <v>269</v>
      </c>
      <c r="C74" s="57"/>
      <c r="D74" s="57"/>
      <c r="E74" s="57">
        <f t="shared" si="2"/>
        <v>0</v>
      </c>
      <c r="F74" s="57"/>
      <c r="G74" s="57"/>
      <c r="H74" s="57">
        <f t="shared" si="3"/>
        <v>0</v>
      </c>
    </row>
    <row r="75" spans="1:8" ht="14.25">
      <c r="A75" s="23" t="s">
        <v>399</v>
      </c>
      <c r="B75" s="11" t="s">
        <v>270</v>
      </c>
      <c r="C75" s="57"/>
      <c r="D75" s="57"/>
      <c r="E75" s="57">
        <f t="shared" si="2"/>
        <v>0</v>
      </c>
      <c r="F75" s="57"/>
      <c r="G75" s="57"/>
      <c r="H75" s="57">
        <f t="shared" si="3"/>
        <v>0</v>
      </c>
    </row>
    <row r="76" spans="1:8" ht="14.25">
      <c r="A76" s="10" t="s">
        <v>406</v>
      </c>
      <c r="B76" s="10" t="s">
        <v>271</v>
      </c>
      <c r="C76" s="57">
        <v>1760669</v>
      </c>
      <c r="D76" s="57"/>
      <c r="E76" s="57">
        <f t="shared" si="2"/>
        <v>1760669</v>
      </c>
      <c r="F76" s="57">
        <v>12880753</v>
      </c>
      <c r="G76" s="57"/>
      <c r="H76" s="57">
        <f t="shared" si="3"/>
        <v>12880753</v>
      </c>
    </row>
    <row r="77" spans="1:8" ht="14.25">
      <c r="A77" s="10" t="s">
        <v>407</v>
      </c>
      <c r="B77" s="10" t="s">
        <v>271</v>
      </c>
      <c r="C77" s="57"/>
      <c r="D77" s="57"/>
      <c r="E77" s="57">
        <f t="shared" si="2"/>
        <v>0</v>
      </c>
      <c r="F77" s="86"/>
      <c r="G77" s="57"/>
      <c r="H77" s="57">
        <f t="shared" si="3"/>
        <v>0</v>
      </c>
    </row>
    <row r="78" spans="1:8" ht="14.25">
      <c r="A78" s="10" t="s">
        <v>404</v>
      </c>
      <c r="B78" s="10" t="s">
        <v>272</v>
      </c>
      <c r="C78" s="57"/>
      <c r="D78" s="57"/>
      <c r="E78" s="57">
        <f t="shared" si="2"/>
        <v>0</v>
      </c>
      <c r="F78" s="57"/>
      <c r="G78" s="57"/>
      <c r="H78" s="57">
        <f t="shared" si="3"/>
        <v>0</v>
      </c>
    </row>
    <row r="79" spans="1:8" ht="14.25">
      <c r="A79" s="10" t="s">
        <v>405</v>
      </c>
      <c r="B79" s="10" t="s">
        <v>272</v>
      </c>
      <c r="C79" s="57"/>
      <c r="D79" s="57"/>
      <c r="E79" s="57">
        <f t="shared" si="2"/>
        <v>0</v>
      </c>
      <c r="F79" s="57"/>
      <c r="G79" s="57"/>
      <c r="H79" s="57">
        <f t="shared" si="3"/>
        <v>0</v>
      </c>
    </row>
    <row r="80" spans="1:8" ht="14.25">
      <c r="A80" s="11" t="s">
        <v>400</v>
      </c>
      <c r="B80" s="11" t="s">
        <v>273</v>
      </c>
      <c r="C80" s="58">
        <f>SUM(C76:C79)</f>
        <v>1760669</v>
      </c>
      <c r="D80" s="58"/>
      <c r="E80" s="58">
        <f t="shared" si="2"/>
        <v>1760669</v>
      </c>
      <c r="F80" s="57">
        <v>12880753</v>
      </c>
      <c r="G80" s="57"/>
      <c r="H80" s="57">
        <f t="shared" si="3"/>
        <v>12880753</v>
      </c>
    </row>
    <row r="81" spans="1:8" ht="14.25">
      <c r="A81" s="21" t="s">
        <v>274</v>
      </c>
      <c r="B81" s="10" t="s">
        <v>275</v>
      </c>
      <c r="C81" s="57"/>
      <c r="D81" s="57"/>
      <c r="E81" s="57">
        <f t="shared" si="2"/>
        <v>0</v>
      </c>
      <c r="F81" s="57">
        <v>467059</v>
      </c>
      <c r="G81" s="57"/>
      <c r="H81" s="57">
        <f t="shared" si="3"/>
        <v>467059</v>
      </c>
    </row>
    <row r="82" spans="1:8" ht="14.25">
      <c r="A82" s="21" t="s">
        <v>276</v>
      </c>
      <c r="B82" s="10" t="s">
        <v>277</v>
      </c>
      <c r="C82" s="57"/>
      <c r="D82" s="57"/>
      <c r="E82" s="57">
        <f t="shared" si="2"/>
        <v>0</v>
      </c>
      <c r="F82" s="57"/>
      <c r="G82" s="57"/>
      <c r="H82" s="57">
        <f t="shared" si="3"/>
        <v>0</v>
      </c>
    </row>
    <row r="83" spans="1:8" ht="14.25">
      <c r="A83" s="21" t="s">
        <v>278</v>
      </c>
      <c r="B83" s="10" t="s">
        <v>279</v>
      </c>
      <c r="C83" s="57"/>
      <c r="D83" s="57"/>
      <c r="E83" s="57">
        <f t="shared" si="2"/>
        <v>0</v>
      </c>
      <c r="F83" s="57"/>
      <c r="G83" s="57"/>
      <c r="H83" s="57">
        <f t="shared" si="3"/>
        <v>0</v>
      </c>
    </row>
    <row r="84" spans="1:8" ht="14.25">
      <c r="A84" s="21" t="s">
        <v>280</v>
      </c>
      <c r="B84" s="10" t="s">
        <v>281</v>
      </c>
      <c r="C84" s="57"/>
      <c r="D84" s="57"/>
      <c r="E84" s="57">
        <f t="shared" si="2"/>
        <v>0</v>
      </c>
      <c r="F84" s="57"/>
      <c r="G84" s="57"/>
      <c r="H84" s="57">
        <f t="shared" si="3"/>
        <v>0</v>
      </c>
    </row>
    <row r="85" spans="1:8" ht="14.25">
      <c r="A85" s="15" t="s">
        <v>383</v>
      </c>
      <c r="B85" s="10" t="s">
        <v>282</v>
      </c>
      <c r="C85" s="57"/>
      <c r="D85" s="57"/>
      <c r="E85" s="57">
        <f t="shared" si="2"/>
        <v>0</v>
      </c>
      <c r="F85" s="57"/>
      <c r="G85" s="57"/>
      <c r="H85" s="57">
        <f t="shared" si="3"/>
        <v>0</v>
      </c>
    </row>
    <row r="86" spans="1:8" ht="14.25">
      <c r="A86" s="22" t="s">
        <v>401</v>
      </c>
      <c r="B86" s="11" t="s">
        <v>283</v>
      </c>
      <c r="C86" s="57"/>
      <c r="D86" s="57"/>
      <c r="E86" s="57">
        <f t="shared" si="2"/>
        <v>0</v>
      </c>
      <c r="F86" s="57"/>
      <c r="G86" s="57"/>
      <c r="H86" s="57">
        <f t="shared" si="3"/>
        <v>0</v>
      </c>
    </row>
    <row r="87" spans="1:8" ht="14.25">
      <c r="A87" s="15" t="s">
        <v>284</v>
      </c>
      <c r="B87" s="10" t="s">
        <v>285</v>
      </c>
      <c r="C87" s="57"/>
      <c r="D87" s="57"/>
      <c r="E87" s="57">
        <f t="shared" si="2"/>
        <v>0</v>
      </c>
      <c r="F87" s="57"/>
      <c r="G87" s="57"/>
      <c r="H87" s="57">
        <f t="shared" si="3"/>
        <v>0</v>
      </c>
    </row>
    <row r="88" spans="1:8" ht="14.25">
      <c r="A88" s="15" t="s">
        <v>286</v>
      </c>
      <c r="B88" s="10" t="s">
        <v>287</v>
      </c>
      <c r="C88" s="57"/>
      <c r="D88" s="57"/>
      <c r="E88" s="57">
        <f t="shared" si="2"/>
        <v>0</v>
      </c>
      <c r="F88" s="57"/>
      <c r="G88" s="57"/>
      <c r="H88" s="57">
        <f t="shared" si="3"/>
        <v>0</v>
      </c>
    </row>
    <row r="89" spans="1:8" ht="14.25">
      <c r="A89" s="21" t="s">
        <v>288</v>
      </c>
      <c r="B89" s="10" t="s">
        <v>289</v>
      </c>
      <c r="C89" s="57"/>
      <c r="D89" s="57"/>
      <c r="E89" s="57">
        <f t="shared" si="2"/>
        <v>0</v>
      </c>
      <c r="F89" s="57"/>
      <c r="G89" s="57"/>
      <c r="H89" s="57">
        <f t="shared" si="3"/>
        <v>0</v>
      </c>
    </row>
    <row r="90" spans="1:8" ht="14.25">
      <c r="A90" s="21" t="s">
        <v>384</v>
      </c>
      <c r="B90" s="10" t="s">
        <v>290</v>
      </c>
      <c r="C90" s="57"/>
      <c r="D90" s="57"/>
      <c r="E90" s="57">
        <f t="shared" si="2"/>
        <v>0</v>
      </c>
      <c r="F90" s="57"/>
      <c r="G90" s="57"/>
      <c r="H90" s="57">
        <f t="shared" si="3"/>
        <v>0</v>
      </c>
    </row>
    <row r="91" spans="1:8" ht="14.25">
      <c r="A91" s="23" t="s">
        <v>402</v>
      </c>
      <c r="B91" s="11" t="s">
        <v>291</v>
      </c>
      <c r="C91" s="57"/>
      <c r="D91" s="57"/>
      <c r="E91" s="57">
        <f t="shared" si="2"/>
        <v>0</v>
      </c>
      <c r="F91" s="57"/>
      <c r="G91" s="57"/>
      <c r="H91" s="57">
        <f t="shared" si="3"/>
        <v>0</v>
      </c>
    </row>
    <row r="92" spans="1:8" ht="14.25">
      <c r="A92" s="22" t="s">
        <v>292</v>
      </c>
      <c r="B92" s="11" t="s">
        <v>293</v>
      </c>
      <c r="C92" s="57"/>
      <c r="D92" s="57"/>
      <c r="E92" s="57">
        <f t="shared" si="2"/>
        <v>0</v>
      </c>
      <c r="F92" s="57"/>
      <c r="G92" s="57"/>
      <c r="H92" s="57">
        <f t="shared" si="3"/>
        <v>0</v>
      </c>
    </row>
    <row r="93" spans="1:8" ht="15">
      <c r="A93" s="24" t="s">
        <v>403</v>
      </c>
      <c r="B93" s="25" t="s">
        <v>294</v>
      </c>
      <c r="C93" s="71">
        <f>C70+C75+C80+C86+C91+C92</f>
        <v>1760669</v>
      </c>
      <c r="D93" s="71"/>
      <c r="E93" s="71">
        <f t="shared" si="2"/>
        <v>1760669</v>
      </c>
      <c r="F93" s="71">
        <f>SUM(F80:F92)</f>
        <v>13347812</v>
      </c>
      <c r="G93" s="71"/>
      <c r="H93" s="71">
        <f t="shared" si="3"/>
        <v>13347812</v>
      </c>
    </row>
    <row r="94" spans="1:8" ht="15">
      <c r="A94" s="26" t="s">
        <v>386</v>
      </c>
      <c r="B94" s="27"/>
      <c r="C94" s="72">
        <f>C64+C93</f>
        <v>18684836</v>
      </c>
      <c r="D94" s="72"/>
      <c r="E94" s="72">
        <f t="shared" si="2"/>
        <v>18684836</v>
      </c>
      <c r="F94" s="72">
        <f>F64+F93</f>
        <v>33089479</v>
      </c>
      <c r="G94" s="72"/>
      <c r="H94" s="72">
        <f t="shared" si="3"/>
        <v>33089479</v>
      </c>
    </row>
    <row r="101" ht="14.25">
      <c r="H101" s="1"/>
    </row>
    <row r="102" ht="14.25">
      <c r="H102" s="1"/>
    </row>
    <row r="103" ht="14.25">
      <c r="H103" s="1"/>
    </row>
    <row r="104" ht="14.25">
      <c r="H104" s="1"/>
    </row>
  </sheetData>
  <sheetProtection/>
  <mergeCells count="3">
    <mergeCell ref="A1:E1"/>
    <mergeCell ref="A2:E2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A1">
      <selection activeCell="D59" sqref="D59"/>
    </sheetView>
  </sheetViews>
  <sheetFormatPr defaultColWidth="9.140625" defaultRowHeight="15"/>
  <cols>
    <col min="1" max="1" width="105.140625" style="1" customWidth="1"/>
    <col min="2" max="2" width="9.140625" style="1" customWidth="1"/>
    <col min="3" max="3" width="20.57421875" style="1" customWidth="1"/>
    <col min="4" max="4" width="20.140625" style="1" customWidth="1"/>
    <col min="5" max="5" width="18.28125" style="1" customWidth="1"/>
    <col min="6" max="8" width="16.7109375" style="79" customWidth="1"/>
    <col min="9" max="16384" width="9.140625" style="1" customWidth="1"/>
  </cols>
  <sheetData>
    <row r="1" spans="1:5" ht="21" customHeight="1">
      <c r="A1" s="89" t="s">
        <v>434</v>
      </c>
      <c r="B1" s="93"/>
      <c r="C1" s="93"/>
      <c r="D1" s="93"/>
      <c r="E1" s="91"/>
    </row>
    <row r="2" spans="1:5" ht="18.75" customHeight="1">
      <c r="A2" s="92" t="s">
        <v>441</v>
      </c>
      <c r="B2" s="93"/>
      <c r="C2" s="93"/>
      <c r="D2" s="93"/>
      <c r="E2" s="91"/>
    </row>
    <row r="3" spans="1:8" ht="18">
      <c r="A3" s="6"/>
      <c r="H3" s="80" t="s">
        <v>438</v>
      </c>
    </row>
    <row r="4" spans="1:8" ht="14.25">
      <c r="A4" s="2" t="s">
        <v>0</v>
      </c>
      <c r="C4" s="96" t="s">
        <v>435</v>
      </c>
      <c r="D4" s="97"/>
      <c r="E4" s="97"/>
      <c r="F4" s="98" t="s">
        <v>436</v>
      </c>
      <c r="G4" s="98"/>
      <c r="H4" s="98"/>
    </row>
    <row r="5" spans="1:8" ht="53.25" customHeight="1">
      <c r="A5" s="28" t="s">
        <v>10</v>
      </c>
      <c r="B5" s="29" t="s">
        <v>11</v>
      </c>
      <c r="C5" s="75" t="s">
        <v>422</v>
      </c>
      <c r="D5" s="75" t="s">
        <v>423</v>
      </c>
      <c r="E5" s="76" t="s">
        <v>424</v>
      </c>
      <c r="F5" s="75" t="s">
        <v>422</v>
      </c>
      <c r="G5" s="75" t="s">
        <v>423</v>
      </c>
      <c r="H5" s="76" t="s">
        <v>427</v>
      </c>
    </row>
    <row r="6" spans="1:8" ht="14.25">
      <c r="A6" s="31" t="s">
        <v>12</v>
      </c>
      <c r="B6" s="32" t="s">
        <v>13</v>
      </c>
      <c r="C6" s="55">
        <v>830000</v>
      </c>
      <c r="D6" s="55"/>
      <c r="E6" s="57">
        <f aca="true" t="shared" si="0" ref="E6:E23">SUM(C6:D6)</f>
        <v>830000</v>
      </c>
      <c r="F6" s="55">
        <v>707243</v>
      </c>
      <c r="G6" s="55"/>
      <c r="H6" s="57">
        <f aca="true" t="shared" si="1" ref="H6:H69">SUM(F6:G6)</f>
        <v>707243</v>
      </c>
    </row>
    <row r="7" spans="1:8" ht="14.25">
      <c r="A7" s="31" t="s">
        <v>14</v>
      </c>
      <c r="B7" s="33" t="s">
        <v>15</v>
      </c>
      <c r="C7" s="55"/>
      <c r="D7" s="55"/>
      <c r="E7" s="57">
        <f t="shared" si="0"/>
        <v>0</v>
      </c>
      <c r="F7" s="55"/>
      <c r="G7" s="55"/>
      <c r="H7" s="57">
        <f t="shared" si="1"/>
        <v>0</v>
      </c>
    </row>
    <row r="8" spans="1:8" ht="14.25">
      <c r="A8" s="31" t="s">
        <v>16</v>
      </c>
      <c r="B8" s="33" t="s">
        <v>17</v>
      </c>
      <c r="C8" s="55"/>
      <c r="D8" s="55"/>
      <c r="E8" s="57">
        <f t="shared" si="0"/>
        <v>0</v>
      </c>
      <c r="F8" s="55"/>
      <c r="G8" s="55"/>
      <c r="H8" s="57">
        <f t="shared" si="1"/>
        <v>0</v>
      </c>
    </row>
    <row r="9" spans="1:8" ht="14.25">
      <c r="A9" s="8" t="s">
        <v>18</v>
      </c>
      <c r="B9" s="33" t="s">
        <v>19</v>
      </c>
      <c r="C9" s="55"/>
      <c r="D9" s="55"/>
      <c r="E9" s="57">
        <f t="shared" si="0"/>
        <v>0</v>
      </c>
      <c r="F9" s="55"/>
      <c r="G9" s="55"/>
      <c r="H9" s="57">
        <f t="shared" si="1"/>
        <v>0</v>
      </c>
    </row>
    <row r="10" spans="1:8" ht="14.25">
      <c r="A10" s="8" t="s">
        <v>20</v>
      </c>
      <c r="B10" s="33" t="s">
        <v>21</v>
      </c>
      <c r="C10" s="55"/>
      <c r="D10" s="55"/>
      <c r="E10" s="57">
        <f t="shared" si="0"/>
        <v>0</v>
      </c>
      <c r="F10" s="55"/>
      <c r="G10" s="55"/>
      <c r="H10" s="57">
        <f t="shared" si="1"/>
        <v>0</v>
      </c>
    </row>
    <row r="11" spans="1:8" ht="14.25">
      <c r="A11" s="8" t="s">
        <v>22</v>
      </c>
      <c r="B11" s="33" t="s">
        <v>23</v>
      </c>
      <c r="C11" s="55"/>
      <c r="D11" s="55"/>
      <c r="E11" s="57">
        <f t="shared" si="0"/>
        <v>0</v>
      </c>
      <c r="F11" s="55"/>
      <c r="G11" s="55"/>
      <c r="H11" s="57">
        <f t="shared" si="1"/>
        <v>0</v>
      </c>
    </row>
    <row r="12" spans="1:8" ht="14.25">
      <c r="A12" s="8" t="s">
        <v>24</v>
      </c>
      <c r="B12" s="33" t="s">
        <v>25</v>
      </c>
      <c r="C12" s="55">
        <v>100000</v>
      </c>
      <c r="D12" s="55"/>
      <c r="E12" s="57">
        <f t="shared" si="0"/>
        <v>100000</v>
      </c>
      <c r="F12" s="55">
        <v>104767</v>
      </c>
      <c r="G12" s="55"/>
      <c r="H12" s="57">
        <f t="shared" si="1"/>
        <v>104767</v>
      </c>
    </row>
    <row r="13" spans="1:8" ht="14.25">
      <c r="A13" s="8" t="s">
        <v>26</v>
      </c>
      <c r="B13" s="33" t="s">
        <v>27</v>
      </c>
      <c r="C13" s="55"/>
      <c r="D13" s="55"/>
      <c r="E13" s="57">
        <f t="shared" si="0"/>
        <v>0</v>
      </c>
      <c r="F13" s="55"/>
      <c r="G13" s="55"/>
      <c r="H13" s="57">
        <f t="shared" si="1"/>
        <v>0</v>
      </c>
    </row>
    <row r="14" spans="1:8" ht="14.25">
      <c r="A14" s="10" t="s">
        <v>28</v>
      </c>
      <c r="B14" s="33" t="s">
        <v>29</v>
      </c>
      <c r="C14" s="55"/>
      <c r="D14" s="55"/>
      <c r="E14" s="57">
        <f t="shared" si="0"/>
        <v>0</v>
      </c>
      <c r="F14" s="55"/>
      <c r="G14" s="55"/>
      <c r="H14" s="57">
        <f t="shared" si="1"/>
        <v>0</v>
      </c>
    </row>
    <row r="15" spans="1:8" ht="14.25">
      <c r="A15" s="10" t="s">
        <v>30</v>
      </c>
      <c r="B15" s="33" t="s">
        <v>31</v>
      </c>
      <c r="C15" s="55"/>
      <c r="D15" s="55"/>
      <c r="E15" s="57">
        <f t="shared" si="0"/>
        <v>0</v>
      </c>
      <c r="F15" s="55"/>
      <c r="G15" s="55"/>
      <c r="H15" s="57">
        <f t="shared" si="1"/>
        <v>0</v>
      </c>
    </row>
    <row r="16" spans="1:8" ht="14.25">
      <c r="A16" s="10" t="s">
        <v>32</v>
      </c>
      <c r="B16" s="33" t="s">
        <v>33</v>
      </c>
      <c r="C16" s="55"/>
      <c r="D16" s="55"/>
      <c r="E16" s="57">
        <f t="shared" si="0"/>
        <v>0</v>
      </c>
      <c r="F16" s="55"/>
      <c r="G16" s="55"/>
      <c r="H16" s="57">
        <f t="shared" si="1"/>
        <v>0</v>
      </c>
    </row>
    <row r="17" spans="1:8" ht="14.25">
      <c r="A17" s="10" t="s">
        <v>34</v>
      </c>
      <c r="B17" s="33" t="s">
        <v>35</v>
      </c>
      <c r="C17" s="55"/>
      <c r="D17" s="55"/>
      <c r="E17" s="57">
        <f t="shared" si="0"/>
        <v>0</v>
      </c>
      <c r="F17" s="55"/>
      <c r="G17" s="55"/>
      <c r="H17" s="57">
        <f t="shared" si="1"/>
        <v>0</v>
      </c>
    </row>
    <row r="18" spans="1:8" ht="14.25">
      <c r="A18" s="10" t="s">
        <v>316</v>
      </c>
      <c r="B18" s="33" t="s">
        <v>36</v>
      </c>
      <c r="C18" s="55"/>
      <c r="D18" s="55"/>
      <c r="E18" s="57">
        <f t="shared" si="0"/>
        <v>0</v>
      </c>
      <c r="F18" s="55">
        <v>21000</v>
      </c>
      <c r="G18" s="55"/>
      <c r="H18" s="57">
        <f t="shared" si="1"/>
        <v>21000</v>
      </c>
    </row>
    <row r="19" spans="1:8" ht="14.25">
      <c r="A19" s="7" t="s">
        <v>295</v>
      </c>
      <c r="B19" s="34" t="s">
        <v>37</v>
      </c>
      <c r="C19" s="55">
        <f>SUM(C6:C18)</f>
        <v>930000</v>
      </c>
      <c r="D19" s="55"/>
      <c r="E19" s="57">
        <f t="shared" si="0"/>
        <v>930000</v>
      </c>
      <c r="F19" s="55">
        <f>SUM(F6:F18)</f>
        <v>833010</v>
      </c>
      <c r="G19" s="55"/>
      <c r="H19" s="57">
        <f t="shared" si="1"/>
        <v>833010</v>
      </c>
    </row>
    <row r="20" spans="1:8" ht="14.25">
      <c r="A20" s="10" t="s">
        <v>38</v>
      </c>
      <c r="B20" s="33" t="s">
        <v>39</v>
      </c>
      <c r="C20" s="55">
        <v>2100000</v>
      </c>
      <c r="D20" s="55"/>
      <c r="E20" s="57">
        <f t="shared" si="0"/>
        <v>2100000</v>
      </c>
      <c r="F20" s="55">
        <v>2050000</v>
      </c>
      <c r="G20" s="55"/>
      <c r="H20" s="57">
        <f t="shared" si="1"/>
        <v>2050000</v>
      </c>
    </row>
    <row r="21" spans="1:8" ht="14.25">
      <c r="A21" s="10" t="s">
        <v>40</v>
      </c>
      <c r="B21" s="33" t="s">
        <v>41</v>
      </c>
      <c r="C21" s="55">
        <v>510000</v>
      </c>
      <c r="D21" s="55"/>
      <c r="E21" s="57">
        <f t="shared" si="0"/>
        <v>510000</v>
      </c>
      <c r="F21" s="55">
        <v>635000</v>
      </c>
      <c r="G21" s="55"/>
      <c r="H21" s="57">
        <f t="shared" si="1"/>
        <v>635000</v>
      </c>
    </row>
    <row r="22" spans="1:8" ht="14.25">
      <c r="A22" s="9" t="s">
        <v>42</v>
      </c>
      <c r="B22" s="33" t="s">
        <v>43</v>
      </c>
      <c r="C22" s="55"/>
      <c r="D22" s="55"/>
      <c r="E22" s="57">
        <f t="shared" si="0"/>
        <v>0</v>
      </c>
      <c r="F22" s="55">
        <v>40000</v>
      </c>
      <c r="G22" s="55"/>
      <c r="H22" s="57">
        <f t="shared" si="1"/>
        <v>40000</v>
      </c>
    </row>
    <row r="23" spans="1:8" ht="14.25">
      <c r="A23" s="11" t="s">
        <v>296</v>
      </c>
      <c r="B23" s="34" t="s">
        <v>44</v>
      </c>
      <c r="C23" s="55">
        <f>SUM(C20:C22)</f>
        <v>2610000</v>
      </c>
      <c r="D23" s="55"/>
      <c r="E23" s="57">
        <f t="shared" si="0"/>
        <v>2610000</v>
      </c>
      <c r="F23" s="55">
        <f>SUM(F20:F22)</f>
        <v>2725000</v>
      </c>
      <c r="G23" s="55"/>
      <c r="H23" s="57">
        <f t="shared" si="1"/>
        <v>2725000</v>
      </c>
    </row>
    <row r="24" spans="1:8" ht="14.25">
      <c r="A24" s="35" t="s">
        <v>346</v>
      </c>
      <c r="B24" s="36" t="s">
        <v>45</v>
      </c>
      <c r="C24" s="55">
        <f>C19+C23</f>
        <v>3540000</v>
      </c>
      <c r="D24" s="55"/>
      <c r="E24" s="57">
        <f>F19+F23</f>
        <v>3558010</v>
      </c>
      <c r="F24" s="57">
        <f>SUM(D24:E24)</f>
        <v>3558010</v>
      </c>
      <c r="G24" s="55"/>
      <c r="H24" s="57">
        <f t="shared" si="1"/>
        <v>3558010</v>
      </c>
    </row>
    <row r="25" spans="1:8" ht="14.25">
      <c r="A25" s="13" t="s">
        <v>317</v>
      </c>
      <c r="B25" s="36" t="s">
        <v>46</v>
      </c>
      <c r="C25" s="55">
        <v>839000</v>
      </c>
      <c r="D25" s="55"/>
      <c r="E25" s="57">
        <f aca="true" t="shared" si="2" ref="E25:E70">SUM(C25:D25)</f>
        <v>839000</v>
      </c>
      <c r="F25" s="55">
        <v>956757</v>
      </c>
      <c r="G25" s="55"/>
      <c r="H25" s="57">
        <f t="shared" si="1"/>
        <v>956757</v>
      </c>
    </row>
    <row r="26" spans="1:8" ht="14.25">
      <c r="A26" s="10" t="s">
        <v>47</v>
      </c>
      <c r="B26" s="33" t="s">
        <v>48</v>
      </c>
      <c r="C26" s="55"/>
      <c r="D26" s="55"/>
      <c r="E26" s="57">
        <f t="shared" si="2"/>
        <v>0</v>
      </c>
      <c r="F26" s="55">
        <v>30000</v>
      </c>
      <c r="G26" s="55"/>
      <c r="H26" s="57">
        <f t="shared" si="1"/>
        <v>30000</v>
      </c>
    </row>
    <row r="27" spans="1:8" ht="14.25">
      <c r="A27" s="10" t="s">
        <v>49</v>
      </c>
      <c r="B27" s="33" t="s">
        <v>50</v>
      </c>
      <c r="C27" s="55">
        <v>375000</v>
      </c>
      <c r="D27" s="55"/>
      <c r="E27" s="57">
        <f t="shared" si="2"/>
        <v>375000</v>
      </c>
      <c r="F27" s="55">
        <v>405000</v>
      </c>
      <c r="G27" s="55"/>
      <c r="H27" s="57">
        <f t="shared" si="1"/>
        <v>405000</v>
      </c>
    </row>
    <row r="28" spans="1:8" ht="14.25">
      <c r="A28" s="10" t="s">
        <v>51</v>
      </c>
      <c r="B28" s="33" t="s">
        <v>52</v>
      </c>
      <c r="C28" s="55"/>
      <c r="D28" s="55"/>
      <c r="E28" s="57">
        <f t="shared" si="2"/>
        <v>0</v>
      </c>
      <c r="F28" s="55"/>
      <c r="G28" s="55"/>
      <c r="H28" s="57">
        <f t="shared" si="1"/>
        <v>0</v>
      </c>
    </row>
    <row r="29" spans="1:8" ht="14.25">
      <c r="A29" s="11" t="s">
        <v>297</v>
      </c>
      <c r="B29" s="34" t="s">
        <v>53</v>
      </c>
      <c r="C29" s="55">
        <f>SUM(C26:C28)</f>
        <v>375000</v>
      </c>
      <c r="D29" s="55"/>
      <c r="E29" s="57">
        <f t="shared" si="2"/>
        <v>375000</v>
      </c>
      <c r="F29" s="55">
        <f>SUM(F26:F28)</f>
        <v>435000</v>
      </c>
      <c r="G29" s="55"/>
      <c r="H29" s="57">
        <f t="shared" si="1"/>
        <v>435000</v>
      </c>
    </row>
    <row r="30" spans="1:8" ht="14.25">
      <c r="A30" s="10" t="s">
        <v>54</v>
      </c>
      <c r="B30" s="33" t="s">
        <v>55</v>
      </c>
      <c r="C30" s="55"/>
      <c r="D30" s="55"/>
      <c r="E30" s="57">
        <f t="shared" si="2"/>
        <v>0</v>
      </c>
      <c r="F30" s="55">
        <v>24800</v>
      </c>
      <c r="G30" s="55"/>
      <c r="H30" s="57">
        <f t="shared" si="1"/>
        <v>24800</v>
      </c>
    </row>
    <row r="31" spans="1:8" ht="14.25">
      <c r="A31" s="10" t="s">
        <v>56</v>
      </c>
      <c r="B31" s="33" t="s">
        <v>57</v>
      </c>
      <c r="C31" s="55">
        <v>120000</v>
      </c>
      <c r="D31" s="55"/>
      <c r="E31" s="57">
        <f t="shared" si="2"/>
        <v>120000</v>
      </c>
      <c r="F31" s="55">
        <v>123200</v>
      </c>
      <c r="G31" s="55"/>
      <c r="H31" s="57">
        <f t="shared" si="1"/>
        <v>123200</v>
      </c>
    </row>
    <row r="32" spans="1:8" ht="15" customHeight="1">
      <c r="A32" s="11" t="s">
        <v>347</v>
      </c>
      <c r="B32" s="34" t="s">
        <v>58</v>
      </c>
      <c r="C32" s="55">
        <f>SUM(C30:C31)</f>
        <v>120000</v>
      </c>
      <c r="D32" s="55"/>
      <c r="E32" s="57">
        <f t="shared" si="2"/>
        <v>120000</v>
      </c>
      <c r="F32" s="55">
        <v>148000</v>
      </c>
      <c r="G32" s="55"/>
      <c r="H32" s="57">
        <f t="shared" si="1"/>
        <v>148000</v>
      </c>
    </row>
    <row r="33" spans="1:8" ht="14.25">
      <c r="A33" s="10" t="s">
        <v>59</v>
      </c>
      <c r="B33" s="33" t="s">
        <v>60</v>
      </c>
      <c r="C33" s="55">
        <v>820000</v>
      </c>
      <c r="D33" s="55"/>
      <c r="E33" s="57">
        <f t="shared" si="2"/>
        <v>820000</v>
      </c>
      <c r="F33" s="55">
        <v>820000</v>
      </c>
      <c r="G33" s="55"/>
      <c r="H33" s="57">
        <f t="shared" si="1"/>
        <v>820000</v>
      </c>
    </row>
    <row r="34" spans="1:8" ht="14.25">
      <c r="A34" s="10" t="s">
        <v>61</v>
      </c>
      <c r="B34" s="33" t="s">
        <v>62</v>
      </c>
      <c r="C34" s="55"/>
      <c r="D34" s="55"/>
      <c r="E34" s="57">
        <f t="shared" si="2"/>
        <v>0</v>
      </c>
      <c r="F34" s="55"/>
      <c r="G34" s="55"/>
      <c r="H34" s="57">
        <f t="shared" si="1"/>
        <v>0</v>
      </c>
    </row>
    <row r="35" spans="1:8" ht="14.25">
      <c r="A35" s="10" t="s">
        <v>318</v>
      </c>
      <c r="B35" s="33" t="s">
        <v>63</v>
      </c>
      <c r="C35" s="55"/>
      <c r="D35" s="55"/>
      <c r="E35" s="57">
        <f t="shared" si="2"/>
        <v>0</v>
      </c>
      <c r="F35" s="55">
        <v>80000</v>
      </c>
      <c r="G35" s="55"/>
      <c r="H35" s="57">
        <f t="shared" si="1"/>
        <v>80000</v>
      </c>
    </row>
    <row r="36" spans="1:8" ht="14.25">
      <c r="A36" s="10" t="s">
        <v>64</v>
      </c>
      <c r="B36" s="33" t="s">
        <v>65</v>
      </c>
      <c r="C36" s="55">
        <v>2230000</v>
      </c>
      <c r="D36" s="55"/>
      <c r="E36" s="57">
        <f t="shared" si="2"/>
        <v>2230000</v>
      </c>
      <c r="F36" s="55">
        <v>2830000</v>
      </c>
      <c r="G36" s="55"/>
      <c r="H36" s="57">
        <f t="shared" si="1"/>
        <v>2830000</v>
      </c>
    </row>
    <row r="37" spans="1:8" ht="14.25">
      <c r="A37" s="37" t="s">
        <v>319</v>
      </c>
      <c r="B37" s="33" t="s">
        <v>66</v>
      </c>
      <c r="C37" s="55"/>
      <c r="D37" s="55"/>
      <c r="E37" s="57">
        <f t="shared" si="2"/>
        <v>0</v>
      </c>
      <c r="F37" s="55"/>
      <c r="G37" s="55"/>
      <c r="H37" s="57">
        <f t="shared" si="1"/>
        <v>0</v>
      </c>
    </row>
    <row r="38" spans="1:8" ht="14.25">
      <c r="A38" s="9" t="s">
        <v>67</v>
      </c>
      <c r="B38" s="33" t="s">
        <v>68</v>
      </c>
      <c r="C38" s="55"/>
      <c r="D38" s="55"/>
      <c r="E38" s="57">
        <f t="shared" si="2"/>
        <v>0</v>
      </c>
      <c r="F38" s="55">
        <v>277000</v>
      </c>
      <c r="G38" s="55"/>
      <c r="H38" s="57">
        <f t="shared" si="1"/>
        <v>277000</v>
      </c>
    </row>
    <row r="39" spans="1:8" ht="14.25">
      <c r="A39" s="10" t="s">
        <v>320</v>
      </c>
      <c r="B39" s="33" t="s">
        <v>69</v>
      </c>
      <c r="C39" s="55">
        <v>1560000</v>
      </c>
      <c r="D39" s="55"/>
      <c r="E39" s="57">
        <f t="shared" si="2"/>
        <v>1560000</v>
      </c>
      <c r="F39" s="55">
        <v>1560000</v>
      </c>
      <c r="G39" s="55"/>
      <c r="H39" s="57">
        <f t="shared" si="1"/>
        <v>1560000</v>
      </c>
    </row>
    <row r="40" spans="1:8" ht="14.25">
      <c r="A40" s="11" t="s">
        <v>298</v>
      </c>
      <c r="B40" s="34" t="s">
        <v>70</v>
      </c>
      <c r="C40" s="55">
        <f>SUM(C33:C39)</f>
        <v>4610000</v>
      </c>
      <c r="D40" s="55"/>
      <c r="E40" s="57">
        <f t="shared" si="2"/>
        <v>4610000</v>
      </c>
      <c r="F40" s="55">
        <f>SUM(F33:F39)</f>
        <v>5567000</v>
      </c>
      <c r="G40" s="55"/>
      <c r="H40" s="57">
        <f t="shared" si="1"/>
        <v>5567000</v>
      </c>
    </row>
    <row r="41" spans="1:8" ht="14.25">
      <c r="A41" s="10" t="s">
        <v>71</v>
      </c>
      <c r="B41" s="33" t="s">
        <v>72</v>
      </c>
      <c r="C41" s="55">
        <v>130000</v>
      </c>
      <c r="D41" s="55"/>
      <c r="E41" s="57">
        <f t="shared" si="2"/>
        <v>130000</v>
      </c>
      <c r="F41" s="55">
        <v>130000</v>
      </c>
      <c r="G41" s="55"/>
      <c r="H41" s="57">
        <f t="shared" si="1"/>
        <v>130000</v>
      </c>
    </row>
    <row r="42" spans="1:8" ht="14.25">
      <c r="A42" s="10" t="s">
        <v>73</v>
      </c>
      <c r="B42" s="33" t="s">
        <v>74</v>
      </c>
      <c r="C42" s="55"/>
      <c r="D42" s="55"/>
      <c r="E42" s="57">
        <f t="shared" si="2"/>
        <v>0</v>
      </c>
      <c r="F42" s="55"/>
      <c r="G42" s="55"/>
      <c r="H42" s="57">
        <f t="shared" si="1"/>
        <v>0</v>
      </c>
    </row>
    <row r="43" spans="1:8" ht="14.25">
      <c r="A43" s="11" t="s">
        <v>299</v>
      </c>
      <c r="B43" s="34" t="s">
        <v>75</v>
      </c>
      <c r="C43" s="55">
        <f>SUM(C41:C42)</f>
        <v>130000</v>
      </c>
      <c r="D43" s="55"/>
      <c r="E43" s="57">
        <f t="shared" si="2"/>
        <v>130000</v>
      </c>
      <c r="F43" s="55">
        <v>130000</v>
      </c>
      <c r="G43" s="55"/>
      <c r="H43" s="57">
        <f t="shared" si="1"/>
        <v>130000</v>
      </c>
    </row>
    <row r="44" spans="1:8" ht="14.25">
      <c r="A44" s="10" t="s">
        <v>76</v>
      </c>
      <c r="B44" s="33" t="s">
        <v>77</v>
      </c>
      <c r="C44" s="55">
        <v>1264000</v>
      </c>
      <c r="D44" s="55"/>
      <c r="E44" s="57">
        <f t="shared" si="2"/>
        <v>1264000</v>
      </c>
      <c r="F44" s="55">
        <v>1324000</v>
      </c>
      <c r="G44" s="55"/>
      <c r="H44" s="57">
        <f t="shared" si="1"/>
        <v>1324000</v>
      </c>
    </row>
    <row r="45" spans="1:8" ht="14.25">
      <c r="A45" s="10" t="s">
        <v>78</v>
      </c>
      <c r="B45" s="33" t="s">
        <v>79</v>
      </c>
      <c r="C45" s="55"/>
      <c r="D45" s="55"/>
      <c r="E45" s="57">
        <f t="shared" si="2"/>
        <v>0</v>
      </c>
      <c r="F45" s="55"/>
      <c r="G45" s="55"/>
      <c r="H45" s="57">
        <f t="shared" si="1"/>
        <v>0</v>
      </c>
    </row>
    <row r="46" spans="1:8" ht="14.25">
      <c r="A46" s="10" t="s">
        <v>321</v>
      </c>
      <c r="B46" s="33" t="s">
        <v>80</v>
      </c>
      <c r="C46" s="55"/>
      <c r="D46" s="55"/>
      <c r="E46" s="57">
        <f t="shared" si="2"/>
        <v>0</v>
      </c>
      <c r="F46" s="55"/>
      <c r="G46" s="55"/>
      <c r="H46" s="57">
        <f t="shared" si="1"/>
        <v>0</v>
      </c>
    </row>
    <row r="47" spans="1:8" ht="14.25">
      <c r="A47" s="10" t="s">
        <v>322</v>
      </c>
      <c r="B47" s="33" t="s">
        <v>81</v>
      </c>
      <c r="C47" s="55"/>
      <c r="D47" s="55"/>
      <c r="E47" s="57">
        <f t="shared" si="2"/>
        <v>0</v>
      </c>
      <c r="F47" s="55"/>
      <c r="G47" s="55"/>
      <c r="H47" s="57">
        <f t="shared" si="1"/>
        <v>0</v>
      </c>
    </row>
    <row r="48" spans="1:8" ht="14.25">
      <c r="A48" s="10" t="s">
        <v>82</v>
      </c>
      <c r="B48" s="33" t="s">
        <v>83</v>
      </c>
      <c r="C48" s="55">
        <v>100000</v>
      </c>
      <c r="D48" s="55"/>
      <c r="E48" s="57">
        <f t="shared" si="2"/>
        <v>100000</v>
      </c>
      <c r="F48" s="55">
        <v>100000</v>
      </c>
      <c r="G48" s="55"/>
      <c r="H48" s="57">
        <f t="shared" si="1"/>
        <v>100000</v>
      </c>
    </row>
    <row r="49" spans="1:8" ht="14.25">
      <c r="A49" s="11" t="s">
        <v>300</v>
      </c>
      <c r="B49" s="34" t="s">
        <v>84</v>
      </c>
      <c r="C49" s="55">
        <f>SUM(C44:C48)</f>
        <v>1364000</v>
      </c>
      <c r="D49" s="55"/>
      <c r="E49" s="57">
        <f t="shared" si="2"/>
        <v>1364000</v>
      </c>
      <c r="F49" s="55">
        <f>SUM(F44:F48)</f>
        <v>1424000</v>
      </c>
      <c r="G49" s="55"/>
      <c r="H49" s="57">
        <f t="shared" si="1"/>
        <v>1424000</v>
      </c>
    </row>
    <row r="50" spans="1:8" ht="14.25">
      <c r="A50" s="13" t="s">
        <v>301</v>
      </c>
      <c r="B50" s="36" t="s">
        <v>85</v>
      </c>
      <c r="C50" s="55">
        <f>C32+C40+C43+C49+C29</f>
        <v>6599000</v>
      </c>
      <c r="D50" s="55"/>
      <c r="E50" s="57">
        <f t="shared" si="2"/>
        <v>6599000</v>
      </c>
      <c r="F50" s="55">
        <f>F32+F40+F43+F49+F29</f>
        <v>7704000</v>
      </c>
      <c r="G50" s="55"/>
      <c r="H50" s="57">
        <f t="shared" si="1"/>
        <v>7704000</v>
      </c>
    </row>
    <row r="51" spans="1:8" ht="14.25">
      <c r="A51" s="15" t="s">
        <v>86</v>
      </c>
      <c r="B51" s="33" t="s">
        <v>87</v>
      </c>
      <c r="C51" s="55"/>
      <c r="D51" s="55"/>
      <c r="E51" s="57">
        <f t="shared" si="2"/>
        <v>0</v>
      </c>
      <c r="F51" s="55"/>
      <c r="G51" s="55"/>
      <c r="H51" s="57">
        <f t="shared" si="1"/>
        <v>0</v>
      </c>
    </row>
    <row r="52" spans="1:8" ht="14.25">
      <c r="A52" s="15" t="s">
        <v>302</v>
      </c>
      <c r="B52" s="33" t="s">
        <v>88</v>
      </c>
      <c r="C52" s="55"/>
      <c r="D52" s="55"/>
      <c r="E52" s="57">
        <f t="shared" si="2"/>
        <v>0</v>
      </c>
      <c r="F52" s="55"/>
      <c r="G52" s="55"/>
      <c r="H52" s="57">
        <f t="shared" si="1"/>
        <v>0</v>
      </c>
    </row>
    <row r="53" spans="1:8" ht="14.25">
      <c r="A53" s="38" t="s">
        <v>323</v>
      </c>
      <c r="B53" s="33" t="s">
        <v>89</v>
      </c>
      <c r="C53" s="55"/>
      <c r="D53" s="55"/>
      <c r="E53" s="57">
        <f t="shared" si="2"/>
        <v>0</v>
      </c>
      <c r="F53" s="55"/>
      <c r="G53" s="55"/>
      <c r="H53" s="57">
        <f t="shared" si="1"/>
        <v>0</v>
      </c>
    </row>
    <row r="54" spans="1:8" ht="14.25">
      <c r="A54" s="38" t="s">
        <v>324</v>
      </c>
      <c r="B54" s="33" t="s">
        <v>90</v>
      </c>
      <c r="C54" s="55"/>
      <c r="D54" s="55"/>
      <c r="E54" s="57">
        <f t="shared" si="2"/>
        <v>0</v>
      </c>
      <c r="F54" s="55"/>
      <c r="G54" s="55"/>
      <c r="H54" s="57">
        <f t="shared" si="1"/>
        <v>0</v>
      </c>
    </row>
    <row r="55" spans="1:8" ht="14.25">
      <c r="A55" s="38" t="s">
        <v>325</v>
      </c>
      <c r="B55" s="33" t="s">
        <v>91</v>
      </c>
      <c r="C55" s="55"/>
      <c r="D55" s="55"/>
      <c r="E55" s="57">
        <f t="shared" si="2"/>
        <v>0</v>
      </c>
      <c r="F55" s="55"/>
      <c r="G55" s="55"/>
      <c r="H55" s="57">
        <f t="shared" si="1"/>
        <v>0</v>
      </c>
    </row>
    <row r="56" spans="1:8" ht="14.25">
      <c r="A56" s="15" t="s">
        <v>326</v>
      </c>
      <c r="B56" s="33" t="s">
        <v>92</v>
      </c>
      <c r="C56" s="55"/>
      <c r="D56" s="55"/>
      <c r="E56" s="57">
        <f t="shared" si="2"/>
        <v>0</v>
      </c>
      <c r="F56" s="55"/>
      <c r="G56" s="55"/>
      <c r="H56" s="57">
        <f t="shared" si="1"/>
        <v>0</v>
      </c>
    </row>
    <row r="57" spans="1:8" ht="14.25">
      <c r="A57" s="15" t="s">
        <v>327</v>
      </c>
      <c r="B57" s="33" t="s">
        <v>93</v>
      </c>
      <c r="C57" s="55"/>
      <c r="D57" s="55"/>
      <c r="E57" s="57">
        <f t="shared" si="2"/>
        <v>0</v>
      </c>
      <c r="F57" s="55"/>
      <c r="G57" s="55"/>
      <c r="H57" s="57">
        <f t="shared" si="1"/>
        <v>0</v>
      </c>
    </row>
    <row r="58" spans="1:8" ht="14.25">
      <c r="A58" s="15" t="s">
        <v>328</v>
      </c>
      <c r="B58" s="33" t="s">
        <v>94</v>
      </c>
      <c r="C58" s="55"/>
      <c r="D58" s="55">
        <v>800000</v>
      </c>
      <c r="E58" s="57">
        <f t="shared" si="2"/>
        <v>800000</v>
      </c>
      <c r="F58" s="55"/>
      <c r="G58" s="55">
        <v>1400000</v>
      </c>
      <c r="H58" s="57">
        <f t="shared" si="1"/>
        <v>1400000</v>
      </c>
    </row>
    <row r="59" spans="1:8" ht="14.25">
      <c r="A59" s="16" t="s">
        <v>303</v>
      </c>
      <c r="B59" s="36" t="s">
        <v>95</v>
      </c>
      <c r="C59" s="55"/>
      <c r="D59" s="55">
        <f>SUM(D58)</f>
        <v>800000</v>
      </c>
      <c r="E59" s="57">
        <f t="shared" si="2"/>
        <v>800000</v>
      </c>
      <c r="F59" s="55"/>
      <c r="G59" s="55">
        <f>SUM(G58)</f>
        <v>1400000</v>
      </c>
      <c r="H59" s="57">
        <f t="shared" si="1"/>
        <v>1400000</v>
      </c>
    </row>
    <row r="60" spans="1:8" ht="14.25">
      <c r="A60" s="39" t="s">
        <v>329</v>
      </c>
      <c r="B60" s="33" t="s">
        <v>96</v>
      </c>
      <c r="C60" s="55"/>
      <c r="D60" s="55"/>
      <c r="E60" s="57">
        <f t="shared" si="2"/>
        <v>0</v>
      </c>
      <c r="F60" s="55"/>
      <c r="G60" s="55"/>
      <c r="H60" s="57">
        <f t="shared" si="1"/>
        <v>0</v>
      </c>
    </row>
    <row r="61" spans="1:8" ht="14.25">
      <c r="A61" s="39" t="s">
        <v>97</v>
      </c>
      <c r="B61" s="33" t="s">
        <v>98</v>
      </c>
      <c r="C61" s="55"/>
      <c r="D61" s="55"/>
      <c r="E61" s="57">
        <f t="shared" si="2"/>
        <v>0</v>
      </c>
      <c r="F61" s="55">
        <v>336654</v>
      </c>
      <c r="G61" s="55"/>
      <c r="H61" s="57">
        <f t="shared" si="1"/>
        <v>336654</v>
      </c>
    </row>
    <row r="62" spans="1:8" ht="14.25">
      <c r="A62" s="39" t="s">
        <v>99</v>
      </c>
      <c r="B62" s="33" t="s">
        <v>100</v>
      </c>
      <c r="C62" s="55"/>
      <c r="D62" s="55"/>
      <c r="E62" s="57">
        <f t="shared" si="2"/>
        <v>0</v>
      </c>
      <c r="F62" s="55"/>
      <c r="G62" s="55"/>
      <c r="H62" s="57">
        <f t="shared" si="1"/>
        <v>0</v>
      </c>
    </row>
    <row r="63" spans="1:8" ht="14.25">
      <c r="A63" s="39" t="s">
        <v>304</v>
      </c>
      <c r="B63" s="33" t="s">
        <v>101</v>
      </c>
      <c r="C63" s="55"/>
      <c r="D63" s="55"/>
      <c r="E63" s="57">
        <f t="shared" si="2"/>
        <v>0</v>
      </c>
      <c r="F63" s="55"/>
      <c r="G63" s="55"/>
      <c r="H63" s="57">
        <f t="shared" si="1"/>
        <v>0</v>
      </c>
    </row>
    <row r="64" spans="1:8" ht="14.25">
      <c r="A64" s="39" t="s">
        <v>330</v>
      </c>
      <c r="B64" s="33" t="s">
        <v>102</v>
      </c>
      <c r="C64" s="55"/>
      <c r="D64" s="55"/>
      <c r="E64" s="57">
        <f t="shared" si="2"/>
        <v>0</v>
      </c>
      <c r="F64" s="55"/>
      <c r="G64" s="55"/>
      <c r="H64" s="57">
        <f t="shared" si="1"/>
        <v>0</v>
      </c>
    </row>
    <row r="65" spans="1:8" ht="14.25">
      <c r="A65" s="39" t="s">
        <v>305</v>
      </c>
      <c r="B65" s="33" t="s">
        <v>103</v>
      </c>
      <c r="C65" s="55">
        <v>940000</v>
      </c>
      <c r="D65" s="55"/>
      <c r="E65" s="57">
        <f t="shared" si="2"/>
        <v>940000</v>
      </c>
      <c r="F65" s="55">
        <v>940000</v>
      </c>
      <c r="G65" s="55"/>
      <c r="H65" s="57">
        <f t="shared" si="1"/>
        <v>940000</v>
      </c>
    </row>
    <row r="66" spans="1:8" ht="14.25">
      <c r="A66" s="39" t="s">
        <v>331</v>
      </c>
      <c r="B66" s="33" t="s">
        <v>104</v>
      </c>
      <c r="C66" s="55"/>
      <c r="D66" s="55"/>
      <c r="E66" s="57">
        <f t="shared" si="2"/>
        <v>0</v>
      </c>
      <c r="F66" s="55"/>
      <c r="G66" s="55"/>
      <c r="H66" s="57">
        <f t="shared" si="1"/>
        <v>0</v>
      </c>
    </row>
    <row r="67" spans="1:8" ht="14.25">
      <c r="A67" s="39" t="s">
        <v>332</v>
      </c>
      <c r="B67" s="33" t="s">
        <v>105</v>
      </c>
      <c r="C67" s="55">
        <v>90000</v>
      </c>
      <c r="D67" s="55"/>
      <c r="E67" s="57">
        <f t="shared" si="2"/>
        <v>90000</v>
      </c>
      <c r="F67" s="55">
        <v>290000</v>
      </c>
      <c r="G67" s="55"/>
      <c r="H67" s="57">
        <f t="shared" si="1"/>
        <v>290000</v>
      </c>
    </row>
    <row r="68" spans="1:8" ht="14.25">
      <c r="A68" s="39" t="s">
        <v>106</v>
      </c>
      <c r="B68" s="33" t="s">
        <v>107</v>
      </c>
      <c r="C68" s="55"/>
      <c r="D68" s="55"/>
      <c r="E68" s="57">
        <f t="shared" si="2"/>
        <v>0</v>
      </c>
      <c r="F68" s="55"/>
      <c r="G68" s="55"/>
      <c r="H68" s="57">
        <f t="shared" si="1"/>
        <v>0</v>
      </c>
    </row>
    <row r="69" spans="1:8" ht="14.25">
      <c r="A69" s="40" t="s">
        <v>108</v>
      </c>
      <c r="B69" s="33" t="s">
        <v>109</v>
      </c>
      <c r="C69" s="55"/>
      <c r="D69" s="55"/>
      <c r="E69" s="57">
        <f t="shared" si="2"/>
        <v>0</v>
      </c>
      <c r="F69" s="55"/>
      <c r="G69" s="55"/>
      <c r="H69" s="57">
        <f t="shared" si="1"/>
        <v>0</v>
      </c>
    </row>
    <row r="70" spans="1:8" ht="14.25">
      <c r="A70" s="39" t="s">
        <v>333</v>
      </c>
      <c r="B70" s="33" t="s">
        <v>110</v>
      </c>
      <c r="C70" s="55"/>
      <c r="D70" s="55"/>
      <c r="E70" s="57">
        <f t="shared" si="2"/>
        <v>0</v>
      </c>
      <c r="F70" s="55"/>
      <c r="G70" s="55"/>
      <c r="H70" s="57">
        <f>SUM(F70:G70)</f>
        <v>0</v>
      </c>
    </row>
    <row r="71" spans="1:8" ht="14.25">
      <c r="A71" s="40" t="s">
        <v>408</v>
      </c>
      <c r="B71" s="33" t="s">
        <v>111</v>
      </c>
      <c r="C71" s="55">
        <v>1285610</v>
      </c>
      <c r="D71" s="55"/>
      <c r="E71" s="57">
        <f aca="true" t="shared" si="3" ref="E71:E121">SUM(C71:D71)</f>
        <v>1285610</v>
      </c>
      <c r="F71" s="55">
        <v>13263236</v>
      </c>
      <c r="G71" s="55"/>
      <c r="H71" s="57">
        <f>SUM(F71:G71)</f>
        <v>13263236</v>
      </c>
    </row>
    <row r="72" spans="1:8" ht="14.25">
      <c r="A72" s="40" t="s">
        <v>409</v>
      </c>
      <c r="B72" s="33" t="s">
        <v>111</v>
      </c>
      <c r="C72" s="55"/>
      <c r="D72" s="55"/>
      <c r="E72" s="57">
        <f t="shared" si="3"/>
        <v>0</v>
      </c>
      <c r="F72" s="55"/>
      <c r="G72" s="55"/>
      <c r="H72" s="57">
        <f>SUM(F72:G72)</f>
        <v>0</v>
      </c>
    </row>
    <row r="73" spans="1:8" ht="14.25">
      <c r="A73" s="16" t="s">
        <v>306</v>
      </c>
      <c r="B73" s="36" t="s">
        <v>112</v>
      </c>
      <c r="C73" s="55">
        <f>SUM(C60:C72)</f>
        <v>2315610</v>
      </c>
      <c r="D73" s="55">
        <f>SUM(D60:D72)</f>
        <v>0</v>
      </c>
      <c r="E73" s="57">
        <f t="shared" si="3"/>
        <v>2315610</v>
      </c>
      <c r="F73" s="55">
        <f>SUM(F60:F72)</f>
        <v>14829890</v>
      </c>
      <c r="G73" s="55">
        <f>SUM(G60:G72)</f>
        <v>0</v>
      </c>
      <c r="H73" s="57">
        <f>SUM(F73:G73)</f>
        <v>14829890</v>
      </c>
    </row>
    <row r="74" spans="1:8" ht="15">
      <c r="A74" s="41" t="s">
        <v>428</v>
      </c>
      <c r="B74" s="36"/>
      <c r="C74" s="55">
        <f>C24+C50+C59+C73+C25</f>
        <v>13293610</v>
      </c>
      <c r="D74" s="55">
        <f>D24+D50+D59+D73+D25</f>
        <v>800000</v>
      </c>
      <c r="E74" s="57">
        <f>SUM(C74:D74)</f>
        <v>14093610</v>
      </c>
      <c r="F74" s="55">
        <f>F24+F50+F59+F73+F25</f>
        <v>27048657</v>
      </c>
      <c r="G74" s="55">
        <f>G24+G50+G59+G73+G25</f>
        <v>1400000</v>
      </c>
      <c r="H74" s="57">
        <f aca="true" t="shared" si="4" ref="H74:H97">SUM(F74:G74)</f>
        <v>28448657</v>
      </c>
    </row>
    <row r="75" spans="1:8" ht="14.25">
      <c r="A75" s="42" t="s">
        <v>113</v>
      </c>
      <c r="B75" s="33" t="s">
        <v>114</v>
      </c>
      <c r="C75" s="55"/>
      <c r="D75" s="55"/>
      <c r="E75" s="57">
        <f t="shared" si="3"/>
        <v>0</v>
      </c>
      <c r="F75" s="55"/>
      <c r="G75" s="55"/>
      <c r="H75" s="57">
        <f t="shared" si="4"/>
        <v>0</v>
      </c>
    </row>
    <row r="76" spans="1:8" ht="14.25">
      <c r="A76" s="42" t="s">
        <v>334</v>
      </c>
      <c r="B76" s="33" t="s">
        <v>115</v>
      </c>
      <c r="C76" s="55"/>
      <c r="D76" s="55"/>
      <c r="E76" s="57">
        <f t="shared" si="3"/>
        <v>0</v>
      </c>
      <c r="F76" s="55"/>
      <c r="G76" s="55"/>
      <c r="H76" s="57">
        <f t="shared" si="4"/>
        <v>0</v>
      </c>
    </row>
    <row r="77" spans="1:8" ht="14.25">
      <c r="A77" s="42" t="s">
        <v>116</v>
      </c>
      <c r="B77" s="33" t="s">
        <v>117</v>
      </c>
      <c r="C77" s="55"/>
      <c r="D77" s="55"/>
      <c r="E77" s="57">
        <f t="shared" si="3"/>
        <v>0</v>
      </c>
      <c r="F77" s="55"/>
      <c r="G77" s="55"/>
      <c r="H77" s="57">
        <f t="shared" si="4"/>
        <v>0</v>
      </c>
    </row>
    <row r="78" spans="1:8" ht="14.25">
      <c r="A78" s="42" t="s">
        <v>118</v>
      </c>
      <c r="B78" s="33" t="s">
        <v>119</v>
      </c>
      <c r="C78" s="55">
        <v>120000</v>
      </c>
      <c r="D78" s="55"/>
      <c r="E78" s="57">
        <f t="shared" si="3"/>
        <v>120000</v>
      </c>
      <c r="F78" s="55">
        <v>159816</v>
      </c>
      <c r="G78" s="55"/>
      <c r="H78" s="57">
        <f t="shared" si="4"/>
        <v>159816</v>
      </c>
    </row>
    <row r="79" spans="1:8" ht="14.25">
      <c r="A79" s="9" t="s">
        <v>120</v>
      </c>
      <c r="B79" s="33" t="s">
        <v>121</v>
      </c>
      <c r="C79" s="55"/>
      <c r="D79" s="55"/>
      <c r="E79" s="57">
        <f t="shared" si="3"/>
        <v>0</v>
      </c>
      <c r="F79" s="55"/>
      <c r="G79" s="55"/>
      <c r="H79" s="57">
        <f t="shared" si="4"/>
        <v>0</v>
      </c>
    </row>
    <row r="80" spans="1:8" ht="14.25">
      <c r="A80" s="9" t="s">
        <v>122</v>
      </c>
      <c r="B80" s="33" t="s">
        <v>123</v>
      </c>
      <c r="C80" s="55"/>
      <c r="D80" s="55"/>
      <c r="E80" s="57">
        <f t="shared" si="3"/>
        <v>0</v>
      </c>
      <c r="F80" s="55"/>
      <c r="G80" s="55"/>
      <c r="H80" s="57">
        <f t="shared" si="4"/>
        <v>0</v>
      </c>
    </row>
    <row r="81" spans="1:8" ht="14.25">
      <c r="A81" s="9" t="s">
        <v>124</v>
      </c>
      <c r="B81" s="33" t="s">
        <v>125</v>
      </c>
      <c r="C81" s="55">
        <v>30000</v>
      </c>
      <c r="D81" s="55"/>
      <c r="E81" s="57">
        <f t="shared" si="3"/>
        <v>30000</v>
      </c>
      <c r="F81" s="55">
        <v>39780</v>
      </c>
      <c r="G81" s="55"/>
      <c r="H81" s="57">
        <f t="shared" si="4"/>
        <v>39780</v>
      </c>
    </row>
    <row r="82" spans="1:8" ht="14.25">
      <c r="A82" s="14" t="s">
        <v>307</v>
      </c>
      <c r="B82" s="36" t="s">
        <v>126</v>
      </c>
      <c r="C82" s="55">
        <f>SUM(C75:C81)</f>
        <v>150000</v>
      </c>
      <c r="D82" s="55"/>
      <c r="E82" s="57">
        <f t="shared" si="3"/>
        <v>150000</v>
      </c>
      <c r="F82" s="55">
        <f>SUM(F75:F81)</f>
        <v>199596</v>
      </c>
      <c r="G82" s="55"/>
      <c r="H82" s="57">
        <f>SUM(F82:G82)</f>
        <v>199596</v>
      </c>
    </row>
    <row r="83" spans="1:8" ht="14.25">
      <c r="A83" s="15" t="s">
        <v>127</v>
      </c>
      <c r="B83" s="33" t="s">
        <v>128</v>
      </c>
      <c r="C83" s="55">
        <v>3180000</v>
      </c>
      <c r="D83" s="55"/>
      <c r="E83" s="57">
        <f t="shared" si="3"/>
        <v>3180000</v>
      </c>
      <c r="F83" s="55">
        <v>3180000</v>
      </c>
      <c r="G83" s="55"/>
      <c r="H83" s="57">
        <f t="shared" si="4"/>
        <v>3180000</v>
      </c>
    </row>
    <row r="84" spans="1:8" ht="14.25">
      <c r="A84" s="15" t="s">
        <v>129</v>
      </c>
      <c r="B84" s="33" t="s">
        <v>130</v>
      </c>
      <c r="C84" s="55"/>
      <c r="D84" s="55"/>
      <c r="E84" s="57">
        <f t="shared" si="3"/>
        <v>0</v>
      </c>
      <c r="F84" s="55"/>
      <c r="G84" s="55"/>
      <c r="H84" s="57">
        <f t="shared" si="4"/>
        <v>0</v>
      </c>
    </row>
    <row r="85" spans="1:8" ht="14.25">
      <c r="A85" s="15" t="s">
        <v>131</v>
      </c>
      <c r="B85" s="33" t="s">
        <v>132</v>
      </c>
      <c r="C85" s="55"/>
      <c r="D85" s="55"/>
      <c r="E85" s="57">
        <f t="shared" si="3"/>
        <v>0</v>
      </c>
      <c r="F85" s="55">
        <v>110000</v>
      </c>
      <c r="G85" s="55"/>
      <c r="H85" s="57">
        <f t="shared" si="4"/>
        <v>110000</v>
      </c>
    </row>
    <row r="86" spans="1:8" ht="14.25">
      <c r="A86" s="15" t="s">
        <v>133</v>
      </c>
      <c r="B86" s="33" t="s">
        <v>134</v>
      </c>
      <c r="C86" s="55">
        <v>850000</v>
      </c>
      <c r="D86" s="55"/>
      <c r="E86" s="57">
        <f t="shared" si="3"/>
        <v>850000</v>
      </c>
      <c r="F86" s="55">
        <v>740000</v>
      </c>
      <c r="G86" s="55"/>
      <c r="H86" s="57">
        <f t="shared" si="4"/>
        <v>740000</v>
      </c>
    </row>
    <row r="87" spans="1:8" ht="14.25">
      <c r="A87" s="16" t="s">
        <v>308</v>
      </c>
      <c r="B87" s="36" t="s">
        <v>135</v>
      </c>
      <c r="C87" s="55">
        <f>SUM(C83:C86)</f>
        <v>4030000</v>
      </c>
      <c r="D87" s="55"/>
      <c r="E87" s="57">
        <f t="shared" si="3"/>
        <v>4030000</v>
      </c>
      <c r="F87" s="55">
        <f>SUM(F83:F86)</f>
        <v>4030000</v>
      </c>
      <c r="G87" s="55"/>
      <c r="H87" s="57">
        <f t="shared" si="4"/>
        <v>4030000</v>
      </c>
    </row>
    <row r="88" spans="1:8" ht="14.25">
      <c r="A88" s="15" t="s">
        <v>136</v>
      </c>
      <c r="B88" s="33" t="s">
        <v>137</v>
      </c>
      <c r="C88" s="55"/>
      <c r="D88" s="55"/>
      <c r="E88" s="57">
        <f t="shared" si="3"/>
        <v>0</v>
      </c>
      <c r="F88" s="55"/>
      <c r="G88" s="55"/>
      <c r="H88" s="57">
        <f t="shared" si="4"/>
        <v>0</v>
      </c>
    </row>
    <row r="89" spans="1:8" ht="14.25">
      <c r="A89" s="15" t="s">
        <v>335</v>
      </c>
      <c r="B89" s="33" t="s">
        <v>138</v>
      </c>
      <c r="C89" s="55"/>
      <c r="D89" s="55"/>
      <c r="E89" s="57">
        <f t="shared" si="3"/>
        <v>0</v>
      </c>
      <c r="F89" s="55"/>
      <c r="G89" s="55"/>
      <c r="H89" s="57">
        <f t="shared" si="4"/>
        <v>0</v>
      </c>
    </row>
    <row r="90" spans="1:8" ht="14.25">
      <c r="A90" s="15" t="s">
        <v>336</v>
      </c>
      <c r="B90" s="33" t="s">
        <v>139</v>
      </c>
      <c r="C90" s="55"/>
      <c r="D90" s="55"/>
      <c r="E90" s="57">
        <f t="shared" si="3"/>
        <v>0</v>
      </c>
      <c r="F90" s="55"/>
      <c r="G90" s="55"/>
      <c r="H90" s="57">
        <f t="shared" si="4"/>
        <v>0</v>
      </c>
    </row>
    <row r="91" spans="1:8" ht="14.25">
      <c r="A91" s="15" t="s">
        <v>337</v>
      </c>
      <c r="B91" s="33" t="s">
        <v>140</v>
      </c>
      <c r="C91" s="55"/>
      <c r="D91" s="55"/>
      <c r="E91" s="57">
        <f t="shared" si="3"/>
        <v>0</v>
      </c>
      <c r="F91" s="55"/>
      <c r="G91" s="55"/>
      <c r="H91" s="57">
        <f t="shared" si="4"/>
        <v>0</v>
      </c>
    </row>
    <row r="92" spans="1:8" ht="14.25">
      <c r="A92" s="15" t="s">
        <v>338</v>
      </c>
      <c r="B92" s="33" t="s">
        <v>141</v>
      </c>
      <c r="C92" s="55"/>
      <c r="D92" s="55"/>
      <c r="E92" s="57">
        <f t="shared" si="3"/>
        <v>0</v>
      </c>
      <c r="F92" s="55"/>
      <c r="G92" s="55"/>
      <c r="H92" s="57">
        <f t="shared" si="4"/>
        <v>0</v>
      </c>
    </row>
    <row r="93" spans="1:8" ht="14.25">
      <c r="A93" s="15" t="s">
        <v>339</v>
      </c>
      <c r="B93" s="33" t="s">
        <v>142</v>
      </c>
      <c r="C93" s="55"/>
      <c r="D93" s="55"/>
      <c r="E93" s="57">
        <f t="shared" si="3"/>
        <v>0</v>
      </c>
      <c r="F93" s="55"/>
      <c r="G93" s="55"/>
      <c r="H93" s="57">
        <f t="shared" si="4"/>
        <v>0</v>
      </c>
    </row>
    <row r="94" spans="1:8" ht="14.25">
      <c r="A94" s="15" t="s">
        <v>143</v>
      </c>
      <c r="B94" s="33" t="s">
        <v>144</v>
      </c>
      <c r="C94" s="55"/>
      <c r="D94" s="55"/>
      <c r="E94" s="57">
        <f t="shared" si="3"/>
        <v>0</v>
      </c>
      <c r="F94" s="55"/>
      <c r="G94" s="55"/>
      <c r="H94" s="57">
        <f t="shared" si="4"/>
        <v>0</v>
      </c>
    </row>
    <row r="95" spans="1:8" ht="14.25">
      <c r="A95" s="15" t="s">
        <v>340</v>
      </c>
      <c r="B95" s="33" t="s">
        <v>145</v>
      </c>
      <c r="C95" s="55"/>
      <c r="D95" s="55"/>
      <c r="E95" s="57">
        <f t="shared" si="3"/>
        <v>0</v>
      </c>
      <c r="F95" s="55"/>
      <c r="G95" s="55"/>
      <c r="H95" s="57">
        <f t="shared" si="4"/>
        <v>0</v>
      </c>
    </row>
    <row r="96" spans="1:8" ht="14.25">
      <c r="A96" s="16" t="s">
        <v>309</v>
      </c>
      <c r="B96" s="36" t="s">
        <v>146</v>
      </c>
      <c r="C96" s="55">
        <v>0</v>
      </c>
      <c r="D96" s="55"/>
      <c r="E96" s="57">
        <f t="shared" si="3"/>
        <v>0</v>
      </c>
      <c r="F96" s="55"/>
      <c r="G96" s="55"/>
      <c r="H96" s="57">
        <f t="shared" si="4"/>
        <v>0</v>
      </c>
    </row>
    <row r="97" spans="1:8" ht="15">
      <c r="A97" s="41" t="s">
        <v>429</v>
      </c>
      <c r="B97" s="36"/>
      <c r="C97" s="55">
        <f>C82+C87+C96</f>
        <v>4180000</v>
      </c>
      <c r="D97" s="55"/>
      <c r="E97" s="57">
        <f t="shared" si="3"/>
        <v>4180000</v>
      </c>
      <c r="F97" s="55">
        <f>F82+F87+F96</f>
        <v>4229596</v>
      </c>
      <c r="G97" s="55"/>
      <c r="H97" s="57">
        <f t="shared" si="4"/>
        <v>4229596</v>
      </c>
    </row>
    <row r="98" spans="1:8" ht="15">
      <c r="A98" s="18" t="s">
        <v>348</v>
      </c>
      <c r="B98" s="43" t="s">
        <v>147</v>
      </c>
      <c r="C98" s="88">
        <f aca="true" t="shared" si="5" ref="C98:H98">C97+C74</f>
        <v>17473610</v>
      </c>
      <c r="D98" s="88">
        <f t="shared" si="5"/>
        <v>800000</v>
      </c>
      <c r="E98" s="88">
        <f t="shared" si="5"/>
        <v>18273610</v>
      </c>
      <c r="F98" s="88">
        <f>F97+F74</f>
        <v>31278253</v>
      </c>
      <c r="G98" s="88">
        <f t="shared" si="5"/>
        <v>1400000</v>
      </c>
      <c r="H98" s="88">
        <f t="shared" si="5"/>
        <v>32678253</v>
      </c>
    </row>
    <row r="99" spans="1:14" ht="14.25">
      <c r="A99" s="15" t="s">
        <v>341</v>
      </c>
      <c r="B99" s="10" t="s">
        <v>148</v>
      </c>
      <c r="C99" s="59"/>
      <c r="D99" s="60"/>
      <c r="E99" s="57">
        <f t="shared" si="3"/>
        <v>0</v>
      </c>
      <c r="F99" s="59"/>
      <c r="G99" s="60"/>
      <c r="H99" s="57">
        <f aca="true" t="shared" si="6" ref="H99:H120">SUM(F99:G99)</f>
        <v>0</v>
      </c>
      <c r="I99" s="44"/>
      <c r="J99" s="44"/>
      <c r="K99" s="44"/>
      <c r="L99" s="44"/>
      <c r="M99" s="45"/>
      <c r="N99" s="45"/>
    </row>
    <row r="100" spans="1:14" ht="14.25">
      <c r="A100" s="15" t="s">
        <v>149</v>
      </c>
      <c r="B100" s="10" t="s">
        <v>150</v>
      </c>
      <c r="C100" s="59"/>
      <c r="D100" s="60"/>
      <c r="E100" s="57">
        <f t="shared" si="3"/>
        <v>0</v>
      </c>
      <c r="F100" s="59"/>
      <c r="G100" s="60"/>
      <c r="H100" s="57">
        <f t="shared" si="6"/>
        <v>0</v>
      </c>
      <c r="I100" s="44"/>
      <c r="J100" s="44"/>
      <c r="K100" s="44"/>
      <c r="L100" s="44"/>
      <c r="M100" s="45"/>
      <c r="N100" s="45"/>
    </row>
    <row r="101" spans="1:14" ht="14.25">
      <c r="A101" s="15" t="s">
        <v>342</v>
      </c>
      <c r="B101" s="10" t="s">
        <v>151</v>
      </c>
      <c r="C101" s="59"/>
      <c r="D101" s="60"/>
      <c r="E101" s="57">
        <f t="shared" si="3"/>
        <v>0</v>
      </c>
      <c r="F101" s="59"/>
      <c r="G101" s="60"/>
      <c r="H101" s="57">
        <f t="shared" si="6"/>
        <v>0</v>
      </c>
      <c r="I101" s="44"/>
      <c r="J101" s="44"/>
      <c r="K101" s="44"/>
      <c r="L101" s="44"/>
      <c r="M101" s="45"/>
      <c r="N101" s="45"/>
    </row>
    <row r="102" spans="1:14" ht="14.25">
      <c r="A102" s="22" t="s">
        <v>310</v>
      </c>
      <c r="B102" s="11" t="s">
        <v>152</v>
      </c>
      <c r="C102" s="61"/>
      <c r="D102" s="62"/>
      <c r="E102" s="57">
        <f t="shared" si="3"/>
        <v>0</v>
      </c>
      <c r="F102" s="61"/>
      <c r="G102" s="62"/>
      <c r="H102" s="57">
        <f t="shared" si="6"/>
        <v>0</v>
      </c>
      <c r="I102" s="46"/>
      <c r="J102" s="46"/>
      <c r="K102" s="46"/>
      <c r="L102" s="46"/>
      <c r="M102" s="45"/>
      <c r="N102" s="45"/>
    </row>
    <row r="103" spans="1:14" ht="14.25">
      <c r="A103" s="21" t="s">
        <v>343</v>
      </c>
      <c r="B103" s="10" t="s">
        <v>153</v>
      </c>
      <c r="C103" s="63"/>
      <c r="D103" s="64"/>
      <c r="E103" s="57">
        <f t="shared" si="3"/>
        <v>0</v>
      </c>
      <c r="F103" s="63"/>
      <c r="G103" s="64"/>
      <c r="H103" s="57">
        <f t="shared" si="6"/>
        <v>0</v>
      </c>
      <c r="I103" s="47"/>
      <c r="J103" s="47"/>
      <c r="K103" s="47"/>
      <c r="L103" s="47"/>
      <c r="M103" s="45"/>
      <c r="N103" s="45"/>
    </row>
    <row r="104" spans="1:14" ht="14.25">
      <c r="A104" s="21" t="s">
        <v>313</v>
      </c>
      <c r="B104" s="10" t="s">
        <v>154</v>
      </c>
      <c r="C104" s="63"/>
      <c r="D104" s="64"/>
      <c r="E104" s="57">
        <f t="shared" si="3"/>
        <v>0</v>
      </c>
      <c r="F104" s="63"/>
      <c r="G104" s="64"/>
      <c r="H104" s="57">
        <f t="shared" si="6"/>
        <v>0</v>
      </c>
      <c r="I104" s="47"/>
      <c r="J104" s="47"/>
      <c r="K104" s="47"/>
      <c r="L104" s="47"/>
      <c r="M104" s="45"/>
      <c r="N104" s="45"/>
    </row>
    <row r="105" spans="1:14" ht="14.25">
      <c r="A105" s="15" t="s">
        <v>155</v>
      </c>
      <c r="B105" s="10" t="s">
        <v>156</v>
      </c>
      <c r="C105" s="59"/>
      <c r="D105" s="60"/>
      <c r="E105" s="57">
        <f t="shared" si="3"/>
        <v>0</v>
      </c>
      <c r="F105" s="59"/>
      <c r="G105" s="60"/>
      <c r="H105" s="57">
        <f t="shared" si="6"/>
        <v>0</v>
      </c>
      <c r="I105" s="44"/>
      <c r="J105" s="44"/>
      <c r="K105" s="44"/>
      <c r="L105" s="44"/>
      <c r="M105" s="45"/>
      <c r="N105" s="45"/>
    </row>
    <row r="106" spans="1:14" ht="14.25">
      <c r="A106" s="15" t="s">
        <v>344</v>
      </c>
      <c r="B106" s="10" t="s">
        <v>157</v>
      </c>
      <c r="C106" s="59"/>
      <c r="D106" s="60"/>
      <c r="E106" s="57">
        <f t="shared" si="3"/>
        <v>0</v>
      </c>
      <c r="F106" s="59"/>
      <c r="G106" s="60"/>
      <c r="H106" s="57">
        <f t="shared" si="6"/>
        <v>0</v>
      </c>
      <c r="I106" s="44"/>
      <c r="J106" s="44"/>
      <c r="K106" s="44"/>
      <c r="L106" s="44"/>
      <c r="M106" s="45"/>
      <c r="N106" s="45"/>
    </row>
    <row r="107" spans="1:14" ht="14.25">
      <c r="A107" s="23" t="s">
        <v>311</v>
      </c>
      <c r="B107" s="11" t="s">
        <v>158</v>
      </c>
      <c r="C107" s="65"/>
      <c r="D107" s="66"/>
      <c r="E107" s="57">
        <f t="shared" si="3"/>
        <v>0</v>
      </c>
      <c r="F107" s="65"/>
      <c r="G107" s="66"/>
      <c r="H107" s="57">
        <f t="shared" si="6"/>
        <v>0</v>
      </c>
      <c r="I107" s="48"/>
      <c r="J107" s="48"/>
      <c r="K107" s="48"/>
      <c r="L107" s="48"/>
      <c r="M107" s="45"/>
      <c r="N107" s="45"/>
    </row>
    <row r="108" spans="1:14" ht="14.25">
      <c r="A108" s="21" t="s">
        <v>159</v>
      </c>
      <c r="B108" s="10" t="s">
        <v>160</v>
      </c>
      <c r="C108" s="63"/>
      <c r="D108" s="64"/>
      <c r="E108" s="57">
        <f t="shared" si="3"/>
        <v>0</v>
      </c>
      <c r="F108" s="63"/>
      <c r="G108" s="64"/>
      <c r="H108" s="57">
        <f t="shared" si="6"/>
        <v>0</v>
      </c>
      <c r="I108" s="47"/>
      <c r="J108" s="47"/>
      <c r="K108" s="47"/>
      <c r="L108" s="47"/>
      <c r="M108" s="45"/>
      <c r="N108" s="45"/>
    </row>
    <row r="109" spans="1:14" ht="14.25">
      <c r="A109" s="21" t="s">
        <v>161</v>
      </c>
      <c r="B109" s="10" t="s">
        <v>162</v>
      </c>
      <c r="C109" s="63">
        <v>411226</v>
      </c>
      <c r="D109" s="64"/>
      <c r="E109" s="57">
        <f t="shared" si="3"/>
        <v>411226</v>
      </c>
      <c r="F109" s="63">
        <v>411226</v>
      </c>
      <c r="G109" s="64"/>
      <c r="H109" s="57">
        <f t="shared" si="6"/>
        <v>411226</v>
      </c>
      <c r="I109" s="47"/>
      <c r="J109" s="47"/>
      <c r="K109" s="47"/>
      <c r="L109" s="47"/>
      <c r="M109" s="45"/>
      <c r="N109" s="45"/>
    </row>
    <row r="110" spans="1:14" ht="14.25">
      <c r="A110" s="23" t="s">
        <v>163</v>
      </c>
      <c r="B110" s="11" t="s">
        <v>164</v>
      </c>
      <c r="C110" s="63">
        <f>SUM(C108:C109)</f>
        <v>411226</v>
      </c>
      <c r="D110" s="64"/>
      <c r="E110" s="57">
        <f t="shared" si="3"/>
        <v>411226</v>
      </c>
      <c r="F110" s="63">
        <v>411226</v>
      </c>
      <c r="G110" s="64"/>
      <c r="H110" s="57">
        <f t="shared" si="6"/>
        <v>411226</v>
      </c>
      <c r="I110" s="47"/>
      <c r="J110" s="47"/>
      <c r="K110" s="47"/>
      <c r="L110" s="47"/>
      <c r="M110" s="45"/>
      <c r="N110" s="45"/>
    </row>
    <row r="111" spans="1:14" ht="14.25">
      <c r="A111" s="21" t="s">
        <v>165</v>
      </c>
      <c r="B111" s="10" t="s">
        <v>166</v>
      </c>
      <c r="C111" s="63"/>
      <c r="D111" s="64"/>
      <c r="E111" s="57">
        <f t="shared" si="3"/>
        <v>0</v>
      </c>
      <c r="F111" s="63"/>
      <c r="G111" s="64"/>
      <c r="H111" s="57">
        <f t="shared" si="6"/>
        <v>0</v>
      </c>
      <c r="I111" s="47"/>
      <c r="J111" s="47"/>
      <c r="K111" s="47"/>
      <c r="L111" s="47"/>
      <c r="M111" s="45"/>
      <c r="N111" s="45"/>
    </row>
    <row r="112" spans="1:14" ht="14.25">
      <c r="A112" s="21" t="s">
        <v>167</v>
      </c>
      <c r="B112" s="10" t="s">
        <v>168</v>
      </c>
      <c r="C112" s="63"/>
      <c r="D112" s="64"/>
      <c r="E112" s="57">
        <f t="shared" si="3"/>
        <v>0</v>
      </c>
      <c r="F112" s="63"/>
      <c r="G112" s="64"/>
      <c r="H112" s="57">
        <f t="shared" si="6"/>
        <v>0</v>
      </c>
      <c r="I112" s="47"/>
      <c r="J112" s="47"/>
      <c r="K112" s="47"/>
      <c r="L112" s="47"/>
      <c r="M112" s="45"/>
      <c r="N112" s="45"/>
    </row>
    <row r="113" spans="1:14" ht="14.25">
      <c r="A113" s="21" t="s">
        <v>169</v>
      </c>
      <c r="B113" s="10" t="s">
        <v>170</v>
      </c>
      <c r="C113" s="63"/>
      <c r="D113" s="64"/>
      <c r="E113" s="57">
        <f t="shared" si="3"/>
        <v>0</v>
      </c>
      <c r="F113" s="63"/>
      <c r="G113" s="64"/>
      <c r="H113" s="57">
        <f t="shared" si="6"/>
        <v>0</v>
      </c>
      <c r="I113" s="47"/>
      <c r="J113" s="47"/>
      <c r="K113" s="47"/>
      <c r="L113" s="47"/>
      <c r="M113" s="45"/>
      <c r="N113" s="45"/>
    </row>
    <row r="114" spans="1:14" ht="14.25">
      <c r="A114" s="49" t="s">
        <v>312</v>
      </c>
      <c r="B114" s="13" t="s">
        <v>171</v>
      </c>
      <c r="C114" s="65"/>
      <c r="D114" s="66"/>
      <c r="E114" s="57">
        <f t="shared" si="3"/>
        <v>0</v>
      </c>
      <c r="F114" s="65"/>
      <c r="G114" s="66"/>
      <c r="H114" s="57">
        <f t="shared" si="6"/>
        <v>0</v>
      </c>
      <c r="I114" s="48"/>
      <c r="J114" s="48"/>
      <c r="K114" s="48"/>
      <c r="L114" s="48"/>
      <c r="M114" s="45"/>
      <c r="N114" s="45"/>
    </row>
    <row r="115" spans="1:14" ht="14.25">
      <c r="A115" s="21" t="s">
        <v>172</v>
      </c>
      <c r="B115" s="10" t="s">
        <v>173</v>
      </c>
      <c r="C115" s="63"/>
      <c r="D115" s="64"/>
      <c r="E115" s="57">
        <f t="shared" si="3"/>
        <v>0</v>
      </c>
      <c r="F115" s="63"/>
      <c r="G115" s="64"/>
      <c r="H115" s="57">
        <f t="shared" si="6"/>
        <v>0</v>
      </c>
      <c r="I115" s="47"/>
      <c r="J115" s="47"/>
      <c r="K115" s="47"/>
      <c r="L115" s="47"/>
      <c r="M115" s="45"/>
      <c r="N115" s="45"/>
    </row>
    <row r="116" spans="1:14" ht="14.25">
      <c r="A116" s="15" t="s">
        <v>174</v>
      </c>
      <c r="B116" s="10" t="s">
        <v>175</v>
      </c>
      <c r="C116" s="59"/>
      <c r="D116" s="60"/>
      <c r="E116" s="57">
        <f t="shared" si="3"/>
        <v>0</v>
      </c>
      <c r="F116" s="59"/>
      <c r="G116" s="60"/>
      <c r="H116" s="57">
        <f t="shared" si="6"/>
        <v>0</v>
      </c>
      <c r="I116" s="44"/>
      <c r="J116" s="44"/>
      <c r="K116" s="44"/>
      <c r="L116" s="44"/>
      <c r="M116" s="45"/>
      <c r="N116" s="45"/>
    </row>
    <row r="117" spans="1:14" ht="14.25">
      <c r="A117" s="21" t="s">
        <v>345</v>
      </c>
      <c r="B117" s="10" t="s">
        <v>176</v>
      </c>
      <c r="C117" s="63"/>
      <c r="D117" s="64"/>
      <c r="E117" s="57">
        <f t="shared" si="3"/>
        <v>0</v>
      </c>
      <c r="F117" s="63"/>
      <c r="G117" s="64"/>
      <c r="H117" s="57">
        <f t="shared" si="6"/>
        <v>0</v>
      </c>
      <c r="I117" s="47"/>
      <c r="J117" s="47"/>
      <c r="K117" s="47"/>
      <c r="L117" s="47"/>
      <c r="M117" s="45"/>
      <c r="N117" s="45"/>
    </row>
    <row r="118" spans="1:14" ht="14.25">
      <c r="A118" s="21" t="s">
        <v>314</v>
      </c>
      <c r="B118" s="10" t="s">
        <v>177</v>
      </c>
      <c r="C118" s="63"/>
      <c r="D118" s="64"/>
      <c r="E118" s="57">
        <f t="shared" si="3"/>
        <v>0</v>
      </c>
      <c r="F118" s="63"/>
      <c r="G118" s="64"/>
      <c r="H118" s="57">
        <f t="shared" si="6"/>
        <v>0</v>
      </c>
      <c r="I118" s="47"/>
      <c r="J118" s="47"/>
      <c r="K118" s="47"/>
      <c r="L118" s="47"/>
      <c r="M118" s="45"/>
      <c r="N118" s="45"/>
    </row>
    <row r="119" spans="1:14" ht="14.25">
      <c r="A119" s="49" t="s">
        <v>315</v>
      </c>
      <c r="B119" s="13" t="s">
        <v>178</v>
      </c>
      <c r="C119" s="65"/>
      <c r="D119" s="66"/>
      <c r="E119" s="57">
        <f t="shared" si="3"/>
        <v>0</v>
      </c>
      <c r="F119" s="65"/>
      <c r="G119" s="66"/>
      <c r="H119" s="57">
        <f t="shared" si="6"/>
        <v>0</v>
      </c>
      <c r="I119" s="48"/>
      <c r="J119" s="48"/>
      <c r="K119" s="48"/>
      <c r="L119" s="48"/>
      <c r="M119" s="45"/>
      <c r="N119" s="45"/>
    </row>
    <row r="120" spans="1:14" ht="14.25">
      <c r="A120" s="15" t="s">
        <v>179</v>
      </c>
      <c r="B120" s="10" t="s">
        <v>180</v>
      </c>
      <c r="C120" s="59"/>
      <c r="D120" s="60"/>
      <c r="E120" s="57">
        <f t="shared" si="3"/>
        <v>0</v>
      </c>
      <c r="F120" s="59"/>
      <c r="G120" s="60"/>
      <c r="H120" s="57">
        <f t="shared" si="6"/>
        <v>0</v>
      </c>
      <c r="I120" s="44"/>
      <c r="J120" s="44"/>
      <c r="K120" s="44"/>
      <c r="L120" s="44"/>
      <c r="M120" s="45"/>
      <c r="N120" s="45"/>
    </row>
    <row r="121" spans="1:14" ht="15">
      <c r="A121" s="24" t="s">
        <v>349</v>
      </c>
      <c r="B121" s="25" t="s">
        <v>181</v>
      </c>
      <c r="C121" s="73">
        <f>C102+C107+C110+C119</f>
        <v>411226</v>
      </c>
      <c r="D121" s="73"/>
      <c r="E121" s="73">
        <f t="shared" si="3"/>
        <v>411226</v>
      </c>
      <c r="F121" s="71">
        <f>SUM(F110:F120)</f>
        <v>411226</v>
      </c>
      <c r="G121" s="71"/>
      <c r="H121" s="71">
        <f>SUM(H110:H120)</f>
        <v>411226</v>
      </c>
      <c r="I121" s="48"/>
      <c r="J121" s="48"/>
      <c r="K121" s="48"/>
      <c r="L121" s="48"/>
      <c r="M121" s="45"/>
      <c r="N121" s="45"/>
    </row>
    <row r="122" spans="1:14" ht="15">
      <c r="A122" s="26" t="s">
        <v>385</v>
      </c>
      <c r="B122" s="27"/>
      <c r="C122" s="74">
        <f aca="true" t="shared" si="7" ref="C122:H122">C98+C121</f>
        <v>17884836</v>
      </c>
      <c r="D122" s="74">
        <f t="shared" si="7"/>
        <v>800000</v>
      </c>
      <c r="E122" s="74">
        <f t="shared" si="7"/>
        <v>18684836</v>
      </c>
      <c r="F122" s="74">
        <f t="shared" si="7"/>
        <v>31689479</v>
      </c>
      <c r="G122" s="74">
        <f t="shared" si="7"/>
        <v>1400000</v>
      </c>
      <c r="H122" s="74">
        <f t="shared" si="7"/>
        <v>33089479</v>
      </c>
      <c r="I122" s="45"/>
      <c r="J122" s="45"/>
      <c r="K122" s="45"/>
      <c r="L122" s="45"/>
      <c r="M122" s="45"/>
      <c r="N122" s="45"/>
    </row>
    <row r="123" spans="2:14" ht="14.25">
      <c r="B123" s="45"/>
      <c r="C123" s="45"/>
      <c r="D123" s="45"/>
      <c r="E123" s="54"/>
      <c r="F123" s="81"/>
      <c r="G123" s="81"/>
      <c r="H123" s="82"/>
      <c r="I123" s="45"/>
      <c r="J123" s="45"/>
      <c r="K123" s="45"/>
      <c r="L123" s="45"/>
      <c r="M123" s="45"/>
      <c r="N123" s="45"/>
    </row>
    <row r="124" spans="2:14" ht="14.25">
      <c r="B124" s="45"/>
      <c r="C124" s="45"/>
      <c r="D124" s="45"/>
      <c r="E124" s="45"/>
      <c r="F124" s="81"/>
      <c r="G124" s="81"/>
      <c r="H124" s="81"/>
      <c r="I124" s="45"/>
      <c r="J124" s="45"/>
      <c r="K124" s="45"/>
      <c r="L124" s="45"/>
      <c r="M124" s="45"/>
      <c r="N124" s="45"/>
    </row>
    <row r="125" spans="2:14" ht="14.25">
      <c r="B125" s="45"/>
      <c r="C125" s="45"/>
      <c r="D125" s="45"/>
      <c r="E125" s="45"/>
      <c r="F125" s="81"/>
      <c r="G125" s="81"/>
      <c r="H125" s="81"/>
      <c r="I125" s="45"/>
      <c r="J125" s="45"/>
      <c r="K125" s="45"/>
      <c r="L125" s="45"/>
      <c r="M125" s="45"/>
      <c r="N125" s="45"/>
    </row>
    <row r="126" spans="2:14" ht="14.25">
      <c r="B126" s="45"/>
      <c r="C126" s="45"/>
      <c r="D126" s="45"/>
      <c r="E126" s="45"/>
      <c r="F126" s="81"/>
      <c r="G126" s="81"/>
      <c r="H126" s="81"/>
      <c r="I126" s="45"/>
      <c r="J126" s="45"/>
      <c r="K126" s="45"/>
      <c r="L126" s="45"/>
      <c r="M126" s="45"/>
      <c r="N126" s="45"/>
    </row>
    <row r="127" spans="2:14" ht="14.25">
      <c r="B127" s="45"/>
      <c r="C127" s="45"/>
      <c r="D127" s="45"/>
      <c r="E127" s="45"/>
      <c r="F127" s="81"/>
      <c r="G127" s="81"/>
      <c r="H127" s="81"/>
      <c r="I127" s="45"/>
      <c r="J127" s="45"/>
      <c r="K127" s="45"/>
      <c r="L127" s="45"/>
      <c r="M127" s="45"/>
      <c r="N127" s="45"/>
    </row>
    <row r="128" spans="2:14" ht="14.25">
      <c r="B128" s="45"/>
      <c r="C128" s="45"/>
      <c r="D128" s="45"/>
      <c r="E128" s="45"/>
      <c r="F128" s="81"/>
      <c r="G128" s="81"/>
      <c r="H128" s="81"/>
      <c r="I128" s="45"/>
      <c r="J128" s="45"/>
      <c r="K128" s="45"/>
      <c r="L128" s="45"/>
      <c r="M128" s="45"/>
      <c r="N128" s="45"/>
    </row>
    <row r="129" spans="2:14" ht="14.25">
      <c r="B129" s="45"/>
      <c r="C129" s="45"/>
      <c r="D129" s="45"/>
      <c r="E129" s="45"/>
      <c r="F129" s="81"/>
      <c r="G129" s="81"/>
      <c r="H129" s="81"/>
      <c r="I129" s="45"/>
      <c r="J129" s="45"/>
      <c r="K129" s="45"/>
      <c r="L129" s="45"/>
      <c r="M129" s="45"/>
      <c r="N129" s="45"/>
    </row>
    <row r="130" spans="2:14" ht="14.25">
      <c r="B130" s="45"/>
      <c r="C130" s="45"/>
      <c r="D130" s="45"/>
      <c r="E130" s="45"/>
      <c r="F130" s="81"/>
      <c r="G130" s="81"/>
      <c r="H130" s="81"/>
      <c r="I130" s="45"/>
      <c r="J130" s="45"/>
      <c r="K130" s="45"/>
      <c r="L130" s="45"/>
      <c r="M130" s="45"/>
      <c r="N130" s="45"/>
    </row>
    <row r="131" spans="2:14" ht="14.25">
      <c r="B131" s="45"/>
      <c r="C131" s="45"/>
      <c r="D131" s="45"/>
      <c r="E131" s="45"/>
      <c r="F131" s="81"/>
      <c r="G131" s="81"/>
      <c r="H131" s="81"/>
      <c r="I131" s="45"/>
      <c r="J131" s="45"/>
      <c r="K131" s="45"/>
      <c r="L131" s="45"/>
      <c r="M131" s="45"/>
      <c r="N131" s="45"/>
    </row>
    <row r="132" spans="2:14" ht="14.25">
      <c r="B132" s="45"/>
      <c r="C132" s="45"/>
      <c r="D132" s="45"/>
      <c r="E132" s="45"/>
      <c r="F132" s="81"/>
      <c r="G132" s="81"/>
      <c r="H132" s="81"/>
      <c r="I132" s="45"/>
      <c r="J132" s="45"/>
      <c r="K132" s="45"/>
      <c r="L132" s="45"/>
      <c r="M132" s="45"/>
      <c r="N132" s="45"/>
    </row>
    <row r="133" spans="2:14" ht="14.25">
      <c r="B133" s="45"/>
      <c r="C133" s="45"/>
      <c r="D133" s="45"/>
      <c r="E133" s="45"/>
      <c r="F133" s="81"/>
      <c r="G133" s="81"/>
      <c r="H133" s="81"/>
      <c r="I133" s="45"/>
      <c r="J133" s="45"/>
      <c r="K133" s="45"/>
      <c r="L133" s="45"/>
      <c r="M133" s="45"/>
      <c r="N133" s="45"/>
    </row>
    <row r="134" spans="2:14" ht="14.25">
      <c r="B134" s="45"/>
      <c r="C134" s="45"/>
      <c r="D134" s="45"/>
      <c r="E134" s="45"/>
      <c r="F134" s="81"/>
      <c r="G134" s="81"/>
      <c r="H134" s="81"/>
      <c r="I134" s="45"/>
      <c r="J134" s="45"/>
      <c r="K134" s="45"/>
      <c r="L134" s="45"/>
      <c r="M134" s="45"/>
      <c r="N134" s="45"/>
    </row>
    <row r="135" spans="2:14" ht="14.25">
      <c r="B135" s="45"/>
      <c r="C135" s="45"/>
      <c r="D135" s="45"/>
      <c r="E135" s="45"/>
      <c r="F135" s="81"/>
      <c r="G135" s="81"/>
      <c r="H135" s="81"/>
      <c r="I135" s="45"/>
      <c r="J135" s="45"/>
      <c r="K135" s="45"/>
      <c r="L135" s="45"/>
      <c r="M135" s="45"/>
      <c r="N135" s="45"/>
    </row>
    <row r="136" spans="2:14" ht="14.25">
      <c r="B136" s="45"/>
      <c r="C136" s="45"/>
      <c r="D136" s="45"/>
      <c r="E136" s="45"/>
      <c r="F136" s="81"/>
      <c r="G136" s="81"/>
      <c r="H136" s="81"/>
      <c r="I136" s="45"/>
      <c r="J136" s="45"/>
      <c r="K136" s="45"/>
      <c r="L136" s="45"/>
      <c r="M136" s="45"/>
      <c r="N136" s="45"/>
    </row>
    <row r="137" spans="2:14" ht="14.25">
      <c r="B137" s="45"/>
      <c r="C137" s="45"/>
      <c r="D137" s="45"/>
      <c r="E137" s="45"/>
      <c r="F137" s="81"/>
      <c r="G137" s="81"/>
      <c r="H137" s="81"/>
      <c r="I137" s="45"/>
      <c r="J137" s="45"/>
      <c r="K137" s="45"/>
      <c r="L137" s="45"/>
      <c r="M137" s="45"/>
      <c r="N137" s="45"/>
    </row>
    <row r="138" spans="2:14" ht="14.25">
      <c r="B138" s="45"/>
      <c r="C138" s="45"/>
      <c r="D138" s="45"/>
      <c r="E138" s="45"/>
      <c r="F138" s="81"/>
      <c r="G138" s="81"/>
      <c r="H138" s="81"/>
      <c r="I138" s="45"/>
      <c r="J138" s="45"/>
      <c r="K138" s="45"/>
      <c r="L138" s="45"/>
      <c r="M138" s="45"/>
      <c r="N138" s="45"/>
    </row>
    <row r="139" spans="2:14" ht="14.25">
      <c r="B139" s="45"/>
      <c r="C139" s="45"/>
      <c r="D139" s="45"/>
      <c r="E139" s="45"/>
      <c r="F139" s="81"/>
      <c r="G139" s="81"/>
      <c r="H139" s="81"/>
      <c r="I139" s="45"/>
      <c r="J139" s="45"/>
      <c r="K139" s="45"/>
      <c r="L139" s="45"/>
      <c r="M139" s="45"/>
      <c r="N139" s="45"/>
    </row>
    <row r="140" spans="2:14" ht="14.25">
      <c r="B140" s="45"/>
      <c r="C140" s="45"/>
      <c r="D140" s="45"/>
      <c r="E140" s="45"/>
      <c r="F140" s="81"/>
      <c r="G140" s="81"/>
      <c r="H140" s="81"/>
      <c r="I140" s="45"/>
      <c r="J140" s="45"/>
      <c r="K140" s="45"/>
      <c r="L140" s="45"/>
      <c r="M140" s="45"/>
      <c r="N140" s="45"/>
    </row>
    <row r="141" spans="2:14" ht="14.25">
      <c r="B141" s="45"/>
      <c r="C141" s="45"/>
      <c r="D141" s="45"/>
      <c r="E141" s="45"/>
      <c r="F141" s="81"/>
      <c r="G141" s="81"/>
      <c r="H141" s="81"/>
      <c r="I141" s="45"/>
      <c r="J141" s="45"/>
      <c r="K141" s="45"/>
      <c r="L141" s="45"/>
      <c r="M141" s="45"/>
      <c r="N141" s="45"/>
    </row>
    <row r="142" spans="2:14" ht="14.25">
      <c r="B142" s="45"/>
      <c r="C142" s="45"/>
      <c r="D142" s="45"/>
      <c r="E142" s="45"/>
      <c r="F142" s="81"/>
      <c r="G142" s="81"/>
      <c r="H142" s="81"/>
      <c r="I142" s="45"/>
      <c r="J142" s="45"/>
      <c r="K142" s="45"/>
      <c r="L142" s="45"/>
      <c r="M142" s="45"/>
      <c r="N142" s="45"/>
    </row>
    <row r="143" spans="2:14" ht="14.25">
      <c r="B143" s="45"/>
      <c r="C143" s="45"/>
      <c r="D143" s="45"/>
      <c r="E143" s="45"/>
      <c r="F143" s="81"/>
      <c r="G143" s="81"/>
      <c r="H143" s="81"/>
      <c r="I143" s="45"/>
      <c r="J143" s="45"/>
      <c r="K143" s="45"/>
      <c r="L143" s="45"/>
      <c r="M143" s="45"/>
      <c r="N143" s="45"/>
    </row>
    <row r="144" spans="2:14" ht="14.25">
      <c r="B144" s="45"/>
      <c r="C144" s="45"/>
      <c r="D144" s="45"/>
      <c r="E144" s="45"/>
      <c r="F144" s="81"/>
      <c r="G144" s="81"/>
      <c r="H144" s="81"/>
      <c r="I144" s="45"/>
      <c r="J144" s="45"/>
      <c r="K144" s="45"/>
      <c r="L144" s="45"/>
      <c r="M144" s="45"/>
      <c r="N144" s="45"/>
    </row>
    <row r="145" spans="2:14" ht="14.25">
      <c r="B145" s="45"/>
      <c r="C145" s="45"/>
      <c r="D145" s="45"/>
      <c r="E145" s="45"/>
      <c r="F145" s="81"/>
      <c r="G145" s="81"/>
      <c r="H145" s="81"/>
      <c r="I145" s="45"/>
      <c r="J145" s="45"/>
      <c r="K145" s="45"/>
      <c r="L145" s="45"/>
      <c r="M145" s="45"/>
      <c r="N145" s="45"/>
    </row>
    <row r="146" spans="2:14" ht="14.25">
      <c r="B146" s="45"/>
      <c r="C146" s="45"/>
      <c r="D146" s="45"/>
      <c r="E146" s="45"/>
      <c r="F146" s="81"/>
      <c r="G146" s="81"/>
      <c r="H146" s="81"/>
      <c r="I146" s="45"/>
      <c r="J146" s="45"/>
      <c r="K146" s="45"/>
      <c r="L146" s="45"/>
      <c r="M146" s="45"/>
      <c r="N146" s="45"/>
    </row>
    <row r="147" spans="2:14" ht="14.25">
      <c r="B147" s="45"/>
      <c r="C147" s="45"/>
      <c r="D147" s="45"/>
      <c r="E147" s="45"/>
      <c r="F147" s="81"/>
      <c r="G147" s="81"/>
      <c r="H147" s="81"/>
      <c r="I147" s="45"/>
      <c r="J147" s="45"/>
      <c r="K147" s="45"/>
      <c r="L147" s="45"/>
      <c r="M147" s="45"/>
      <c r="N147" s="45"/>
    </row>
    <row r="148" spans="2:14" ht="14.25">
      <c r="B148" s="45"/>
      <c r="C148" s="45"/>
      <c r="D148" s="45"/>
      <c r="E148" s="45"/>
      <c r="F148" s="81"/>
      <c r="G148" s="81"/>
      <c r="H148" s="81"/>
      <c r="I148" s="45"/>
      <c r="J148" s="45"/>
      <c r="K148" s="45"/>
      <c r="L148" s="45"/>
      <c r="M148" s="45"/>
      <c r="N148" s="45"/>
    </row>
    <row r="149" spans="2:14" ht="14.25">
      <c r="B149" s="45"/>
      <c r="C149" s="45"/>
      <c r="D149" s="45"/>
      <c r="E149" s="45"/>
      <c r="F149" s="81"/>
      <c r="G149" s="81"/>
      <c r="H149" s="81"/>
      <c r="I149" s="45"/>
      <c r="J149" s="45"/>
      <c r="K149" s="45"/>
      <c r="L149" s="45"/>
      <c r="M149" s="45"/>
      <c r="N149" s="45"/>
    </row>
    <row r="150" spans="2:14" ht="14.25">
      <c r="B150" s="45"/>
      <c r="C150" s="45"/>
      <c r="D150" s="45"/>
      <c r="E150" s="45"/>
      <c r="F150" s="81"/>
      <c r="G150" s="81"/>
      <c r="H150" s="81"/>
      <c r="I150" s="45"/>
      <c r="J150" s="45"/>
      <c r="K150" s="45"/>
      <c r="L150" s="45"/>
      <c r="M150" s="45"/>
      <c r="N150" s="45"/>
    </row>
    <row r="151" spans="2:14" ht="14.25">
      <c r="B151" s="45"/>
      <c r="C151" s="45"/>
      <c r="D151" s="45"/>
      <c r="E151" s="45"/>
      <c r="F151" s="81"/>
      <c r="G151" s="81"/>
      <c r="H151" s="81"/>
      <c r="I151" s="45"/>
      <c r="J151" s="45"/>
      <c r="K151" s="45"/>
      <c r="L151" s="45"/>
      <c r="M151" s="45"/>
      <c r="N151" s="45"/>
    </row>
    <row r="152" spans="2:14" ht="14.25">
      <c r="B152" s="45"/>
      <c r="C152" s="45"/>
      <c r="D152" s="45"/>
      <c r="E152" s="45"/>
      <c r="F152" s="81"/>
      <c r="G152" s="81"/>
      <c r="H152" s="81"/>
      <c r="I152" s="45"/>
      <c r="J152" s="45"/>
      <c r="K152" s="45"/>
      <c r="L152" s="45"/>
      <c r="M152" s="45"/>
      <c r="N152" s="45"/>
    </row>
    <row r="153" spans="2:14" ht="14.25">
      <c r="B153" s="45"/>
      <c r="C153" s="45"/>
      <c r="D153" s="45"/>
      <c r="E153" s="45"/>
      <c r="F153" s="81"/>
      <c r="G153" s="81"/>
      <c r="H153" s="81"/>
      <c r="I153" s="45"/>
      <c r="J153" s="45"/>
      <c r="K153" s="45"/>
      <c r="L153" s="45"/>
      <c r="M153" s="45"/>
      <c r="N153" s="45"/>
    </row>
    <row r="154" spans="2:14" ht="14.25">
      <c r="B154" s="45"/>
      <c r="C154" s="45"/>
      <c r="D154" s="45"/>
      <c r="E154" s="45"/>
      <c r="F154" s="81"/>
      <c r="G154" s="81"/>
      <c r="H154" s="81"/>
      <c r="I154" s="45"/>
      <c r="J154" s="45"/>
      <c r="K154" s="45"/>
      <c r="L154" s="45"/>
      <c r="M154" s="45"/>
      <c r="N154" s="45"/>
    </row>
    <row r="155" spans="2:14" ht="14.25">
      <c r="B155" s="45"/>
      <c r="C155" s="45"/>
      <c r="D155" s="45"/>
      <c r="E155" s="45"/>
      <c r="F155" s="81"/>
      <c r="G155" s="81"/>
      <c r="H155" s="81"/>
      <c r="I155" s="45"/>
      <c r="J155" s="45"/>
      <c r="K155" s="45"/>
      <c r="L155" s="45"/>
      <c r="M155" s="45"/>
      <c r="N155" s="45"/>
    </row>
    <row r="156" spans="2:14" ht="14.25">
      <c r="B156" s="45"/>
      <c r="C156" s="45"/>
      <c r="D156" s="45"/>
      <c r="E156" s="45"/>
      <c r="F156" s="81"/>
      <c r="G156" s="81"/>
      <c r="H156" s="81"/>
      <c r="I156" s="45"/>
      <c r="J156" s="45"/>
      <c r="K156" s="45"/>
      <c r="L156" s="45"/>
      <c r="M156" s="45"/>
      <c r="N156" s="45"/>
    </row>
    <row r="157" spans="2:14" ht="14.25">
      <c r="B157" s="45"/>
      <c r="C157" s="45"/>
      <c r="D157" s="45"/>
      <c r="E157" s="45"/>
      <c r="F157" s="81"/>
      <c r="G157" s="81"/>
      <c r="H157" s="81"/>
      <c r="I157" s="45"/>
      <c r="J157" s="45"/>
      <c r="K157" s="45"/>
      <c r="L157" s="45"/>
      <c r="M157" s="45"/>
      <c r="N157" s="45"/>
    </row>
    <row r="158" spans="2:14" ht="14.25">
      <c r="B158" s="45"/>
      <c r="C158" s="45"/>
      <c r="D158" s="45"/>
      <c r="E158" s="45"/>
      <c r="F158" s="81"/>
      <c r="G158" s="81"/>
      <c r="H158" s="81"/>
      <c r="I158" s="45"/>
      <c r="J158" s="45"/>
      <c r="K158" s="45"/>
      <c r="L158" s="45"/>
      <c r="M158" s="45"/>
      <c r="N158" s="45"/>
    </row>
    <row r="159" spans="2:14" ht="14.25">
      <c r="B159" s="45"/>
      <c r="C159" s="45"/>
      <c r="D159" s="45"/>
      <c r="E159" s="45"/>
      <c r="F159" s="81"/>
      <c r="G159" s="81"/>
      <c r="H159" s="81"/>
      <c r="I159" s="45"/>
      <c r="J159" s="45"/>
      <c r="K159" s="45"/>
      <c r="L159" s="45"/>
      <c r="M159" s="45"/>
      <c r="N159" s="45"/>
    </row>
    <row r="160" spans="2:14" ht="14.25">
      <c r="B160" s="45"/>
      <c r="C160" s="45"/>
      <c r="D160" s="45"/>
      <c r="E160" s="45"/>
      <c r="F160" s="81"/>
      <c r="G160" s="81"/>
      <c r="H160" s="81"/>
      <c r="I160" s="45"/>
      <c r="J160" s="45"/>
      <c r="K160" s="45"/>
      <c r="L160" s="45"/>
      <c r="M160" s="45"/>
      <c r="N160" s="45"/>
    </row>
    <row r="161" spans="2:14" ht="14.25">
      <c r="B161" s="45"/>
      <c r="C161" s="45"/>
      <c r="D161" s="45"/>
      <c r="E161" s="45"/>
      <c r="F161" s="81"/>
      <c r="G161" s="81"/>
      <c r="H161" s="81"/>
      <c r="I161" s="45"/>
      <c r="J161" s="45"/>
      <c r="K161" s="45"/>
      <c r="L161" s="45"/>
      <c r="M161" s="45"/>
      <c r="N161" s="45"/>
    </row>
    <row r="162" spans="2:14" ht="14.25">
      <c r="B162" s="45"/>
      <c r="C162" s="45"/>
      <c r="D162" s="45"/>
      <c r="E162" s="45"/>
      <c r="F162" s="81"/>
      <c r="G162" s="81"/>
      <c r="H162" s="81"/>
      <c r="I162" s="45"/>
      <c r="J162" s="45"/>
      <c r="K162" s="45"/>
      <c r="L162" s="45"/>
      <c r="M162" s="45"/>
      <c r="N162" s="45"/>
    </row>
    <row r="163" spans="2:14" ht="14.25">
      <c r="B163" s="45"/>
      <c r="C163" s="45"/>
      <c r="D163" s="45"/>
      <c r="E163" s="45"/>
      <c r="F163" s="81"/>
      <c r="G163" s="81"/>
      <c r="H163" s="81"/>
      <c r="I163" s="45"/>
      <c r="J163" s="45"/>
      <c r="K163" s="45"/>
      <c r="L163" s="45"/>
      <c r="M163" s="45"/>
      <c r="N163" s="45"/>
    </row>
    <row r="164" spans="2:14" ht="14.25">
      <c r="B164" s="45"/>
      <c r="C164" s="45"/>
      <c r="D164" s="45"/>
      <c r="E164" s="45"/>
      <c r="F164" s="81"/>
      <c r="G164" s="81"/>
      <c r="H164" s="81"/>
      <c r="I164" s="45"/>
      <c r="J164" s="45"/>
      <c r="K164" s="45"/>
      <c r="L164" s="45"/>
      <c r="M164" s="45"/>
      <c r="N164" s="45"/>
    </row>
    <row r="165" spans="2:14" ht="14.25">
      <c r="B165" s="45"/>
      <c r="C165" s="45"/>
      <c r="D165" s="45"/>
      <c r="E165" s="45"/>
      <c r="F165" s="81"/>
      <c r="G165" s="81"/>
      <c r="H165" s="81"/>
      <c r="I165" s="45"/>
      <c r="J165" s="45"/>
      <c r="K165" s="45"/>
      <c r="L165" s="45"/>
      <c r="M165" s="45"/>
      <c r="N165" s="45"/>
    </row>
    <row r="166" spans="2:14" ht="14.25">
      <c r="B166" s="45"/>
      <c r="C166" s="45"/>
      <c r="D166" s="45"/>
      <c r="E166" s="45"/>
      <c r="F166" s="81"/>
      <c r="G166" s="81"/>
      <c r="H166" s="81"/>
      <c r="I166" s="45"/>
      <c r="J166" s="45"/>
      <c r="K166" s="45"/>
      <c r="L166" s="45"/>
      <c r="M166" s="45"/>
      <c r="N166" s="45"/>
    </row>
    <row r="167" spans="2:14" ht="14.25">
      <c r="B167" s="45"/>
      <c r="C167" s="45"/>
      <c r="D167" s="45"/>
      <c r="E167" s="45"/>
      <c r="F167" s="81"/>
      <c r="G167" s="81"/>
      <c r="H167" s="81"/>
      <c r="I167" s="45"/>
      <c r="J167" s="45"/>
      <c r="K167" s="45"/>
      <c r="L167" s="45"/>
      <c r="M167" s="45"/>
      <c r="N167" s="45"/>
    </row>
    <row r="168" spans="2:14" ht="14.25">
      <c r="B168" s="45"/>
      <c r="C168" s="45"/>
      <c r="D168" s="45"/>
      <c r="E168" s="45"/>
      <c r="F168" s="81"/>
      <c r="G168" s="81"/>
      <c r="H168" s="81"/>
      <c r="I168" s="45"/>
      <c r="J168" s="45"/>
      <c r="K168" s="45"/>
      <c r="L168" s="45"/>
      <c r="M168" s="45"/>
      <c r="N168" s="45"/>
    </row>
    <row r="169" spans="2:14" ht="14.25">
      <c r="B169" s="45"/>
      <c r="C169" s="45"/>
      <c r="D169" s="45"/>
      <c r="E169" s="45"/>
      <c r="F169" s="81"/>
      <c r="G169" s="81"/>
      <c r="H169" s="81"/>
      <c r="I169" s="45"/>
      <c r="J169" s="45"/>
      <c r="K169" s="45"/>
      <c r="L169" s="45"/>
      <c r="M169" s="45"/>
      <c r="N169" s="45"/>
    </row>
    <row r="170" spans="2:14" ht="14.25">
      <c r="B170" s="45"/>
      <c r="C170" s="45"/>
      <c r="D170" s="45"/>
      <c r="E170" s="45"/>
      <c r="F170" s="81"/>
      <c r="G170" s="81"/>
      <c r="H170" s="81"/>
      <c r="I170" s="45"/>
      <c r="J170" s="45"/>
      <c r="K170" s="45"/>
      <c r="L170" s="45"/>
      <c r="M170" s="45"/>
      <c r="N170" s="45"/>
    </row>
    <row r="171" spans="2:14" ht="14.25">
      <c r="B171" s="45"/>
      <c r="C171" s="45"/>
      <c r="D171" s="45"/>
      <c r="E171" s="45"/>
      <c r="F171" s="81"/>
      <c r="G171" s="81"/>
      <c r="H171" s="81"/>
      <c r="I171" s="45"/>
      <c r="J171" s="45"/>
      <c r="K171" s="45"/>
      <c r="L171" s="45"/>
      <c r="M171" s="45"/>
      <c r="N171" s="45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2018-02-15T19:00:22Z</cp:lastPrinted>
  <dcterms:created xsi:type="dcterms:W3CDTF">2014-01-03T21:48:14Z</dcterms:created>
  <dcterms:modified xsi:type="dcterms:W3CDTF">2018-02-15T19:58:23Z</dcterms:modified>
  <cp:category/>
  <cp:version/>
  <cp:contentType/>
  <cp:contentStatus/>
</cp:coreProperties>
</file>