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3. melléklet" sheetId="1" r:id="rId1"/>
  </sheets>
  <externalReferences>
    <externalReference r:id="rId4"/>
    <externalReference r:id="rId5"/>
  </externalReferences>
  <definedNames>
    <definedName name="_xlnm.Print_Area" localSheetId="0">'3. melléklet'!$A$1:$U$66</definedName>
  </definedNames>
  <calcPr fullCalcOnLoad="1"/>
</workbook>
</file>

<file path=xl/sharedStrings.xml><?xml version="1.0" encoding="utf-8"?>
<sst xmlns="http://schemas.openxmlformats.org/spreadsheetml/2006/main" count="153" uniqueCount="134">
  <si>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</si>
  <si>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</si>
  <si>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</si>
  <si>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</si>
  <si>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</si>
  <si>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</si>
  <si>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</si>
  <si>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</si>
  <si>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</si>
  <si>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</si>
  <si>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</si>
  <si>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</si>
  <si>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</si>
  <si>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</si>
  <si>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</si>
  <si>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</si>
  <si>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</si>
  <si>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</si>
  <si>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</si>
  <si>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</si>
  <si>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</si>
  <si>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</si>
  <si>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</si>
  <si>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</si>
  <si>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</si>
  <si>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</si>
  <si>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</si>
  <si>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</si>
  <si>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</si>
  <si>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</si>
  <si>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</si>
  <si>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</si>
  <si>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</si>
  <si>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</si>
  <si>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</si>
  <si>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</si>
  <si>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</si>
  <si>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</si>
  <si>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</si>
  <si>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</si>
  <si>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</si>
  <si>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</si>
  <si>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</si>
  <si>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</si>
  <si>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</si>
  <si>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</si>
  <si>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</si>
  <si>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</si>
  <si>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</si>
  <si>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</si>
  <si>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</si>
  <si>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</si>
  <si>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</si>
  <si>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</si>
  <si>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</si>
  <si>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</si>
  <si>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</si>
  <si>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</si>
  <si>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</si>
  <si>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</si>
  <si>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</si>
  <si>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</si>
  <si>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</si>
  <si>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</si>
  <si>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</si>
  <si>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</si>
  <si>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</si>
  <si>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</si>
  <si>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</si>
  <si>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</si>
  <si>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</si>
  <si>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</si>
  <si>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</si>
  <si>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</si>
  <si>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</si>
  <si>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</si>
  <si>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</si>
  <si>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</si>
  <si>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</si>
  <si>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</si>
  <si>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</si>
  <si>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</si>
  <si>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</si>
  <si>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</si>
  <si>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</si>
  <si>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</si>
  <si>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</si>
  <si>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</si>
  <si>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</si>
  <si>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</si>
  <si>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</si>
  <si>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</si>
  <si>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</si>
  <si>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</si>
  <si>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</si>
  <si>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</si>
  <si>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</si>
  <si>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</si>
  <si>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</si>
  <si>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</si>
  <si>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</si>
  <si>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</si>
  <si>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</si>
  <si>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</si>
  <si>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</si>
  <si>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</si>
  <si>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</si>
  <si>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</si>
  <si>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</si>
  <si>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</si>
  <si>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</si>
  <si>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</si>
  <si>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</si>
  <si>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</si>
  <si>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</si>
  <si>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</si>
  <si>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</si>
  <si>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</si>
  <si>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</si>
  <si>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</si>
  <si>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</si>
  <si>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</si>
  <si>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Eredeti Előirányzat</t>
  </si>
  <si>
    <t>J</t>
  </si>
  <si>
    <t>L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</si>
  <si>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</si>
  <si>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</si>
  <si>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</si>
  <si>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</si>
  <si>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 xml:space="preserve">K </t>
  </si>
  <si>
    <t>Egyéb bevételek (B1+B2+B6+B7))</t>
  </si>
  <si>
    <t>Módosított Előirányzat</t>
  </si>
  <si>
    <t>(3. melléklet a 3/2019. (II. 21.) önkormányzati rendelethez)</t>
  </si>
  <si>
    <t>12. melléklet a 11/2019. (IV. 18.)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</si>
</sst>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_-* #,##0.0\ _F_t_-;\-* #,##0.0\ _F_t_-;_-* &quot;-&quot;??\ _F_t_-;_-@_-"/>
    <numFmt numFmtId="174" formatCode="_-* #,##0\ _F_t_-;\-* #,##0\ _F_t_-;_-* &quot;-&quot;??\ _F_t_-;_-@_-"/>
    <numFmt numFmtId="175" formatCode="[$-40E]yyyy\.\ mmmm\ d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3" fontId="46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172" fontId="5" fillId="0" borderId="10" xfId="40" applyNumberFormat="1" applyFont="1" applyFill="1" applyBorder="1" applyAlignment="1">
      <alignment vertical="center" wrapText="1"/>
    </xf>
    <xf numFmtId="3" fontId="5" fillId="0" borderId="10" xfId="54" applyNumberFormat="1" applyFont="1" applyFill="1" applyBorder="1" applyAlignment="1">
      <alignment vertical="center" wrapText="1"/>
      <protection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7" fillId="0" borderId="0" xfId="0" applyFont="1" applyFill="1" applyAlignment="1">
      <alignment/>
    </xf>
    <xf numFmtId="3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5" fillId="0" borderId="10" xfId="55" applyFont="1" applyFill="1" applyBorder="1" applyAlignment="1">
      <alignment horizontal="center" vertical="center"/>
      <protection/>
    </xf>
    <xf numFmtId="3" fontId="5" fillId="0" borderId="10" xfId="57" applyNumberFormat="1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/>
    </xf>
    <xf numFmtId="0" fontId="5" fillId="33" borderId="10" xfId="55" applyFont="1" applyFill="1" applyBorder="1" applyAlignment="1">
      <alignment horizontal="center" vertical="center"/>
      <protection/>
    </xf>
    <xf numFmtId="3" fontId="5" fillId="33" borderId="10" xfId="57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56" applyNumberFormat="1" applyFont="1" applyFill="1" applyBorder="1" applyAlignment="1">
      <alignment horizontal="left" vertical="center" wrapText="1"/>
      <protection/>
    </xf>
    <xf numFmtId="172" fontId="5" fillId="0" borderId="10" xfId="40" applyNumberFormat="1" applyFont="1" applyFill="1" applyBorder="1" applyAlignment="1">
      <alignment horizontal="right"/>
    </xf>
    <xf numFmtId="3" fontId="5" fillId="0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%204.%20&#233;s%204.1.%20mell&#233;klet%20(int&#233;zm&#233;nyi%20kiad&#225;sok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%204.%20&#233;s%204.1.%20mell&#233;klet%20(int&#233;zm&#233;nyi%20kiad&#225;s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melléklet"/>
      <sheetName val="4. + létszámos"/>
      <sheetName val="4.1. melléklet"/>
      <sheetName val="Kül. 4. mell."/>
      <sheetName val="Kül. 4.+létszámos"/>
      <sheetName val="Kül. 4.1. mell."/>
    </sheetNames>
    <sheetDataSet>
      <sheetData sheetId="4">
        <row r="8">
          <cell r="S8">
            <v>405785541</v>
          </cell>
        </row>
        <row r="9">
          <cell r="S9">
            <v>162491559</v>
          </cell>
        </row>
        <row r="10">
          <cell r="S10">
            <v>158770163</v>
          </cell>
        </row>
        <row r="11">
          <cell r="S11">
            <v>128120353</v>
          </cell>
        </row>
        <row r="12">
          <cell r="S12">
            <v>135624080</v>
          </cell>
        </row>
        <row r="13">
          <cell r="S13">
            <v>133335636</v>
          </cell>
        </row>
        <row r="14">
          <cell r="S14">
            <v>197633194</v>
          </cell>
        </row>
        <row r="15">
          <cell r="S15">
            <v>120729172</v>
          </cell>
        </row>
        <row r="16">
          <cell r="S16">
            <v>185190055</v>
          </cell>
        </row>
        <row r="17">
          <cell r="S17">
            <v>101907018</v>
          </cell>
        </row>
        <row r="18">
          <cell r="S18">
            <v>142505367</v>
          </cell>
        </row>
        <row r="19">
          <cell r="S19">
            <v>131866402</v>
          </cell>
        </row>
        <row r="20">
          <cell r="S20">
            <v>131037259</v>
          </cell>
        </row>
        <row r="21">
          <cell r="S21">
            <v>158433269</v>
          </cell>
        </row>
        <row r="22">
          <cell r="S22">
            <v>83023842</v>
          </cell>
        </row>
        <row r="23">
          <cell r="S23">
            <v>146010684</v>
          </cell>
        </row>
        <row r="24">
          <cell r="S24">
            <v>142976171</v>
          </cell>
        </row>
        <row r="25">
          <cell r="S25">
            <v>141109924</v>
          </cell>
        </row>
        <row r="26">
          <cell r="S26">
            <v>143110775</v>
          </cell>
        </row>
        <row r="27">
          <cell r="S27">
            <v>147450837</v>
          </cell>
        </row>
        <row r="28">
          <cell r="S28">
            <v>164691946</v>
          </cell>
        </row>
        <row r="29">
          <cell r="S29">
            <v>132157651</v>
          </cell>
        </row>
        <row r="30">
          <cell r="S30">
            <v>123732522</v>
          </cell>
        </row>
        <row r="31">
          <cell r="S31">
            <v>92696325</v>
          </cell>
        </row>
        <row r="32">
          <cell r="S32">
            <v>122866619</v>
          </cell>
        </row>
        <row r="33">
          <cell r="S33">
            <v>126506995</v>
          </cell>
        </row>
        <row r="34">
          <cell r="S34">
            <v>133510317</v>
          </cell>
        </row>
        <row r="35">
          <cell r="S35">
            <v>94058876</v>
          </cell>
        </row>
        <row r="36">
          <cell r="S36">
            <v>116888192</v>
          </cell>
        </row>
        <row r="37">
          <cell r="S37">
            <v>137451767</v>
          </cell>
        </row>
        <row r="38">
          <cell r="S38">
            <v>111564456</v>
          </cell>
        </row>
        <row r="39">
          <cell r="S39">
            <v>76624637</v>
          </cell>
        </row>
        <row r="40">
          <cell r="S40">
            <v>118088111</v>
          </cell>
        </row>
        <row r="42">
          <cell r="S42">
            <v>830000000</v>
          </cell>
        </row>
        <row r="43">
          <cell r="S43">
            <v>539355586</v>
          </cell>
        </row>
        <row r="44">
          <cell r="S44">
            <v>290644414</v>
          </cell>
        </row>
        <row r="45">
          <cell r="S45">
            <v>487080358</v>
          </cell>
        </row>
        <row r="46">
          <cell r="S46">
            <v>318637583</v>
          </cell>
        </row>
        <row r="47">
          <cell r="S47">
            <v>1337748583</v>
          </cell>
        </row>
        <row r="48">
          <cell r="S48">
            <v>270473196</v>
          </cell>
        </row>
        <row r="49">
          <cell r="S49">
            <v>1641183256</v>
          </cell>
        </row>
        <row r="50">
          <cell r="S50">
            <v>1236967444</v>
          </cell>
        </row>
        <row r="51">
          <cell r="S51">
            <v>4461447781</v>
          </cell>
        </row>
        <row r="52">
          <cell r="S52">
            <v>1384499705</v>
          </cell>
        </row>
        <row r="53">
          <cell r="S53">
            <v>1280788032</v>
          </cell>
        </row>
        <row r="54">
          <cell r="S54">
            <v>124707060</v>
          </cell>
        </row>
        <row r="55">
          <cell r="S55">
            <v>525645071</v>
          </cell>
        </row>
        <row r="57">
          <cell r="S57">
            <v>4069674446</v>
          </cell>
        </row>
        <row r="59">
          <cell r="S59">
            <v>18732197874</v>
          </cell>
        </row>
        <row r="60">
          <cell r="S60">
            <v>2336175445</v>
          </cell>
        </row>
        <row r="61">
          <cell r="S61">
            <v>1548428911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melléklet"/>
      <sheetName val="4.1. melléklet"/>
    </sheetNames>
    <sheetDataSet>
      <sheetData sheetId="0">
        <row r="9">
          <cell r="S9">
            <v>405785541</v>
          </cell>
        </row>
        <row r="10">
          <cell r="S10">
            <v>162491559</v>
          </cell>
        </row>
        <row r="11">
          <cell r="S11">
            <v>158770163</v>
          </cell>
        </row>
        <row r="12">
          <cell r="S12">
            <v>128120353</v>
          </cell>
        </row>
        <row r="13">
          <cell r="S13">
            <v>135624080</v>
          </cell>
        </row>
        <row r="14">
          <cell r="S14">
            <v>133335636</v>
          </cell>
        </row>
        <row r="15">
          <cell r="S15">
            <v>197633194</v>
          </cell>
        </row>
        <row r="16">
          <cell r="S16">
            <v>120729172</v>
          </cell>
        </row>
        <row r="17">
          <cell r="S17">
            <v>185190055</v>
          </cell>
        </row>
        <row r="18">
          <cell r="S18">
            <v>101907018</v>
          </cell>
        </row>
        <row r="19">
          <cell r="S19">
            <v>142505367</v>
          </cell>
        </row>
        <row r="20">
          <cell r="S20">
            <v>131866402</v>
          </cell>
        </row>
        <row r="21">
          <cell r="S21">
            <v>131037259</v>
          </cell>
        </row>
        <row r="22">
          <cell r="S22">
            <v>158433269</v>
          </cell>
        </row>
        <row r="23">
          <cell r="S23">
            <v>83023842</v>
          </cell>
        </row>
        <row r="24">
          <cell r="S24">
            <v>146010684</v>
          </cell>
        </row>
        <row r="25">
          <cell r="S25">
            <v>142976171</v>
          </cell>
        </row>
        <row r="26">
          <cell r="S26">
            <v>141109924</v>
          </cell>
        </row>
        <row r="27">
          <cell r="S27">
            <v>143110775</v>
          </cell>
        </row>
        <row r="28">
          <cell r="S28">
            <v>147450837</v>
          </cell>
        </row>
        <row r="29">
          <cell r="S29">
            <v>164691946</v>
          </cell>
        </row>
        <row r="30">
          <cell r="S30">
            <v>132157651</v>
          </cell>
        </row>
        <row r="31">
          <cell r="S31">
            <v>123732522</v>
          </cell>
        </row>
        <row r="32">
          <cell r="S32">
            <v>92696325</v>
          </cell>
        </row>
        <row r="33">
          <cell r="S33">
            <v>122866619</v>
          </cell>
        </row>
        <row r="34">
          <cell r="S34">
            <v>126506995</v>
          </cell>
        </row>
        <row r="35">
          <cell r="S35">
            <v>133510317</v>
          </cell>
        </row>
        <row r="36">
          <cell r="S36">
            <v>94058876</v>
          </cell>
        </row>
        <row r="37">
          <cell r="S37">
            <v>116888192</v>
          </cell>
        </row>
        <row r="38">
          <cell r="S38">
            <v>137451767</v>
          </cell>
        </row>
        <row r="39">
          <cell r="S39">
            <v>111564456</v>
          </cell>
        </row>
        <row r="40">
          <cell r="S40">
            <v>76624637</v>
          </cell>
        </row>
        <row r="41">
          <cell r="S41">
            <v>118088111</v>
          </cell>
        </row>
        <row r="44">
          <cell r="S44">
            <v>539355586</v>
          </cell>
        </row>
        <row r="45">
          <cell r="S45">
            <v>290644414</v>
          </cell>
        </row>
        <row r="46">
          <cell r="S46">
            <v>487080358</v>
          </cell>
        </row>
        <row r="47">
          <cell r="S47">
            <v>318637583</v>
          </cell>
        </row>
        <row r="48">
          <cell r="S48">
            <v>1337748583</v>
          </cell>
        </row>
        <row r="49">
          <cell r="S49">
            <v>270473196</v>
          </cell>
        </row>
        <row r="50">
          <cell r="S50">
            <v>1641183256</v>
          </cell>
        </row>
        <row r="51">
          <cell r="S51">
            <v>1236967444</v>
          </cell>
        </row>
        <row r="52">
          <cell r="S52">
            <v>4461447781</v>
          </cell>
        </row>
        <row r="53">
          <cell r="S53">
            <v>1384499705</v>
          </cell>
        </row>
        <row r="54">
          <cell r="S54">
            <v>1280788032</v>
          </cell>
        </row>
        <row r="55">
          <cell r="S55">
            <v>124707060</v>
          </cell>
        </row>
        <row r="56">
          <cell r="S56">
            <v>525645071</v>
          </cell>
        </row>
        <row r="58">
          <cell r="S58">
            <v>4069674446</v>
          </cell>
        </row>
        <row r="61">
          <cell r="S61">
            <v>2336175445</v>
          </cell>
        </row>
        <row r="62">
          <cell r="S62">
            <v>1548428911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view="pageBreakPreview" zoomScale="110" zoomScaleNormal="110" zoomScaleSheetLayoutView="110" zoomScalePageLayoutView="0" workbookViewId="0" topLeftCell="A1">
      <pane xSplit="3" topLeftCell="D1" activePane="topRight" state="frozen"/>
      <selection pane="topLeft" activeCell="A4" sqref="A4"/>
      <selection pane="topRight" activeCell="A3" sqref="A3:U4"/>
    </sheetView>
  </sheetViews>
  <sheetFormatPr defaultColWidth="9.140625" defaultRowHeight="15"/>
  <cols>
    <col min="1" max="2" width="6.421875" style="6" customWidth="1"/>
    <col min="3" max="3" width="46.00390625" style="6" customWidth="1"/>
    <col min="4" max="6" width="18.140625" style="6" customWidth="1"/>
    <col min="7" max="7" width="14.8515625" style="6" customWidth="1"/>
    <col min="8" max="8" width="18.140625" style="6" customWidth="1"/>
    <col min="9" max="11" width="20.7109375" style="6" customWidth="1"/>
    <col min="12" max="12" width="21.7109375" style="6" bestFit="1" customWidth="1"/>
    <col min="13" max="15" width="18.140625" style="6" customWidth="1"/>
    <col min="16" max="16" width="14.8515625" style="6" customWidth="1"/>
    <col min="17" max="17" width="18.140625" style="6" customWidth="1"/>
    <col min="18" max="20" width="20.7109375" style="6" customWidth="1"/>
    <col min="21" max="21" width="21.7109375" style="6" bestFit="1" customWidth="1"/>
    <col min="22" max="16384" width="9.140625" style="6" customWidth="1"/>
  </cols>
  <sheetData>
    <row r="1" spans="1:21" ht="15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4.25">
      <c r="A2" s="45" t="s">
        <v>132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" customHeight="1">
      <c r="A3" s="39" t="s">
        <v>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8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">
      <c r="A5" s="44" t="s">
        <v>95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" customHeight="1">
      <c r="A6" s="7" t="s">
        <v>96</v>
      </c>
      <c r="B6" s="7" t="s">
        <v>97</v>
      </c>
      <c r="C6" s="7" t="s">
        <v>98</v>
      </c>
      <c r="D6" s="7" t="s">
        <v>99</v>
      </c>
      <c r="E6" s="7" t="s">
        <v>100</v>
      </c>
      <c r="F6" s="7" t="s">
        <v>101</v>
      </c>
      <c r="G6" s="7" t="s">
        <v>102</v>
      </c>
      <c r="H6" s="7" t="s">
        <v>103</v>
      </c>
      <c r="I6" s="7" t="s">
        <v>104</v>
      </c>
      <c r="J6" s="7" t="s">
        <v>123</v>
      </c>
      <c r="K6" s="7" t="s">
        <v>129</v>
      </c>
      <c r="L6" s="7" t="s">
        <v>124</v>
      </c>
      <c r="M6" s="7" t="s">
        <v>99</v>
      </c>
      <c r="N6" s="7" t="s">
        <v>100</v>
      </c>
      <c r="O6" s="7" t="s">
        <v>101</v>
      </c>
      <c r="P6" s="7" t="s">
        <v>102</v>
      </c>
      <c r="Q6" s="7" t="s">
        <v>103</v>
      </c>
      <c r="R6" s="7" t="s">
        <v>104</v>
      </c>
      <c r="S6" s="7" t="s">
        <v>123</v>
      </c>
      <c r="T6" s="7" t="s">
        <v>129</v>
      </c>
      <c r="U6" s="7" t="s">
        <v>124</v>
      </c>
    </row>
    <row r="7" spans="1:21" s="8" customFormat="1" ht="15" customHeight="1">
      <c r="A7" s="46" t="s">
        <v>105</v>
      </c>
      <c r="B7" s="46" t="s">
        <v>106</v>
      </c>
      <c r="C7" s="46" t="s">
        <v>107</v>
      </c>
      <c r="D7" s="48" t="s">
        <v>122</v>
      </c>
      <c r="E7" s="49"/>
      <c r="F7" s="49"/>
      <c r="G7" s="49"/>
      <c r="H7" s="49"/>
      <c r="I7" s="49"/>
      <c r="J7" s="49"/>
      <c r="K7" s="49"/>
      <c r="L7" s="50"/>
      <c r="M7" s="48" t="s">
        <v>131</v>
      </c>
      <c r="N7" s="49"/>
      <c r="O7" s="49"/>
      <c r="P7" s="49"/>
      <c r="Q7" s="49"/>
      <c r="R7" s="49"/>
      <c r="S7" s="49"/>
      <c r="T7" s="49"/>
      <c r="U7" s="50"/>
    </row>
    <row r="8" spans="1:21" s="8" customFormat="1" ht="15" customHeight="1">
      <c r="A8" s="47"/>
      <c r="B8" s="47"/>
      <c r="C8" s="47"/>
      <c r="D8" s="40" t="s">
        <v>111</v>
      </c>
      <c r="E8" s="40" t="s">
        <v>112</v>
      </c>
      <c r="F8" s="40" t="s">
        <v>113</v>
      </c>
      <c r="G8" s="40" t="s">
        <v>114</v>
      </c>
      <c r="H8" s="41" t="s">
        <v>130</v>
      </c>
      <c r="I8" s="40" t="s">
        <v>115</v>
      </c>
      <c r="J8" s="43" t="s">
        <v>128</v>
      </c>
      <c r="K8" s="43"/>
      <c r="L8" s="43"/>
      <c r="M8" s="40" t="s">
        <v>111</v>
      </c>
      <c r="N8" s="40" t="s">
        <v>112</v>
      </c>
      <c r="O8" s="40" t="s">
        <v>113</v>
      </c>
      <c r="P8" s="40" t="s">
        <v>114</v>
      </c>
      <c r="Q8" s="41" t="s">
        <v>130</v>
      </c>
      <c r="R8" s="40" t="s">
        <v>115</v>
      </c>
      <c r="S8" s="43" t="s">
        <v>128</v>
      </c>
      <c r="T8" s="43"/>
      <c r="U8" s="43"/>
    </row>
    <row r="9" spans="1:21" ht="68.25" customHeight="1">
      <c r="A9" s="47"/>
      <c r="B9" s="47"/>
      <c r="C9" s="47"/>
      <c r="D9" s="40"/>
      <c r="E9" s="40"/>
      <c r="F9" s="40"/>
      <c r="G9" s="40"/>
      <c r="H9" s="42"/>
      <c r="I9" s="40"/>
      <c r="J9" s="37" t="s">
        <v>125</v>
      </c>
      <c r="K9" s="37" t="s">
        <v>126</v>
      </c>
      <c r="L9" s="37" t="s">
        <v>127</v>
      </c>
      <c r="M9" s="40"/>
      <c r="N9" s="40"/>
      <c r="O9" s="40"/>
      <c r="P9" s="40"/>
      <c r="Q9" s="42"/>
      <c r="R9" s="40"/>
      <c r="S9" s="37" t="s">
        <v>125</v>
      </c>
      <c r="T9" s="37" t="s">
        <v>126</v>
      </c>
      <c r="U9" s="37" t="s">
        <v>127</v>
      </c>
    </row>
    <row r="10" spans="1:21" ht="15" customHeight="1">
      <c r="A10" s="15" t="s">
        <v>0</v>
      </c>
      <c r="B10" s="15"/>
      <c r="C10" s="16" t="s">
        <v>1</v>
      </c>
      <c r="D10" s="1">
        <f>'[1]Kül. 4.+létszámos'!S8</f>
        <v>405785541</v>
      </c>
      <c r="E10" s="1">
        <v>0</v>
      </c>
      <c r="F10" s="1">
        <v>0</v>
      </c>
      <c r="G10" s="1">
        <v>0</v>
      </c>
      <c r="H10" s="1">
        <v>0</v>
      </c>
      <c r="I10" s="17">
        <f>SUM(E10:H10)</f>
        <v>0</v>
      </c>
      <c r="J10" s="17">
        <v>0</v>
      </c>
      <c r="K10" s="17">
        <f>D10-I10</f>
        <v>405785541</v>
      </c>
      <c r="L10" s="1">
        <f>SUM(J10:K10)</f>
        <v>405785541</v>
      </c>
      <c r="M10" s="1">
        <f>'[2]4.melléklet'!S9</f>
        <v>405785541</v>
      </c>
      <c r="N10" s="1">
        <v>0</v>
      </c>
      <c r="O10" s="1">
        <v>0</v>
      </c>
      <c r="P10" s="1">
        <v>0</v>
      </c>
      <c r="Q10" s="1">
        <v>0</v>
      </c>
      <c r="R10" s="17">
        <f>SUM(N10:Q10)</f>
        <v>0</v>
      </c>
      <c r="S10" s="17">
        <v>0</v>
      </c>
      <c r="T10" s="17">
        <f>M10-R10</f>
        <v>405785541</v>
      </c>
      <c r="U10" s="1">
        <f>SUM(S10:T10)</f>
        <v>405785541</v>
      </c>
    </row>
    <row r="11" spans="1:21" ht="15" customHeight="1">
      <c r="A11" s="15" t="s">
        <v>2</v>
      </c>
      <c r="B11" s="15"/>
      <c r="C11" s="16" t="s">
        <v>3</v>
      </c>
      <c r="D11" s="1">
        <f>'[1]Kül. 4.+létszámos'!S9</f>
        <v>162491559</v>
      </c>
      <c r="E11" s="1">
        <v>0</v>
      </c>
      <c r="F11" s="1">
        <v>11529407</v>
      </c>
      <c r="G11" s="1">
        <v>0</v>
      </c>
      <c r="H11" s="1">
        <v>0</v>
      </c>
      <c r="I11" s="17">
        <f aca="true" t="shared" si="0" ref="I11:I59">SUM(E11:H11)</f>
        <v>11529407</v>
      </c>
      <c r="J11" s="17">
        <v>0</v>
      </c>
      <c r="K11" s="17">
        <f aca="true" t="shared" si="1" ref="K11:K59">D11-I11</f>
        <v>150962152</v>
      </c>
      <c r="L11" s="1">
        <f aca="true" t="shared" si="2" ref="L11:L59">SUM(J11:K11)</f>
        <v>150962152</v>
      </c>
      <c r="M11" s="1">
        <f>'[2]4.melléklet'!S10</f>
        <v>162491559</v>
      </c>
      <c r="N11" s="1">
        <v>0</v>
      </c>
      <c r="O11" s="1">
        <v>11529407</v>
      </c>
      <c r="P11" s="1">
        <v>0</v>
      </c>
      <c r="Q11" s="1">
        <v>0</v>
      </c>
      <c r="R11" s="17">
        <f aca="true" t="shared" si="3" ref="R11:R42">SUM(N11:Q11)</f>
        <v>11529407</v>
      </c>
      <c r="S11" s="17">
        <v>0</v>
      </c>
      <c r="T11" s="17">
        <f aca="true" t="shared" si="4" ref="T11:T42">M11-R11</f>
        <v>150962152</v>
      </c>
      <c r="U11" s="1">
        <f aca="true" t="shared" si="5" ref="U11:U42">SUM(S11:T11)</f>
        <v>150962152</v>
      </c>
    </row>
    <row r="12" spans="1:21" ht="15" customHeight="1">
      <c r="A12" s="15" t="s">
        <v>4</v>
      </c>
      <c r="B12" s="15"/>
      <c r="C12" s="16" t="s">
        <v>5</v>
      </c>
      <c r="D12" s="1">
        <f>'[1]Kül. 4.+létszámos'!S10</f>
        <v>158770163</v>
      </c>
      <c r="E12" s="1">
        <v>0</v>
      </c>
      <c r="F12" s="1">
        <v>75000</v>
      </c>
      <c r="G12" s="1">
        <v>0</v>
      </c>
      <c r="H12" s="1">
        <v>0</v>
      </c>
      <c r="I12" s="17">
        <f t="shared" si="0"/>
        <v>75000</v>
      </c>
      <c r="J12" s="17">
        <v>0</v>
      </c>
      <c r="K12" s="17">
        <f t="shared" si="1"/>
        <v>158695163</v>
      </c>
      <c r="L12" s="1">
        <f t="shared" si="2"/>
        <v>158695163</v>
      </c>
      <c r="M12" s="1">
        <f>'[2]4.melléklet'!S11</f>
        <v>158770163</v>
      </c>
      <c r="N12" s="1">
        <v>0</v>
      </c>
      <c r="O12" s="1">
        <v>75000</v>
      </c>
      <c r="P12" s="1">
        <v>0</v>
      </c>
      <c r="Q12" s="1">
        <v>0</v>
      </c>
      <c r="R12" s="17">
        <f t="shared" si="3"/>
        <v>75000</v>
      </c>
      <c r="S12" s="17">
        <v>0</v>
      </c>
      <c r="T12" s="17">
        <f t="shared" si="4"/>
        <v>158695163</v>
      </c>
      <c r="U12" s="1">
        <f t="shared" si="5"/>
        <v>158695163</v>
      </c>
    </row>
    <row r="13" spans="1:21" ht="15" customHeight="1">
      <c r="A13" s="15" t="s">
        <v>6</v>
      </c>
      <c r="B13" s="15"/>
      <c r="C13" s="16" t="s">
        <v>7</v>
      </c>
      <c r="D13" s="1">
        <f>'[1]Kül. 4.+létszámos'!S11</f>
        <v>128120353</v>
      </c>
      <c r="E13" s="1">
        <v>0</v>
      </c>
      <c r="F13" s="1">
        <v>28000</v>
      </c>
      <c r="G13" s="1">
        <v>0</v>
      </c>
      <c r="H13" s="1">
        <v>0</v>
      </c>
      <c r="I13" s="17">
        <f t="shared" si="0"/>
        <v>28000</v>
      </c>
      <c r="J13" s="17">
        <v>0</v>
      </c>
      <c r="K13" s="17">
        <f t="shared" si="1"/>
        <v>128092353</v>
      </c>
      <c r="L13" s="1">
        <f t="shared" si="2"/>
        <v>128092353</v>
      </c>
      <c r="M13" s="1">
        <f>'[2]4.melléklet'!S12</f>
        <v>128120353</v>
      </c>
      <c r="N13" s="1">
        <v>0</v>
      </c>
      <c r="O13" s="1">
        <v>28000</v>
      </c>
      <c r="P13" s="1">
        <v>0</v>
      </c>
      <c r="Q13" s="1">
        <v>0</v>
      </c>
      <c r="R13" s="17">
        <f t="shared" si="3"/>
        <v>28000</v>
      </c>
      <c r="S13" s="17">
        <v>0</v>
      </c>
      <c r="T13" s="17">
        <f t="shared" si="4"/>
        <v>128092353</v>
      </c>
      <c r="U13" s="1">
        <f t="shared" si="5"/>
        <v>128092353</v>
      </c>
    </row>
    <row r="14" spans="1:21" ht="14.25">
      <c r="A14" s="15" t="s">
        <v>8</v>
      </c>
      <c r="B14" s="15"/>
      <c r="C14" s="16" t="s">
        <v>9</v>
      </c>
      <c r="D14" s="1">
        <f>'[1]Kül. 4.+létszámos'!S12</f>
        <v>135624080</v>
      </c>
      <c r="E14" s="1">
        <v>0</v>
      </c>
      <c r="F14" s="1">
        <v>96000</v>
      </c>
      <c r="G14" s="1">
        <v>0</v>
      </c>
      <c r="H14" s="1">
        <v>0</v>
      </c>
      <c r="I14" s="17">
        <f t="shared" si="0"/>
        <v>96000</v>
      </c>
      <c r="J14" s="17">
        <v>0</v>
      </c>
      <c r="K14" s="17">
        <f t="shared" si="1"/>
        <v>135528080</v>
      </c>
      <c r="L14" s="1">
        <f t="shared" si="2"/>
        <v>135528080</v>
      </c>
      <c r="M14" s="1">
        <f>'[2]4.melléklet'!S13</f>
        <v>135624080</v>
      </c>
      <c r="N14" s="1">
        <v>0</v>
      </c>
      <c r="O14" s="1">
        <v>96000</v>
      </c>
      <c r="P14" s="1">
        <v>0</v>
      </c>
      <c r="Q14" s="1">
        <v>0</v>
      </c>
      <c r="R14" s="17">
        <f t="shared" si="3"/>
        <v>96000</v>
      </c>
      <c r="S14" s="17">
        <v>0</v>
      </c>
      <c r="T14" s="17">
        <f t="shared" si="4"/>
        <v>135528080</v>
      </c>
      <c r="U14" s="1">
        <f t="shared" si="5"/>
        <v>135528080</v>
      </c>
    </row>
    <row r="15" spans="1:21" ht="14.25">
      <c r="A15" s="15" t="s">
        <v>10</v>
      </c>
      <c r="B15" s="15"/>
      <c r="C15" s="16" t="s">
        <v>11</v>
      </c>
      <c r="D15" s="1">
        <f>'[1]Kül. 4.+létszámos'!S13</f>
        <v>133335636</v>
      </c>
      <c r="E15" s="1">
        <v>0</v>
      </c>
      <c r="F15" s="1">
        <v>0</v>
      </c>
      <c r="G15" s="1">
        <v>0</v>
      </c>
      <c r="H15" s="1">
        <v>0</v>
      </c>
      <c r="I15" s="17">
        <f t="shared" si="0"/>
        <v>0</v>
      </c>
      <c r="J15" s="17">
        <v>0</v>
      </c>
      <c r="K15" s="17">
        <f t="shared" si="1"/>
        <v>133335636</v>
      </c>
      <c r="L15" s="1">
        <f t="shared" si="2"/>
        <v>133335636</v>
      </c>
      <c r="M15" s="1">
        <f>'[2]4.melléklet'!S14</f>
        <v>133335636</v>
      </c>
      <c r="N15" s="1">
        <v>0</v>
      </c>
      <c r="O15" s="1">
        <v>0</v>
      </c>
      <c r="P15" s="1">
        <v>0</v>
      </c>
      <c r="Q15" s="1">
        <v>0</v>
      </c>
      <c r="R15" s="17">
        <f t="shared" si="3"/>
        <v>0</v>
      </c>
      <c r="S15" s="17">
        <v>0</v>
      </c>
      <c r="T15" s="17">
        <f t="shared" si="4"/>
        <v>133335636</v>
      </c>
      <c r="U15" s="1">
        <f t="shared" si="5"/>
        <v>133335636</v>
      </c>
    </row>
    <row r="16" spans="1:21" ht="14.25">
      <c r="A16" s="15" t="s">
        <v>12</v>
      </c>
      <c r="B16" s="15"/>
      <c r="C16" s="16" t="s">
        <v>13</v>
      </c>
      <c r="D16" s="1">
        <f>'[1]Kül. 4.+létszámos'!S14</f>
        <v>197633194</v>
      </c>
      <c r="E16" s="1">
        <v>0</v>
      </c>
      <c r="F16" s="1">
        <v>0</v>
      </c>
      <c r="G16" s="1">
        <v>0</v>
      </c>
      <c r="H16" s="1">
        <v>0</v>
      </c>
      <c r="I16" s="17">
        <f t="shared" si="0"/>
        <v>0</v>
      </c>
      <c r="J16" s="17">
        <v>0</v>
      </c>
      <c r="K16" s="17">
        <f t="shared" si="1"/>
        <v>197633194</v>
      </c>
      <c r="L16" s="1">
        <f t="shared" si="2"/>
        <v>197633194</v>
      </c>
      <c r="M16" s="1">
        <f>'[2]4.melléklet'!S15</f>
        <v>197633194</v>
      </c>
      <c r="N16" s="1">
        <v>0</v>
      </c>
      <c r="O16" s="1">
        <v>0</v>
      </c>
      <c r="P16" s="1">
        <v>0</v>
      </c>
      <c r="Q16" s="1">
        <v>0</v>
      </c>
      <c r="R16" s="17">
        <f t="shared" si="3"/>
        <v>0</v>
      </c>
      <c r="S16" s="17">
        <v>0</v>
      </c>
      <c r="T16" s="17">
        <f t="shared" si="4"/>
        <v>197633194</v>
      </c>
      <c r="U16" s="1">
        <f t="shared" si="5"/>
        <v>197633194</v>
      </c>
    </row>
    <row r="17" spans="1:21" ht="14.25">
      <c r="A17" s="15" t="s">
        <v>14</v>
      </c>
      <c r="B17" s="15"/>
      <c r="C17" s="16" t="s">
        <v>15</v>
      </c>
      <c r="D17" s="1">
        <f>'[1]Kül. 4.+létszámos'!S15</f>
        <v>120729172</v>
      </c>
      <c r="E17" s="1">
        <v>0</v>
      </c>
      <c r="F17" s="1">
        <v>0</v>
      </c>
      <c r="G17" s="1">
        <v>0</v>
      </c>
      <c r="H17" s="1">
        <v>0</v>
      </c>
      <c r="I17" s="17">
        <f t="shared" si="0"/>
        <v>0</v>
      </c>
      <c r="J17" s="17">
        <v>0</v>
      </c>
      <c r="K17" s="17">
        <f t="shared" si="1"/>
        <v>120729172</v>
      </c>
      <c r="L17" s="1">
        <f t="shared" si="2"/>
        <v>120729172</v>
      </c>
      <c r="M17" s="1">
        <f>'[2]4.melléklet'!S16</f>
        <v>120729172</v>
      </c>
      <c r="N17" s="1">
        <v>0</v>
      </c>
      <c r="O17" s="1">
        <v>0</v>
      </c>
      <c r="P17" s="1">
        <v>0</v>
      </c>
      <c r="Q17" s="1">
        <v>0</v>
      </c>
      <c r="R17" s="17">
        <f t="shared" si="3"/>
        <v>0</v>
      </c>
      <c r="S17" s="17">
        <v>0</v>
      </c>
      <c r="T17" s="17">
        <f t="shared" si="4"/>
        <v>120729172</v>
      </c>
      <c r="U17" s="1">
        <f t="shared" si="5"/>
        <v>120729172</v>
      </c>
    </row>
    <row r="18" spans="1:21" ht="14.25">
      <c r="A18" s="15" t="s">
        <v>16</v>
      </c>
      <c r="B18" s="15"/>
      <c r="C18" s="16" t="s">
        <v>17</v>
      </c>
      <c r="D18" s="1">
        <f>'[1]Kül. 4.+létszámos'!S16</f>
        <v>185190055</v>
      </c>
      <c r="E18" s="1">
        <v>0</v>
      </c>
      <c r="F18" s="1">
        <v>0</v>
      </c>
      <c r="G18" s="1">
        <v>0</v>
      </c>
      <c r="H18" s="1">
        <v>0</v>
      </c>
      <c r="I18" s="17">
        <f t="shared" si="0"/>
        <v>0</v>
      </c>
      <c r="J18" s="17">
        <v>0</v>
      </c>
      <c r="K18" s="17">
        <f t="shared" si="1"/>
        <v>185190055</v>
      </c>
      <c r="L18" s="1">
        <f t="shared" si="2"/>
        <v>185190055</v>
      </c>
      <c r="M18" s="1">
        <f>'[2]4.melléklet'!S17</f>
        <v>185190055</v>
      </c>
      <c r="N18" s="1">
        <v>0</v>
      </c>
      <c r="O18" s="1">
        <v>0</v>
      </c>
      <c r="P18" s="1">
        <v>0</v>
      </c>
      <c r="Q18" s="1">
        <v>0</v>
      </c>
      <c r="R18" s="17">
        <f t="shared" si="3"/>
        <v>0</v>
      </c>
      <c r="S18" s="17">
        <v>0</v>
      </c>
      <c r="T18" s="17">
        <f t="shared" si="4"/>
        <v>185190055</v>
      </c>
      <c r="U18" s="1">
        <f t="shared" si="5"/>
        <v>185190055</v>
      </c>
    </row>
    <row r="19" spans="1:21" ht="14.25">
      <c r="A19" s="15" t="s">
        <v>18</v>
      </c>
      <c r="B19" s="15"/>
      <c r="C19" s="16" t="s">
        <v>19</v>
      </c>
      <c r="D19" s="1">
        <f>'[1]Kül. 4.+létszámos'!S17</f>
        <v>101907018</v>
      </c>
      <c r="E19" s="1">
        <v>0</v>
      </c>
      <c r="F19" s="1">
        <v>0</v>
      </c>
      <c r="G19" s="1">
        <v>0</v>
      </c>
      <c r="H19" s="1">
        <v>0</v>
      </c>
      <c r="I19" s="17">
        <f t="shared" si="0"/>
        <v>0</v>
      </c>
      <c r="J19" s="17">
        <v>0</v>
      </c>
      <c r="K19" s="17">
        <f t="shared" si="1"/>
        <v>101907018</v>
      </c>
      <c r="L19" s="1">
        <f t="shared" si="2"/>
        <v>101907018</v>
      </c>
      <c r="M19" s="1">
        <f>'[2]4.melléklet'!S18</f>
        <v>101907018</v>
      </c>
      <c r="N19" s="1">
        <v>0</v>
      </c>
      <c r="O19" s="1">
        <v>0</v>
      </c>
      <c r="P19" s="1">
        <v>0</v>
      </c>
      <c r="Q19" s="1">
        <v>0</v>
      </c>
      <c r="R19" s="17">
        <f t="shared" si="3"/>
        <v>0</v>
      </c>
      <c r="S19" s="17">
        <v>0</v>
      </c>
      <c r="T19" s="17">
        <f t="shared" si="4"/>
        <v>101907018</v>
      </c>
      <c r="U19" s="1">
        <f t="shared" si="5"/>
        <v>101907018</v>
      </c>
    </row>
    <row r="20" spans="1:21" ht="14.25">
      <c r="A20" s="15" t="s">
        <v>20</v>
      </c>
      <c r="B20" s="15"/>
      <c r="C20" s="16" t="s">
        <v>21</v>
      </c>
      <c r="D20" s="1">
        <f>'[1]Kül. 4.+létszámos'!S18</f>
        <v>142505367</v>
      </c>
      <c r="E20" s="1">
        <v>0</v>
      </c>
      <c r="F20" s="1">
        <v>0</v>
      </c>
      <c r="G20" s="1">
        <v>0</v>
      </c>
      <c r="H20" s="1">
        <v>0</v>
      </c>
      <c r="I20" s="17">
        <f t="shared" si="0"/>
        <v>0</v>
      </c>
      <c r="J20" s="17">
        <v>0</v>
      </c>
      <c r="K20" s="17">
        <f t="shared" si="1"/>
        <v>142505367</v>
      </c>
      <c r="L20" s="1">
        <f t="shared" si="2"/>
        <v>142505367</v>
      </c>
      <c r="M20" s="1">
        <f>'[2]4.melléklet'!S19</f>
        <v>142505367</v>
      </c>
      <c r="N20" s="1">
        <v>0</v>
      </c>
      <c r="O20" s="1">
        <v>0</v>
      </c>
      <c r="P20" s="1">
        <v>0</v>
      </c>
      <c r="Q20" s="1">
        <v>0</v>
      </c>
      <c r="R20" s="17">
        <f t="shared" si="3"/>
        <v>0</v>
      </c>
      <c r="S20" s="17">
        <v>0</v>
      </c>
      <c r="T20" s="17">
        <f t="shared" si="4"/>
        <v>142505367</v>
      </c>
      <c r="U20" s="1">
        <f t="shared" si="5"/>
        <v>142505367</v>
      </c>
    </row>
    <row r="21" spans="1:21" ht="14.25">
      <c r="A21" s="15" t="s">
        <v>22</v>
      </c>
      <c r="B21" s="15"/>
      <c r="C21" s="16" t="s">
        <v>23</v>
      </c>
      <c r="D21" s="1">
        <f>'[1]Kül. 4.+létszámos'!S19</f>
        <v>131866402</v>
      </c>
      <c r="E21" s="1">
        <v>0</v>
      </c>
      <c r="F21" s="1">
        <v>0</v>
      </c>
      <c r="G21" s="1">
        <v>0</v>
      </c>
      <c r="H21" s="1">
        <v>0</v>
      </c>
      <c r="I21" s="17">
        <f t="shared" si="0"/>
        <v>0</v>
      </c>
      <c r="J21" s="17">
        <v>0</v>
      </c>
      <c r="K21" s="17">
        <f t="shared" si="1"/>
        <v>131866402</v>
      </c>
      <c r="L21" s="1">
        <f t="shared" si="2"/>
        <v>131866402</v>
      </c>
      <c r="M21" s="1">
        <f>'[2]4.melléklet'!S20</f>
        <v>131866402</v>
      </c>
      <c r="N21" s="1">
        <v>0</v>
      </c>
      <c r="O21" s="1">
        <v>0</v>
      </c>
      <c r="P21" s="1">
        <v>0</v>
      </c>
      <c r="Q21" s="1">
        <v>0</v>
      </c>
      <c r="R21" s="17">
        <f t="shared" si="3"/>
        <v>0</v>
      </c>
      <c r="S21" s="17">
        <v>0</v>
      </c>
      <c r="T21" s="17">
        <f t="shared" si="4"/>
        <v>131866402</v>
      </c>
      <c r="U21" s="1">
        <f t="shared" si="5"/>
        <v>131866402</v>
      </c>
    </row>
    <row r="22" spans="1:21" ht="14.25">
      <c r="A22" s="15" t="s">
        <v>24</v>
      </c>
      <c r="B22" s="15"/>
      <c r="C22" s="16" t="s">
        <v>25</v>
      </c>
      <c r="D22" s="1">
        <f>'[1]Kül. 4.+létszámos'!S20</f>
        <v>131037259</v>
      </c>
      <c r="E22" s="1">
        <v>0</v>
      </c>
      <c r="F22" s="1">
        <v>2000</v>
      </c>
      <c r="G22" s="1">
        <v>0</v>
      </c>
      <c r="H22" s="1">
        <v>0</v>
      </c>
      <c r="I22" s="17">
        <f t="shared" si="0"/>
        <v>2000</v>
      </c>
      <c r="J22" s="17">
        <v>0</v>
      </c>
      <c r="K22" s="17">
        <f t="shared" si="1"/>
        <v>131035259</v>
      </c>
      <c r="L22" s="1">
        <f t="shared" si="2"/>
        <v>131035259</v>
      </c>
      <c r="M22" s="1">
        <f>'[2]4.melléklet'!S21</f>
        <v>131037259</v>
      </c>
      <c r="N22" s="1">
        <v>0</v>
      </c>
      <c r="O22" s="1">
        <v>2000</v>
      </c>
      <c r="P22" s="1">
        <v>0</v>
      </c>
      <c r="Q22" s="1">
        <v>0</v>
      </c>
      <c r="R22" s="17">
        <f t="shared" si="3"/>
        <v>2000</v>
      </c>
      <c r="S22" s="17">
        <v>0</v>
      </c>
      <c r="T22" s="17">
        <f t="shared" si="4"/>
        <v>131035259</v>
      </c>
      <c r="U22" s="1">
        <f t="shared" si="5"/>
        <v>131035259</v>
      </c>
    </row>
    <row r="23" spans="1:21" ht="14.25">
      <c r="A23" s="15" t="s">
        <v>26</v>
      </c>
      <c r="B23" s="15"/>
      <c r="C23" s="16" t="s">
        <v>27</v>
      </c>
      <c r="D23" s="1">
        <f>'[1]Kül. 4.+létszámos'!S21</f>
        <v>158433269</v>
      </c>
      <c r="E23" s="1">
        <v>0</v>
      </c>
      <c r="F23" s="1">
        <v>0</v>
      </c>
      <c r="G23" s="1">
        <v>0</v>
      </c>
      <c r="H23" s="1">
        <v>0</v>
      </c>
      <c r="I23" s="17">
        <f t="shared" si="0"/>
        <v>0</v>
      </c>
      <c r="J23" s="17">
        <v>0</v>
      </c>
      <c r="K23" s="17">
        <f t="shared" si="1"/>
        <v>158433269</v>
      </c>
      <c r="L23" s="1">
        <f t="shared" si="2"/>
        <v>158433269</v>
      </c>
      <c r="M23" s="1">
        <f>'[2]4.melléklet'!S22</f>
        <v>158433269</v>
      </c>
      <c r="N23" s="1">
        <v>0</v>
      </c>
      <c r="O23" s="1">
        <v>0</v>
      </c>
      <c r="P23" s="1">
        <v>0</v>
      </c>
      <c r="Q23" s="1">
        <v>0</v>
      </c>
      <c r="R23" s="17">
        <f t="shared" si="3"/>
        <v>0</v>
      </c>
      <c r="S23" s="17">
        <v>0</v>
      </c>
      <c r="T23" s="17">
        <f t="shared" si="4"/>
        <v>158433269</v>
      </c>
      <c r="U23" s="1">
        <f t="shared" si="5"/>
        <v>158433269</v>
      </c>
    </row>
    <row r="24" spans="1:21" ht="14.25">
      <c r="A24" s="15" t="s">
        <v>28</v>
      </c>
      <c r="B24" s="15"/>
      <c r="C24" s="16" t="s">
        <v>29</v>
      </c>
      <c r="D24" s="1">
        <f>'[1]Kül. 4.+létszámos'!S22</f>
        <v>83023842</v>
      </c>
      <c r="E24" s="1">
        <v>0</v>
      </c>
      <c r="F24" s="1">
        <v>0</v>
      </c>
      <c r="G24" s="1">
        <v>0</v>
      </c>
      <c r="H24" s="1">
        <v>0</v>
      </c>
      <c r="I24" s="17">
        <f t="shared" si="0"/>
        <v>0</v>
      </c>
      <c r="J24" s="17">
        <v>0</v>
      </c>
      <c r="K24" s="17">
        <f t="shared" si="1"/>
        <v>83023842</v>
      </c>
      <c r="L24" s="1">
        <f t="shared" si="2"/>
        <v>83023842</v>
      </c>
      <c r="M24" s="1">
        <f>'[2]4.melléklet'!S23</f>
        <v>83023842</v>
      </c>
      <c r="N24" s="1">
        <v>0</v>
      </c>
      <c r="O24" s="1">
        <v>0</v>
      </c>
      <c r="P24" s="1">
        <v>0</v>
      </c>
      <c r="Q24" s="1">
        <v>0</v>
      </c>
      <c r="R24" s="17">
        <f t="shared" si="3"/>
        <v>0</v>
      </c>
      <c r="S24" s="17">
        <v>0</v>
      </c>
      <c r="T24" s="17">
        <f t="shared" si="4"/>
        <v>83023842</v>
      </c>
      <c r="U24" s="1">
        <f t="shared" si="5"/>
        <v>83023842</v>
      </c>
    </row>
    <row r="25" spans="1:21" ht="14.25">
      <c r="A25" s="15" t="s">
        <v>30</v>
      </c>
      <c r="B25" s="15"/>
      <c r="C25" s="16" t="s">
        <v>31</v>
      </c>
      <c r="D25" s="1">
        <f>'[1]Kül. 4.+létszámos'!S23</f>
        <v>146010684</v>
      </c>
      <c r="E25" s="1">
        <v>0</v>
      </c>
      <c r="F25" s="1">
        <v>0</v>
      </c>
      <c r="G25" s="1">
        <v>0</v>
      </c>
      <c r="H25" s="1">
        <v>0</v>
      </c>
      <c r="I25" s="17">
        <f t="shared" si="0"/>
        <v>0</v>
      </c>
      <c r="J25" s="17">
        <v>0</v>
      </c>
      <c r="K25" s="17">
        <f t="shared" si="1"/>
        <v>146010684</v>
      </c>
      <c r="L25" s="1">
        <f t="shared" si="2"/>
        <v>146010684</v>
      </c>
      <c r="M25" s="1">
        <f>'[2]4.melléklet'!S24</f>
        <v>146010684</v>
      </c>
      <c r="N25" s="1">
        <v>0</v>
      </c>
      <c r="O25" s="1">
        <v>0</v>
      </c>
      <c r="P25" s="1">
        <v>0</v>
      </c>
      <c r="Q25" s="1">
        <v>0</v>
      </c>
      <c r="R25" s="17">
        <f t="shared" si="3"/>
        <v>0</v>
      </c>
      <c r="S25" s="17">
        <v>0</v>
      </c>
      <c r="T25" s="17">
        <f t="shared" si="4"/>
        <v>146010684</v>
      </c>
      <c r="U25" s="1">
        <f t="shared" si="5"/>
        <v>146010684</v>
      </c>
    </row>
    <row r="26" spans="1:21" ht="14.25">
      <c r="A26" s="15" t="s">
        <v>32</v>
      </c>
      <c r="B26" s="15"/>
      <c r="C26" s="16" t="s">
        <v>33</v>
      </c>
      <c r="D26" s="1">
        <f>'[1]Kül. 4.+létszámos'!S24</f>
        <v>142976171</v>
      </c>
      <c r="E26" s="1">
        <v>0</v>
      </c>
      <c r="F26" s="1">
        <v>63000</v>
      </c>
      <c r="G26" s="1">
        <v>0</v>
      </c>
      <c r="H26" s="1">
        <v>0</v>
      </c>
      <c r="I26" s="17">
        <f t="shared" si="0"/>
        <v>63000</v>
      </c>
      <c r="J26" s="17">
        <v>0</v>
      </c>
      <c r="K26" s="17">
        <f t="shared" si="1"/>
        <v>142913171</v>
      </c>
      <c r="L26" s="1">
        <f t="shared" si="2"/>
        <v>142913171</v>
      </c>
      <c r="M26" s="1">
        <f>'[2]4.melléklet'!S25</f>
        <v>142976171</v>
      </c>
      <c r="N26" s="1">
        <v>0</v>
      </c>
      <c r="O26" s="1">
        <v>63000</v>
      </c>
      <c r="P26" s="1">
        <v>0</v>
      </c>
      <c r="Q26" s="1">
        <v>0</v>
      </c>
      <c r="R26" s="17">
        <f t="shared" si="3"/>
        <v>63000</v>
      </c>
      <c r="S26" s="17">
        <v>0</v>
      </c>
      <c r="T26" s="17">
        <f t="shared" si="4"/>
        <v>142913171</v>
      </c>
      <c r="U26" s="1">
        <f t="shared" si="5"/>
        <v>142913171</v>
      </c>
    </row>
    <row r="27" spans="1:21" ht="14.25">
      <c r="A27" s="15" t="s">
        <v>34</v>
      </c>
      <c r="B27" s="15"/>
      <c r="C27" s="16" t="s">
        <v>35</v>
      </c>
      <c r="D27" s="1">
        <f>'[1]Kül. 4.+létszámos'!S25</f>
        <v>141109924</v>
      </c>
      <c r="E27" s="1">
        <v>0</v>
      </c>
      <c r="F27" s="1">
        <v>0</v>
      </c>
      <c r="G27" s="1">
        <v>0</v>
      </c>
      <c r="H27" s="1">
        <v>0</v>
      </c>
      <c r="I27" s="17">
        <f t="shared" si="0"/>
        <v>0</v>
      </c>
      <c r="J27" s="17">
        <v>0</v>
      </c>
      <c r="K27" s="17">
        <f t="shared" si="1"/>
        <v>141109924</v>
      </c>
      <c r="L27" s="1">
        <f t="shared" si="2"/>
        <v>141109924</v>
      </c>
      <c r="M27" s="1">
        <f>'[2]4.melléklet'!S26</f>
        <v>141109924</v>
      </c>
      <c r="N27" s="1">
        <v>0</v>
      </c>
      <c r="O27" s="1">
        <v>0</v>
      </c>
      <c r="P27" s="1">
        <v>0</v>
      </c>
      <c r="Q27" s="1">
        <v>0</v>
      </c>
      <c r="R27" s="17">
        <f t="shared" si="3"/>
        <v>0</v>
      </c>
      <c r="S27" s="17">
        <v>0</v>
      </c>
      <c r="T27" s="17">
        <f t="shared" si="4"/>
        <v>141109924</v>
      </c>
      <c r="U27" s="1">
        <f t="shared" si="5"/>
        <v>141109924</v>
      </c>
    </row>
    <row r="28" spans="1:21" ht="14.25">
      <c r="A28" s="15" t="s">
        <v>36</v>
      </c>
      <c r="B28" s="15"/>
      <c r="C28" s="16" t="s">
        <v>37</v>
      </c>
      <c r="D28" s="1">
        <f>'[1]Kül. 4.+létszámos'!S26</f>
        <v>143110775</v>
      </c>
      <c r="E28" s="1">
        <v>0</v>
      </c>
      <c r="F28" s="1">
        <v>60000</v>
      </c>
      <c r="G28" s="1">
        <v>0</v>
      </c>
      <c r="H28" s="1">
        <v>0</v>
      </c>
      <c r="I28" s="17">
        <f t="shared" si="0"/>
        <v>60000</v>
      </c>
      <c r="J28" s="17">
        <v>0</v>
      </c>
      <c r="K28" s="17">
        <f t="shared" si="1"/>
        <v>143050775</v>
      </c>
      <c r="L28" s="1">
        <f t="shared" si="2"/>
        <v>143050775</v>
      </c>
      <c r="M28" s="1">
        <f>'[2]4.melléklet'!S27</f>
        <v>143110775</v>
      </c>
      <c r="N28" s="1">
        <v>0</v>
      </c>
      <c r="O28" s="1">
        <v>60000</v>
      </c>
      <c r="P28" s="1">
        <v>0</v>
      </c>
      <c r="Q28" s="1">
        <v>0</v>
      </c>
      <c r="R28" s="17">
        <f t="shared" si="3"/>
        <v>60000</v>
      </c>
      <c r="S28" s="17">
        <v>0</v>
      </c>
      <c r="T28" s="17">
        <f t="shared" si="4"/>
        <v>143050775</v>
      </c>
      <c r="U28" s="1">
        <f t="shared" si="5"/>
        <v>143050775</v>
      </c>
    </row>
    <row r="29" spans="1:21" ht="14.25">
      <c r="A29" s="15" t="s">
        <v>38</v>
      </c>
      <c r="B29" s="15"/>
      <c r="C29" s="16" t="s">
        <v>39</v>
      </c>
      <c r="D29" s="1">
        <f>'[1]Kül. 4.+létszámos'!S27</f>
        <v>147450837</v>
      </c>
      <c r="E29" s="1">
        <v>0</v>
      </c>
      <c r="F29" s="1">
        <v>0</v>
      </c>
      <c r="G29" s="1">
        <v>0</v>
      </c>
      <c r="H29" s="1">
        <v>0</v>
      </c>
      <c r="I29" s="17">
        <f t="shared" si="0"/>
        <v>0</v>
      </c>
      <c r="J29" s="17">
        <v>0</v>
      </c>
      <c r="K29" s="17">
        <f t="shared" si="1"/>
        <v>147450837</v>
      </c>
      <c r="L29" s="1">
        <f t="shared" si="2"/>
        <v>147450837</v>
      </c>
      <c r="M29" s="1">
        <f>'[2]4.melléklet'!S28</f>
        <v>147450837</v>
      </c>
      <c r="N29" s="1">
        <v>0</v>
      </c>
      <c r="O29" s="1">
        <v>0</v>
      </c>
      <c r="P29" s="1">
        <v>0</v>
      </c>
      <c r="Q29" s="1">
        <v>0</v>
      </c>
      <c r="R29" s="17">
        <f t="shared" si="3"/>
        <v>0</v>
      </c>
      <c r="S29" s="17">
        <v>0</v>
      </c>
      <c r="T29" s="17">
        <f t="shared" si="4"/>
        <v>147450837</v>
      </c>
      <c r="U29" s="1">
        <f t="shared" si="5"/>
        <v>147450837</v>
      </c>
    </row>
    <row r="30" spans="1:21" ht="14.25">
      <c r="A30" s="15" t="s">
        <v>40</v>
      </c>
      <c r="B30" s="15"/>
      <c r="C30" s="16" t="s">
        <v>41</v>
      </c>
      <c r="D30" s="1">
        <f>'[1]Kül. 4.+létszámos'!S28</f>
        <v>164691946</v>
      </c>
      <c r="E30" s="1">
        <v>0</v>
      </c>
      <c r="F30" s="1">
        <v>0</v>
      </c>
      <c r="G30" s="1">
        <v>0</v>
      </c>
      <c r="H30" s="1">
        <v>0</v>
      </c>
      <c r="I30" s="17">
        <f t="shared" si="0"/>
        <v>0</v>
      </c>
      <c r="J30" s="17">
        <v>0</v>
      </c>
      <c r="K30" s="17">
        <f t="shared" si="1"/>
        <v>164691946</v>
      </c>
      <c r="L30" s="1">
        <f t="shared" si="2"/>
        <v>164691946</v>
      </c>
      <c r="M30" s="1">
        <f>'[2]4.melléklet'!S29</f>
        <v>164691946</v>
      </c>
      <c r="N30" s="1">
        <v>0</v>
      </c>
      <c r="O30" s="1">
        <v>0</v>
      </c>
      <c r="P30" s="1">
        <v>0</v>
      </c>
      <c r="Q30" s="1">
        <v>0</v>
      </c>
      <c r="R30" s="17">
        <f t="shared" si="3"/>
        <v>0</v>
      </c>
      <c r="S30" s="17">
        <v>0</v>
      </c>
      <c r="T30" s="17">
        <f t="shared" si="4"/>
        <v>164691946</v>
      </c>
      <c r="U30" s="1">
        <f t="shared" si="5"/>
        <v>164691946</v>
      </c>
    </row>
    <row r="31" spans="1:21" ht="14.25">
      <c r="A31" s="15" t="s">
        <v>42</v>
      </c>
      <c r="B31" s="15"/>
      <c r="C31" s="16" t="s">
        <v>43</v>
      </c>
      <c r="D31" s="1">
        <f>'[1]Kül. 4.+létszámos'!S29</f>
        <v>132157651</v>
      </c>
      <c r="E31" s="1">
        <v>0</v>
      </c>
      <c r="F31" s="1">
        <v>0</v>
      </c>
      <c r="G31" s="1">
        <v>0</v>
      </c>
      <c r="H31" s="1">
        <v>0</v>
      </c>
      <c r="I31" s="17">
        <f t="shared" si="0"/>
        <v>0</v>
      </c>
      <c r="J31" s="17">
        <v>0</v>
      </c>
      <c r="K31" s="17">
        <f t="shared" si="1"/>
        <v>132157651</v>
      </c>
      <c r="L31" s="1">
        <f t="shared" si="2"/>
        <v>132157651</v>
      </c>
      <c r="M31" s="1">
        <f>'[2]4.melléklet'!S30</f>
        <v>132157651</v>
      </c>
      <c r="N31" s="1">
        <v>0</v>
      </c>
      <c r="O31" s="1">
        <v>0</v>
      </c>
      <c r="P31" s="1">
        <v>0</v>
      </c>
      <c r="Q31" s="1">
        <v>0</v>
      </c>
      <c r="R31" s="17">
        <f t="shared" si="3"/>
        <v>0</v>
      </c>
      <c r="S31" s="17">
        <v>0</v>
      </c>
      <c r="T31" s="17">
        <f t="shared" si="4"/>
        <v>132157651</v>
      </c>
      <c r="U31" s="1">
        <f t="shared" si="5"/>
        <v>132157651</v>
      </c>
    </row>
    <row r="32" spans="1:21" ht="14.25">
      <c r="A32" s="15" t="s">
        <v>44</v>
      </c>
      <c r="B32" s="15"/>
      <c r="C32" s="16" t="s">
        <v>45</v>
      </c>
      <c r="D32" s="1">
        <f>'[1]Kül. 4.+létszámos'!S30</f>
        <v>123732522</v>
      </c>
      <c r="E32" s="1">
        <v>0</v>
      </c>
      <c r="F32" s="1">
        <v>0</v>
      </c>
      <c r="G32" s="1">
        <v>0</v>
      </c>
      <c r="H32" s="1">
        <v>0</v>
      </c>
      <c r="I32" s="17">
        <f t="shared" si="0"/>
        <v>0</v>
      </c>
      <c r="J32" s="17">
        <v>0</v>
      </c>
      <c r="K32" s="17">
        <f t="shared" si="1"/>
        <v>123732522</v>
      </c>
      <c r="L32" s="1">
        <f t="shared" si="2"/>
        <v>123732522</v>
      </c>
      <c r="M32" s="1">
        <f>'[2]4.melléklet'!S31</f>
        <v>123732522</v>
      </c>
      <c r="N32" s="1">
        <v>0</v>
      </c>
      <c r="O32" s="1">
        <v>0</v>
      </c>
      <c r="P32" s="1">
        <v>0</v>
      </c>
      <c r="Q32" s="1">
        <v>0</v>
      </c>
      <c r="R32" s="17">
        <f t="shared" si="3"/>
        <v>0</v>
      </c>
      <c r="S32" s="17">
        <v>0</v>
      </c>
      <c r="T32" s="17">
        <f t="shared" si="4"/>
        <v>123732522</v>
      </c>
      <c r="U32" s="1">
        <f t="shared" si="5"/>
        <v>123732522</v>
      </c>
    </row>
    <row r="33" spans="1:21" ht="14.25">
      <c r="A33" s="15" t="s">
        <v>46</v>
      </c>
      <c r="B33" s="15"/>
      <c r="C33" s="16" t="s">
        <v>47</v>
      </c>
      <c r="D33" s="1">
        <f>'[1]Kül. 4.+létszámos'!S31</f>
        <v>92696325</v>
      </c>
      <c r="E33" s="1">
        <v>0</v>
      </c>
      <c r="F33" s="1">
        <v>0</v>
      </c>
      <c r="G33" s="1">
        <v>0</v>
      </c>
      <c r="H33" s="1">
        <v>0</v>
      </c>
      <c r="I33" s="17">
        <f t="shared" si="0"/>
        <v>0</v>
      </c>
      <c r="J33" s="17">
        <v>0</v>
      </c>
      <c r="K33" s="17">
        <f t="shared" si="1"/>
        <v>92696325</v>
      </c>
      <c r="L33" s="1">
        <f t="shared" si="2"/>
        <v>92696325</v>
      </c>
      <c r="M33" s="1">
        <f>'[2]4.melléklet'!S32</f>
        <v>92696325</v>
      </c>
      <c r="N33" s="1">
        <v>0</v>
      </c>
      <c r="O33" s="1">
        <v>0</v>
      </c>
      <c r="P33" s="1">
        <v>0</v>
      </c>
      <c r="Q33" s="1">
        <v>0</v>
      </c>
      <c r="R33" s="17">
        <f t="shared" si="3"/>
        <v>0</v>
      </c>
      <c r="S33" s="17">
        <v>0</v>
      </c>
      <c r="T33" s="17">
        <f t="shared" si="4"/>
        <v>92696325</v>
      </c>
      <c r="U33" s="1">
        <f t="shared" si="5"/>
        <v>92696325</v>
      </c>
    </row>
    <row r="34" spans="1:21" ht="14.25">
      <c r="A34" s="15" t="s">
        <v>48</v>
      </c>
      <c r="B34" s="15"/>
      <c r="C34" s="16" t="s">
        <v>119</v>
      </c>
      <c r="D34" s="1">
        <f>'[1]Kül. 4.+létszámos'!S32</f>
        <v>122866619</v>
      </c>
      <c r="E34" s="1">
        <v>0</v>
      </c>
      <c r="F34" s="1">
        <v>0</v>
      </c>
      <c r="G34" s="1">
        <v>0</v>
      </c>
      <c r="H34" s="1">
        <v>0</v>
      </c>
      <c r="I34" s="17">
        <f t="shared" si="0"/>
        <v>0</v>
      </c>
      <c r="J34" s="17">
        <v>0</v>
      </c>
      <c r="K34" s="17">
        <f t="shared" si="1"/>
        <v>122866619</v>
      </c>
      <c r="L34" s="1">
        <f t="shared" si="2"/>
        <v>122866619</v>
      </c>
      <c r="M34" s="1">
        <f>'[2]4.melléklet'!S33</f>
        <v>122866619</v>
      </c>
      <c r="N34" s="1">
        <v>0</v>
      </c>
      <c r="O34" s="1">
        <v>0</v>
      </c>
      <c r="P34" s="1">
        <v>0</v>
      </c>
      <c r="Q34" s="1">
        <v>0</v>
      </c>
      <c r="R34" s="17">
        <f t="shared" si="3"/>
        <v>0</v>
      </c>
      <c r="S34" s="17">
        <v>0</v>
      </c>
      <c r="T34" s="17">
        <f t="shared" si="4"/>
        <v>122866619</v>
      </c>
      <c r="U34" s="1">
        <f t="shared" si="5"/>
        <v>122866619</v>
      </c>
    </row>
    <row r="35" spans="1:21" ht="14.25">
      <c r="A35" s="15" t="s">
        <v>49</v>
      </c>
      <c r="B35" s="15"/>
      <c r="C35" s="16" t="s">
        <v>50</v>
      </c>
      <c r="D35" s="1">
        <f>'[1]Kül. 4.+létszámos'!S33</f>
        <v>126506995</v>
      </c>
      <c r="E35" s="1">
        <v>0</v>
      </c>
      <c r="F35" s="1">
        <v>0</v>
      </c>
      <c r="G35" s="1">
        <v>0</v>
      </c>
      <c r="H35" s="1">
        <v>0</v>
      </c>
      <c r="I35" s="17">
        <f t="shared" si="0"/>
        <v>0</v>
      </c>
      <c r="J35" s="17">
        <v>0</v>
      </c>
      <c r="K35" s="17">
        <f t="shared" si="1"/>
        <v>126506995</v>
      </c>
      <c r="L35" s="1">
        <f t="shared" si="2"/>
        <v>126506995</v>
      </c>
      <c r="M35" s="1">
        <f>'[2]4.melléklet'!S34</f>
        <v>126506995</v>
      </c>
      <c r="N35" s="1">
        <v>0</v>
      </c>
      <c r="O35" s="1">
        <v>0</v>
      </c>
      <c r="P35" s="1">
        <v>0</v>
      </c>
      <c r="Q35" s="1">
        <v>0</v>
      </c>
      <c r="R35" s="17">
        <f t="shared" si="3"/>
        <v>0</v>
      </c>
      <c r="S35" s="17">
        <v>0</v>
      </c>
      <c r="T35" s="17">
        <f t="shared" si="4"/>
        <v>126506995</v>
      </c>
      <c r="U35" s="1">
        <f t="shared" si="5"/>
        <v>126506995</v>
      </c>
    </row>
    <row r="36" spans="1:21" ht="14.25">
      <c r="A36" s="15" t="s">
        <v>51</v>
      </c>
      <c r="B36" s="15"/>
      <c r="C36" s="16" t="s">
        <v>52</v>
      </c>
      <c r="D36" s="1">
        <f>'[1]Kül. 4.+létszámos'!S34</f>
        <v>133510317</v>
      </c>
      <c r="E36" s="1">
        <v>0</v>
      </c>
      <c r="F36" s="1">
        <v>0</v>
      </c>
      <c r="G36" s="1">
        <v>0</v>
      </c>
      <c r="H36" s="1">
        <v>0</v>
      </c>
      <c r="I36" s="17">
        <f t="shared" si="0"/>
        <v>0</v>
      </c>
      <c r="J36" s="17">
        <v>0</v>
      </c>
      <c r="K36" s="17">
        <f t="shared" si="1"/>
        <v>133510317</v>
      </c>
      <c r="L36" s="1">
        <f t="shared" si="2"/>
        <v>133510317</v>
      </c>
      <c r="M36" s="1">
        <f>'[2]4.melléklet'!S35</f>
        <v>133510317</v>
      </c>
      <c r="N36" s="1">
        <v>0</v>
      </c>
      <c r="O36" s="1">
        <v>0</v>
      </c>
      <c r="P36" s="1">
        <v>0</v>
      </c>
      <c r="Q36" s="1">
        <v>0</v>
      </c>
      <c r="R36" s="17">
        <f t="shared" si="3"/>
        <v>0</v>
      </c>
      <c r="S36" s="17">
        <v>0</v>
      </c>
      <c r="T36" s="17">
        <f t="shared" si="4"/>
        <v>133510317</v>
      </c>
      <c r="U36" s="1">
        <f t="shared" si="5"/>
        <v>133510317</v>
      </c>
    </row>
    <row r="37" spans="1:21" ht="14.25">
      <c r="A37" s="15" t="s">
        <v>53</v>
      </c>
      <c r="B37" s="15"/>
      <c r="C37" s="16" t="s">
        <v>54</v>
      </c>
      <c r="D37" s="1">
        <f>'[1]Kül. 4.+létszámos'!S35</f>
        <v>94058876</v>
      </c>
      <c r="E37" s="1">
        <v>0</v>
      </c>
      <c r="F37" s="1">
        <v>0</v>
      </c>
      <c r="G37" s="1">
        <v>0</v>
      </c>
      <c r="H37" s="1">
        <v>0</v>
      </c>
      <c r="I37" s="17">
        <f t="shared" si="0"/>
        <v>0</v>
      </c>
      <c r="J37" s="17">
        <v>0</v>
      </c>
      <c r="K37" s="17">
        <f t="shared" si="1"/>
        <v>94058876</v>
      </c>
      <c r="L37" s="1">
        <f t="shared" si="2"/>
        <v>94058876</v>
      </c>
      <c r="M37" s="1">
        <f>'[2]4.melléklet'!S36</f>
        <v>94058876</v>
      </c>
      <c r="N37" s="1">
        <v>0</v>
      </c>
      <c r="O37" s="1">
        <v>0</v>
      </c>
      <c r="P37" s="1">
        <v>0</v>
      </c>
      <c r="Q37" s="1">
        <v>0</v>
      </c>
      <c r="R37" s="17">
        <f t="shared" si="3"/>
        <v>0</v>
      </c>
      <c r="S37" s="17">
        <v>0</v>
      </c>
      <c r="T37" s="17">
        <f t="shared" si="4"/>
        <v>94058876</v>
      </c>
      <c r="U37" s="1">
        <f t="shared" si="5"/>
        <v>94058876</v>
      </c>
    </row>
    <row r="38" spans="1:21" ht="14.25">
      <c r="A38" s="15" t="s">
        <v>55</v>
      </c>
      <c r="B38" s="15"/>
      <c r="C38" s="16" t="s">
        <v>56</v>
      </c>
      <c r="D38" s="1">
        <f>'[1]Kül. 4.+létszámos'!S36</f>
        <v>116888192</v>
      </c>
      <c r="E38" s="1">
        <v>0</v>
      </c>
      <c r="F38" s="1">
        <v>0</v>
      </c>
      <c r="G38" s="1">
        <v>0</v>
      </c>
      <c r="H38" s="1">
        <v>0</v>
      </c>
      <c r="I38" s="17">
        <f t="shared" si="0"/>
        <v>0</v>
      </c>
      <c r="J38" s="17">
        <v>0</v>
      </c>
      <c r="K38" s="17">
        <f t="shared" si="1"/>
        <v>116888192</v>
      </c>
      <c r="L38" s="1">
        <f t="shared" si="2"/>
        <v>116888192</v>
      </c>
      <c r="M38" s="1">
        <f>'[2]4.melléklet'!S37</f>
        <v>116888192</v>
      </c>
      <c r="N38" s="1">
        <v>0</v>
      </c>
      <c r="O38" s="1">
        <v>0</v>
      </c>
      <c r="P38" s="1">
        <v>0</v>
      </c>
      <c r="Q38" s="1">
        <v>0</v>
      </c>
      <c r="R38" s="17">
        <f t="shared" si="3"/>
        <v>0</v>
      </c>
      <c r="S38" s="17">
        <v>0</v>
      </c>
      <c r="T38" s="17">
        <f t="shared" si="4"/>
        <v>116888192</v>
      </c>
      <c r="U38" s="1">
        <f t="shared" si="5"/>
        <v>116888192</v>
      </c>
    </row>
    <row r="39" spans="1:21" ht="14.25">
      <c r="A39" s="15" t="s">
        <v>57</v>
      </c>
      <c r="B39" s="15"/>
      <c r="C39" s="16" t="s">
        <v>58</v>
      </c>
      <c r="D39" s="1">
        <f>'[1]Kül. 4.+létszámos'!S37</f>
        <v>137451767</v>
      </c>
      <c r="E39" s="1">
        <v>0</v>
      </c>
      <c r="F39" s="1">
        <v>0</v>
      </c>
      <c r="G39" s="1">
        <v>0</v>
      </c>
      <c r="H39" s="1">
        <v>0</v>
      </c>
      <c r="I39" s="17">
        <f t="shared" si="0"/>
        <v>0</v>
      </c>
      <c r="J39" s="17">
        <v>0</v>
      </c>
      <c r="K39" s="17">
        <f t="shared" si="1"/>
        <v>137451767</v>
      </c>
      <c r="L39" s="1">
        <f t="shared" si="2"/>
        <v>137451767</v>
      </c>
      <c r="M39" s="1">
        <f>'[2]4.melléklet'!S38</f>
        <v>137451767</v>
      </c>
      <c r="N39" s="1">
        <v>0</v>
      </c>
      <c r="O39" s="1">
        <v>0</v>
      </c>
      <c r="P39" s="1">
        <v>0</v>
      </c>
      <c r="Q39" s="1">
        <v>0</v>
      </c>
      <c r="R39" s="17">
        <f t="shared" si="3"/>
        <v>0</v>
      </c>
      <c r="S39" s="17">
        <v>0</v>
      </c>
      <c r="T39" s="17">
        <f t="shared" si="4"/>
        <v>137451767</v>
      </c>
      <c r="U39" s="1">
        <f t="shared" si="5"/>
        <v>137451767</v>
      </c>
    </row>
    <row r="40" spans="1:21" ht="14.25">
      <c r="A40" s="15" t="s">
        <v>59</v>
      </c>
      <c r="B40" s="15"/>
      <c r="C40" s="16" t="s">
        <v>60</v>
      </c>
      <c r="D40" s="1">
        <f>'[1]Kül. 4.+létszámos'!S38</f>
        <v>111564456</v>
      </c>
      <c r="E40" s="1">
        <v>0</v>
      </c>
      <c r="F40" s="1">
        <v>0</v>
      </c>
      <c r="G40" s="1">
        <v>0</v>
      </c>
      <c r="H40" s="1">
        <v>0</v>
      </c>
      <c r="I40" s="17">
        <f t="shared" si="0"/>
        <v>0</v>
      </c>
      <c r="J40" s="17">
        <v>0</v>
      </c>
      <c r="K40" s="17">
        <f t="shared" si="1"/>
        <v>111564456</v>
      </c>
      <c r="L40" s="1">
        <f t="shared" si="2"/>
        <v>111564456</v>
      </c>
      <c r="M40" s="1">
        <f>'[2]4.melléklet'!S39</f>
        <v>111564456</v>
      </c>
      <c r="N40" s="1">
        <v>0</v>
      </c>
      <c r="O40" s="1">
        <v>0</v>
      </c>
      <c r="P40" s="1">
        <v>0</v>
      </c>
      <c r="Q40" s="1">
        <v>0</v>
      </c>
      <c r="R40" s="17">
        <f t="shared" si="3"/>
        <v>0</v>
      </c>
      <c r="S40" s="17">
        <v>0</v>
      </c>
      <c r="T40" s="17">
        <f t="shared" si="4"/>
        <v>111564456</v>
      </c>
      <c r="U40" s="1">
        <f t="shared" si="5"/>
        <v>111564456</v>
      </c>
    </row>
    <row r="41" spans="1:21" ht="14.25">
      <c r="A41" s="15" t="s">
        <v>61</v>
      </c>
      <c r="B41" s="15"/>
      <c r="C41" s="16" t="s">
        <v>62</v>
      </c>
      <c r="D41" s="1">
        <f>'[1]Kül. 4.+létszámos'!S39</f>
        <v>76624637</v>
      </c>
      <c r="E41" s="1">
        <v>0</v>
      </c>
      <c r="F41" s="1">
        <v>0</v>
      </c>
      <c r="G41" s="1">
        <v>0</v>
      </c>
      <c r="H41" s="1">
        <v>0</v>
      </c>
      <c r="I41" s="17">
        <f t="shared" si="0"/>
        <v>0</v>
      </c>
      <c r="J41" s="17">
        <v>0</v>
      </c>
      <c r="K41" s="17">
        <f t="shared" si="1"/>
        <v>76624637</v>
      </c>
      <c r="L41" s="1">
        <f t="shared" si="2"/>
        <v>76624637</v>
      </c>
      <c r="M41" s="1">
        <f>'[2]4.melléklet'!S40</f>
        <v>76624637</v>
      </c>
      <c r="N41" s="1">
        <v>0</v>
      </c>
      <c r="O41" s="1">
        <v>0</v>
      </c>
      <c r="P41" s="1">
        <v>0</v>
      </c>
      <c r="Q41" s="1">
        <v>0</v>
      </c>
      <c r="R41" s="17">
        <f t="shared" si="3"/>
        <v>0</v>
      </c>
      <c r="S41" s="17">
        <v>0</v>
      </c>
      <c r="T41" s="17">
        <f t="shared" si="4"/>
        <v>76624637</v>
      </c>
      <c r="U41" s="1">
        <f t="shared" si="5"/>
        <v>76624637</v>
      </c>
    </row>
    <row r="42" spans="1:21" s="9" customFormat="1" ht="14.25" customHeight="1">
      <c r="A42" s="18" t="s">
        <v>63</v>
      </c>
      <c r="B42" s="18"/>
      <c r="C42" s="19" t="s">
        <v>64</v>
      </c>
      <c r="D42" s="1">
        <f>'[1]Kül. 4.+létszámos'!S40</f>
        <v>118088111</v>
      </c>
      <c r="E42" s="3">
        <v>0</v>
      </c>
      <c r="F42" s="3">
        <v>0</v>
      </c>
      <c r="G42" s="3">
        <v>0</v>
      </c>
      <c r="H42" s="1">
        <v>0</v>
      </c>
      <c r="I42" s="17">
        <f t="shared" si="0"/>
        <v>0</v>
      </c>
      <c r="J42" s="17">
        <v>0</v>
      </c>
      <c r="K42" s="17">
        <f t="shared" si="1"/>
        <v>118088111</v>
      </c>
      <c r="L42" s="1">
        <f t="shared" si="2"/>
        <v>118088111</v>
      </c>
      <c r="M42" s="1">
        <f>'[2]4.melléklet'!S41</f>
        <v>118088111</v>
      </c>
      <c r="N42" s="3">
        <v>0</v>
      </c>
      <c r="O42" s="3">
        <v>0</v>
      </c>
      <c r="P42" s="3">
        <v>0</v>
      </c>
      <c r="Q42" s="1">
        <v>0</v>
      </c>
      <c r="R42" s="17">
        <f t="shared" si="3"/>
        <v>0</v>
      </c>
      <c r="S42" s="17">
        <v>0</v>
      </c>
      <c r="T42" s="17">
        <f t="shared" si="4"/>
        <v>118088111</v>
      </c>
      <c r="U42" s="1">
        <f t="shared" si="5"/>
        <v>118088111</v>
      </c>
    </row>
    <row r="43" spans="1:21" s="10" customFormat="1" ht="15">
      <c r="A43" s="51" t="s">
        <v>120</v>
      </c>
      <c r="B43" s="51"/>
      <c r="C43" s="51"/>
      <c r="D43" s="2">
        <f aca="true" t="shared" si="6" ref="D43:L43">SUM(D10:D42)</f>
        <v>4647949715</v>
      </c>
      <c r="E43" s="2">
        <f t="shared" si="6"/>
        <v>0</v>
      </c>
      <c r="F43" s="2">
        <f t="shared" si="6"/>
        <v>11853407</v>
      </c>
      <c r="G43" s="2">
        <f t="shared" si="6"/>
        <v>0</v>
      </c>
      <c r="H43" s="2">
        <f t="shared" si="6"/>
        <v>0</v>
      </c>
      <c r="I43" s="2">
        <f t="shared" si="6"/>
        <v>11853407</v>
      </c>
      <c r="J43" s="2">
        <f t="shared" si="6"/>
        <v>0</v>
      </c>
      <c r="K43" s="2">
        <f t="shared" si="6"/>
        <v>4636096308</v>
      </c>
      <c r="L43" s="2">
        <f t="shared" si="6"/>
        <v>4636096308</v>
      </c>
      <c r="M43" s="2">
        <f aca="true" t="shared" si="7" ref="M43:U43">SUM(M10:M42)</f>
        <v>4647949715</v>
      </c>
      <c r="N43" s="2">
        <f t="shared" si="7"/>
        <v>0</v>
      </c>
      <c r="O43" s="2">
        <f t="shared" si="7"/>
        <v>11853407</v>
      </c>
      <c r="P43" s="2">
        <f t="shared" si="7"/>
        <v>0</v>
      </c>
      <c r="Q43" s="2">
        <f t="shared" si="7"/>
        <v>0</v>
      </c>
      <c r="R43" s="2">
        <f t="shared" si="7"/>
        <v>11853407</v>
      </c>
      <c r="S43" s="2">
        <f t="shared" si="7"/>
        <v>0</v>
      </c>
      <c r="T43" s="2">
        <f t="shared" si="7"/>
        <v>4636096308</v>
      </c>
      <c r="U43" s="2">
        <f t="shared" si="7"/>
        <v>4636096308</v>
      </c>
    </row>
    <row r="44" spans="1:21" s="23" customFormat="1" ht="25.5" customHeight="1">
      <c r="A44" s="21" t="s">
        <v>65</v>
      </c>
      <c r="B44" s="21"/>
      <c r="C44" s="22" t="s">
        <v>66</v>
      </c>
      <c r="D44" s="1">
        <f>'[1]Kül. 4.+létszámos'!S42</f>
        <v>830000000</v>
      </c>
      <c r="E44" s="1">
        <f>SUM(E45:E46)</f>
        <v>0</v>
      </c>
      <c r="F44" s="1">
        <f>SUM(F45:F46)</f>
        <v>100292407</v>
      </c>
      <c r="G44" s="1">
        <f aca="true" t="shared" si="8" ref="G44:L44">SUM(G45:G46)</f>
        <v>0</v>
      </c>
      <c r="H44" s="1">
        <f t="shared" si="8"/>
        <v>0</v>
      </c>
      <c r="I44" s="1">
        <f t="shared" si="8"/>
        <v>100292407</v>
      </c>
      <c r="J44" s="1">
        <f t="shared" si="8"/>
        <v>0</v>
      </c>
      <c r="K44" s="1">
        <f t="shared" si="8"/>
        <v>729707593</v>
      </c>
      <c r="L44" s="1">
        <f t="shared" si="8"/>
        <v>729707593</v>
      </c>
      <c r="M44" s="1">
        <f>M45+M46</f>
        <v>830000000</v>
      </c>
      <c r="N44" s="1">
        <f>SUM(N45:N46)</f>
        <v>0</v>
      </c>
      <c r="O44" s="1">
        <f>SUM(O45:O46)</f>
        <v>100292407</v>
      </c>
      <c r="P44" s="1">
        <f aca="true" t="shared" si="9" ref="P44:U44">SUM(P45:P46)</f>
        <v>0</v>
      </c>
      <c r="Q44" s="1">
        <f t="shared" si="9"/>
        <v>0</v>
      </c>
      <c r="R44" s="1">
        <f t="shared" si="9"/>
        <v>100292407</v>
      </c>
      <c r="S44" s="1">
        <f t="shared" si="9"/>
        <v>0</v>
      </c>
      <c r="T44" s="1">
        <f t="shared" si="9"/>
        <v>729707593</v>
      </c>
      <c r="U44" s="1">
        <f t="shared" si="9"/>
        <v>729707593</v>
      </c>
    </row>
    <row r="45" spans="1:21" s="23" customFormat="1" ht="28.5">
      <c r="A45" s="24"/>
      <c r="B45" s="25" t="s">
        <v>108</v>
      </c>
      <c r="C45" s="26" t="s">
        <v>67</v>
      </c>
      <c r="D45" s="1">
        <f>'[1]Kül. 4.+létszámos'!S43</f>
        <v>539355586</v>
      </c>
      <c r="E45" s="27">
        <v>0</v>
      </c>
      <c r="F45" s="27">
        <v>65921877</v>
      </c>
      <c r="G45" s="27">
        <v>0</v>
      </c>
      <c r="H45" s="27">
        <v>0</v>
      </c>
      <c r="I45" s="17">
        <f t="shared" si="0"/>
        <v>65921877</v>
      </c>
      <c r="J45" s="17">
        <v>0</v>
      </c>
      <c r="K45" s="17">
        <f t="shared" si="1"/>
        <v>473433709</v>
      </c>
      <c r="L45" s="1">
        <f t="shared" si="2"/>
        <v>473433709</v>
      </c>
      <c r="M45" s="1">
        <f>'[2]4.melléklet'!S44</f>
        <v>539355586</v>
      </c>
      <c r="N45" s="27">
        <v>0</v>
      </c>
      <c r="O45" s="27">
        <v>65921877</v>
      </c>
      <c r="P45" s="27">
        <v>0</v>
      </c>
      <c r="Q45" s="27">
        <v>0</v>
      </c>
      <c r="R45" s="17">
        <f aca="true" t="shared" si="10" ref="R45:R57">SUM(N45:Q45)</f>
        <v>65921877</v>
      </c>
      <c r="S45" s="17">
        <v>0</v>
      </c>
      <c r="T45" s="17">
        <f aca="true" t="shared" si="11" ref="T45:T57">M45-R45</f>
        <v>473433709</v>
      </c>
      <c r="U45" s="1">
        <f aca="true" t="shared" si="12" ref="U45:U57">SUM(S45:T45)</f>
        <v>473433709</v>
      </c>
    </row>
    <row r="46" spans="1:21" s="23" customFormat="1" ht="14.25">
      <c r="A46" s="24"/>
      <c r="B46" s="25" t="s">
        <v>109</v>
      </c>
      <c r="C46" s="26" t="s">
        <v>68</v>
      </c>
      <c r="D46" s="1">
        <f>'[1]Kül. 4.+létszámos'!S44</f>
        <v>290644414</v>
      </c>
      <c r="E46" s="27">
        <v>0</v>
      </c>
      <c r="F46" s="27">
        <v>34370530</v>
      </c>
      <c r="G46" s="27">
        <v>0</v>
      </c>
      <c r="H46" s="27">
        <v>0</v>
      </c>
      <c r="I46" s="17">
        <f t="shared" si="0"/>
        <v>34370530</v>
      </c>
      <c r="J46" s="17">
        <v>0</v>
      </c>
      <c r="K46" s="17">
        <f t="shared" si="1"/>
        <v>256273884</v>
      </c>
      <c r="L46" s="1">
        <f t="shared" si="2"/>
        <v>256273884</v>
      </c>
      <c r="M46" s="1">
        <f>'[2]4.melléklet'!S45</f>
        <v>290644414</v>
      </c>
      <c r="N46" s="27">
        <v>0</v>
      </c>
      <c r="O46" s="27">
        <v>34370530</v>
      </c>
      <c r="P46" s="27">
        <v>0</v>
      </c>
      <c r="Q46" s="27">
        <v>0</v>
      </c>
      <c r="R46" s="17">
        <f t="shared" si="10"/>
        <v>34370530</v>
      </c>
      <c r="S46" s="17">
        <v>0</v>
      </c>
      <c r="T46" s="17">
        <f t="shared" si="11"/>
        <v>256273884</v>
      </c>
      <c r="U46" s="1">
        <f t="shared" si="12"/>
        <v>256273884</v>
      </c>
    </row>
    <row r="47" spans="1:21" ht="14.25">
      <c r="A47" s="21" t="s">
        <v>69</v>
      </c>
      <c r="B47" s="21"/>
      <c r="C47" s="28" t="s">
        <v>70</v>
      </c>
      <c r="D47" s="1">
        <f>'[1]Kül. 4.+létszámos'!S45</f>
        <v>487080358</v>
      </c>
      <c r="E47" s="27">
        <v>0</v>
      </c>
      <c r="F47" s="27">
        <v>11179701</v>
      </c>
      <c r="G47" s="27">
        <v>0</v>
      </c>
      <c r="H47" s="27">
        <v>0</v>
      </c>
      <c r="I47" s="17">
        <f t="shared" si="0"/>
        <v>11179701</v>
      </c>
      <c r="J47" s="17">
        <v>0</v>
      </c>
      <c r="K47" s="17">
        <f t="shared" si="1"/>
        <v>475900657</v>
      </c>
      <c r="L47" s="1">
        <f t="shared" si="2"/>
        <v>475900657</v>
      </c>
      <c r="M47" s="1">
        <f>'[2]4.melléklet'!S46</f>
        <v>487080358</v>
      </c>
      <c r="N47" s="27">
        <v>0</v>
      </c>
      <c r="O47" s="27">
        <v>11179701</v>
      </c>
      <c r="P47" s="27">
        <v>0</v>
      </c>
      <c r="Q47" s="27">
        <v>0</v>
      </c>
      <c r="R47" s="17">
        <f t="shared" si="10"/>
        <v>11179701</v>
      </c>
      <c r="S47" s="17">
        <v>0</v>
      </c>
      <c r="T47" s="17">
        <f t="shared" si="11"/>
        <v>475900657</v>
      </c>
      <c r="U47" s="1">
        <f t="shared" si="12"/>
        <v>475900657</v>
      </c>
    </row>
    <row r="48" spans="1:21" ht="14.25">
      <c r="A48" s="21" t="s">
        <v>71</v>
      </c>
      <c r="B48" s="21"/>
      <c r="C48" s="28" t="s">
        <v>72</v>
      </c>
      <c r="D48" s="1">
        <f>'[1]Kül. 4.+létszámos'!S46</f>
        <v>318637583</v>
      </c>
      <c r="E48" s="27">
        <v>0</v>
      </c>
      <c r="F48" s="27">
        <v>22176500</v>
      </c>
      <c r="G48" s="27">
        <v>0</v>
      </c>
      <c r="H48" s="27">
        <v>0</v>
      </c>
      <c r="I48" s="17">
        <f t="shared" si="0"/>
        <v>22176500</v>
      </c>
      <c r="J48" s="17">
        <v>0</v>
      </c>
      <c r="K48" s="17">
        <f t="shared" si="1"/>
        <v>296461083</v>
      </c>
      <c r="L48" s="1">
        <f t="shared" si="2"/>
        <v>296461083</v>
      </c>
      <c r="M48" s="1">
        <f>'[2]4.melléklet'!S47</f>
        <v>318637583</v>
      </c>
      <c r="N48" s="27">
        <v>0</v>
      </c>
      <c r="O48" s="27">
        <v>22176500</v>
      </c>
      <c r="P48" s="27">
        <v>0</v>
      </c>
      <c r="Q48" s="27">
        <v>0</v>
      </c>
      <c r="R48" s="17">
        <f t="shared" si="10"/>
        <v>22176500</v>
      </c>
      <c r="S48" s="17">
        <v>0</v>
      </c>
      <c r="T48" s="17">
        <f t="shared" si="11"/>
        <v>296461083</v>
      </c>
      <c r="U48" s="1">
        <f t="shared" si="12"/>
        <v>296461083</v>
      </c>
    </row>
    <row r="49" spans="1:21" ht="14.25">
      <c r="A49" s="21" t="s">
        <v>73</v>
      </c>
      <c r="B49" s="21"/>
      <c r="C49" s="29" t="s">
        <v>74</v>
      </c>
      <c r="D49" s="1">
        <f>'[1]Kül. 4.+létszámos'!S47</f>
        <v>1337748583</v>
      </c>
      <c r="E49" s="27">
        <v>0</v>
      </c>
      <c r="F49" s="27">
        <v>172368580</v>
      </c>
      <c r="G49" s="27">
        <v>0</v>
      </c>
      <c r="H49" s="27">
        <v>0</v>
      </c>
      <c r="I49" s="17">
        <f t="shared" si="0"/>
        <v>172368580</v>
      </c>
      <c r="J49" s="17">
        <v>0</v>
      </c>
      <c r="K49" s="17">
        <f t="shared" si="1"/>
        <v>1165380003</v>
      </c>
      <c r="L49" s="1">
        <f t="shared" si="2"/>
        <v>1165380003</v>
      </c>
      <c r="M49" s="1">
        <f>'[2]4.melléklet'!S48</f>
        <v>1337748583</v>
      </c>
      <c r="N49" s="27">
        <v>0</v>
      </c>
      <c r="O49" s="27">
        <v>172368580</v>
      </c>
      <c r="P49" s="27">
        <v>0</v>
      </c>
      <c r="Q49" s="27">
        <v>0</v>
      </c>
      <c r="R49" s="17">
        <f t="shared" si="10"/>
        <v>172368580</v>
      </c>
      <c r="S49" s="17">
        <v>0</v>
      </c>
      <c r="T49" s="17">
        <f t="shared" si="11"/>
        <v>1165380003</v>
      </c>
      <c r="U49" s="1">
        <f t="shared" si="12"/>
        <v>1165380003</v>
      </c>
    </row>
    <row r="50" spans="1:21" ht="14.25">
      <c r="A50" s="21" t="s">
        <v>75</v>
      </c>
      <c r="B50" s="21"/>
      <c r="C50" s="29" t="s">
        <v>76</v>
      </c>
      <c r="D50" s="1">
        <f>'[1]Kül. 4.+létszámos'!S48</f>
        <v>270473196</v>
      </c>
      <c r="E50" s="27">
        <v>0</v>
      </c>
      <c r="F50" s="27">
        <v>36576000</v>
      </c>
      <c r="G50" s="27">
        <v>0</v>
      </c>
      <c r="H50" s="27">
        <v>0</v>
      </c>
      <c r="I50" s="17">
        <f t="shared" si="0"/>
        <v>36576000</v>
      </c>
      <c r="J50" s="17">
        <v>0</v>
      </c>
      <c r="K50" s="17">
        <f t="shared" si="1"/>
        <v>233897196</v>
      </c>
      <c r="L50" s="1">
        <f t="shared" si="2"/>
        <v>233897196</v>
      </c>
      <c r="M50" s="1">
        <f>'[2]4.melléklet'!S49</f>
        <v>270473196</v>
      </c>
      <c r="N50" s="27">
        <v>0</v>
      </c>
      <c r="O50" s="27">
        <v>36576000</v>
      </c>
      <c r="P50" s="27">
        <v>0</v>
      </c>
      <c r="Q50" s="27">
        <v>0</v>
      </c>
      <c r="R50" s="17">
        <f t="shared" si="10"/>
        <v>36576000</v>
      </c>
      <c r="S50" s="17">
        <v>0</v>
      </c>
      <c r="T50" s="17">
        <f t="shared" si="11"/>
        <v>233897196</v>
      </c>
      <c r="U50" s="1">
        <f t="shared" si="12"/>
        <v>233897196</v>
      </c>
    </row>
    <row r="51" spans="1:21" ht="14.25">
      <c r="A51" s="21" t="s">
        <v>77</v>
      </c>
      <c r="B51" s="21"/>
      <c r="C51" s="30" t="s">
        <v>116</v>
      </c>
      <c r="D51" s="1">
        <f>'[1]Kül. 4.+létszámos'!S49</f>
        <v>1641183256</v>
      </c>
      <c r="E51" s="27">
        <v>0</v>
      </c>
      <c r="F51" s="27">
        <f>1111917799+2781100</f>
        <v>1114698899</v>
      </c>
      <c r="G51" s="27">
        <v>0</v>
      </c>
      <c r="H51" s="27">
        <v>0</v>
      </c>
      <c r="I51" s="17">
        <f t="shared" si="0"/>
        <v>1114698899</v>
      </c>
      <c r="J51" s="17">
        <v>0</v>
      </c>
      <c r="K51" s="17">
        <f t="shared" si="1"/>
        <v>526484357</v>
      </c>
      <c r="L51" s="1">
        <f t="shared" si="2"/>
        <v>526484357</v>
      </c>
      <c r="M51" s="1">
        <f>'[2]4.melléklet'!S50</f>
        <v>1641183256</v>
      </c>
      <c r="N51" s="27">
        <v>0</v>
      </c>
      <c r="O51" s="27">
        <f>1111917799+2781100</f>
        <v>1114698899</v>
      </c>
      <c r="P51" s="27">
        <v>0</v>
      </c>
      <c r="Q51" s="27">
        <v>0</v>
      </c>
      <c r="R51" s="17">
        <f t="shared" si="10"/>
        <v>1114698899</v>
      </c>
      <c r="S51" s="17">
        <v>0</v>
      </c>
      <c r="T51" s="17">
        <f t="shared" si="11"/>
        <v>526484357</v>
      </c>
      <c r="U51" s="1">
        <f t="shared" si="12"/>
        <v>526484357</v>
      </c>
    </row>
    <row r="52" spans="1:21" ht="14.25">
      <c r="A52" s="21" t="s">
        <v>78</v>
      </c>
      <c r="B52" s="21"/>
      <c r="C52" s="31" t="s">
        <v>79</v>
      </c>
      <c r="D52" s="1">
        <f>'[1]Kül. 4.+létszámos'!S50</f>
        <v>1236967444</v>
      </c>
      <c r="E52" s="27">
        <v>0</v>
      </c>
      <c r="F52" s="27">
        <v>551650944</v>
      </c>
      <c r="G52" s="27">
        <v>0</v>
      </c>
      <c r="H52" s="27">
        <v>0</v>
      </c>
      <c r="I52" s="17">
        <f t="shared" si="0"/>
        <v>551650944</v>
      </c>
      <c r="J52" s="17">
        <v>0</v>
      </c>
      <c r="K52" s="17">
        <f t="shared" si="1"/>
        <v>685316500</v>
      </c>
      <c r="L52" s="1">
        <f t="shared" si="2"/>
        <v>685316500</v>
      </c>
      <c r="M52" s="1">
        <f>'[2]4.melléklet'!S51</f>
        <v>1236967444</v>
      </c>
      <c r="N52" s="27">
        <v>0</v>
      </c>
      <c r="O52" s="27">
        <v>551650944</v>
      </c>
      <c r="P52" s="27">
        <v>0</v>
      </c>
      <c r="Q52" s="27">
        <v>0</v>
      </c>
      <c r="R52" s="17">
        <f t="shared" si="10"/>
        <v>551650944</v>
      </c>
      <c r="S52" s="17">
        <v>0</v>
      </c>
      <c r="T52" s="17">
        <f t="shared" si="11"/>
        <v>685316500</v>
      </c>
      <c r="U52" s="1">
        <f t="shared" si="12"/>
        <v>685316500</v>
      </c>
    </row>
    <row r="53" spans="1:21" ht="14.25">
      <c r="A53" s="21" t="s">
        <v>80</v>
      </c>
      <c r="B53" s="21"/>
      <c r="C53" s="31" t="s">
        <v>110</v>
      </c>
      <c r="D53" s="1">
        <f>'[1]Kül. 4.+létszámos'!S51</f>
        <v>4461447781</v>
      </c>
      <c r="E53" s="27">
        <v>0</v>
      </c>
      <c r="F53" s="27">
        <v>1305693069</v>
      </c>
      <c r="G53" s="27">
        <v>0</v>
      </c>
      <c r="H53" s="27">
        <v>0</v>
      </c>
      <c r="I53" s="17">
        <f t="shared" si="0"/>
        <v>1305693069</v>
      </c>
      <c r="J53" s="17">
        <v>0</v>
      </c>
      <c r="K53" s="17">
        <f t="shared" si="1"/>
        <v>3155754712</v>
      </c>
      <c r="L53" s="1">
        <f t="shared" si="2"/>
        <v>3155754712</v>
      </c>
      <c r="M53" s="1">
        <f>'[2]4.melléklet'!S52</f>
        <v>4461447781</v>
      </c>
      <c r="N53" s="27">
        <v>0</v>
      </c>
      <c r="O53" s="27">
        <v>1305693069</v>
      </c>
      <c r="P53" s="27">
        <v>0</v>
      </c>
      <c r="Q53" s="27">
        <v>0</v>
      </c>
      <c r="R53" s="17">
        <f t="shared" si="10"/>
        <v>1305693069</v>
      </c>
      <c r="S53" s="17">
        <v>0</v>
      </c>
      <c r="T53" s="17">
        <f t="shared" si="11"/>
        <v>3155754712</v>
      </c>
      <c r="U53" s="1">
        <f t="shared" si="12"/>
        <v>3155754712</v>
      </c>
    </row>
    <row r="54" spans="1:21" ht="14.25">
      <c r="A54" s="21" t="s">
        <v>81</v>
      </c>
      <c r="B54" s="21"/>
      <c r="C54" s="32" t="s">
        <v>83</v>
      </c>
      <c r="D54" s="1">
        <f>'[1]Kül. 4.+létszámos'!S52</f>
        <v>1384499705</v>
      </c>
      <c r="E54" s="27">
        <v>0</v>
      </c>
      <c r="F54" s="27">
        <v>339783131</v>
      </c>
      <c r="G54" s="27">
        <v>0</v>
      </c>
      <c r="H54" s="27">
        <v>0</v>
      </c>
      <c r="I54" s="17">
        <f t="shared" si="0"/>
        <v>339783131</v>
      </c>
      <c r="J54" s="17">
        <v>0</v>
      </c>
      <c r="K54" s="17">
        <f t="shared" si="1"/>
        <v>1044716574</v>
      </c>
      <c r="L54" s="1">
        <f t="shared" si="2"/>
        <v>1044716574</v>
      </c>
      <c r="M54" s="1">
        <f>'[2]4.melléklet'!S53</f>
        <v>1384499705</v>
      </c>
      <c r="N54" s="27">
        <v>0</v>
      </c>
      <c r="O54" s="27">
        <v>339783131</v>
      </c>
      <c r="P54" s="27">
        <v>0</v>
      </c>
      <c r="Q54" s="27">
        <v>0</v>
      </c>
      <c r="R54" s="17">
        <f t="shared" si="10"/>
        <v>339783131</v>
      </c>
      <c r="S54" s="17">
        <v>0</v>
      </c>
      <c r="T54" s="17">
        <f t="shared" si="11"/>
        <v>1044716574</v>
      </c>
      <c r="U54" s="1">
        <f t="shared" si="12"/>
        <v>1044716574</v>
      </c>
    </row>
    <row r="55" spans="1:21" ht="30.75" customHeight="1">
      <c r="A55" s="21" t="s">
        <v>82</v>
      </c>
      <c r="B55" s="21"/>
      <c r="C55" s="33" t="s">
        <v>85</v>
      </c>
      <c r="D55" s="1">
        <f>'[1]Kül. 4.+létszámos'!S53</f>
        <v>1280788032</v>
      </c>
      <c r="E55" s="27">
        <v>0</v>
      </c>
      <c r="F55" s="27">
        <v>83112067</v>
      </c>
      <c r="G55" s="27">
        <v>0</v>
      </c>
      <c r="H55" s="27">
        <v>0</v>
      </c>
      <c r="I55" s="17">
        <f t="shared" si="0"/>
        <v>83112067</v>
      </c>
      <c r="J55" s="17">
        <v>0</v>
      </c>
      <c r="K55" s="17">
        <f t="shared" si="1"/>
        <v>1197675965</v>
      </c>
      <c r="L55" s="1">
        <f t="shared" si="2"/>
        <v>1197675965</v>
      </c>
      <c r="M55" s="1">
        <f>'[2]4.melléklet'!S54</f>
        <v>1280788032</v>
      </c>
      <c r="N55" s="27">
        <v>0</v>
      </c>
      <c r="O55" s="27">
        <v>83112067</v>
      </c>
      <c r="P55" s="27">
        <v>0</v>
      </c>
      <c r="Q55" s="27">
        <v>0</v>
      </c>
      <c r="R55" s="17">
        <f t="shared" si="10"/>
        <v>83112067</v>
      </c>
      <c r="S55" s="17">
        <v>0</v>
      </c>
      <c r="T55" s="17">
        <f t="shared" si="11"/>
        <v>1197675965</v>
      </c>
      <c r="U55" s="1">
        <f t="shared" si="12"/>
        <v>1197675965</v>
      </c>
    </row>
    <row r="56" spans="1:21" ht="26.25" customHeight="1">
      <c r="A56" s="21" t="s">
        <v>84</v>
      </c>
      <c r="B56" s="21"/>
      <c r="C56" s="33" t="s">
        <v>87</v>
      </c>
      <c r="D56" s="1">
        <f>'[1]Kül. 4.+létszámos'!S54</f>
        <v>124707060</v>
      </c>
      <c r="E56" s="27">
        <v>0</v>
      </c>
      <c r="F56" s="27">
        <v>3544909</v>
      </c>
      <c r="G56" s="27">
        <v>0</v>
      </c>
      <c r="H56" s="27">
        <v>0</v>
      </c>
      <c r="I56" s="17">
        <f t="shared" si="0"/>
        <v>3544909</v>
      </c>
      <c r="J56" s="17">
        <v>0</v>
      </c>
      <c r="K56" s="17">
        <f t="shared" si="1"/>
        <v>121162151</v>
      </c>
      <c r="L56" s="1">
        <f t="shared" si="2"/>
        <v>121162151</v>
      </c>
      <c r="M56" s="1">
        <f>'[2]4.melléklet'!S55</f>
        <v>124707060</v>
      </c>
      <c r="N56" s="27">
        <v>0</v>
      </c>
      <c r="O56" s="27">
        <v>3544909</v>
      </c>
      <c r="P56" s="27">
        <v>0</v>
      </c>
      <c r="Q56" s="27">
        <v>0</v>
      </c>
      <c r="R56" s="17">
        <f t="shared" si="10"/>
        <v>3544909</v>
      </c>
      <c r="S56" s="17">
        <v>0</v>
      </c>
      <c r="T56" s="17">
        <f t="shared" si="11"/>
        <v>121162151</v>
      </c>
      <c r="U56" s="1">
        <f t="shared" si="12"/>
        <v>121162151</v>
      </c>
    </row>
    <row r="57" spans="1:21" ht="26.25" customHeight="1">
      <c r="A57" s="21" t="s">
        <v>86</v>
      </c>
      <c r="B57" s="21"/>
      <c r="C57" s="33" t="s">
        <v>117</v>
      </c>
      <c r="D57" s="1">
        <f>'[1]Kül. 4.+létszámos'!S55</f>
        <v>525645071</v>
      </c>
      <c r="E57" s="27">
        <v>0</v>
      </c>
      <c r="F57" s="27">
        <v>0</v>
      </c>
      <c r="G57" s="27">
        <v>0</v>
      </c>
      <c r="H57" s="27">
        <v>0</v>
      </c>
      <c r="I57" s="17">
        <f t="shared" si="0"/>
        <v>0</v>
      </c>
      <c r="J57" s="17">
        <v>0</v>
      </c>
      <c r="K57" s="17">
        <f t="shared" si="1"/>
        <v>525645071</v>
      </c>
      <c r="L57" s="1">
        <f t="shared" si="2"/>
        <v>525645071</v>
      </c>
      <c r="M57" s="1">
        <f>'[2]4.melléklet'!S56</f>
        <v>525645071</v>
      </c>
      <c r="N57" s="27">
        <v>0</v>
      </c>
      <c r="O57" s="27">
        <v>0</v>
      </c>
      <c r="P57" s="27">
        <v>0</v>
      </c>
      <c r="Q57" s="27">
        <v>0</v>
      </c>
      <c r="R57" s="17">
        <f t="shared" si="10"/>
        <v>0</v>
      </c>
      <c r="S57" s="17">
        <v>0</v>
      </c>
      <c r="T57" s="17">
        <f t="shared" si="11"/>
        <v>525645071</v>
      </c>
      <c r="U57" s="1">
        <f t="shared" si="12"/>
        <v>525645071</v>
      </c>
    </row>
    <row r="58" spans="1:21" s="10" customFormat="1" ht="32.25" customHeight="1">
      <c r="A58" s="52" t="s">
        <v>121</v>
      </c>
      <c r="B58" s="52"/>
      <c r="C58" s="52"/>
      <c r="D58" s="2">
        <f aca="true" t="shared" si="13" ref="D58:L58">SUM(D43+D44+D47+D48+D49+D50+D51+D52+D53+D54+D55+D56+D57)</f>
        <v>18547127784</v>
      </c>
      <c r="E58" s="2">
        <f t="shared" si="13"/>
        <v>0</v>
      </c>
      <c r="F58" s="2">
        <f t="shared" si="13"/>
        <v>3752929614</v>
      </c>
      <c r="G58" s="2">
        <f t="shared" si="13"/>
        <v>0</v>
      </c>
      <c r="H58" s="2">
        <f t="shared" si="13"/>
        <v>0</v>
      </c>
      <c r="I58" s="2">
        <f t="shared" si="13"/>
        <v>3752929614</v>
      </c>
      <c r="J58" s="2">
        <f t="shared" si="13"/>
        <v>0</v>
      </c>
      <c r="K58" s="2">
        <f t="shared" si="13"/>
        <v>14794198170</v>
      </c>
      <c r="L58" s="2">
        <f t="shared" si="13"/>
        <v>14794198170</v>
      </c>
      <c r="M58" s="2">
        <f aca="true" t="shared" si="14" ref="M58:U58">SUM(M43+M44+M47+M48+M49+M50+M51+M52+M53+M54+M55+M56+M57)</f>
        <v>18547127784</v>
      </c>
      <c r="N58" s="2">
        <f t="shared" si="14"/>
        <v>0</v>
      </c>
      <c r="O58" s="2">
        <f t="shared" si="14"/>
        <v>3752929614</v>
      </c>
      <c r="P58" s="2">
        <f t="shared" si="14"/>
        <v>0</v>
      </c>
      <c r="Q58" s="2">
        <f t="shared" si="14"/>
        <v>0</v>
      </c>
      <c r="R58" s="2">
        <f t="shared" si="14"/>
        <v>3752929614</v>
      </c>
      <c r="S58" s="2">
        <f t="shared" si="14"/>
        <v>0</v>
      </c>
      <c r="T58" s="2">
        <f t="shared" si="14"/>
        <v>14794198170</v>
      </c>
      <c r="U58" s="2">
        <f t="shared" si="14"/>
        <v>14794198170</v>
      </c>
    </row>
    <row r="59" spans="1:21" s="10" customFormat="1" ht="15">
      <c r="A59" s="20" t="s">
        <v>88</v>
      </c>
      <c r="B59" s="20"/>
      <c r="C59" s="34" t="s">
        <v>89</v>
      </c>
      <c r="D59" s="1">
        <f>'[1]Kül. 4.+létszámos'!S57</f>
        <v>4069674446</v>
      </c>
      <c r="E59" s="17">
        <v>0</v>
      </c>
      <c r="F59" s="17">
        <v>34865639</v>
      </c>
      <c r="G59" s="17">
        <v>700000</v>
      </c>
      <c r="H59" s="17">
        <v>0</v>
      </c>
      <c r="I59" s="17">
        <f t="shared" si="0"/>
        <v>35565639</v>
      </c>
      <c r="J59" s="17">
        <v>0</v>
      </c>
      <c r="K59" s="17">
        <f t="shared" si="1"/>
        <v>4034108807</v>
      </c>
      <c r="L59" s="1">
        <f t="shared" si="2"/>
        <v>4034108807</v>
      </c>
      <c r="M59" s="1">
        <f>'[2]4.melléklet'!$S$58</f>
        <v>4069674446</v>
      </c>
      <c r="N59" s="17">
        <v>0</v>
      </c>
      <c r="O59" s="17">
        <v>34865639</v>
      </c>
      <c r="P59" s="17">
        <v>700000</v>
      </c>
      <c r="Q59" s="17">
        <v>0</v>
      </c>
      <c r="R59" s="17">
        <f>SUM(N59:Q59)</f>
        <v>35565639</v>
      </c>
      <c r="S59" s="17">
        <v>0</v>
      </c>
      <c r="T59" s="17">
        <f>M59-R59</f>
        <v>4034108807</v>
      </c>
      <c r="U59" s="1">
        <f>SUM(S59:T59)</f>
        <v>4034108807</v>
      </c>
    </row>
    <row r="60" spans="1:21" s="10" customFormat="1" ht="15">
      <c r="A60" s="51" t="s">
        <v>90</v>
      </c>
      <c r="B60" s="51"/>
      <c r="C60" s="51"/>
      <c r="D60" s="2">
        <f aca="true" t="shared" si="15" ref="D60:L60">SUM(D58:D59)</f>
        <v>22616802230</v>
      </c>
      <c r="E60" s="2">
        <f t="shared" si="15"/>
        <v>0</v>
      </c>
      <c r="F60" s="2">
        <f t="shared" si="15"/>
        <v>3787795253</v>
      </c>
      <c r="G60" s="2">
        <f t="shared" si="15"/>
        <v>700000</v>
      </c>
      <c r="H60" s="2">
        <f t="shared" si="15"/>
        <v>0</v>
      </c>
      <c r="I60" s="2">
        <f t="shared" si="15"/>
        <v>3788495253</v>
      </c>
      <c r="J60" s="2">
        <f t="shared" si="15"/>
        <v>0</v>
      </c>
      <c r="K60" s="2">
        <f t="shared" si="15"/>
        <v>18828306977</v>
      </c>
      <c r="L60" s="2">
        <f t="shared" si="15"/>
        <v>18828306977</v>
      </c>
      <c r="M60" s="2">
        <f aca="true" t="shared" si="16" ref="M60:U60">SUM(M58:M59)</f>
        <v>22616802230</v>
      </c>
      <c r="N60" s="2">
        <f t="shared" si="16"/>
        <v>0</v>
      </c>
      <c r="O60" s="2">
        <f t="shared" si="16"/>
        <v>3787795253</v>
      </c>
      <c r="P60" s="2">
        <f t="shared" si="16"/>
        <v>700000</v>
      </c>
      <c r="Q60" s="2">
        <f t="shared" si="16"/>
        <v>0</v>
      </c>
      <c r="R60" s="2">
        <f t="shared" si="16"/>
        <v>3788495253</v>
      </c>
      <c r="S60" s="2">
        <f t="shared" si="16"/>
        <v>0</v>
      </c>
      <c r="T60" s="2">
        <f t="shared" si="16"/>
        <v>18828306977</v>
      </c>
      <c r="U60" s="2">
        <f t="shared" si="16"/>
        <v>18828306977</v>
      </c>
    </row>
    <row r="61" spans="1:21" ht="14.25">
      <c r="A61" s="35" t="s">
        <v>91</v>
      </c>
      <c r="B61" s="35"/>
      <c r="C61" s="35"/>
      <c r="D61" s="1">
        <f>'[1]Kül. 4.+létszámos'!S59</f>
        <v>18732197874</v>
      </c>
      <c r="E61" s="4">
        <v>0</v>
      </c>
      <c r="F61" s="4">
        <f>F60-F62</f>
        <v>2628794746</v>
      </c>
      <c r="G61" s="4">
        <f>G60-G62</f>
        <v>700000</v>
      </c>
      <c r="H61" s="4">
        <f>H60-H62</f>
        <v>0</v>
      </c>
      <c r="I61" s="4">
        <f>I60-I62</f>
        <v>2629494746</v>
      </c>
      <c r="J61" s="4">
        <f>J60-J62</f>
        <v>0</v>
      </c>
      <c r="K61" s="4">
        <f>D61-I61</f>
        <v>16102703128</v>
      </c>
      <c r="L61" s="4">
        <f>SUM(J61:K61)</f>
        <v>16102703128</v>
      </c>
      <c r="M61" s="1">
        <f>M60-M62-M63</f>
        <v>18732197874</v>
      </c>
      <c r="N61" s="4">
        <v>0</v>
      </c>
      <c r="O61" s="4">
        <f>O60-O62</f>
        <v>2628794746</v>
      </c>
      <c r="P61" s="4">
        <f>P60-P62</f>
        <v>700000</v>
      </c>
      <c r="Q61" s="4">
        <f>Q60-Q62</f>
        <v>0</v>
      </c>
      <c r="R61" s="4">
        <f>R60-R62</f>
        <v>2629494746</v>
      </c>
      <c r="S61" s="4">
        <f>S60-S62</f>
        <v>0</v>
      </c>
      <c r="T61" s="4">
        <f>M61-R61</f>
        <v>16102703128</v>
      </c>
      <c r="U61" s="4">
        <f>SUM(S61:T61)</f>
        <v>16102703128</v>
      </c>
    </row>
    <row r="62" spans="1:21" ht="12.75" customHeight="1">
      <c r="A62" s="35" t="s">
        <v>92</v>
      </c>
      <c r="B62" s="35"/>
      <c r="C62" s="35"/>
      <c r="D62" s="1">
        <f>'[1]Kül. 4.+létszámos'!S60</f>
        <v>2336175445</v>
      </c>
      <c r="E62" s="4">
        <v>0</v>
      </c>
      <c r="F62" s="4">
        <v>1159000507</v>
      </c>
      <c r="G62" s="4">
        <v>0</v>
      </c>
      <c r="H62" s="4">
        <v>0</v>
      </c>
      <c r="I62" s="4">
        <f>E62+F62+G62</f>
        <v>1159000507</v>
      </c>
      <c r="J62" s="4">
        <v>0</v>
      </c>
      <c r="K62" s="4">
        <f>D62-I62</f>
        <v>1177174938</v>
      </c>
      <c r="L62" s="4">
        <f>SUM(J62:K62)</f>
        <v>1177174938</v>
      </c>
      <c r="M62" s="1">
        <f>'[2]4.melléklet'!$S$61</f>
        <v>2336175445</v>
      </c>
      <c r="N62" s="4">
        <v>0</v>
      </c>
      <c r="O62" s="4">
        <v>1159000507</v>
      </c>
      <c r="P62" s="4">
        <v>0</v>
      </c>
      <c r="Q62" s="4">
        <v>0</v>
      </c>
      <c r="R62" s="4">
        <f>N62+O62+P62</f>
        <v>1159000507</v>
      </c>
      <c r="S62" s="4">
        <v>0</v>
      </c>
      <c r="T62" s="4">
        <f>M62-R62</f>
        <v>1177174938</v>
      </c>
      <c r="U62" s="4">
        <f>SUM(S62:T62)</f>
        <v>1177174938</v>
      </c>
    </row>
    <row r="63" spans="1:21" ht="14.25">
      <c r="A63" s="35" t="s">
        <v>93</v>
      </c>
      <c r="B63" s="35"/>
      <c r="C63" s="35"/>
      <c r="D63" s="1">
        <f>'[1]Kül. 4.+létszámos'!S61</f>
        <v>1548428911</v>
      </c>
      <c r="E63" s="5">
        <v>0</v>
      </c>
      <c r="F63" s="4">
        <v>0</v>
      </c>
      <c r="G63" s="4">
        <v>0</v>
      </c>
      <c r="H63" s="4">
        <v>0</v>
      </c>
      <c r="I63" s="4">
        <f>E63+F63+G63</f>
        <v>0</v>
      </c>
      <c r="J63" s="4">
        <v>0</v>
      </c>
      <c r="K63" s="4">
        <f>D63-I63</f>
        <v>1548428911</v>
      </c>
      <c r="L63" s="4">
        <f>SUM(J63:K63)</f>
        <v>1548428911</v>
      </c>
      <c r="M63" s="1">
        <f>'[2]4.melléklet'!$S$62</f>
        <v>1548428911</v>
      </c>
      <c r="N63" s="5">
        <v>0</v>
      </c>
      <c r="O63" s="4">
        <v>0</v>
      </c>
      <c r="P63" s="4">
        <v>0</v>
      </c>
      <c r="Q63" s="4">
        <v>0</v>
      </c>
      <c r="R63" s="4">
        <f>N63+O63+P63</f>
        <v>0</v>
      </c>
      <c r="S63" s="4">
        <v>0</v>
      </c>
      <c r="T63" s="4">
        <f>M63-R63</f>
        <v>1548428911</v>
      </c>
      <c r="U63" s="4">
        <f>SUM(S63:T63)</f>
        <v>1548428911</v>
      </c>
    </row>
    <row r="64" spans="1:21" s="13" customFormat="1" ht="14.25">
      <c r="A64" s="6"/>
      <c r="B64" s="6"/>
      <c r="C64" s="6"/>
      <c r="D64" s="11"/>
      <c r="E64" s="12"/>
      <c r="F64" s="12"/>
      <c r="G64" s="12"/>
      <c r="H64" s="12"/>
      <c r="I64" s="12"/>
      <c r="J64" s="12"/>
      <c r="K64" s="12"/>
      <c r="L64" s="12"/>
      <c r="M64" s="11"/>
      <c r="N64" s="12"/>
      <c r="O64" s="12"/>
      <c r="P64" s="12"/>
      <c r="Q64" s="12"/>
      <c r="R64" s="12"/>
      <c r="S64" s="12"/>
      <c r="T64" s="12"/>
      <c r="U64" s="12"/>
    </row>
    <row r="65" spans="1:21" ht="14.25">
      <c r="A65" s="36" t="s">
        <v>118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14.25">
      <c r="A66" s="3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4:21" ht="14.2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</sheetData>
  <sheetProtection/>
  <mergeCells count="27">
    <mergeCell ref="A60:C60"/>
    <mergeCell ref="F8:F9"/>
    <mergeCell ref="G8:G9"/>
    <mergeCell ref="I8:I9"/>
    <mergeCell ref="H8:H9"/>
    <mergeCell ref="A43:C43"/>
    <mergeCell ref="A58:C58"/>
    <mergeCell ref="A7:A9"/>
    <mergeCell ref="B7:B9"/>
    <mergeCell ref="D7:L7"/>
    <mergeCell ref="J8:L8"/>
    <mergeCell ref="D8:D9"/>
    <mergeCell ref="E8:E9"/>
    <mergeCell ref="M7:U7"/>
    <mergeCell ref="M8:M9"/>
    <mergeCell ref="N8:N9"/>
    <mergeCell ref="O8:O9"/>
    <mergeCell ref="A1:U1"/>
    <mergeCell ref="A3:U4"/>
    <mergeCell ref="P8:P9"/>
    <mergeCell ref="Q8:Q9"/>
    <mergeCell ref="R8:R9"/>
    <mergeCell ref="S8:U8"/>
    <mergeCell ref="M5:U5"/>
    <mergeCell ref="A2:U2"/>
    <mergeCell ref="A5:L5"/>
    <mergeCell ref="C7:C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2019-04-08T09:15:39Z</cp:lastPrinted>
  <dcterms:created xsi:type="dcterms:W3CDTF">2016-11-30T14:16:18Z</dcterms:created>
  <dcterms:modified xsi:type="dcterms:W3CDTF">2019-04-24T09:50:29Z</dcterms:modified>
  <cp:category/>
  <cp:version/>
  <cp:contentType/>
  <cp:contentStatus/>
</cp:coreProperties>
</file>