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2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 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<sst xmlns="http://schemas.openxmlformats.org/spreadsheetml/2006/main" count="113" uniqueCount="99">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</sst>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6">
    <tabColor rgb="FF92D050"/>
  </sheetPr>
  <dimension ref="A1:C61"/>
  <sheetViews>
    <sheetView tabSelected="1" zoomScalePageLayoutView="0" workbookViewId="0" topLeftCell="A34">
      <selection activeCell="F44" sqref="F44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9416500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635000+2304000+444500+4150000</f>
        <v>7533500</v>
      </c>
    </row>
    <row r="11" spans="1:3" s="28" customFormat="1" ht="12" customHeight="1">
      <c r="A11" s="32" t="s">
        <v>20</v>
      </c>
      <c r="B11" s="33" t="s">
        <v>21</v>
      </c>
      <c r="C11" s="34">
        <f>500000</f>
        <v>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1283000</f>
        <v>1283000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f>100000</f>
        <v>100000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>
      <c r="A27" s="44" t="s">
        <v>52</v>
      </c>
      <c r="B27" s="45" t="s">
        <v>53</v>
      </c>
      <c r="C27" s="46"/>
    </row>
    <row r="28" spans="1:3" s="37" customFormat="1" ht="12" customHeight="1">
      <c r="A28" s="44" t="s">
        <v>54</v>
      </c>
      <c r="B28" s="45" t="s">
        <v>43</v>
      </c>
      <c r="C28" s="34"/>
    </row>
    <row r="29" spans="1:3" s="37" customFormat="1" ht="12" customHeight="1">
      <c r="A29" s="44" t="s">
        <v>55</v>
      </c>
      <c r="B29" s="47" t="s">
        <v>56</v>
      </c>
      <c r="C29" s="34"/>
    </row>
    <row r="30" spans="1:3" s="37" customFormat="1" ht="12" customHeight="1" thickBot="1">
      <c r="A30" s="32" t="s">
        <v>57</v>
      </c>
      <c r="B30" s="48" t="s">
        <v>58</v>
      </c>
      <c r="C30" s="49"/>
    </row>
    <row r="31" spans="1:3" s="37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>
      <c r="A32" s="44" t="s">
        <v>61</v>
      </c>
      <c r="B32" s="45" t="s">
        <v>62</v>
      </c>
      <c r="C32" s="46"/>
    </row>
    <row r="33" spans="1:3" s="37" customFormat="1" ht="12" customHeight="1">
      <c r="A33" s="44" t="s">
        <v>63</v>
      </c>
      <c r="B33" s="47" t="s">
        <v>64</v>
      </c>
      <c r="C33" s="50"/>
    </row>
    <row r="34" spans="1:3" s="37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9416500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216307350</v>
      </c>
    </row>
    <row r="39" spans="1:3" s="28" customFormat="1" ht="12" customHeight="1">
      <c r="A39" s="44" t="s">
        <v>75</v>
      </c>
      <c r="B39" s="45" t="s">
        <v>76</v>
      </c>
      <c r="C39" s="54">
        <v>447404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7" customFormat="1" ht="12" customHeight="1" thickBot="1">
      <c r="A41" s="32" t="s">
        <v>79</v>
      </c>
      <c r="B41" s="48" t="s">
        <v>80</v>
      </c>
      <c r="C41" s="49">
        <v>215859946</v>
      </c>
    </row>
    <row r="42" spans="1:3" s="37" customFormat="1" ht="15" customHeight="1" thickBot="1">
      <c r="A42" s="53" t="s">
        <v>81</v>
      </c>
      <c r="B42" s="55" t="s">
        <v>82</v>
      </c>
      <c r="C42" s="56">
        <f>+C37+C38</f>
        <v>225723850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1" t="s">
        <v>14</v>
      </c>
      <c r="B46" s="42" t="s">
        <v>84</v>
      </c>
      <c r="C46" s="27">
        <f>SUM(C47:C51)</f>
        <v>223822850</v>
      </c>
    </row>
    <row r="47" spans="1:3" ht="12" customHeight="1">
      <c r="A47" s="32" t="s">
        <v>16</v>
      </c>
      <c r="B47" s="39" t="s">
        <v>85</v>
      </c>
      <c r="C47" s="46">
        <f>525000+118633000+54000</f>
        <v>119212000</v>
      </c>
    </row>
    <row r="48" spans="1:3" ht="12" customHeight="1">
      <c r="A48" s="32" t="s">
        <v>18</v>
      </c>
      <c r="B48" s="33" t="s">
        <v>86</v>
      </c>
      <c r="C48" s="66">
        <f>134000+28092500+97000</f>
        <v>28323500</v>
      </c>
    </row>
    <row r="49" spans="1:3" ht="12" customHeight="1">
      <c r="A49" s="32" t="s">
        <v>20</v>
      </c>
      <c r="B49" s="33" t="s">
        <v>87</v>
      </c>
      <c r="C49" s="66">
        <f>4419000+490000+327500+46477000+323850</f>
        <v>52037350</v>
      </c>
    </row>
    <row r="50" spans="1:3" ht="12" customHeight="1">
      <c r="A50" s="32" t="s">
        <v>22</v>
      </c>
      <c r="B50" s="33" t="s">
        <v>88</v>
      </c>
      <c r="C50" s="66">
        <f>24250000</f>
        <v>24250000</v>
      </c>
    </row>
    <row r="51" spans="1:3" ht="12" customHeight="1" thickBot="1">
      <c r="A51" s="32" t="s">
        <v>24</v>
      </c>
      <c r="B51" s="33" t="s">
        <v>89</v>
      </c>
      <c r="C51" s="66"/>
    </row>
    <row r="52" spans="1:3" ht="12" customHeight="1" thickBot="1">
      <c r="A52" s="41" t="s">
        <v>38</v>
      </c>
      <c r="B52" s="42" t="s">
        <v>90</v>
      </c>
      <c r="C52" s="27">
        <f>SUM(C53:C55)</f>
        <v>1901000</v>
      </c>
    </row>
    <row r="53" spans="1:3" s="65" customFormat="1" ht="12" customHeight="1">
      <c r="A53" s="32" t="s">
        <v>40</v>
      </c>
      <c r="B53" s="39" t="s">
        <v>91</v>
      </c>
      <c r="C53" s="46">
        <f>1901000</f>
        <v>1901000</v>
      </c>
    </row>
    <row r="54" spans="1:3" ht="12" customHeight="1">
      <c r="A54" s="32" t="s">
        <v>42</v>
      </c>
      <c r="B54" s="33" t="s">
        <v>92</v>
      </c>
      <c r="C54" s="66"/>
    </row>
    <row r="55" spans="1:3" ht="12" customHeight="1">
      <c r="A55" s="32" t="s">
        <v>44</v>
      </c>
      <c r="B55" s="33" t="s">
        <v>93</v>
      </c>
      <c r="C55" s="66"/>
    </row>
    <row r="56" spans="1:3" ht="12" customHeight="1" thickBot="1">
      <c r="A56" s="32" t="s">
        <v>46</v>
      </c>
      <c r="B56" s="33" t="s">
        <v>94</v>
      </c>
      <c r="C56" s="66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7" t="s">
        <v>96</v>
      </c>
      <c r="C58" s="68">
        <f>+C46+C52+C57</f>
        <v>225723850</v>
      </c>
    </row>
    <row r="59" ht="13.5" thickBot="1">
      <c r="C59" s="70"/>
    </row>
    <row r="60" spans="1:3" ht="15" customHeight="1" thickBot="1">
      <c r="A60" s="71" t="s">
        <v>97</v>
      </c>
      <c r="B60" s="72"/>
      <c r="C60" s="73">
        <v>44</v>
      </c>
    </row>
    <row r="61" spans="1:3" ht="14.25" customHeight="1" thickBot="1">
      <c r="A61" s="71" t="s">
        <v>98</v>
      </c>
      <c r="B61" s="72"/>
      <c r="C61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&amp;R9.2 melléklet a 6/2017.(II.20.)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2017-02-20T10:39:54Z</dcterms:created>
  <dcterms:modified xsi:type="dcterms:W3CDTF">2017-02-20T10:39:54Z</dcterms:modified>
  <cp:category/>
  <cp:version/>
  <cp:contentType/>
  <cp:contentStatus/>
</cp:coreProperties>
</file>