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endeletek Táska 2018\"/>
    </mc:Choice>
  </mc:AlternateContent>
  <bookViews>
    <workbookView xWindow="0" yWindow="0" windowWidth="28800" windowHeight="12300" activeTab="7"/>
  </bookViews>
  <sheets>
    <sheet name="önkorm bevét." sheetId="2" r:id="rId1"/>
    <sheet name="Óvoda bevétel" sheetId="4" r:id="rId2"/>
    <sheet name="Önkorm.összesen bevét." sheetId="1" r:id="rId3"/>
    <sheet name="Önkorm kiadás" sheetId="6" r:id="rId4"/>
    <sheet name="Óvoda kiadás" sheetId="8" r:id="rId5"/>
    <sheet name="Önkorm. összesen kiadás" sheetId="5" r:id="rId6"/>
    <sheet name="Eredménykimutatás" sheetId="10" state="hidden" r:id="rId7"/>
    <sheet name="Mérleg" sheetId="21" r:id="rId8"/>
  </sheets>
  <calcPr calcId="162913"/>
</workbook>
</file>

<file path=xl/calcChain.xml><?xml version="1.0" encoding="utf-8"?>
<calcChain xmlns="http://schemas.openxmlformats.org/spreadsheetml/2006/main">
  <c r="D46" i="21" l="1"/>
  <c r="G21" i="21"/>
  <c r="G20" i="21" s="1"/>
  <c r="F21" i="21"/>
  <c r="F20" i="21" s="1"/>
  <c r="D20" i="21"/>
  <c r="C20" i="21"/>
  <c r="C48" i="21" s="1"/>
  <c r="G17" i="21"/>
  <c r="F17" i="21"/>
  <c r="G11" i="21"/>
  <c r="F11" i="21"/>
  <c r="D11" i="21"/>
  <c r="C11" i="21"/>
  <c r="C10" i="21" s="1"/>
  <c r="C47" i="21" s="1"/>
  <c r="G10" i="21"/>
  <c r="G28" i="21" s="1"/>
  <c r="D10" i="21"/>
  <c r="D28" i="21" l="1"/>
  <c r="G30" i="21" s="1"/>
  <c r="G47" i="21"/>
  <c r="F10" i="21"/>
  <c r="F28" i="21" s="1"/>
  <c r="F30" i="21" s="1"/>
  <c r="F48" i="21"/>
  <c r="F32" i="21"/>
  <c r="G48" i="21"/>
  <c r="G46" i="21" s="1"/>
  <c r="C46" i="21"/>
  <c r="C28" i="21"/>
  <c r="G34" i="5"/>
  <c r="G35" i="5" s="1"/>
  <c r="E34" i="5"/>
  <c r="E35" i="5" s="1"/>
  <c r="D34" i="5"/>
  <c r="C34" i="5"/>
  <c r="F33" i="5"/>
  <c r="F32" i="5"/>
  <c r="F31" i="5"/>
  <c r="G29" i="5"/>
  <c r="E29" i="5"/>
  <c r="D29" i="5"/>
  <c r="C29" i="5"/>
  <c r="F28" i="5"/>
  <c r="F27" i="5"/>
  <c r="F26" i="5"/>
  <c r="G25" i="5"/>
  <c r="E25" i="5"/>
  <c r="D25" i="5"/>
  <c r="C25" i="5"/>
  <c r="F24" i="5"/>
  <c r="F22" i="5"/>
  <c r="F25" i="5" s="1"/>
  <c r="E21" i="5"/>
  <c r="D21" i="5"/>
  <c r="C21" i="5"/>
  <c r="F20" i="5"/>
  <c r="F19" i="5"/>
  <c r="F17" i="5"/>
  <c r="G15" i="5"/>
  <c r="E15" i="5"/>
  <c r="D15" i="5"/>
  <c r="F14" i="5"/>
  <c r="F13" i="5"/>
  <c r="F12" i="5"/>
  <c r="F11" i="5"/>
  <c r="F9" i="5"/>
  <c r="F8" i="5"/>
  <c r="F7" i="5"/>
  <c r="F6" i="5"/>
  <c r="G55" i="1"/>
  <c r="G59" i="1" s="1"/>
  <c r="E55" i="1"/>
  <c r="E58" i="1" s="1"/>
  <c r="D55" i="1"/>
  <c r="D58" i="1" s="1"/>
  <c r="C55" i="1"/>
  <c r="F54" i="1"/>
  <c r="F53" i="1"/>
  <c r="E52" i="1"/>
  <c r="D52" i="1"/>
  <c r="C52" i="1"/>
  <c r="F51" i="1"/>
  <c r="F50" i="1"/>
  <c r="F49" i="1"/>
  <c r="G47" i="1"/>
  <c r="E47" i="1"/>
  <c r="D47" i="1"/>
  <c r="C47" i="1"/>
  <c r="F46" i="1"/>
  <c r="F45" i="1"/>
  <c r="G44" i="1"/>
  <c r="E44" i="1"/>
  <c r="D44" i="1"/>
  <c r="C44" i="1"/>
  <c r="F43" i="1"/>
  <c r="F42" i="1"/>
  <c r="E41" i="1"/>
  <c r="D41" i="1"/>
  <c r="C41" i="1"/>
  <c r="F40" i="1"/>
  <c r="F39" i="1"/>
  <c r="F38" i="1"/>
  <c r="G37" i="1"/>
  <c r="E37" i="1"/>
  <c r="D37" i="1"/>
  <c r="C37" i="1"/>
  <c r="F36" i="1"/>
  <c r="F35" i="1"/>
  <c r="F34" i="1"/>
  <c r="F33" i="1"/>
  <c r="F32" i="1"/>
  <c r="F31" i="1"/>
  <c r="F30" i="1"/>
  <c r="F29" i="1"/>
  <c r="F28" i="1"/>
  <c r="G27" i="1"/>
  <c r="E27" i="1"/>
  <c r="D27" i="1"/>
  <c r="C27" i="1"/>
  <c r="F26" i="1"/>
  <c r="F25" i="1"/>
  <c r="F24" i="1"/>
  <c r="F23" i="1"/>
  <c r="F22" i="1"/>
  <c r="F21" i="1"/>
  <c r="G20" i="1"/>
  <c r="E20" i="1"/>
  <c r="D20" i="1"/>
  <c r="C20" i="1"/>
  <c r="F19" i="1"/>
  <c r="F18" i="1"/>
  <c r="F17" i="1"/>
  <c r="E16" i="1"/>
  <c r="D16" i="1"/>
  <c r="F15" i="1"/>
  <c r="F14" i="1"/>
  <c r="F13" i="1"/>
  <c r="G12" i="1"/>
  <c r="G16" i="1" s="1"/>
  <c r="E12" i="1"/>
  <c r="D12" i="1"/>
  <c r="C12" i="1"/>
  <c r="C16" i="1" s="1"/>
  <c r="F11" i="1"/>
  <c r="F10" i="1"/>
  <c r="F9" i="1"/>
  <c r="F8" i="1"/>
  <c r="F7" i="1"/>
  <c r="F6" i="1"/>
  <c r="H55" i="2"/>
  <c r="F47" i="21" l="1"/>
  <c r="F46" i="21" s="1"/>
  <c r="G48" i="1"/>
  <c r="F41" i="1"/>
  <c r="F55" i="1"/>
  <c r="F58" i="1" s="1"/>
  <c r="F59" i="1" s="1"/>
  <c r="G30" i="5"/>
  <c r="F21" i="5"/>
  <c r="F29" i="5"/>
  <c r="F15" i="5"/>
  <c r="F30" i="5" s="1"/>
  <c r="F37" i="5" s="1"/>
  <c r="C30" i="5"/>
  <c r="D30" i="5"/>
  <c r="D35" i="5" s="1"/>
  <c r="D37" i="5" s="1"/>
  <c r="E30" i="5"/>
  <c r="E37" i="5" s="1"/>
  <c r="F34" i="5"/>
  <c r="F35" i="5" s="1"/>
  <c r="F12" i="1"/>
  <c r="F16" i="1" s="1"/>
  <c r="C48" i="1"/>
  <c r="F20" i="1"/>
  <c r="F27" i="1"/>
  <c r="F52" i="1"/>
  <c r="F37" i="1"/>
  <c r="F44" i="1"/>
  <c r="D48" i="1"/>
  <c r="D61" i="1" s="1"/>
  <c r="E48" i="1"/>
  <c r="F47" i="1"/>
  <c r="G37" i="5"/>
  <c r="C58" i="1"/>
  <c r="C59" i="1" s="1"/>
  <c r="C61" i="1" s="1"/>
  <c r="G58" i="1"/>
  <c r="G61" i="1"/>
  <c r="E61" i="1"/>
  <c r="F48" i="1" l="1"/>
  <c r="F61" i="1" s="1"/>
  <c r="C34" i="6"/>
  <c r="F32" i="6" l="1"/>
  <c r="H59" i="2"/>
  <c r="G34" i="6"/>
  <c r="G35" i="6" s="1"/>
  <c r="G29" i="6"/>
  <c r="G25" i="6"/>
  <c r="F19" i="6"/>
  <c r="G54" i="4"/>
  <c r="G56" i="4" s="1"/>
  <c r="H58" i="2"/>
  <c r="G25" i="2"/>
  <c r="G15" i="6" l="1"/>
  <c r="G30" i="6" s="1"/>
  <c r="G37" i="6" s="1"/>
  <c r="G57" i="4"/>
  <c r="G59" i="4" s="1"/>
  <c r="G14" i="8"/>
  <c r="G29" i="8" s="1"/>
  <c r="G35" i="8" s="1"/>
  <c r="H47" i="2"/>
  <c r="H44" i="2"/>
  <c r="H37" i="2"/>
  <c r="H27" i="2"/>
  <c r="H20" i="2"/>
  <c r="H12" i="2"/>
  <c r="H16" i="2" s="1"/>
  <c r="F27" i="6"/>
  <c r="H48" i="2" l="1"/>
  <c r="H61" i="2" s="1"/>
  <c r="E32" i="8"/>
  <c r="E33" i="8" s="1"/>
  <c r="D32" i="8"/>
  <c r="C32" i="8"/>
  <c r="C33" i="8" s="1"/>
  <c r="F30" i="8"/>
  <c r="F28" i="8"/>
  <c r="E28" i="8"/>
  <c r="D28" i="8"/>
  <c r="F24" i="8"/>
  <c r="E24" i="8"/>
  <c r="D24" i="8"/>
  <c r="C24" i="8"/>
  <c r="F20" i="8"/>
  <c r="E20" i="8"/>
  <c r="D20" i="8"/>
  <c r="C20" i="8"/>
  <c r="F14" i="8"/>
  <c r="E14" i="8"/>
  <c r="D14" i="8"/>
  <c r="C14" i="8"/>
  <c r="C29" i="8" s="1"/>
  <c r="F9" i="8"/>
  <c r="F8" i="8"/>
  <c r="F7" i="8"/>
  <c r="F6" i="8"/>
  <c r="D34" i="6"/>
  <c r="E34" i="6"/>
  <c r="E35" i="6" s="1"/>
  <c r="E29" i="6"/>
  <c r="E25" i="6"/>
  <c r="E21" i="6"/>
  <c r="E15" i="6"/>
  <c r="F33" i="6"/>
  <c r="F31" i="6"/>
  <c r="D29" i="6"/>
  <c r="C29" i="6"/>
  <c r="F28" i="6"/>
  <c r="F26" i="6"/>
  <c r="D25" i="6"/>
  <c r="C25" i="6"/>
  <c r="F24" i="6"/>
  <c r="F22" i="6"/>
  <c r="D21" i="6"/>
  <c r="C21" i="6"/>
  <c r="F20" i="6"/>
  <c r="F17" i="6"/>
  <c r="D15" i="6"/>
  <c r="C30" i="6"/>
  <c r="F14" i="6"/>
  <c r="F13" i="6"/>
  <c r="F12" i="6"/>
  <c r="F11" i="6"/>
  <c r="F9" i="6"/>
  <c r="F8" i="6"/>
  <c r="F7" i="6"/>
  <c r="F6" i="6"/>
  <c r="F55" i="4"/>
  <c r="E54" i="4"/>
  <c r="E56" i="4" s="1"/>
  <c r="D54" i="4"/>
  <c r="D56" i="4" s="1"/>
  <c r="C54" i="4"/>
  <c r="F53" i="4"/>
  <c r="F52" i="4"/>
  <c r="F54" i="4" s="1"/>
  <c r="E51" i="4"/>
  <c r="D51" i="4"/>
  <c r="C51" i="4"/>
  <c r="F50" i="4"/>
  <c r="F49" i="4"/>
  <c r="F48" i="4"/>
  <c r="E46" i="4"/>
  <c r="D46" i="4"/>
  <c r="C46" i="4"/>
  <c r="F45" i="4"/>
  <c r="F44" i="4"/>
  <c r="E43" i="4"/>
  <c r="D43" i="4"/>
  <c r="C43" i="4"/>
  <c r="F42" i="4"/>
  <c r="F41" i="4"/>
  <c r="E40" i="4"/>
  <c r="D40" i="4"/>
  <c r="C40" i="4"/>
  <c r="F39" i="4"/>
  <c r="F38" i="4"/>
  <c r="F37" i="4"/>
  <c r="E36" i="4"/>
  <c r="D36" i="4"/>
  <c r="C36" i="4"/>
  <c r="F35" i="4"/>
  <c r="F34" i="4"/>
  <c r="F33" i="4"/>
  <c r="F32" i="4"/>
  <c r="F31" i="4"/>
  <c r="F30" i="4"/>
  <c r="F29" i="4"/>
  <c r="F28" i="4"/>
  <c r="F27" i="4"/>
  <c r="E26" i="4"/>
  <c r="D26" i="4"/>
  <c r="C26" i="4"/>
  <c r="F25" i="4"/>
  <c r="F24" i="4"/>
  <c r="F23" i="4"/>
  <c r="F22" i="4"/>
  <c r="F21" i="4"/>
  <c r="E20" i="4"/>
  <c r="D20" i="4"/>
  <c r="C20" i="4"/>
  <c r="F19" i="4"/>
  <c r="F18" i="4"/>
  <c r="F17" i="4"/>
  <c r="E16" i="4"/>
  <c r="D16" i="4"/>
  <c r="C16" i="4"/>
  <c r="F15" i="4"/>
  <c r="F14" i="4"/>
  <c r="F13" i="4"/>
  <c r="E12" i="4"/>
  <c r="D12" i="4"/>
  <c r="C12" i="4"/>
  <c r="F11" i="4"/>
  <c r="F10" i="4"/>
  <c r="F9" i="4"/>
  <c r="F8" i="4"/>
  <c r="F7" i="4"/>
  <c r="F6" i="4"/>
  <c r="F55" i="2"/>
  <c r="F58" i="2" s="1"/>
  <c r="E55" i="2"/>
  <c r="E58" i="2" s="1"/>
  <c r="D55" i="2"/>
  <c r="G54" i="2"/>
  <c r="G53" i="2"/>
  <c r="F52" i="2"/>
  <c r="E52" i="2"/>
  <c r="D52" i="2"/>
  <c r="G51" i="2"/>
  <c r="G50" i="2"/>
  <c r="G49" i="2"/>
  <c r="F47" i="2"/>
  <c r="E47" i="2"/>
  <c r="D47" i="2"/>
  <c r="G46" i="2"/>
  <c r="G45" i="2"/>
  <c r="F44" i="2"/>
  <c r="E44" i="2"/>
  <c r="D44" i="2"/>
  <c r="G43" i="2"/>
  <c r="G42" i="2"/>
  <c r="F41" i="2"/>
  <c r="E41" i="2"/>
  <c r="D41" i="2"/>
  <c r="G40" i="2"/>
  <c r="G39" i="2"/>
  <c r="G38" i="2"/>
  <c r="F37" i="2"/>
  <c r="E37" i="2"/>
  <c r="D37" i="2"/>
  <c r="G36" i="2"/>
  <c r="G35" i="2"/>
  <c r="G34" i="2"/>
  <c r="G33" i="2"/>
  <c r="G32" i="2"/>
  <c r="G31" i="2"/>
  <c r="G30" i="2"/>
  <c r="G29" i="2"/>
  <c r="G28" i="2"/>
  <c r="F27" i="2"/>
  <c r="E27" i="2"/>
  <c r="D27" i="2"/>
  <c r="G26" i="2"/>
  <c r="G24" i="2"/>
  <c r="G23" i="2"/>
  <c r="G22" i="2"/>
  <c r="G21" i="2"/>
  <c r="F20" i="2"/>
  <c r="E20" i="2"/>
  <c r="D20" i="2"/>
  <c r="G19" i="2"/>
  <c r="G18" i="2"/>
  <c r="G17" i="2"/>
  <c r="F16" i="2"/>
  <c r="E16" i="2"/>
  <c r="G15" i="2"/>
  <c r="G14" i="2"/>
  <c r="G13" i="2"/>
  <c r="F12" i="2"/>
  <c r="E12" i="2"/>
  <c r="D12" i="2"/>
  <c r="D16" i="2" s="1"/>
  <c r="G11" i="2"/>
  <c r="G10" i="2"/>
  <c r="G9" i="2"/>
  <c r="G8" i="2"/>
  <c r="G7" i="2"/>
  <c r="G6" i="2"/>
  <c r="E29" i="8" l="1"/>
  <c r="F20" i="4"/>
  <c r="D29" i="8"/>
  <c r="D33" i="8" s="1"/>
  <c r="D35" i="8" s="1"/>
  <c r="E35" i="8"/>
  <c r="G20" i="2"/>
  <c r="G55" i="2"/>
  <c r="D48" i="2"/>
  <c r="G27" i="2"/>
  <c r="G41" i="2"/>
  <c r="G47" i="2"/>
  <c r="G52" i="2"/>
  <c r="D58" i="2"/>
  <c r="D59" i="2" s="1"/>
  <c r="F16" i="4"/>
  <c r="F26" i="4"/>
  <c r="F36" i="4"/>
  <c r="F40" i="4"/>
  <c r="F46" i="4"/>
  <c r="F51" i="4"/>
  <c r="C56" i="4"/>
  <c r="F56" i="4" s="1"/>
  <c r="F57" i="4" s="1"/>
  <c r="F34" i="6"/>
  <c r="F35" i="6" s="1"/>
  <c r="D30" i="6"/>
  <c r="D35" i="6" s="1"/>
  <c r="D37" i="6" s="1"/>
  <c r="E30" i="6"/>
  <c r="E37" i="6" s="1"/>
  <c r="G12" i="2"/>
  <c r="G16" i="2" s="1"/>
  <c r="G44" i="2"/>
  <c r="F48" i="2"/>
  <c r="F61" i="2" s="1"/>
  <c r="F12" i="4"/>
  <c r="F43" i="4"/>
  <c r="C47" i="4"/>
  <c r="E47" i="4"/>
  <c r="E59" i="4" s="1"/>
  <c r="F15" i="6"/>
  <c r="F21" i="6"/>
  <c r="F25" i="6"/>
  <c r="F29" i="6"/>
  <c r="F29" i="8"/>
  <c r="F32" i="8"/>
  <c r="F33" i="8" s="1"/>
  <c r="E48" i="2"/>
  <c r="E61" i="2" s="1"/>
  <c r="D47" i="4"/>
  <c r="D59" i="4" s="1"/>
  <c r="C35" i="8"/>
  <c r="C37" i="6"/>
  <c r="G37" i="2"/>
  <c r="F47" i="4" l="1"/>
  <c r="G58" i="2"/>
  <c r="G59" i="2" s="1"/>
  <c r="C57" i="4"/>
  <c r="C59" i="4" s="1"/>
  <c r="D61" i="2"/>
  <c r="F35" i="8"/>
  <c r="G48" i="2"/>
  <c r="G61" i="2" s="1"/>
  <c r="F30" i="6"/>
  <c r="F37" i="6" s="1"/>
  <c r="F59" i="4"/>
</calcChain>
</file>

<file path=xl/sharedStrings.xml><?xml version="1.0" encoding="utf-8"?>
<sst xmlns="http://schemas.openxmlformats.org/spreadsheetml/2006/main" count="631" uniqueCount="302">
  <si>
    <t>Rovat megnevezése</t>
  </si>
  <si>
    <t>Rovat száma</t>
  </si>
  <si>
    <t>Kötelező önkorm. feladat</t>
  </si>
  <si>
    <t>Önként vállalt feladat</t>
  </si>
  <si>
    <t>Államigazgatási feladat</t>
  </si>
  <si>
    <t>Összesen</t>
  </si>
  <si>
    <t>B11</t>
  </si>
  <si>
    <t>Működési célú központosított előirányzatok</t>
  </si>
  <si>
    <t>B112</t>
  </si>
  <si>
    <t>B113</t>
  </si>
  <si>
    <t>B114</t>
  </si>
  <si>
    <t>B111</t>
  </si>
  <si>
    <t>B115</t>
  </si>
  <si>
    <t>B116</t>
  </si>
  <si>
    <t>B1</t>
  </si>
  <si>
    <t>B14</t>
  </si>
  <si>
    <t>B16</t>
  </si>
  <si>
    <t>Egyéb felhalmozási célú támogatások bevételei államháztartáson belülről</t>
  </si>
  <si>
    <t>Egyéb működési célú támogatások bevételei államháztartáson belülről</t>
  </si>
  <si>
    <t>Gépjárműadók</t>
  </si>
  <si>
    <t>B2</t>
  </si>
  <si>
    <t>B23</t>
  </si>
  <si>
    <t>B25</t>
  </si>
  <si>
    <t>B3</t>
  </si>
  <si>
    <t>B34</t>
  </si>
  <si>
    <t>B351</t>
  </si>
  <si>
    <t>B354</t>
  </si>
  <si>
    <t>B36</t>
  </si>
  <si>
    <t>Szolgáltatások ellenértéke</t>
  </si>
  <si>
    <t>Tulajdonosi bevételek</t>
  </si>
  <si>
    <t>Ellátási díjak</t>
  </si>
  <si>
    <t>Kamatbevételek</t>
  </si>
  <si>
    <t>Egyéb működési bevételek</t>
  </si>
  <si>
    <t>B4</t>
  </si>
  <si>
    <t>B401</t>
  </si>
  <si>
    <t>B402</t>
  </si>
  <si>
    <t>B403</t>
  </si>
  <si>
    <t>B404</t>
  </si>
  <si>
    <t>B405</t>
  </si>
  <si>
    <t>B406</t>
  </si>
  <si>
    <t>B410</t>
  </si>
  <si>
    <t>Immateriális javak értékesítése</t>
  </si>
  <si>
    <t>Ingatlanok értékesítése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</si>
  <si>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</si>
  <si>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</si>
  <si>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</si>
  <si>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</si>
  <si>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</si>
  <si>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</si>
  <si>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</si>
  <si>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</si>
  <si>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</si>
  <si>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</si>
  <si>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</si>
  <si>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</si>
  <si>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</si>
  <si>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</si>
  <si>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</si>
  <si>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</si>
  <si>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</si>
  <si>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</si>
  <si>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</si>
  <si>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</si>
  <si>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</si>
  <si>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</si>
  <si>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</si>
  <si>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</si>
  <si>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</si>
  <si>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</si>
  <si>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</si>
  <si>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</si>
  <si>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</si>
  <si>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</si>
  <si>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</si>
  <si>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</si>
  <si>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</si>
  <si>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</si>
  <si>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</si>
  <si>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</si>
  <si>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</si>
  <si>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</si>
  <si>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</si>
  <si>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</si>
  <si>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</si>
  <si>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</si>
  <si>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</si>
  <si>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Helyi önkormányzatok kiegészítő támogatásai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</si>
  <si>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</si>
  <si>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</si>
  <si>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B15</t>
  </si>
  <si>
    <t>Felhalmozási célú önkormányzati támogatások</t>
  </si>
  <si>
    <t>B21</t>
  </si>
  <si>
    <t>Felhalmozási célú visszatérítendő támogatások, kölcsönök visszatérülése államháztartáson belülről</t>
  </si>
  <si>
    <t xml:space="preserve">Vagyoni tipusú adók </t>
  </si>
  <si>
    <t xml:space="preserve">Értékesítési és forgalmi adók </t>
  </si>
  <si>
    <t xml:space="preserve">Fogyasztási adók </t>
  </si>
  <si>
    <t>B352</t>
  </si>
  <si>
    <t xml:space="preserve">Egyéb közhatalmi bevételek </t>
  </si>
  <si>
    <t>Áru- és készletértékesítés ellenértéke</t>
  </si>
  <si>
    <t>Közvetített szolgáltatások értéke</t>
  </si>
  <si>
    <t>Kiszámlázott általános forgalmi adó</t>
  </si>
  <si>
    <t>Általános forgalmi adó visszatérítése</t>
  </si>
  <si>
    <t>B407</t>
  </si>
  <si>
    <t>B51</t>
  </si>
  <si>
    <t>B52</t>
  </si>
  <si>
    <t>Egyéb tárgyi eszközök értékesítése</t>
  </si>
  <si>
    <t>B53</t>
  </si>
  <si>
    <t>B5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</si>
  <si>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</si>
  <si>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</si>
  <si>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</si>
  <si>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</si>
  <si>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B6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</si>
  <si>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</si>
  <si>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</si>
  <si>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</si>
  <si>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</si>
  <si>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B7</t>
  </si>
  <si>
    <t>B1-B7</t>
  </si>
  <si>
    <t>Központi, irányító szervi támogatás</t>
  </si>
  <si>
    <t>Előző év vállalkozási maradványának igénybevétele</t>
  </si>
  <si>
    <t>Előző év költségvetési maradványának igénybevétele</t>
  </si>
  <si>
    <t xml:space="preserve">Rövid lejáratú hitelek, kölcsönök felvétele  </t>
  </si>
  <si>
    <t>Likviditási célú hitelek, kölcsönök felvétele pénzügyi vállalkozástól</t>
  </si>
  <si>
    <t xml:space="preserve">Hosszú lejáratú hitelek, kölcsönök felvétele </t>
  </si>
  <si>
    <t>B8</t>
  </si>
  <si>
    <t>B81</t>
  </si>
  <si>
    <t>B816</t>
  </si>
  <si>
    <t>B813</t>
  </si>
  <si>
    <t>B8132</t>
  </si>
  <si>
    <t>B8131</t>
  </si>
  <si>
    <t>B811</t>
  </si>
  <si>
    <t>B8113</t>
  </si>
  <si>
    <t>B8112</t>
  </si>
  <si>
    <t>B8111</t>
  </si>
  <si>
    <t>BEVÉTELEK MINDÖSSZESEN</t>
  </si>
  <si>
    <t>KIADÁSOK MINDÖSSZESEN</t>
  </si>
  <si>
    <t>K9</t>
  </si>
  <si>
    <t>K91</t>
  </si>
  <si>
    <t>K911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</si>
  <si>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</si>
  <si>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</si>
  <si>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</si>
  <si>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</si>
  <si>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</si>
  <si>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 xml:space="preserve">Egyéb felhalmozási célú kiadások </t>
  </si>
  <si>
    <t xml:space="preserve">Költségvetési kiadások </t>
  </si>
  <si>
    <t xml:space="preserve">Hitel-, kölcsöntörlesztés államháztartáson kívülre </t>
  </si>
  <si>
    <t xml:space="preserve">Belföldi finanszírozás kiadásai </t>
  </si>
  <si>
    <t xml:space="preserve">Finanszírozási kiadások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</si>
  <si>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</si>
  <si>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</si>
  <si>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</si>
  <si>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</si>
  <si>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</si>
  <si>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</t>
  </si>
  <si>
    <t xml:space="preserve">Hitel-, kölcsönfelvétel államháztartáson kívülről </t>
  </si>
  <si>
    <t xml:space="preserve">Maradvány igénybevétele </t>
  </si>
  <si>
    <t xml:space="preserve">Belföldi finanszírozás bevételei </t>
  </si>
  <si>
    <t xml:space="preserve">Finanszírozási bevételek </t>
  </si>
  <si>
    <t>(ezer Ft-ban)</t>
  </si>
  <si>
    <t xml:space="preserve">Önkormányzatok működési támogatásai </t>
  </si>
  <si>
    <t>Önkormányzatok működési támogatásai</t>
  </si>
  <si>
    <t xml:space="preserve">Működési célú támogatások államháztartáson belülről </t>
  </si>
  <si>
    <t xml:space="preserve">Felhalmozási célú támogatások államháztartáson belülről </t>
  </si>
  <si>
    <t>Személyi juttatások</t>
  </si>
  <si>
    <t>K1</t>
  </si>
  <si>
    <t>Központi, irányító szervi támogatások folyósítása</t>
  </si>
  <si>
    <t>K915</t>
  </si>
  <si>
    <t>Módosított ei.</t>
  </si>
  <si>
    <t>Kötelező önk.feladat</t>
  </si>
  <si>
    <t>Egyéb áruhasználati és szolgáltatási adók</t>
  </si>
  <si>
    <t>B355</t>
  </si>
  <si>
    <t>Államháztartáson belüli megelőlegezések visszafizetése</t>
  </si>
  <si>
    <t>K914</t>
  </si>
  <si>
    <t>Államháztartáson belüli megelőlegezések</t>
  </si>
  <si>
    <t>B814</t>
  </si>
  <si>
    <t>Elvonások, befizetések</t>
  </si>
  <si>
    <t>E) MÉRLEG SZERINTI EREDMÉNY</t>
  </si>
  <si>
    <t>D) RENDKÍVÜLI EREDMÉNY</t>
  </si>
  <si>
    <t>XI. Rendkívüli ráfordítások</t>
  </si>
  <si>
    <t>X. Rendkívüli eredményszemléletű bevételek</t>
  </si>
  <si>
    <t>23. Különféle rendkívüli eredményszemléletű bevételek</t>
  </si>
  <si>
    <t>22.Felhalmozási célú támogatások eredményszemléletű bevételei</t>
  </si>
  <si>
    <t>C) SZOKÁSOS EREDMÉNY</t>
  </si>
  <si>
    <t>B) PÉNZÜGYI MŰVELETEK EREDMÉNYE</t>
  </si>
  <si>
    <t>IX.Pénzügyi műveletek ráfordításai</t>
  </si>
  <si>
    <t>21.a -ebből árfolyamveszteség</t>
  </si>
  <si>
    <t>21.Pénzügyi műveletek egyéb ráfordításai</t>
  </si>
  <si>
    <t>20. Részesedések,értékpapírok,pénzeszközök értékvesztése</t>
  </si>
  <si>
    <t>19.Fizetendő kamatok és kamatjellegű ráfordítások</t>
  </si>
  <si>
    <t>VIII.Pénzügyi műveletek eredményszemléletű bevételei</t>
  </si>
  <si>
    <t>18.a -ebből árfolyamnyereség</t>
  </si>
  <si>
    <t>18.Pénzügyi műveletek egyéb eredményszemléletű bevételei</t>
  </si>
  <si>
    <t>17.Kapott(járó)kamatok és kamatjellegű eredményszemléletű bevételek</t>
  </si>
  <si>
    <t>16.Kapott(járó) osztalék,részesedés</t>
  </si>
  <si>
    <t>A)TEVÉKENYSÉGEK EREDMÉNYE</t>
  </si>
  <si>
    <t>VII.Egyéb ráfordítások</t>
  </si>
  <si>
    <t>VI.Értékcsökkenési leírás</t>
  </si>
  <si>
    <t>V.Személyi jellegű ráfordítások</t>
  </si>
  <si>
    <t>15.Bérjárulékok</t>
  </si>
  <si>
    <t>14.Személyi jellegű egyéb kifizetések</t>
  </si>
  <si>
    <t>13.Bérköltség</t>
  </si>
  <si>
    <t>IV.Anyagjellegű ráfordítások</t>
  </si>
  <si>
    <t>12.Eladott(közvetített)szolgáltatások értéke</t>
  </si>
  <si>
    <t>11.Eladott áruk beszerzési értéke</t>
  </si>
  <si>
    <t>10.Igénybevett szolgáltatások értéke</t>
  </si>
  <si>
    <t>09.Anyagköltség</t>
  </si>
  <si>
    <t>III.Egyéb eredményszemléletű bevételek</t>
  </si>
  <si>
    <t>08.Különféle egyéb eredményszemléletű bevételek</t>
  </si>
  <si>
    <t>07.Egyéb működési célú támogatások eredményszemléletű bevétele</t>
  </si>
  <si>
    <t>06.Központi működési célú támogatás eredményszemléletű bevétele</t>
  </si>
  <si>
    <t>II.Aktivált saját teljesítmények értéke</t>
  </si>
  <si>
    <t>05.Saját előállítású eszközök aktivált értéke</t>
  </si>
  <si>
    <t>04.Saját termelésű készletek állományváltozása</t>
  </si>
  <si>
    <t>I.Tevékenység nettó eredményszemléletű bevétele</t>
  </si>
  <si>
    <t>03.Tevékenység egyéb nettó eredményszemléletű bevételei</t>
  </si>
  <si>
    <t>02.Eszközök és szolgáltatások értékesítése nettó eredménysz.bevételei</t>
  </si>
  <si>
    <t>01. Közhatalmi eredményszemléletű bevételek</t>
  </si>
  <si>
    <t>TÁRGY ÉV</t>
  </si>
  <si>
    <t>(ezer Ft.)</t>
  </si>
  <si>
    <t xml:space="preserve"> 2014. év</t>
  </si>
  <si>
    <t>EREDMÉNY KIMUTATÁS</t>
  </si>
  <si>
    <t>B411</t>
  </si>
  <si>
    <t>B64</t>
  </si>
  <si>
    <t>Működési célú támogatás bevétele</t>
  </si>
  <si>
    <t>B65</t>
  </si>
  <si>
    <t>B74</t>
  </si>
  <si>
    <t>B75</t>
  </si>
  <si>
    <t>K5023</t>
  </si>
  <si>
    <t>K513</t>
  </si>
  <si>
    <t>Felhalmozási célú visszatérítendő támogatások, kölcsönök ÁHT-n belülre</t>
  </si>
  <si>
    <t>K82</t>
  </si>
  <si>
    <t>K89</t>
  </si>
  <si>
    <t>B4082</t>
  </si>
  <si>
    <t>Helyi önk.előző évi elszámolásából adódó befizetések</t>
  </si>
  <si>
    <t>K5021</t>
  </si>
  <si>
    <t xml:space="preserve">Táska Község Önkormányzata </t>
  </si>
  <si>
    <t>2017.évi költségvetési bevétele</t>
  </si>
  <si>
    <t>2017. évi előirányzat</t>
  </si>
  <si>
    <t>2017.évi Módosított ei.</t>
  </si>
  <si>
    <t>Tőzike Óvoda</t>
  </si>
  <si>
    <t>Táska Község Önkormányzata összesített</t>
  </si>
  <si>
    <t>2017.évi költségvetési kiadása</t>
  </si>
  <si>
    <t>Megnevezés</t>
  </si>
  <si>
    <t>2017.évi összesített költségvetési bevétele</t>
  </si>
  <si>
    <t>4. melléklet ….../2018.(V……..) Önkormányzati rendelethez</t>
  </si>
  <si>
    <t>Táska Községi Önkormányzat</t>
  </si>
  <si>
    <t xml:space="preserve">Az önkormányzat összevont költségvetési mérlege </t>
  </si>
  <si>
    <t>ezer forintban</t>
  </si>
  <si>
    <t>BEVÉTELEK</t>
  </si>
  <si>
    <t>KIADÁSOK</t>
  </si>
  <si>
    <t>Eredeti előirányzat</t>
  </si>
  <si>
    <t xml:space="preserve"> KÖLTSÉGVETÉSI BEVÉTELEK</t>
  </si>
  <si>
    <t>KÖLTSÉGVETÉSI KIADÁSOK</t>
  </si>
  <si>
    <t>Működési célú</t>
  </si>
  <si>
    <t>Pénzforgalmi bevételek</t>
  </si>
  <si>
    <t>Pénzforgalmi kiadások</t>
  </si>
  <si>
    <t>Működési célú támogatások</t>
  </si>
  <si>
    <t>Személyi jellegű kiadások</t>
  </si>
  <si>
    <t>Működési bevételek</t>
  </si>
  <si>
    <t>Munkaadót terhelő járulékok</t>
  </si>
  <si>
    <t>Közhatalmi bevételek</t>
  </si>
  <si>
    <t>Dologi és egyéb folyó kiadások</t>
  </si>
  <si>
    <t>Működési célra átvett pénzeszközök</t>
  </si>
  <si>
    <t>Ellátottak pénzbeli juttatásai</t>
  </si>
  <si>
    <t>Mc.tám.kölcs.vissaztérülése</t>
  </si>
  <si>
    <t>Egyéb működési kiadás</t>
  </si>
  <si>
    <t>Pénzforgalom nélküli kiadások</t>
  </si>
  <si>
    <t>Működési célú tartalékok</t>
  </si>
  <si>
    <t>Államháztartáson belüli megelőlegezések visszafiz.</t>
  </si>
  <si>
    <t>Felhalmozási célú</t>
  </si>
  <si>
    <t xml:space="preserve"> Felhalmozási célú</t>
  </si>
  <si>
    <t xml:space="preserve">Felhalmozási célú önk. támogatások </t>
  </si>
  <si>
    <t>Beruházási kiadások</t>
  </si>
  <si>
    <t>Felhalmozási bevételek(konc.díj)</t>
  </si>
  <si>
    <t>Felhalmozási célú átvett pénzeszköz</t>
  </si>
  <si>
    <t>Egyéb felhalmozási kiadás</t>
  </si>
  <si>
    <t>Egyéb felh. Célú támogatások Áh-n belülről</t>
  </si>
  <si>
    <t>Pénzügyi befektetések kiadásai</t>
  </si>
  <si>
    <t>Pénzforgalmi nélküli kiadások</t>
  </si>
  <si>
    <t>Felhalmozási tartalék</t>
  </si>
  <si>
    <r>
      <t xml:space="preserve">BEVÉTELEK ÖSSZESEN
</t>
    </r>
    <r>
      <rPr>
        <sz val="8"/>
        <rFont val="Arial"/>
        <family val="2"/>
        <charset val="238"/>
      </rPr>
      <t>(Pénzforgalom nélküli és finanszírozási célú bevételek nélkül)</t>
    </r>
  </si>
  <si>
    <t>KIADÁSOK ÖSSZESEN</t>
  </si>
  <si>
    <t>KÖLTSÉGVETÉSI HIÁNY</t>
  </si>
  <si>
    <t xml:space="preserve">Működési hiány </t>
  </si>
  <si>
    <t>Felhalmozási hiány</t>
  </si>
  <si>
    <t>A HIÁNY FINANSZÍROZÁSÁNAK MÓDJA</t>
  </si>
  <si>
    <t>FINANSZÍROZÁSI CÉLÚ KIADÁSOK</t>
  </si>
  <si>
    <t>Belső forrásból</t>
  </si>
  <si>
    <t>Működési célú hiteltörlesztés</t>
  </si>
  <si>
    <t>I. Működési célú pénzmaradvány igénybevétele</t>
  </si>
  <si>
    <t>Felhalmozási célú hiteltörlesztés</t>
  </si>
  <si>
    <t>II. Felhalmozási célú pénzmaradvány igénybevétele</t>
  </si>
  <si>
    <t>Külső forrásból</t>
  </si>
  <si>
    <t>Likviditási hitelfelvétel</t>
  </si>
  <si>
    <t>Felhalmozási célú hitelfelvétel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</si>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</sst>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7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5" fillId="0" borderId="0"/>
    <xf numFmtId="0" fontId="22" fillId="0" borderId="0"/>
    <xf numFmtId="0" fontId="23" fillId="0" borderId="0"/>
    <xf numFmtId="0" fontId="8" fillId="0" borderId="0" applyNumberForma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0" borderId="0" xfId="0" applyBorder="1"/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" fontId="4" fillId="0" borderId="3" xfId="0" applyNumberFormat="1" applyFont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3" xfId="0" applyBorder="1"/>
    <xf numFmtId="1" fontId="0" fillId="0" borderId="3" xfId="0" applyNumberFormat="1" applyBorder="1"/>
    <xf numFmtId="0" fontId="4" fillId="0" borderId="8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7" xfId="0" applyBorder="1"/>
    <xf numFmtId="0" fontId="1" fillId="0" borderId="9" xfId="0" applyFont="1" applyBorder="1"/>
    <xf numFmtId="0" fontId="1" fillId="0" borderId="10" xfId="0" applyFont="1" applyBorder="1"/>
    <xf numFmtId="164" fontId="10" fillId="0" borderId="10" xfId="0" applyNumberFormat="1" applyFont="1" applyBorder="1"/>
    <xf numFmtId="1" fontId="1" fillId="0" borderId="10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5" fillId="0" borderId="3" xfId="0" applyFont="1" applyBorder="1"/>
    <xf numFmtId="0" fontId="1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10" fillId="0" borderId="10" xfId="0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/>
    </xf>
    <xf numFmtId="164" fontId="9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0" fillId="0" borderId="12" xfId="0" applyBorder="1"/>
    <xf numFmtId="164" fontId="1" fillId="0" borderId="13" xfId="0" applyNumberFormat="1" applyFont="1" applyBorder="1"/>
    <xf numFmtId="164" fontId="8" fillId="0" borderId="3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64" fontId="1" fillId="0" borderId="3" xfId="0" applyNumberFormat="1" applyFont="1" applyBorder="1"/>
    <xf numFmtId="0" fontId="6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Fill="1" applyBorder="1"/>
    <xf numFmtId="0" fontId="5" fillId="0" borderId="12" xfId="0" applyFont="1" applyBorder="1"/>
    <xf numFmtId="0" fontId="2" fillId="0" borderId="13" xfId="0" applyFont="1" applyBorder="1"/>
    <xf numFmtId="0" fontId="0" fillId="0" borderId="15" xfId="0" applyBorder="1" applyAlignment="1">
      <alignment wrapText="1"/>
    </xf>
    <xf numFmtId="0" fontId="5" fillId="0" borderId="14" xfId="0" applyFont="1" applyBorder="1"/>
    <xf numFmtId="1" fontId="7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horizontal="right" vertical="center"/>
    </xf>
    <xf numFmtId="1" fontId="7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0" fillId="0" borderId="12" xfId="0" applyNumberFormat="1" applyBorder="1"/>
    <xf numFmtId="1" fontId="1" fillId="0" borderId="13" xfId="0" applyNumberFormat="1" applyFont="1" applyBorder="1"/>
    <xf numFmtId="0" fontId="13" fillId="0" borderId="15" xfId="0" applyFont="1" applyBorder="1" applyAlignment="1">
      <alignment wrapText="1"/>
    </xf>
    <xf numFmtId="0" fontId="13" fillId="0" borderId="15" xfId="0" applyFont="1" applyBorder="1" applyAlignment="1">
      <alignment vertical="center" wrapText="1"/>
    </xf>
    <xf numFmtId="0" fontId="5" fillId="0" borderId="14" xfId="0" applyFont="1" applyBorder="1" applyAlignment="1"/>
    <xf numFmtId="164" fontId="6" fillId="0" borderId="3" xfId="0" applyNumberFormat="1" applyFont="1" applyFill="1" applyBorder="1" applyAlignment="1">
      <alignment vertical="center" wrapText="1"/>
    </xf>
    <xf numFmtId="0" fontId="15" fillId="0" borderId="0" xfId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8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19" fillId="0" borderId="0" xfId="1" applyFont="1"/>
    <xf numFmtId="0" fontId="16" fillId="0" borderId="0" xfId="1" applyFont="1" applyAlignment="1">
      <alignment horizontal="right"/>
    </xf>
    <xf numFmtId="0" fontId="15" fillId="0" borderId="0" xfId="1" applyAlignment="1">
      <alignment horizontal="right"/>
    </xf>
    <xf numFmtId="0" fontId="20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0" fontId="27" fillId="0" borderId="0" xfId="2" applyFont="1" applyBorder="1" applyAlignment="1">
      <alignment horizontal="center"/>
    </xf>
    <xf numFmtId="0" fontId="27" fillId="0" borderId="16" xfId="2" applyFont="1" applyBorder="1" applyAlignment="1">
      <alignment horizontal="center" vertical="center" wrapText="1"/>
    </xf>
    <xf numFmtId="0" fontId="27" fillId="0" borderId="16" xfId="2" applyFont="1" applyFill="1" applyBorder="1" applyAlignment="1">
      <alignment horizontal="center" vertical="center" wrapText="1"/>
    </xf>
    <xf numFmtId="0" fontId="26" fillId="0" borderId="16" xfId="2" applyFont="1" applyFill="1" applyBorder="1"/>
    <xf numFmtId="3" fontId="26" fillId="0" borderId="16" xfId="2" applyNumberFormat="1" applyFont="1" applyFill="1" applyBorder="1"/>
    <xf numFmtId="0" fontId="27" fillId="0" borderId="16" xfId="2" applyFont="1" applyBorder="1"/>
    <xf numFmtId="0" fontId="25" fillId="0" borderId="16" xfId="3" applyFont="1" applyFill="1" applyBorder="1" applyAlignment="1"/>
    <xf numFmtId="3" fontId="25" fillId="0" borderId="16" xfId="2" applyNumberFormat="1" applyFont="1" applyFill="1" applyBorder="1"/>
    <xf numFmtId="0" fontId="25" fillId="0" borderId="16" xfId="3" applyFont="1" applyFill="1" applyBorder="1" applyAlignment="1">
      <alignment horizontal="left"/>
    </xf>
    <xf numFmtId="3" fontId="24" fillId="0" borderId="16" xfId="2" applyNumberFormat="1" applyFont="1" applyFill="1" applyBorder="1"/>
    <xf numFmtId="0" fontId="26" fillId="0" borderId="16" xfId="3" applyFont="1" applyFill="1" applyBorder="1" applyAlignment="1"/>
    <xf numFmtId="0" fontId="28" fillId="0" borderId="16" xfId="0" applyFont="1" applyBorder="1"/>
    <xf numFmtId="0" fontId="29" fillId="0" borderId="16" xfId="2" applyFont="1" applyBorder="1"/>
    <xf numFmtId="3" fontId="26" fillId="0" borderId="16" xfId="0" applyNumberFormat="1" applyFont="1" applyBorder="1" applyAlignment="1">
      <alignment horizontal="right" vertical="center"/>
    </xf>
    <xf numFmtId="0" fontId="26" fillId="0" borderId="16" xfId="2" applyFont="1" applyFill="1" applyBorder="1" applyAlignment="1">
      <alignment horizontal="center" vertical="center"/>
    </xf>
    <xf numFmtId="0" fontId="0" fillId="0" borderId="19" xfId="0" applyBorder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27" fillId="0" borderId="16" xfId="2" applyFont="1" applyBorder="1" applyAlignment="1"/>
    <xf numFmtId="0" fontId="29" fillId="0" borderId="16" xfId="2" applyFont="1" applyBorder="1" applyAlignment="1"/>
    <xf numFmtId="0" fontId="26" fillId="0" borderId="16" xfId="2" applyFont="1" applyFill="1" applyBorder="1" applyAlignment="1">
      <alignment wrapText="1"/>
    </xf>
    <xf numFmtId="0" fontId="24" fillId="0" borderId="0" xfId="0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7" fillId="0" borderId="0" xfId="2" applyFont="1" applyBorder="1" applyAlignment="1">
      <alignment horizontal="center"/>
    </xf>
    <xf numFmtId="0" fontId="27" fillId="0" borderId="16" xfId="2" applyFont="1" applyFill="1" applyBorder="1" applyAlignment="1">
      <alignment horizontal="center" vertical="center" wrapText="1"/>
    </xf>
    <xf numFmtId="0" fontId="25" fillId="0" borderId="16" xfId="3" applyFont="1" applyFill="1" applyBorder="1" applyAlignment="1"/>
    <xf numFmtId="0" fontId="25" fillId="0" borderId="17" xfId="3" applyFont="1" applyFill="1" applyBorder="1" applyAlignment="1"/>
    <xf numFmtId="0" fontId="0" fillId="0" borderId="18" xfId="0" applyBorder="1" applyAlignment="1"/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view="pageLayout" topLeftCell="B1" zoomScaleNormal="100" workbookViewId="0">
      <selection activeCell="H4" sqref="H4"/>
    </sheetView>
  </sheetViews>
  <sheetFormatPr defaultRowHeight="15" x14ac:dyDescent="0.25"/>
  <cols>
    <col min="1" max="1" width="1" hidden="1" customWidth="1"/>
    <col min="2" max="2" width="55.42578125" customWidth="1"/>
    <col min="3" max="3" width="6.28515625" customWidth="1"/>
    <col min="4" max="4" width="9.28515625" customWidth="1"/>
    <col min="5" max="5" width="8.42578125" customWidth="1"/>
    <col min="6" max="6" width="7.85546875" customWidth="1"/>
    <col min="7" max="7" width="9.85546875" customWidth="1"/>
    <col min="8" max="8" width="19.42578125" customWidth="1"/>
  </cols>
  <sheetData>
    <row r="1" spans="1:8" ht="18.75" x14ac:dyDescent="0.3">
      <c r="B1" s="151" t="s">
        <v>237</v>
      </c>
      <c r="C1" s="151"/>
      <c r="D1" s="151"/>
      <c r="E1" s="151"/>
      <c r="F1" s="151"/>
      <c r="G1" s="151"/>
    </row>
    <row r="2" spans="1:8" ht="18.75" x14ac:dyDescent="0.3">
      <c r="B2" s="151" t="s">
        <v>238</v>
      </c>
      <c r="C2" s="151"/>
      <c r="D2" s="151"/>
      <c r="E2" s="151"/>
      <c r="F2" s="151"/>
      <c r="G2" s="151"/>
    </row>
    <row r="3" spans="1:8" ht="15.75" thickBot="1" x14ac:dyDescent="0.3">
      <c r="F3" s="159" t="s">
        <v>160</v>
      </c>
      <c r="G3" s="159"/>
    </row>
    <row r="4" spans="1:8" ht="13.5" customHeight="1" thickBot="1" x14ac:dyDescent="0.3">
      <c r="A4" s="152"/>
      <c r="B4" s="153" t="s">
        <v>0</v>
      </c>
      <c r="C4" s="155" t="s">
        <v>1</v>
      </c>
      <c r="D4" s="157" t="s">
        <v>239</v>
      </c>
      <c r="E4" s="157"/>
      <c r="F4" s="157"/>
      <c r="G4" s="158"/>
      <c r="H4" s="114" t="s">
        <v>240</v>
      </c>
    </row>
    <row r="5" spans="1:8" ht="32.25" customHeight="1" x14ac:dyDescent="0.25">
      <c r="A5" s="152"/>
      <c r="B5" s="154"/>
      <c r="C5" s="156"/>
      <c r="D5" s="27" t="s">
        <v>2</v>
      </c>
      <c r="E5" s="27" t="s">
        <v>3</v>
      </c>
      <c r="F5" s="27" t="s">
        <v>4</v>
      </c>
      <c r="G5" s="72" t="s">
        <v>5</v>
      </c>
      <c r="H5" s="100" t="s">
        <v>170</v>
      </c>
    </row>
    <row r="6" spans="1:8" ht="12.75" customHeight="1" x14ac:dyDescent="0.25">
      <c r="A6" s="1"/>
      <c r="B6" s="63" t="s">
        <v>82</v>
      </c>
      <c r="C6" s="40" t="s">
        <v>11</v>
      </c>
      <c r="D6" s="40">
        <v>13610</v>
      </c>
      <c r="E6" s="40"/>
      <c r="F6" s="40"/>
      <c r="G6" s="95">
        <f>SUM(D6:F6)</f>
        <v>13610</v>
      </c>
      <c r="H6" s="43">
        <v>14627</v>
      </c>
    </row>
    <row r="7" spans="1:8" ht="12.75" customHeight="1" x14ac:dyDescent="0.25">
      <c r="A7" s="2"/>
      <c r="B7" s="63" t="s">
        <v>83</v>
      </c>
      <c r="C7" s="40" t="s">
        <v>8</v>
      </c>
      <c r="D7" s="40">
        <v>10592</v>
      </c>
      <c r="E7" s="40"/>
      <c r="F7" s="40"/>
      <c r="G7" s="95">
        <f>SUM(D7:F7)</f>
        <v>10592</v>
      </c>
      <c r="H7" s="43">
        <v>10599</v>
      </c>
    </row>
    <row r="8" spans="1:8" ht="21" customHeight="1" x14ac:dyDescent="0.25">
      <c r="A8" s="2"/>
      <c r="B8" s="63" t="s">
        <v>84</v>
      </c>
      <c r="C8" s="40" t="s">
        <v>9</v>
      </c>
      <c r="D8" s="40">
        <v>9174</v>
      </c>
      <c r="E8" s="40"/>
      <c r="F8" s="40"/>
      <c r="G8" s="95">
        <f t="shared" ref="G8:G11" si="0">SUM(D8:F8)</f>
        <v>9174</v>
      </c>
      <c r="H8" s="43">
        <v>9657</v>
      </c>
    </row>
    <row r="9" spans="1:8" ht="12.75" customHeight="1" x14ac:dyDescent="0.25">
      <c r="A9" s="2"/>
      <c r="B9" s="63" t="s">
        <v>85</v>
      </c>
      <c r="C9" s="40" t="s">
        <v>10</v>
      </c>
      <c r="D9" s="40">
        <v>1200</v>
      </c>
      <c r="E9" s="40"/>
      <c r="F9" s="40"/>
      <c r="G9" s="95">
        <f t="shared" si="0"/>
        <v>1200</v>
      </c>
      <c r="H9" s="43">
        <v>1200</v>
      </c>
    </row>
    <row r="10" spans="1:8" ht="12.75" customHeight="1" x14ac:dyDescent="0.25">
      <c r="A10" s="2"/>
      <c r="B10" s="63" t="s">
        <v>7</v>
      </c>
      <c r="C10" s="40" t="s">
        <v>12</v>
      </c>
      <c r="D10" s="40"/>
      <c r="E10" s="40"/>
      <c r="F10" s="40"/>
      <c r="G10" s="95">
        <f t="shared" si="0"/>
        <v>0</v>
      </c>
      <c r="H10" s="43">
        <v>3303</v>
      </c>
    </row>
    <row r="11" spans="1:8" ht="12.75" customHeight="1" x14ac:dyDescent="0.25">
      <c r="A11" s="2"/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/>
    </row>
    <row r="12" spans="1:8" ht="12.75" customHeight="1" x14ac:dyDescent="0.25">
      <c r="A12" s="2"/>
      <c r="B12" s="47" t="s">
        <v>162</v>
      </c>
      <c r="C12" s="41" t="s">
        <v>6</v>
      </c>
      <c r="D12" s="41">
        <f>SUM(D6,D7:D11)</f>
        <v>34576</v>
      </c>
      <c r="E12" s="41">
        <f>SUM(E6:E11)</f>
        <v>0</v>
      </c>
      <c r="F12" s="41">
        <f>SUM(F6:F11)</f>
        <v>0</v>
      </c>
      <c r="G12" s="96">
        <f>SUM(G6:G11)</f>
        <v>34576</v>
      </c>
      <c r="H12" s="62">
        <f>+H6+H7+H8+H9+H10+H11</f>
        <v>39386</v>
      </c>
    </row>
    <row r="13" spans="1:8" ht="23.25" customHeight="1" x14ac:dyDescent="0.25">
      <c r="A13" s="2"/>
      <c r="B13" s="63" t="s">
        <v>87</v>
      </c>
      <c r="C13" s="40" t="s">
        <v>15</v>
      </c>
      <c r="D13" s="40"/>
      <c r="E13" s="40"/>
      <c r="F13" s="40"/>
      <c r="G13" s="95">
        <f>SUM(D13:F13)</f>
        <v>0</v>
      </c>
      <c r="H13" s="43"/>
    </row>
    <row r="14" spans="1:8" ht="21.75" customHeight="1" x14ac:dyDescent="0.25">
      <c r="A14" s="2"/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</row>
    <row r="15" spans="1:8" ht="12.75" customHeight="1" x14ac:dyDescent="0.25">
      <c r="A15" s="2"/>
      <c r="B15" s="63" t="s">
        <v>18</v>
      </c>
      <c r="C15" s="40" t="s">
        <v>16</v>
      </c>
      <c r="D15" s="40">
        <v>28530</v>
      </c>
      <c r="E15" s="40"/>
      <c r="F15" s="40"/>
      <c r="G15" s="95">
        <f>SUM(D15:F15)</f>
        <v>28530</v>
      </c>
      <c r="H15" s="43">
        <v>40644</v>
      </c>
    </row>
    <row r="16" spans="1:8" ht="12.75" customHeight="1" x14ac:dyDescent="0.25">
      <c r="A16" s="2"/>
      <c r="B16" s="47" t="s">
        <v>163</v>
      </c>
      <c r="C16" s="41" t="s">
        <v>14</v>
      </c>
      <c r="D16" s="41">
        <f>D12+D15</f>
        <v>63106</v>
      </c>
      <c r="E16" s="41">
        <f>SUM(E13:E15)</f>
        <v>0</v>
      </c>
      <c r="F16" s="41">
        <f>SUM(F13:F15)</f>
        <v>0</v>
      </c>
      <c r="G16" s="96">
        <f>G12+G15</f>
        <v>63106</v>
      </c>
      <c r="H16" s="62">
        <f>H12+H13+H14+H15</f>
        <v>80030</v>
      </c>
    </row>
    <row r="17" spans="1:8" ht="12.75" customHeight="1" x14ac:dyDescent="0.25">
      <c r="A17" s="2"/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>
        <v>1000</v>
      </c>
    </row>
    <row r="18" spans="1:8" ht="21.75" customHeight="1" x14ac:dyDescent="0.25">
      <c r="A18" s="2"/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</row>
    <row r="19" spans="1:8" ht="12.75" customHeight="1" x14ac:dyDescent="0.25">
      <c r="A19" s="2"/>
      <c r="B19" s="63" t="s">
        <v>17</v>
      </c>
      <c r="C19" s="40" t="s">
        <v>22</v>
      </c>
      <c r="D19" s="40">
        <v>0</v>
      </c>
      <c r="E19" s="40"/>
      <c r="F19" s="40"/>
      <c r="G19" s="95">
        <f>SUM(D19:F19)</f>
        <v>0</v>
      </c>
      <c r="H19" s="43">
        <v>11355</v>
      </c>
    </row>
    <row r="20" spans="1:8" ht="12.75" customHeight="1" x14ac:dyDescent="0.25">
      <c r="A20" s="2"/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f>H17+H18+H19</f>
        <v>12355</v>
      </c>
    </row>
    <row r="21" spans="1:8" ht="12.75" customHeight="1" x14ac:dyDescent="0.25">
      <c r="A21" s="2"/>
      <c r="B21" s="63" t="s">
        <v>93</v>
      </c>
      <c r="C21" s="40" t="s">
        <v>24</v>
      </c>
      <c r="D21" s="40">
        <v>1450</v>
      </c>
      <c r="E21" s="40"/>
      <c r="F21" s="40"/>
      <c r="G21" s="95">
        <f>SUM(D21:F21)</f>
        <v>1450</v>
      </c>
      <c r="H21" s="43">
        <v>1450</v>
      </c>
    </row>
    <row r="22" spans="1:8" ht="12.75" customHeight="1" x14ac:dyDescent="0.25">
      <c r="A22" s="2"/>
      <c r="B22" s="63" t="s">
        <v>94</v>
      </c>
      <c r="C22" s="40" t="s">
        <v>25</v>
      </c>
      <c r="D22" s="40">
        <v>1500</v>
      </c>
      <c r="E22" s="40"/>
      <c r="F22" s="40"/>
      <c r="G22" s="95">
        <f>SUM(D22:F22)</f>
        <v>1500</v>
      </c>
      <c r="H22" s="43">
        <v>1500</v>
      </c>
    </row>
    <row r="23" spans="1:8" ht="12.75" customHeight="1" x14ac:dyDescent="0.25">
      <c r="A23" s="2"/>
      <c r="B23" s="63" t="s">
        <v>95</v>
      </c>
      <c r="C23" s="40" t="s">
        <v>96</v>
      </c>
      <c r="D23" s="40"/>
      <c r="E23" s="40"/>
      <c r="F23" s="40"/>
      <c r="G23" s="95">
        <f t="shared" ref="G23:G26" si="1">SUM(D23:F23)</f>
        <v>0</v>
      </c>
      <c r="H23" s="43"/>
    </row>
    <row r="24" spans="1:8" ht="12.75" customHeight="1" x14ac:dyDescent="0.25">
      <c r="A24" s="2"/>
      <c r="B24" s="63" t="s">
        <v>19</v>
      </c>
      <c r="C24" s="40" t="s">
        <v>26</v>
      </c>
      <c r="D24" s="40">
        <v>600</v>
      </c>
      <c r="E24" s="40"/>
      <c r="F24" s="40"/>
      <c r="G24" s="95">
        <f t="shared" si="1"/>
        <v>600</v>
      </c>
      <c r="H24" s="43">
        <v>600</v>
      </c>
    </row>
    <row r="25" spans="1:8" ht="12.75" customHeight="1" x14ac:dyDescent="0.25">
      <c r="A25" s="2"/>
      <c r="B25" s="63" t="s">
        <v>171</v>
      </c>
      <c r="C25" s="40" t="s">
        <v>172</v>
      </c>
      <c r="D25" s="40"/>
      <c r="E25" s="40"/>
      <c r="F25" s="40"/>
      <c r="G25" s="95">
        <f t="shared" si="1"/>
        <v>0</v>
      </c>
      <c r="H25" s="43"/>
    </row>
    <row r="26" spans="1:8" ht="12.75" customHeight="1" x14ac:dyDescent="0.25">
      <c r="A26" s="2"/>
      <c r="B26" s="63" t="s">
        <v>97</v>
      </c>
      <c r="C26" s="40" t="s">
        <v>27</v>
      </c>
      <c r="D26" s="40">
        <v>50</v>
      </c>
      <c r="E26" s="40"/>
      <c r="F26" s="40"/>
      <c r="G26" s="95">
        <f t="shared" si="1"/>
        <v>50</v>
      </c>
      <c r="H26" s="43">
        <v>50</v>
      </c>
    </row>
    <row r="27" spans="1:8" ht="12.75" customHeight="1" x14ac:dyDescent="0.25">
      <c r="A27" s="2"/>
      <c r="B27" s="47" t="s">
        <v>150</v>
      </c>
      <c r="C27" s="41" t="s">
        <v>23</v>
      </c>
      <c r="D27" s="41">
        <f>SUM(D21:D26)</f>
        <v>3600</v>
      </c>
      <c r="E27" s="41">
        <f>SUM(E21:E26)</f>
        <v>0</v>
      </c>
      <c r="F27" s="41">
        <f>SUM(F21:F26)</f>
        <v>0</v>
      </c>
      <c r="G27" s="96">
        <f>SUM(G21:G26)</f>
        <v>3600</v>
      </c>
      <c r="H27" s="62">
        <f>H21+H22+H23+H24+H25+H26</f>
        <v>3600</v>
      </c>
    </row>
    <row r="28" spans="1:8" ht="12.75" customHeight="1" x14ac:dyDescent="0.25">
      <c r="A28" s="2"/>
      <c r="B28" s="64" t="s">
        <v>98</v>
      </c>
      <c r="C28" s="40" t="s">
        <v>34</v>
      </c>
      <c r="D28" s="40">
        <v>500</v>
      </c>
      <c r="E28" s="40"/>
      <c r="F28" s="40"/>
      <c r="G28" s="81">
        <f>SUM(D28:F28)</f>
        <v>500</v>
      </c>
      <c r="H28" s="43">
        <v>502</v>
      </c>
    </row>
    <row r="29" spans="1:8" ht="12.75" customHeight="1" x14ac:dyDescent="0.25">
      <c r="A29" s="2"/>
      <c r="B29" s="64" t="s">
        <v>28</v>
      </c>
      <c r="C29" s="40" t="s">
        <v>35</v>
      </c>
      <c r="D29" s="40">
        <v>60</v>
      </c>
      <c r="E29" s="40"/>
      <c r="F29" s="40"/>
      <c r="G29" s="81">
        <f>SUM(D29:F29)</f>
        <v>60</v>
      </c>
      <c r="H29" s="43">
        <v>1060</v>
      </c>
    </row>
    <row r="30" spans="1:8" ht="12.75" customHeight="1" x14ac:dyDescent="0.25">
      <c r="A30" s="2"/>
      <c r="B30" s="64" t="s">
        <v>99</v>
      </c>
      <c r="C30" s="40" t="s">
        <v>36</v>
      </c>
      <c r="D30" s="40"/>
      <c r="E30" s="40"/>
      <c r="F30" s="40"/>
      <c r="G30" s="81">
        <f t="shared" ref="G30:G36" si="2">SUM(D30:F30)</f>
        <v>0</v>
      </c>
      <c r="H30" s="43"/>
    </row>
    <row r="31" spans="1:8" ht="12.75" customHeight="1" x14ac:dyDescent="0.25">
      <c r="A31" s="2"/>
      <c r="B31" s="64" t="s">
        <v>29</v>
      </c>
      <c r="C31" s="40" t="s">
        <v>37</v>
      </c>
      <c r="D31" s="40">
        <v>200</v>
      </c>
      <c r="E31" s="40"/>
      <c r="F31" s="40"/>
      <c r="G31" s="81">
        <f t="shared" si="2"/>
        <v>200</v>
      </c>
      <c r="H31" s="43">
        <v>200</v>
      </c>
    </row>
    <row r="32" spans="1:8" ht="12.75" customHeight="1" x14ac:dyDescent="0.25">
      <c r="A32" s="2"/>
      <c r="B32" s="64" t="s">
        <v>30</v>
      </c>
      <c r="C32" s="40" t="s">
        <v>38</v>
      </c>
      <c r="D32" s="40">
        <v>600</v>
      </c>
      <c r="E32" s="40"/>
      <c r="F32" s="40"/>
      <c r="G32" s="81">
        <f t="shared" si="2"/>
        <v>600</v>
      </c>
      <c r="H32" s="43">
        <v>750</v>
      </c>
    </row>
    <row r="33" spans="1:8" ht="12.75" customHeight="1" x14ac:dyDescent="0.25">
      <c r="A33" s="2"/>
      <c r="B33" s="64" t="s">
        <v>100</v>
      </c>
      <c r="C33" s="40" t="s">
        <v>39</v>
      </c>
      <c r="D33" s="40">
        <v>400</v>
      </c>
      <c r="E33" s="40"/>
      <c r="F33" s="40"/>
      <c r="G33" s="81">
        <f t="shared" si="2"/>
        <v>400</v>
      </c>
      <c r="H33" s="43">
        <v>400</v>
      </c>
    </row>
    <row r="34" spans="1:8" ht="12.75" customHeight="1" x14ac:dyDescent="0.25">
      <c r="A34" s="2"/>
      <c r="B34" s="64" t="s">
        <v>101</v>
      </c>
      <c r="C34" s="40" t="s">
        <v>102</v>
      </c>
      <c r="D34" s="40"/>
      <c r="E34" s="40"/>
      <c r="F34" s="40"/>
      <c r="G34" s="81">
        <f t="shared" si="2"/>
        <v>0</v>
      </c>
      <c r="H34" s="43">
        <v>170</v>
      </c>
    </row>
    <row r="35" spans="1:8" ht="12.75" customHeight="1" x14ac:dyDescent="0.25">
      <c r="A35" s="2"/>
      <c r="B35" s="64" t="s">
        <v>31</v>
      </c>
      <c r="C35" s="40" t="s">
        <v>234</v>
      </c>
      <c r="D35" s="40"/>
      <c r="E35" s="40"/>
      <c r="F35" s="40"/>
      <c r="G35" s="81">
        <f t="shared" si="2"/>
        <v>0</v>
      </c>
      <c r="H35" s="43">
        <v>0</v>
      </c>
    </row>
    <row r="36" spans="1:8" ht="12.75" customHeight="1" x14ac:dyDescent="0.25">
      <c r="A36" s="2"/>
      <c r="B36" s="64" t="s">
        <v>32</v>
      </c>
      <c r="C36" s="40" t="s">
        <v>223</v>
      </c>
      <c r="D36" s="40">
        <v>0</v>
      </c>
      <c r="E36" s="40"/>
      <c r="F36" s="40"/>
      <c r="G36" s="81">
        <f t="shared" si="2"/>
        <v>0</v>
      </c>
      <c r="H36" s="43">
        <v>30</v>
      </c>
    </row>
    <row r="37" spans="1:8" ht="12.75" customHeight="1" x14ac:dyDescent="0.25">
      <c r="A37" s="2"/>
      <c r="B37" s="48" t="s">
        <v>151</v>
      </c>
      <c r="C37" s="41" t="s">
        <v>33</v>
      </c>
      <c r="D37" s="41">
        <f>SUM(D28:D36)</f>
        <v>1760</v>
      </c>
      <c r="E37" s="41">
        <f>SUM(E28:E36)</f>
        <v>0</v>
      </c>
      <c r="F37" s="41">
        <f>SUM(F28:F36)</f>
        <v>0</v>
      </c>
      <c r="G37" s="83">
        <f>SUM(G28:G36)</f>
        <v>1760</v>
      </c>
      <c r="H37" s="62">
        <f>H28+H29+H30+H31+H32+H33+H34+H35+H36</f>
        <v>3112</v>
      </c>
    </row>
    <row r="38" spans="1:8" ht="12.75" customHeight="1" x14ac:dyDescent="0.25">
      <c r="A38" s="2"/>
      <c r="B38" s="64" t="s">
        <v>41</v>
      </c>
      <c r="C38" s="40" t="s">
        <v>103</v>
      </c>
      <c r="D38" s="40"/>
      <c r="E38" s="40"/>
      <c r="F38" s="40"/>
      <c r="G38" s="81">
        <f>SUM(D38:F38)</f>
        <v>0</v>
      </c>
      <c r="H38" s="43"/>
    </row>
    <row r="39" spans="1:8" ht="12.75" customHeight="1" x14ac:dyDescent="0.25">
      <c r="A39" s="2"/>
      <c r="B39" s="64" t="s">
        <v>42</v>
      </c>
      <c r="C39" s="40" t="s">
        <v>104</v>
      </c>
      <c r="D39" s="40"/>
      <c r="E39" s="40"/>
      <c r="F39" s="40"/>
      <c r="G39" s="81">
        <f>SUM(D39:F39)</f>
        <v>0</v>
      </c>
      <c r="H39" s="43"/>
    </row>
    <row r="40" spans="1:8" ht="12.75" customHeight="1" x14ac:dyDescent="0.25">
      <c r="A40" s="2"/>
      <c r="B40" s="64" t="s">
        <v>105</v>
      </c>
      <c r="C40" s="40" t="s">
        <v>106</v>
      </c>
      <c r="D40" s="40"/>
      <c r="E40" s="40"/>
      <c r="F40" s="40"/>
      <c r="G40" s="81">
        <f>SUM(D40:F40)</f>
        <v>0</v>
      </c>
      <c r="H40" s="43"/>
    </row>
    <row r="41" spans="1:8" ht="12.75" customHeight="1" x14ac:dyDescent="0.25">
      <c r="A41" s="2"/>
      <c r="B41" s="47" t="s">
        <v>152</v>
      </c>
      <c r="C41" s="41" t="s">
        <v>107</v>
      </c>
      <c r="D41" s="41">
        <f>SUM(D38:D40)</f>
        <v>0</v>
      </c>
      <c r="E41" s="41">
        <f>SUM(E38:E40)</f>
        <v>0</v>
      </c>
      <c r="F41" s="41">
        <f>SUM(F38:F40)</f>
        <v>0</v>
      </c>
      <c r="G41" s="96">
        <f>SUM(G38:G40)</f>
        <v>0</v>
      </c>
      <c r="H41" s="62">
        <v>0</v>
      </c>
    </row>
    <row r="42" spans="1:8" ht="21.75" customHeight="1" x14ac:dyDescent="0.25">
      <c r="A42" s="2"/>
      <c r="B42" s="63" t="s">
        <v>108</v>
      </c>
      <c r="C42" s="40" t="s">
        <v>224</v>
      </c>
      <c r="D42" s="40"/>
      <c r="E42" s="40"/>
      <c r="F42" s="40"/>
      <c r="G42" s="95">
        <f>SUM(D42:F42)</f>
        <v>0</v>
      </c>
      <c r="H42" s="43"/>
    </row>
    <row r="43" spans="1:8" ht="12.75" customHeight="1" x14ac:dyDescent="0.25">
      <c r="A43" s="2"/>
      <c r="B43" s="64" t="s">
        <v>225</v>
      </c>
      <c r="C43" s="40" t="s">
        <v>226</v>
      </c>
      <c r="D43" s="40"/>
      <c r="E43" s="40"/>
      <c r="F43" s="40"/>
      <c r="G43" s="81">
        <f>SUM(D43:F43)</f>
        <v>0</v>
      </c>
      <c r="H43" s="43"/>
    </row>
    <row r="44" spans="1:8" ht="12.75" customHeight="1" x14ac:dyDescent="0.25">
      <c r="A44" s="2"/>
      <c r="B44" s="47" t="s">
        <v>153</v>
      </c>
      <c r="C44" s="41" t="s">
        <v>112</v>
      </c>
      <c r="D44" s="41">
        <f>SUM(D42:D43)</f>
        <v>0</v>
      </c>
      <c r="E44" s="41">
        <f>SUM(E42:E43)</f>
        <v>0</v>
      </c>
      <c r="F44" s="41">
        <f>SUM(F42:F43)</f>
        <v>0</v>
      </c>
      <c r="G44" s="96">
        <f>SUM(G42:G43)</f>
        <v>0</v>
      </c>
      <c r="H44" s="62">
        <f>H42+H43</f>
        <v>0</v>
      </c>
    </row>
    <row r="45" spans="1:8" ht="21.75" customHeight="1" x14ac:dyDescent="0.25">
      <c r="A45" s="2"/>
      <c r="B45" s="63" t="s">
        <v>113</v>
      </c>
      <c r="C45" s="40" t="s">
        <v>227</v>
      </c>
      <c r="D45" s="40"/>
      <c r="E45" s="40"/>
      <c r="F45" s="40"/>
      <c r="G45" s="95">
        <f>SUM(D45:F45)</f>
        <v>0</v>
      </c>
      <c r="H45" s="43"/>
    </row>
    <row r="46" spans="1:8" ht="12.75" customHeight="1" x14ac:dyDescent="0.25">
      <c r="A46" s="2"/>
      <c r="B46" s="64" t="s">
        <v>115</v>
      </c>
      <c r="C46" s="40" t="s">
        <v>228</v>
      </c>
      <c r="D46" s="40"/>
      <c r="E46" s="40"/>
      <c r="F46" s="40"/>
      <c r="G46" s="81">
        <f>SUM(D46:F46)</f>
        <v>0</v>
      </c>
      <c r="H46" s="43"/>
    </row>
    <row r="47" spans="1:8" ht="12.75" customHeight="1" x14ac:dyDescent="0.25">
      <c r="A47" s="2"/>
      <c r="B47" s="47" t="s">
        <v>154</v>
      </c>
      <c r="C47" s="41" t="s">
        <v>117</v>
      </c>
      <c r="D47" s="41">
        <f>SUM(D45:D46)</f>
        <v>0</v>
      </c>
      <c r="E47" s="41">
        <f>SUM(E45:E46)</f>
        <v>0</v>
      </c>
      <c r="F47" s="41">
        <f>SUM(F45:F46)</f>
        <v>0</v>
      </c>
      <c r="G47" s="96">
        <f>SUM(G45:G46)</f>
        <v>0</v>
      </c>
      <c r="H47" s="62">
        <f>H45+H46</f>
        <v>0</v>
      </c>
    </row>
    <row r="48" spans="1:8" ht="12.75" customHeight="1" x14ac:dyDescent="0.25">
      <c r="A48" s="2"/>
      <c r="B48" s="48" t="s">
        <v>155</v>
      </c>
      <c r="C48" s="41" t="s">
        <v>118</v>
      </c>
      <c r="D48" s="41">
        <f>D16+D20+D27+D37+D41+D44+D47</f>
        <v>68466</v>
      </c>
      <c r="E48" s="41">
        <f>SUM(E47,E44,E41,E37,E27,E20,E16,E12)</f>
        <v>0</v>
      </c>
      <c r="F48" s="41">
        <f>SUM(F47,F44,F41,F37,F27,F20,F16,F12)</f>
        <v>0</v>
      </c>
      <c r="G48" s="83">
        <f>G16+G20+G27+G37+G41+G44+G47</f>
        <v>68466</v>
      </c>
      <c r="H48" s="62">
        <f>H16+H20+H27+H37+H41+H44+H47</f>
        <v>99097</v>
      </c>
    </row>
    <row r="49" spans="1:8" ht="12.75" customHeight="1" x14ac:dyDescent="0.25">
      <c r="A49" s="2"/>
      <c r="B49" s="65" t="s">
        <v>124</v>
      </c>
      <c r="C49" s="60" t="s">
        <v>134</v>
      </c>
      <c r="D49" s="61">
        <v>0</v>
      </c>
      <c r="E49" s="61"/>
      <c r="F49" s="61"/>
      <c r="G49" s="97">
        <f>SUM(D49:F49)</f>
        <v>0</v>
      </c>
      <c r="H49" s="43"/>
    </row>
    <row r="50" spans="1:8" ht="12.75" customHeight="1" x14ac:dyDescent="0.25">
      <c r="A50" s="2"/>
      <c r="B50" s="64" t="s">
        <v>123</v>
      </c>
      <c r="C50" s="60" t="s">
        <v>133</v>
      </c>
      <c r="D50" s="43"/>
      <c r="E50" s="43"/>
      <c r="F50" s="43"/>
      <c r="G50" s="86">
        <f>SUM(D50:F50)</f>
        <v>0</v>
      </c>
      <c r="H50" s="43"/>
    </row>
    <row r="51" spans="1:8" ht="12.75" customHeight="1" x14ac:dyDescent="0.25">
      <c r="A51" s="2"/>
      <c r="B51" s="65" t="s">
        <v>122</v>
      </c>
      <c r="C51" s="60" t="s">
        <v>132</v>
      </c>
      <c r="D51" s="43">
        <v>0</v>
      </c>
      <c r="E51" s="43"/>
      <c r="F51" s="43"/>
      <c r="G51" s="86">
        <f>SUM(D51:F51)</f>
        <v>0</v>
      </c>
      <c r="H51" s="43">
        <v>0</v>
      </c>
    </row>
    <row r="52" spans="1:8" ht="12.75" customHeight="1" x14ac:dyDescent="0.25">
      <c r="A52" s="2"/>
      <c r="B52" s="48" t="s">
        <v>156</v>
      </c>
      <c r="C52" s="31" t="s">
        <v>131</v>
      </c>
      <c r="D52" s="43">
        <f>SUM(D49:D51)</f>
        <v>0</v>
      </c>
      <c r="E52" s="43">
        <f>SUM(E49:E51)</f>
        <v>0</v>
      </c>
      <c r="F52" s="43">
        <f>SUM(F49:F51)</f>
        <v>0</v>
      </c>
      <c r="G52" s="86">
        <f>SUM(G49:G51)</f>
        <v>0</v>
      </c>
      <c r="H52" s="43">
        <v>0</v>
      </c>
    </row>
    <row r="53" spans="1:8" ht="12.75" customHeight="1" x14ac:dyDescent="0.25">
      <c r="A53" s="2"/>
      <c r="B53" s="63" t="s">
        <v>121</v>
      </c>
      <c r="C53" s="60" t="s">
        <v>130</v>
      </c>
      <c r="D53" s="43">
        <v>9225</v>
      </c>
      <c r="E53" s="43"/>
      <c r="F53" s="43"/>
      <c r="G53" s="86">
        <f>SUM(D53:F53)</f>
        <v>9225</v>
      </c>
      <c r="H53" s="43">
        <v>10236</v>
      </c>
    </row>
    <row r="54" spans="1:8" ht="12.75" customHeight="1" x14ac:dyDescent="0.25">
      <c r="A54" s="2"/>
      <c r="B54" s="63" t="s">
        <v>120</v>
      </c>
      <c r="C54" s="60" t="s">
        <v>129</v>
      </c>
      <c r="D54" s="43"/>
      <c r="E54" s="43"/>
      <c r="F54" s="43"/>
      <c r="G54" s="86">
        <f>SUM(D54:F54)</f>
        <v>0</v>
      </c>
      <c r="H54" s="43"/>
    </row>
    <row r="55" spans="1:8" ht="12.75" customHeight="1" x14ac:dyDescent="0.25">
      <c r="A55" s="2"/>
      <c r="B55" s="47" t="s">
        <v>157</v>
      </c>
      <c r="C55" s="31" t="s">
        <v>128</v>
      </c>
      <c r="D55" s="62">
        <f>SUM(D53:D54)</f>
        <v>9225</v>
      </c>
      <c r="E55" s="62">
        <f>SUM(E53:E54)</f>
        <v>0</v>
      </c>
      <c r="F55" s="62">
        <f>SUM(F53:F54)</f>
        <v>0</v>
      </c>
      <c r="G55" s="98">
        <f>SUM(G53:G54)</f>
        <v>9225</v>
      </c>
      <c r="H55" s="98">
        <f>SUM(H53:H54)</f>
        <v>10236</v>
      </c>
    </row>
    <row r="56" spans="1:8" ht="12.75" customHeight="1" x14ac:dyDescent="0.25">
      <c r="A56" s="2"/>
      <c r="B56" s="47" t="s">
        <v>175</v>
      </c>
      <c r="C56" s="31" t="s">
        <v>176</v>
      </c>
      <c r="D56" s="62">
        <v>0</v>
      </c>
      <c r="E56" s="62"/>
      <c r="F56" s="62"/>
      <c r="G56" s="98"/>
      <c r="H56" s="62">
        <v>1367</v>
      </c>
    </row>
    <row r="57" spans="1:8" ht="12.75" customHeight="1" x14ac:dyDescent="0.25">
      <c r="A57" s="2"/>
      <c r="B57" s="65" t="s">
        <v>119</v>
      </c>
      <c r="C57" s="60" t="s">
        <v>127</v>
      </c>
      <c r="D57" s="43"/>
      <c r="E57" s="43"/>
      <c r="F57" s="43"/>
      <c r="G57" s="86">
        <v>0</v>
      </c>
      <c r="H57" s="43"/>
    </row>
    <row r="58" spans="1:8" ht="12.75" customHeight="1" x14ac:dyDescent="0.25">
      <c r="A58" s="2"/>
      <c r="B58" s="48" t="s">
        <v>158</v>
      </c>
      <c r="C58" s="31" t="s">
        <v>126</v>
      </c>
      <c r="D58" s="62">
        <f>SUM(D55,D52)</f>
        <v>9225</v>
      </c>
      <c r="E58" s="43">
        <f>SUM(E55)</f>
        <v>0</v>
      </c>
      <c r="F58" s="43">
        <f>SUM(F55)</f>
        <v>0</v>
      </c>
      <c r="G58" s="98">
        <f>G52+G55</f>
        <v>9225</v>
      </c>
      <c r="H58" s="62">
        <f>H52+H55+H56</f>
        <v>11603</v>
      </c>
    </row>
    <row r="59" spans="1:8" ht="12.75" customHeight="1" x14ac:dyDescent="0.25">
      <c r="A59" s="2"/>
      <c r="B59" s="54" t="s">
        <v>159</v>
      </c>
      <c r="C59" s="31" t="s">
        <v>125</v>
      </c>
      <c r="D59" s="62">
        <f>SUM(D58)</f>
        <v>9225</v>
      </c>
      <c r="E59" s="43"/>
      <c r="F59" s="43"/>
      <c r="G59" s="98">
        <f>SUM(G58)</f>
        <v>9225</v>
      </c>
      <c r="H59" s="62">
        <f>H55+H56</f>
        <v>11603</v>
      </c>
    </row>
    <row r="60" spans="1:8" ht="12.75" customHeight="1" x14ac:dyDescent="0.25">
      <c r="A60" s="2"/>
      <c r="B60" s="55"/>
      <c r="C60" s="43"/>
      <c r="D60" s="43"/>
      <c r="E60" s="43"/>
      <c r="F60" s="43"/>
      <c r="G60" s="86"/>
      <c r="H60" s="43"/>
    </row>
    <row r="61" spans="1:8" ht="18.75" customHeight="1" thickBot="1" x14ac:dyDescent="0.3">
      <c r="A61" s="2"/>
      <c r="B61" s="66" t="s">
        <v>135</v>
      </c>
      <c r="C61" s="67"/>
      <c r="D61" s="68">
        <f>SUM(D48,D59)</f>
        <v>77691</v>
      </c>
      <c r="E61" s="67">
        <f>SUM(E58,E48)</f>
        <v>0</v>
      </c>
      <c r="F61" s="67">
        <f>SUM(F58,F48)</f>
        <v>0</v>
      </c>
      <c r="G61" s="99">
        <f>SUM(G59,G48)</f>
        <v>77691</v>
      </c>
      <c r="H61" s="62">
        <f>H48+H59</f>
        <v>110700</v>
      </c>
    </row>
    <row r="62" spans="1:8" x14ac:dyDescent="0.25">
      <c r="A62" s="2"/>
      <c r="B62" s="16"/>
      <c r="C62" s="13"/>
      <c r="D62" s="2"/>
      <c r="E62" s="2"/>
      <c r="F62" s="2"/>
      <c r="G62" s="2"/>
    </row>
    <row r="63" spans="1:8" x14ac:dyDescent="0.25">
      <c r="A63" s="2"/>
      <c r="B63" s="12"/>
      <c r="C63" s="13"/>
      <c r="D63" s="2"/>
      <c r="E63" s="2"/>
      <c r="F63" s="2"/>
      <c r="G63" s="2"/>
    </row>
    <row r="64" spans="1:8" x14ac:dyDescent="0.25">
      <c r="A64" s="2"/>
      <c r="B64" s="16"/>
      <c r="C64" s="13"/>
      <c r="D64" s="2"/>
      <c r="E64" s="2"/>
      <c r="F64" s="2"/>
      <c r="G64" s="2"/>
    </row>
    <row r="65" spans="2:3" x14ac:dyDescent="0.25">
      <c r="B65" s="14"/>
      <c r="C65" s="15"/>
    </row>
    <row r="66" spans="2:3" x14ac:dyDescent="0.25">
      <c r="B66" s="17"/>
      <c r="C66" s="15"/>
    </row>
    <row r="67" spans="2:3" x14ac:dyDescent="0.25">
      <c r="B67" s="23"/>
      <c r="C67" s="12"/>
    </row>
    <row r="68" spans="2:3" x14ac:dyDescent="0.25">
      <c r="B68" s="16"/>
      <c r="C68" s="12"/>
    </row>
    <row r="69" spans="2:3" x14ac:dyDescent="0.25">
      <c r="B69" s="23"/>
      <c r="C69" s="12"/>
    </row>
    <row r="70" spans="2:3" x14ac:dyDescent="0.25">
      <c r="B70" s="17"/>
      <c r="C70" s="14"/>
    </row>
    <row r="71" spans="2:3" x14ac:dyDescent="0.25">
      <c r="B71" s="16"/>
      <c r="C71" s="12"/>
    </row>
    <row r="72" spans="2:3" x14ac:dyDescent="0.25">
      <c r="B72" s="23"/>
      <c r="C72" s="12"/>
    </row>
    <row r="73" spans="2:3" x14ac:dyDescent="0.25">
      <c r="B73" s="16"/>
      <c r="C73" s="12"/>
    </row>
    <row r="74" spans="2:3" x14ac:dyDescent="0.25">
      <c r="B74" s="23"/>
      <c r="C74" s="12"/>
    </row>
    <row r="75" spans="2:3" x14ac:dyDescent="0.25">
      <c r="B75" s="24"/>
      <c r="C75" s="14"/>
    </row>
    <row r="76" spans="2:3" x14ac:dyDescent="0.25">
      <c r="B76" s="12"/>
      <c r="C76" s="12"/>
    </row>
    <row r="77" spans="2:3" x14ac:dyDescent="0.25">
      <c r="B77" s="12"/>
      <c r="C77" s="12"/>
    </row>
    <row r="78" spans="2:3" x14ac:dyDescent="0.25">
      <c r="B78" s="14"/>
      <c r="C78" s="14"/>
    </row>
    <row r="79" spans="2:3" x14ac:dyDescent="0.25">
      <c r="B79" s="23"/>
      <c r="C79" s="12"/>
    </row>
    <row r="80" spans="2:3" x14ac:dyDescent="0.25">
      <c r="B80" s="23"/>
      <c r="C80" s="12"/>
    </row>
    <row r="81" spans="2:3" x14ac:dyDescent="0.25">
      <c r="B81" s="23"/>
      <c r="C81" s="12"/>
    </row>
    <row r="82" spans="2:3" x14ac:dyDescent="0.25">
      <c r="B82" s="23"/>
      <c r="C82" s="12"/>
    </row>
    <row r="83" spans="2:3" x14ac:dyDescent="0.25">
      <c r="B83" s="16"/>
      <c r="C83" s="12"/>
    </row>
    <row r="84" spans="2:3" x14ac:dyDescent="0.25">
      <c r="B84" s="17"/>
      <c r="C84" s="14"/>
    </row>
    <row r="85" spans="2:3" x14ac:dyDescent="0.25">
      <c r="B85" s="16"/>
      <c r="C85" s="12"/>
    </row>
    <row r="86" spans="2:3" x14ac:dyDescent="0.25">
      <c r="B86" s="16"/>
      <c r="C86" s="12"/>
    </row>
    <row r="87" spans="2:3" x14ac:dyDescent="0.25">
      <c r="B87" s="23"/>
      <c r="C87" s="12"/>
    </row>
    <row r="88" spans="2:3" x14ac:dyDescent="0.25">
      <c r="B88" s="23"/>
      <c r="C88" s="12"/>
    </row>
    <row r="89" spans="2:3" x14ac:dyDescent="0.25">
      <c r="B89" s="24"/>
      <c r="C89" s="14"/>
    </row>
    <row r="90" spans="2:3" x14ac:dyDescent="0.25">
      <c r="B90" s="16"/>
      <c r="C90" s="12"/>
    </row>
    <row r="91" spans="2:3" x14ac:dyDescent="0.25">
      <c r="B91" s="24"/>
      <c r="C91" s="14"/>
    </row>
    <row r="92" spans="2:3" x14ac:dyDescent="0.25">
      <c r="B92" s="19"/>
      <c r="C92" s="19"/>
    </row>
  </sheetData>
  <mergeCells count="7">
    <mergeCell ref="B1:G1"/>
    <mergeCell ref="B2:G2"/>
    <mergeCell ref="A4:A5"/>
    <mergeCell ref="B4:B5"/>
    <mergeCell ref="C4:C5"/>
    <mergeCell ref="D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&amp;R1/a.melléklet az  /2018.(V.  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35"/>
  <sheetViews>
    <sheetView view="pageLayout" topLeftCell="A19" zoomScaleNormal="100" workbookViewId="0">
      <selection activeCell="J4" sqref="J4"/>
    </sheetView>
  </sheetViews>
  <sheetFormatPr defaultRowHeight="15" x14ac:dyDescent="0.25"/>
  <cols>
    <col min="1" max="1" width="59.28515625" customWidth="1"/>
    <col min="2" max="2" width="6.28515625" customWidth="1"/>
    <col min="3" max="4" width="7.42578125" customWidth="1"/>
    <col min="5" max="5" width="7.7109375" customWidth="1"/>
    <col min="7" max="7" width="13" customWidth="1"/>
  </cols>
  <sheetData>
    <row r="1" spans="1:7" ht="18.75" x14ac:dyDescent="0.3">
      <c r="A1" s="151" t="s">
        <v>241</v>
      </c>
      <c r="B1" s="151"/>
      <c r="C1" s="151"/>
      <c r="D1" s="151"/>
      <c r="E1" s="151"/>
      <c r="F1" s="151"/>
    </row>
    <row r="2" spans="1:7" ht="18.75" x14ac:dyDescent="0.3">
      <c r="A2" s="151" t="s">
        <v>238</v>
      </c>
      <c r="B2" s="151"/>
      <c r="C2" s="151"/>
      <c r="D2" s="151"/>
      <c r="E2" s="151"/>
      <c r="F2" s="151"/>
    </row>
    <row r="3" spans="1:7" ht="15.75" thickBot="1" x14ac:dyDescent="0.3">
      <c r="E3" s="159" t="s">
        <v>160</v>
      </c>
      <c r="F3" s="159"/>
    </row>
    <row r="4" spans="1:7" ht="13.5" customHeight="1" thickBot="1" x14ac:dyDescent="0.3">
      <c r="A4" s="153" t="s">
        <v>0</v>
      </c>
      <c r="B4" s="155" t="s">
        <v>1</v>
      </c>
      <c r="C4" s="157" t="s">
        <v>239</v>
      </c>
      <c r="D4" s="157"/>
      <c r="E4" s="157"/>
      <c r="F4" s="160"/>
      <c r="G4" s="101" t="s">
        <v>169</v>
      </c>
    </row>
    <row r="5" spans="1:7" ht="32.25" customHeight="1" x14ac:dyDescent="0.25">
      <c r="A5" s="154"/>
      <c r="B5" s="156"/>
      <c r="C5" s="27" t="s">
        <v>2</v>
      </c>
      <c r="D5" s="27" t="s">
        <v>3</v>
      </c>
      <c r="E5" s="27" t="s">
        <v>4</v>
      </c>
      <c r="F5" s="45" t="s">
        <v>5</v>
      </c>
      <c r="G5" s="112" t="s">
        <v>2</v>
      </c>
    </row>
    <row r="6" spans="1:7" ht="12.75" customHeight="1" x14ac:dyDescent="0.25">
      <c r="A6" s="63" t="s">
        <v>82</v>
      </c>
      <c r="B6" s="40" t="s">
        <v>11</v>
      </c>
      <c r="C6" s="40"/>
      <c r="D6" s="40"/>
      <c r="E6" s="40"/>
      <c r="F6" s="95">
        <f>SUM(C6:E6)</f>
        <v>0</v>
      </c>
      <c r="G6" s="43"/>
    </row>
    <row r="7" spans="1:7" ht="12.75" customHeight="1" x14ac:dyDescent="0.25">
      <c r="A7" s="63" t="s">
        <v>83</v>
      </c>
      <c r="B7" s="40" t="s">
        <v>8</v>
      </c>
      <c r="C7" s="40"/>
      <c r="D7" s="40"/>
      <c r="E7" s="40"/>
      <c r="F7" s="95">
        <f>SUM(C7:E7)</f>
        <v>0</v>
      </c>
      <c r="G7" s="43"/>
    </row>
    <row r="8" spans="1:7" ht="12.75" customHeight="1" x14ac:dyDescent="0.25">
      <c r="A8" s="63" t="s">
        <v>84</v>
      </c>
      <c r="B8" s="40" t="s">
        <v>9</v>
      </c>
      <c r="C8" s="40"/>
      <c r="D8" s="40"/>
      <c r="E8" s="40"/>
      <c r="F8" s="95">
        <f t="shared" ref="F8:F11" si="0">SUM(C8:E8)</f>
        <v>0</v>
      </c>
      <c r="G8" s="43"/>
    </row>
    <row r="9" spans="1:7" ht="12.75" customHeight="1" x14ac:dyDescent="0.25">
      <c r="A9" s="63" t="s">
        <v>85</v>
      </c>
      <c r="B9" s="40" t="s">
        <v>10</v>
      </c>
      <c r="C9" s="40"/>
      <c r="D9" s="40"/>
      <c r="E9" s="40"/>
      <c r="F9" s="95">
        <f t="shared" si="0"/>
        <v>0</v>
      </c>
      <c r="G9" s="43"/>
    </row>
    <row r="10" spans="1:7" ht="12.75" customHeight="1" x14ac:dyDescent="0.25">
      <c r="A10" s="63" t="s">
        <v>7</v>
      </c>
      <c r="B10" s="40" t="s">
        <v>12</v>
      </c>
      <c r="C10" s="40"/>
      <c r="D10" s="40"/>
      <c r="E10" s="40"/>
      <c r="F10" s="95">
        <f t="shared" si="0"/>
        <v>0</v>
      </c>
      <c r="G10" s="43"/>
    </row>
    <row r="11" spans="1:7" ht="12.75" customHeight="1" x14ac:dyDescent="0.25">
      <c r="A11" s="63" t="s">
        <v>86</v>
      </c>
      <c r="B11" s="40" t="s">
        <v>13</v>
      </c>
      <c r="C11" s="40"/>
      <c r="D11" s="40"/>
      <c r="E11" s="40"/>
      <c r="F11" s="95">
        <f t="shared" si="0"/>
        <v>0</v>
      </c>
      <c r="G11" s="43"/>
    </row>
    <row r="12" spans="1:7" ht="12.75" customHeight="1" x14ac:dyDescent="0.25">
      <c r="A12" s="47" t="s">
        <v>161</v>
      </c>
      <c r="B12" s="41" t="s">
        <v>6</v>
      </c>
      <c r="C12" s="41">
        <f>SUM(C6,C7:C11)</f>
        <v>0</v>
      </c>
      <c r="D12" s="41">
        <f>SUM(D6:D11)</f>
        <v>0</v>
      </c>
      <c r="E12" s="41">
        <f>SUM(E6:E11)</f>
        <v>0</v>
      </c>
      <c r="F12" s="96">
        <f>SUM(F6:F11)</f>
        <v>0</v>
      </c>
      <c r="G12" s="62">
        <v>0</v>
      </c>
    </row>
    <row r="13" spans="1:7" ht="12.75" customHeight="1" x14ac:dyDescent="0.25">
      <c r="A13" s="63" t="s">
        <v>87</v>
      </c>
      <c r="B13" s="40" t="s">
        <v>15</v>
      </c>
      <c r="C13" s="40"/>
      <c r="D13" s="40"/>
      <c r="E13" s="40"/>
      <c r="F13" s="95">
        <f>SUM(C13:E13)</f>
        <v>0</v>
      </c>
      <c r="G13" s="43"/>
    </row>
    <row r="14" spans="1:7" ht="12.75" customHeight="1" x14ac:dyDescent="0.25">
      <c r="A14" s="63" t="s">
        <v>88</v>
      </c>
      <c r="B14" s="40" t="s">
        <v>89</v>
      </c>
      <c r="C14" s="40"/>
      <c r="D14" s="40"/>
      <c r="E14" s="40"/>
      <c r="F14" s="95">
        <f>SUM(C14:E14)</f>
        <v>0</v>
      </c>
      <c r="G14" s="43"/>
    </row>
    <row r="15" spans="1:7" ht="12.75" customHeight="1" x14ac:dyDescent="0.25">
      <c r="A15" s="63" t="s">
        <v>18</v>
      </c>
      <c r="B15" s="40" t="s">
        <v>16</v>
      </c>
      <c r="C15" s="40"/>
      <c r="D15" s="40"/>
      <c r="E15" s="40"/>
      <c r="F15" s="95">
        <f>SUM(C15:E15)</f>
        <v>0</v>
      </c>
      <c r="G15" s="43"/>
    </row>
    <row r="16" spans="1:7" ht="12.75" customHeight="1" x14ac:dyDescent="0.25">
      <c r="A16" s="47" t="s">
        <v>163</v>
      </c>
      <c r="B16" s="41" t="s">
        <v>14</v>
      </c>
      <c r="C16" s="41">
        <f>SUM(C13,C14,C15)</f>
        <v>0</v>
      </c>
      <c r="D16" s="41">
        <f>SUM(D13:D15)</f>
        <v>0</v>
      </c>
      <c r="E16" s="41">
        <f>SUM(E13:E15)</f>
        <v>0</v>
      </c>
      <c r="F16" s="96">
        <f>SUM(F13:F15)</f>
        <v>0</v>
      </c>
      <c r="G16" s="62">
        <v>0</v>
      </c>
    </row>
    <row r="17" spans="1:7" ht="12.75" customHeight="1" x14ac:dyDescent="0.25">
      <c r="A17" s="63" t="s">
        <v>90</v>
      </c>
      <c r="B17" s="40" t="s">
        <v>91</v>
      </c>
      <c r="C17" s="40"/>
      <c r="D17" s="40"/>
      <c r="E17" s="40"/>
      <c r="F17" s="95">
        <f>SUM(C17:E17)</f>
        <v>0</v>
      </c>
      <c r="G17" s="43"/>
    </row>
    <row r="18" spans="1:7" ht="12.75" customHeight="1" x14ac:dyDescent="0.25">
      <c r="A18" s="63" t="s">
        <v>92</v>
      </c>
      <c r="B18" s="40" t="s">
        <v>21</v>
      </c>
      <c r="C18" s="40"/>
      <c r="D18" s="40"/>
      <c r="E18" s="40"/>
      <c r="F18" s="95">
        <f>SUM(C18:E18)</f>
        <v>0</v>
      </c>
      <c r="G18" s="43"/>
    </row>
    <row r="19" spans="1:7" ht="12.75" customHeight="1" x14ac:dyDescent="0.25">
      <c r="A19" s="63" t="s">
        <v>17</v>
      </c>
      <c r="B19" s="40" t="s">
        <v>22</v>
      </c>
      <c r="C19" s="40"/>
      <c r="D19" s="40"/>
      <c r="E19" s="40"/>
      <c r="F19" s="95">
        <f>SUM(C19:E19)</f>
        <v>0</v>
      </c>
      <c r="G19" s="43"/>
    </row>
    <row r="20" spans="1:7" ht="12.75" customHeight="1" x14ac:dyDescent="0.25">
      <c r="A20" s="47" t="s">
        <v>164</v>
      </c>
      <c r="B20" s="41" t="s">
        <v>20</v>
      </c>
      <c r="C20" s="41">
        <f>SUM(C17,C18,C19)</f>
        <v>0</v>
      </c>
      <c r="D20" s="41">
        <f>SUM(D17:D19)</f>
        <v>0</v>
      </c>
      <c r="E20" s="41">
        <f>SUM(E17:E19)</f>
        <v>0</v>
      </c>
      <c r="F20" s="96">
        <f>SUM(F17:F19)</f>
        <v>0</v>
      </c>
      <c r="G20" s="62">
        <v>0</v>
      </c>
    </row>
    <row r="21" spans="1:7" ht="12.75" customHeight="1" x14ac:dyDescent="0.25">
      <c r="A21" s="63" t="s">
        <v>93</v>
      </c>
      <c r="B21" s="40" t="s">
        <v>24</v>
      </c>
      <c r="C21" s="40"/>
      <c r="D21" s="40"/>
      <c r="E21" s="40"/>
      <c r="F21" s="95">
        <f>SUM(C21:E21)</f>
        <v>0</v>
      </c>
      <c r="G21" s="43"/>
    </row>
    <row r="22" spans="1:7" ht="12.75" customHeight="1" x14ac:dyDescent="0.25">
      <c r="A22" s="63" t="s">
        <v>94</v>
      </c>
      <c r="B22" s="40" t="s">
        <v>25</v>
      </c>
      <c r="C22" s="40"/>
      <c r="D22" s="40"/>
      <c r="E22" s="40"/>
      <c r="F22" s="95">
        <f>SUM(C22:E22)</f>
        <v>0</v>
      </c>
      <c r="G22" s="43"/>
    </row>
    <row r="23" spans="1:7" ht="12.75" customHeight="1" x14ac:dyDescent="0.25">
      <c r="A23" s="63" t="s">
        <v>95</v>
      </c>
      <c r="B23" s="40" t="s">
        <v>96</v>
      </c>
      <c r="C23" s="40"/>
      <c r="D23" s="40"/>
      <c r="E23" s="40"/>
      <c r="F23" s="95">
        <f t="shared" ref="F23:F25" si="1">SUM(C23:E23)</f>
        <v>0</v>
      </c>
      <c r="G23" s="43"/>
    </row>
    <row r="24" spans="1:7" ht="12.75" customHeight="1" x14ac:dyDescent="0.25">
      <c r="A24" s="63" t="s">
        <v>19</v>
      </c>
      <c r="B24" s="40" t="s">
        <v>26</v>
      </c>
      <c r="C24" s="40"/>
      <c r="D24" s="40"/>
      <c r="E24" s="40"/>
      <c r="F24" s="95">
        <f t="shared" si="1"/>
        <v>0</v>
      </c>
      <c r="G24" s="43"/>
    </row>
    <row r="25" spans="1:7" ht="12.75" customHeight="1" x14ac:dyDescent="0.25">
      <c r="A25" s="63" t="s">
        <v>97</v>
      </c>
      <c r="B25" s="40" t="s">
        <v>27</v>
      </c>
      <c r="C25" s="40"/>
      <c r="D25" s="40"/>
      <c r="E25" s="40"/>
      <c r="F25" s="95">
        <f t="shared" si="1"/>
        <v>0</v>
      </c>
      <c r="G25" s="43"/>
    </row>
    <row r="26" spans="1:7" ht="12.75" customHeight="1" x14ac:dyDescent="0.25">
      <c r="A26" s="47" t="s">
        <v>150</v>
      </c>
      <c r="B26" s="41" t="s">
        <v>23</v>
      </c>
      <c r="C26" s="41">
        <f>SUM(C21:C25)</f>
        <v>0</v>
      </c>
      <c r="D26" s="41">
        <f>SUM(D21:D25)</f>
        <v>0</v>
      </c>
      <c r="E26" s="41">
        <f>SUM(E21:E25)</f>
        <v>0</v>
      </c>
      <c r="F26" s="96">
        <f>SUM(F21:F25)</f>
        <v>0</v>
      </c>
      <c r="G26" s="62">
        <v>0</v>
      </c>
    </row>
    <row r="27" spans="1:7" ht="12.75" customHeight="1" x14ac:dyDescent="0.25">
      <c r="A27" s="64" t="s">
        <v>98</v>
      </c>
      <c r="B27" s="40" t="s">
        <v>34</v>
      </c>
      <c r="C27" s="40"/>
      <c r="D27" s="40"/>
      <c r="E27" s="40"/>
      <c r="F27" s="81">
        <f>SUM(C27:E27)</f>
        <v>0</v>
      </c>
      <c r="G27" s="43"/>
    </row>
    <row r="28" spans="1:7" ht="12.75" customHeight="1" x14ac:dyDescent="0.25">
      <c r="A28" s="64" t="s">
        <v>28</v>
      </c>
      <c r="B28" s="40" t="s">
        <v>35</v>
      </c>
      <c r="C28" s="40"/>
      <c r="D28" s="40"/>
      <c r="E28" s="40"/>
      <c r="F28" s="81">
        <f>SUM(C28:E28)</f>
        <v>0</v>
      </c>
      <c r="G28" s="43"/>
    </row>
    <row r="29" spans="1:7" ht="12.75" customHeight="1" x14ac:dyDescent="0.25">
      <c r="A29" s="64" t="s">
        <v>99</v>
      </c>
      <c r="B29" s="40" t="s">
        <v>36</v>
      </c>
      <c r="C29" s="40"/>
      <c r="D29" s="40"/>
      <c r="E29" s="40"/>
      <c r="F29" s="81">
        <f t="shared" ref="F29:F35" si="2">SUM(C29:E29)</f>
        <v>0</v>
      </c>
      <c r="G29" s="43"/>
    </row>
    <row r="30" spans="1:7" ht="12.75" customHeight="1" x14ac:dyDescent="0.25">
      <c r="A30" s="64" t="s">
        <v>29</v>
      </c>
      <c r="B30" s="40" t="s">
        <v>37</v>
      </c>
      <c r="C30" s="40"/>
      <c r="D30" s="40"/>
      <c r="E30" s="40"/>
      <c r="F30" s="81">
        <f t="shared" si="2"/>
        <v>0</v>
      </c>
      <c r="G30" s="43"/>
    </row>
    <row r="31" spans="1:7" ht="12.75" customHeight="1" x14ac:dyDescent="0.25">
      <c r="A31" s="64" t="s">
        <v>30</v>
      </c>
      <c r="B31" s="40" t="s">
        <v>38</v>
      </c>
      <c r="C31" s="40"/>
      <c r="D31" s="40"/>
      <c r="E31" s="40"/>
      <c r="F31" s="81">
        <f t="shared" si="2"/>
        <v>0</v>
      </c>
      <c r="G31" s="43"/>
    </row>
    <row r="32" spans="1:7" ht="12.75" customHeight="1" x14ac:dyDescent="0.25">
      <c r="A32" s="64" t="s">
        <v>100</v>
      </c>
      <c r="B32" s="40" t="s">
        <v>39</v>
      </c>
      <c r="C32" s="40"/>
      <c r="D32" s="40"/>
      <c r="E32" s="40"/>
      <c r="F32" s="81">
        <f t="shared" si="2"/>
        <v>0</v>
      </c>
      <c r="G32" s="43"/>
    </row>
    <row r="33" spans="1:7" ht="12.75" customHeight="1" x14ac:dyDescent="0.25">
      <c r="A33" s="64" t="s">
        <v>101</v>
      </c>
      <c r="B33" s="40" t="s">
        <v>102</v>
      </c>
      <c r="C33" s="40"/>
      <c r="D33" s="40"/>
      <c r="E33" s="40"/>
      <c r="F33" s="81">
        <f t="shared" si="2"/>
        <v>0</v>
      </c>
      <c r="G33" s="43"/>
    </row>
    <row r="34" spans="1:7" ht="12.75" customHeight="1" x14ac:dyDescent="0.25">
      <c r="A34" s="64" t="s">
        <v>31</v>
      </c>
      <c r="B34" s="40" t="s">
        <v>234</v>
      </c>
      <c r="C34" s="40"/>
      <c r="D34" s="40"/>
      <c r="E34" s="40"/>
      <c r="F34" s="81">
        <f t="shared" si="2"/>
        <v>0</v>
      </c>
      <c r="G34" s="43"/>
    </row>
    <row r="35" spans="1:7" ht="12.75" customHeight="1" x14ac:dyDescent="0.25">
      <c r="A35" s="64" t="s">
        <v>32</v>
      </c>
      <c r="B35" s="40" t="s">
        <v>40</v>
      </c>
      <c r="C35" s="40"/>
      <c r="D35" s="40"/>
      <c r="E35" s="40"/>
      <c r="F35" s="81">
        <f t="shared" si="2"/>
        <v>0</v>
      </c>
      <c r="G35" s="43"/>
    </row>
    <row r="36" spans="1:7" ht="12.75" customHeight="1" x14ac:dyDescent="0.25">
      <c r="A36" s="48" t="s">
        <v>151</v>
      </c>
      <c r="B36" s="41" t="s">
        <v>33</v>
      </c>
      <c r="C36" s="41">
        <f>SUM(C27:C35)</f>
        <v>0</v>
      </c>
      <c r="D36" s="41">
        <f>SUM(D27:D35)</f>
        <v>0</v>
      </c>
      <c r="E36" s="41">
        <f>SUM(E27:E35)</f>
        <v>0</v>
      </c>
      <c r="F36" s="83">
        <f>SUM(F27:F35)</f>
        <v>0</v>
      </c>
      <c r="G36" s="62">
        <v>0</v>
      </c>
    </row>
    <row r="37" spans="1:7" ht="12.75" customHeight="1" x14ac:dyDescent="0.25">
      <c r="A37" s="64" t="s">
        <v>41</v>
      </c>
      <c r="B37" s="40" t="s">
        <v>103</v>
      </c>
      <c r="C37" s="40"/>
      <c r="D37" s="40"/>
      <c r="E37" s="40"/>
      <c r="F37" s="81">
        <f>SUM(C37:E37)</f>
        <v>0</v>
      </c>
      <c r="G37" s="43"/>
    </row>
    <row r="38" spans="1:7" ht="12.75" customHeight="1" x14ac:dyDescent="0.25">
      <c r="A38" s="64" t="s">
        <v>42</v>
      </c>
      <c r="B38" s="40" t="s">
        <v>104</v>
      </c>
      <c r="C38" s="40"/>
      <c r="D38" s="40"/>
      <c r="E38" s="40"/>
      <c r="F38" s="81">
        <f>SUM(C38:E38)</f>
        <v>0</v>
      </c>
      <c r="G38" s="43"/>
    </row>
    <row r="39" spans="1:7" ht="12.75" customHeight="1" x14ac:dyDescent="0.25">
      <c r="A39" s="64" t="s">
        <v>105</v>
      </c>
      <c r="B39" s="40" t="s">
        <v>106</v>
      </c>
      <c r="C39" s="40"/>
      <c r="D39" s="40"/>
      <c r="E39" s="40"/>
      <c r="F39" s="81">
        <f>SUM(C39:E39)</f>
        <v>0</v>
      </c>
      <c r="G39" s="43"/>
    </row>
    <row r="40" spans="1:7" ht="12.75" customHeight="1" x14ac:dyDescent="0.25">
      <c r="A40" s="47" t="s">
        <v>152</v>
      </c>
      <c r="B40" s="41" t="s">
        <v>107</v>
      </c>
      <c r="C40" s="41">
        <f>SUM(C37:C39)</f>
        <v>0</v>
      </c>
      <c r="D40" s="41">
        <f>SUM(D37:D39)</f>
        <v>0</v>
      </c>
      <c r="E40" s="41">
        <f>SUM(E37:E39)</f>
        <v>0</v>
      </c>
      <c r="F40" s="96">
        <f>SUM(F37:F39)</f>
        <v>0</v>
      </c>
      <c r="G40" s="62">
        <v>0</v>
      </c>
    </row>
    <row r="41" spans="1:7" ht="12.75" customHeight="1" x14ac:dyDescent="0.25">
      <c r="A41" s="63" t="s">
        <v>108</v>
      </c>
      <c r="B41" s="40" t="s">
        <v>109</v>
      </c>
      <c r="C41" s="40"/>
      <c r="D41" s="40"/>
      <c r="E41" s="40"/>
      <c r="F41" s="95">
        <f>SUM(C41:E41)</f>
        <v>0</v>
      </c>
      <c r="G41" s="43"/>
    </row>
    <row r="42" spans="1:7" ht="12.75" customHeight="1" x14ac:dyDescent="0.25">
      <c r="A42" s="64" t="s">
        <v>110</v>
      </c>
      <c r="B42" s="40" t="s">
        <v>111</v>
      </c>
      <c r="C42" s="40"/>
      <c r="D42" s="40"/>
      <c r="E42" s="40"/>
      <c r="F42" s="81">
        <f>SUM(C42:E42)</f>
        <v>0</v>
      </c>
      <c r="G42" s="43"/>
    </row>
    <row r="43" spans="1:7" ht="12.75" customHeight="1" x14ac:dyDescent="0.25">
      <c r="A43" s="47" t="s">
        <v>153</v>
      </c>
      <c r="B43" s="41" t="s">
        <v>112</v>
      </c>
      <c r="C43" s="41">
        <f>SUM(C41:C42)</f>
        <v>0</v>
      </c>
      <c r="D43" s="41">
        <f>SUM(D41:D42)</f>
        <v>0</v>
      </c>
      <c r="E43" s="41">
        <f>SUM(E41:E42)</f>
        <v>0</v>
      </c>
      <c r="F43" s="96">
        <f>SUM(F41:F42)</f>
        <v>0</v>
      </c>
      <c r="G43" s="62">
        <v>0</v>
      </c>
    </row>
    <row r="44" spans="1:7" ht="12.75" customHeight="1" x14ac:dyDescent="0.25">
      <c r="A44" s="63" t="s">
        <v>113</v>
      </c>
      <c r="B44" s="40" t="s">
        <v>114</v>
      </c>
      <c r="C44" s="40"/>
      <c r="D44" s="40"/>
      <c r="E44" s="40"/>
      <c r="F44" s="95">
        <f>SUM(C44:E44)</f>
        <v>0</v>
      </c>
      <c r="G44" s="43"/>
    </row>
    <row r="45" spans="1:7" ht="12.75" customHeight="1" x14ac:dyDescent="0.25">
      <c r="A45" s="64" t="s">
        <v>115</v>
      </c>
      <c r="B45" s="40" t="s">
        <v>116</v>
      </c>
      <c r="C45" s="40"/>
      <c r="D45" s="40"/>
      <c r="E45" s="40"/>
      <c r="F45" s="81">
        <f>SUM(C45:E45)</f>
        <v>0</v>
      </c>
      <c r="G45" s="43"/>
    </row>
    <row r="46" spans="1:7" ht="12.75" customHeight="1" x14ac:dyDescent="0.25">
      <c r="A46" s="47" t="s">
        <v>154</v>
      </c>
      <c r="B46" s="41" t="s">
        <v>117</v>
      </c>
      <c r="C46" s="41">
        <f>SUM(C44:C45)</f>
        <v>0</v>
      </c>
      <c r="D46" s="41">
        <f>SUM(D44:D45)</f>
        <v>0</v>
      </c>
      <c r="E46" s="41">
        <f>SUM(E44:E45)</f>
        <v>0</v>
      </c>
      <c r="F46" s="96">
        <f>SUM(F44:F45)</f>
        <v>0</v>
      </c>
      <c r="G46" s="62">
        <v>0</v>
      </c>
    </row>
    <row r="47" spans="1:7" ht="12.75" customHeight="1" x14ac:dyDescent="0.25">
      <c r="A47" s="48" t="s">
        <v>155</v>
      </c>
      <c r="B47" s="41" t="s">
        <v>118</v>
      </c>
      <c r="C47" s="41">
        <f>SUM(C46,C43,C40,C36,C26,C20,C16,C12)</f>
        <v>0</v>
      </c>
      <c r="D47" s="41">
        <f>SUM(D46,D43,D40,D36,D26,D20,D16,D12)</f>
        <v>0</v>
      </c>
      <c r="E47" s="41">
        <f>SUM(E46,E43,E40,E36,E26,E20,E16,E12)</f>
        <v>0</v>
      </c>
      <c r="F47" s="83">
        <f>SUM(F46,F43,F40,F36,F26,F20,F16,F12,)</f>
        <v>0</v>
      </c>
      <c r="G47" s="62">
        <v>0</v>
      </c>
    </row>
    <row r="48" spans="1:7" ht="12.75" customHeight="1" x14ac:dyDescent="0.25">
      <c r="A48" s="65" t="s">
        <v>124</v>
      </c>
      <c r="B48" s="60" t="s">
        <v>134</v>
      </c>
      <c r="C48" s="61"/>
      <c r="D48" s="61"/>
      <c r="E48" s="61"/>
      <c r="F48" s="97">
        <f>SUM(C48:E48)</f>
        <v>0</v>
      </c>
      <c r="G48" s="43"/>
    </row>
    <row r="49" spans="1:7" ht="12.75" customHeight="1" x14ac:dyDescent="0.25">
      <c r="A49" s="64" t="s">
        <v>123</v>
      </c>
      <c r="B49" s="60" t="s">
        <v>133</v>
      </c>
      <c r="C49" s="43"/>
      <c r="D49" s="43"/>
      <c r="E49" s="43"/>
      <c r="F49" s="86">
        <f>SUM(C49:E49)</f>
        <v>0</v>
      </c>
      <c r="G49" s="43"/>
    </row>
    <row r="50" spans="1:7" ht="12.75" customHeight="1" x14ac:dyDescent="0.25">
      <c r="A50" s="65" t="s">
        <v>122</v>
      </c>
      <c r="B50" s="60" t="s">
        <v>132</v>
      </c>
      <c r="C50" s="43"/>
      <c r="D50" s="43"/>
      <c r="E50" s="43"/>
      <c r="F50" s="86">
        <f>SUM(C50:E50)</f>
        <v>0</v>
      </c>
      <c r="G50" s="43"/>
    </row>
    <row r="51" spans="1:7" ht="12.75" customHeight="1" x14ac:dyDescent="0.25">
      <c r="A51" s="48" t="s">
        <v>156</v>
      </c>
      <c r="B51" s="31" t="s">
        <v>131</v>
      </c>
      <c r="C51" s="43">
        <f>SUM(C48:C50)</f>
        <v>0</v>
      </c>
      <c r="D51" s="43">
        <f>SUM(D48:D50)</f>
        <v>0</v>
      </c>
      <c r="E51" s="43">
        <f>SUM(E48:E50)</f>
        <v>0</v>
      </c>
      <c r="F51" s="86">
        <f>SUM(F48:F50)</f>
        <v>0</v>
      </c>
      <c r="G51" s="43">
        <v>0</v>
      </c>
    </row>
    <row r="52" spans="1:7" ht="12.75" customHeight="1" x14ac:dyDescent="0.25">
      <c r="A52" s="63" t="s">
        <v>121</v>
      </c>
      <c r="B52" s="60" t="s">
        <v>130</v>
      </c>
      <c r="C52" s="43">
        <v>82</v>
      </c>
      <c r="D52" s="43"/>
      <c r="E52" s="43"/>
      <c r="F52" s="86">
        <f>SUM(C52:E52)</f>
        <v>82</v>
      </c>
      <c r="G52" s="43">
        <v>82</v>
      </c>
    </row>
    <row r="53" spans="1:7" ht="12.75" customHeight="1" x14ac:dyDescent="0.25">
      <c r="A53" s="63" t="s">
        <v>120</v>
      </c>
      <c r="B53" s="60" t="s">
        <v>129</v>
      </c>
      <c r="C53" s="43"/>
      <c r="D53" s="43"/>
      <c r="E53" s="43"/>
      <c r="F53" s="86">
        <f>SUM(C53:E53)</f>
        <v>0</v>
      </c>
      <c r="G53" s="43"/>
    </row>
    <row r="54" spans="1:7" ht="12.75" customHeight="1" x14ac:dyDescent="0.25">
      <c r="A54" s="47" t="s">
        <v>157</v>
      </c>
      <c r="B54" s="31" t="s">
        <v>128</v>
      </c>
      <c r="C54" s="62">
        <f>SUM(C52:C53)</f>
        <v>82</v>
      </c>
      <c r="D54" s="62">
        <f>SUM(D52:D53)</f>
        <v>0</v>
      </c>
      <c r="E54" s="62">
        <f>SUM(E52:E53)</f>
        <v>0</v>
      </c>
      <c r="F54" s="98">
        <f>SUM(F52:F53)</f>
        <v>82</v>
      </c>
      <c r="G54" s="62">
        <f>G52</f>
        <v>82</v>
      </c>
    </row>
    <row r="55" spans="1:7" ht="12.75" customHeight="1" x14ac:dyDescent="0.25">
      <c r="A55" s="65" t="s">
        <v>119</v>
      </c>
      <c r="B55" s="60" t="s">
        <v>127</v>
      </c>
      <c r="C55" s="43">
        <v>14204</v>
      </c>
      <c r="D55" s="43"/>
      <c r="E55" s="43"/>
      <c r="F55" s="86">
        <f>SUM(C55:E55)</f>
        <v>14204</v>
      </c>
      <c r="G55" s="43">
        <v>14277</v>
      </c>
    </row>
    <row r="56" spans="1:7" ht="12.75" customHeight="1" x14ac:dyDescent="0.25">
      <c r="A56" s="48" t="s">
        <v>158</v>
      </c>
      <c r="B56" s="31" t="s">
        <v>126</v>
      </c>
      <c r="C56" s="62">
        <f>SUM(C54,C51,C55)</f>
        <v>14286</v>
      </c>
      <c r="D56" s="43">
        <f>SUM(D54)</f>
        <v>0</v>
      </c>
      <c r="E56" s="43">
        <f>SUM(E54)</f>
        <v>0</v>
      </c>
      <c r="F56" s="98">
        <f>SUM(C56:E56)</f>
        <v>14286</v>
      </c>
      <c r="G56" s="62">
        <f>G54+G55</f>
        <v>14359</v>
      </c>
    </row>
    <row r="57" spans="1:7" ht="12.75" customHeight="1" x14ac:dyDescent="0.25">
      <c r="A57" s="54" t="s">
        <v>159</v>
      </c>
      <c r="B57" s="31" t="s">
        <v>125</v>
      </c>
      <c r="C57" s="62">
        <f>SUM(C56)</f>
        <v>14286</v>
      </c>
      <c r="D57" s="43"/>
      <c r="E57" s="43"/>
      <c r="F57" s="98">
        <f>SUM(F56)</f>
        <v>14286</v>
      </c>
      <c r="G57" s="62">
        <f>G56</f>
        <v>14359</v>
      </c>
    </row>
    <row r="58" spans="1:7" ht="12.75" customHeight="1" x14ac:dyDescent="0.25">
      <c r="A58" s="55"/>
      <c r="B58" s="43"/>
      <c r="C58" s="43"/>
      <c r="D58" s="43"/>
      <c r="E58" s="43"/>
      <c r="F58" s="86"/>
      <c r="G58" s="43"/>
    </row>
    <row r="59" spans="1:7" ht="17.25" customHeight="1" thickBot="1" x14ac:dyDescent="0.3">
      <c r="A59" s="66" t="s">
        <v>135</v>
      </c>
      <c r="B59" s="67"/>
      <c r="C59" s="68">
        <f>SUM(C47,C57)</f>
        <v>14286</v>
      </c>
      <c r="D59" s="67">
        <f>SUM(D56,D47)</f>
        <v>0</v>
      </c>
      <c r="E59" s="67">
        <f>SUM(E56,E47)</f>
        <v>0</v>
      </c>
      <c r="F59" s="99">
        <f>SUM(F57,F47)</f>
        <v>14286</v>
      </c>
      <c r="G59" s="62">
        <f>G47+G57</f>
        <v>14359</v>
      </c>
    </row>
    <row r="60" spans="1:7" ht="0.75" customHeight="1" x14ac:dyDescent="0.25"/>
    <row r="61" spans="1:7" x14ac:dyDescent="0.25">
      <c r="A61" s="12"/>
      <c r="B61" s="13"/>
    </row>
    <row r="62" spans="1:7" ht="1.5" customHeight="1" x14ac:dyDescent="0.25">
      <c r="A62" s="16"/>
      <c r="B62" s="13"/>
    </row>
    <row r="63" spans="1:7" hidden="1" x14ac:dyDescent="0.25">
      <c r="A63" s="14"/>
      <c r="B63" s="15"/>
    </row>
    <row r="64" spans="1:7" hidden="1" x14ac:dyDescent="0.25">
      <c r="A64" s="17"/>
      <c r="B64" s="15"/>
    </row>
    <row r="65" spans="1:25" ht="1.5" hidden="1" customHeight="1" x14ac:dyDescent="0.25">
      <c r="A65" s="23"/>
      <c r="B65" s="12"/>
      <c r="C65" s="12"/>
      <c r="D65" s="12"/>
      <c r="E65" s="1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6"/>
      <c r="Q65" s="6"/>
      <c r="R65" s="6"/>
      <c r="S65" s="6"/>
      <c r="T65" s="6"/>
      <c r="U65" s="6"/>
      <c r="V65" s="6"/>
      <c r="W65" s="6"/>
      <c r="X65" s="6"/>
      <c r="Y65" s="20"/>
    </row>
    <row r="66" spans="1:25" hidden="1" x14ac:dyDescent="0.25">
      <c r="A66" s="16"/>
      <c r="B66" s="12"/>
      <c r="C66" s="12"/>
      <c r="D66" s="12"/>
      <c r="E66" s="12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"/>
      <c r="Q66" s="5"/>
      <c r="R66" s="5"/>
      <c r="S66" s="5"/>
      <c r="T66" s="5"/>
      <c r="U66" s="5"/>
      <c r="V66" s="5"/>
      <c r="W66" s="5"/>
      <c r="X66" s="5"/>
      <c r="Y66" s="9"/>
    </row>
    <row r="67" spans="1:25" hidden="1" x14ac:dyDescent="0.25">
      <c r="A67" s="23"/>
      <c r="B67" s="12"/>
      <c r="C67" s="12"/>
      <c r="D67" s="12"/>
      <c r="E67" s="12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6"/>
      <c r="Q67" s="6"/>
      <c r="R67" s="6"/>
      <c r="S67" s="6"/>
      <c r="T67" s="6"/>
      <c r="U67" s="6"/>
      <c r="V67" s="6"/>
      <c r="W67" s="6"/>
      <c r="X67" s="6"/>
      <c r="Y67" s="20"/>
    </row>
    <row r="68" spans="1:25" ht="5.25" hidden="1" customHeight="1" x14ac:dyDescent="0.25">
      <c r="A68" s="17"/>
      <c r="B68" s="14"/>
      <c r="C68" s="14"/>
      <c r="D68" s="14"/>
      <c r="E68" s="14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0"/>
      <c r="Q68" s="10"/>
      <c r="R68" s="10"/>
      <c r="S68" s="10"/>
      <c r="T68" s="10"/>
      <c r="U68" s="10"/>
      <c r="V68" s="10"/>
      <c r="W68" s="10"/>
      <c r="X68" s="10"/>
      <c r="Y68" s="11"/>
    </row>
    <row r="69" spans="1:25" hidden="1" x14ac:dyDescent="0.25">
      <c r="A69" s="16"/>
      <c r="B69" s="12"/>
      <c r="C69" s="12"/>
      <c r="D69" s="12"/>
      <c r="E69" s="12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"/>
      <c r="Q69" s="5"/>
      <c r="R69" s="5"/>
      <c r="S69" s="5"/>
      <c r="T69" s="5"/>
      <c r="U69" s="5"/>
      <c r="V69" s="5"/>
      <c r="W69" s="5"/>
      <c r="X69" s="5"/>
      <c r="Y69" s="9"/>
    </row>
    <row r="70" spans="1:25" hidden="1" x14ac:dyDescent="0.25">
      <c r="A70" s="23"/>
      <c r="B70" s="12"/>
      <c r="C70" s="12"/>
      <c r="D70" s="12"/>
      <c r="E70" s="1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6"/>
      <c r="Q70" s="6"/>
      <c r="R70" s="6"/>
      <c r="S70" s="6"/>
      <c r="T70" s="6"/>
      <c r="U70" s="6"/>
      <c r="V70" s="6"/>
      <c r="W70" s="6"/>
      <c r="X70" s="6"/>
      <c r="Y70" s="20"/>
    </row>
    <row r="71" spans="1:25" hidden="1" x14ac:dyDescent="0.25">
      <c r="A71" s="16"/>
      <c r="B71" s="12"/>
      <c r="C71" s="12"/>
      <c r="D71" s="12"/>
      <c r="E71" s="12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"/>
      <c r="Q71" s="5"/>
      <c r="R71" s="5"/>
      <c r="S71" s="5"/>
      <c r="T71" s="5"/>
      <c r="U71" s="5"/>
      <c r="V71" s="5"/>
      <c r="W71" s="5"/>
      <c r="X71" s="5"/>
      <c r="Y71" s="9"/>
    </row>
    <row r="72" spans="1:25" hidden="1" x14ac:dyDescent="0.25">
      <c r="A72" s="23"/>
      <c r="B72" s="12"/>
      <c r="C72" s="12"/>
      <c r="D72" s="12"/>
      <c r="E72" s="1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6"/>
      <c r="Q72" s="6"/>
      <c r="R72" s="6"/>
      <c r="S72" s="6"/>
      <c r="T72" s="6"/>
      <c r="U72" s="6"/>
      <c r="V72" s="6"/>
      <c r="W72" s="6"/>
      <c r="X72" s="6"/>
      <c r="Y72" s="20"/>
    </row>
    <row r="73" spans="1:25" hidden="1" x14ac:dyDescent="0.25">
      <c r="A73" s="24"/>
      <c r="B73" s="14"/>
      <c r="C73" s="14"/>
      <c r="D73" s="14"/>
      <c r="E73" s="1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1"/>
      <c r="Q73" s="21"/>
      <c r="R73" s="21"/>
      <c r="S73" s="21"/>
      <c r="T73" s="21"/>
      <c r="U73" s="21"/>
      <c r="V73" s="21"/>
      <c r="W73" s="21"/>
      <c r="X73" s="21"/>
      <c r="Y73" s="22"/>
    </row>
    <row r="74" spans="1:25" hidden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3"/>
      <c r="Q74" s="3"/>
      <c r="R74" s="3"/>
      <c r="S74" s="3"/>
      <c r="T74" s="3"/>
      <c r="U74" s="3"/>
      <c r="V74" s="3"/>
      <c r="W74" s="3"/>
      <c r="X74" s="3"/>
      <c r="Y74" s="7"/>
    </row>
    <row r="75" spans="1:25" hidden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3"/>
      <c r="Q75" s="3"/>
      <c r="R75" s="3"/>
      <c r="S75" s="3"/>
      <c r="T75" s="3"/>
      <c r="U75" s="3"/>
      <c r="V75" s="3"/>
      <c r="W75" s="3"/>
      <c r="X75" s="3"/>
      <c r="Y75" s="7"/>
    </row>
    <row r="76" spans="1:25" hidden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4"/>
      <c r="Q76" s="4"/>
      <c r="R76" s="4"/>
      <c r="S76" s="4"/>
      <c r="T76" s="4"/>
      <c r="U76" s="4"/>
      <c r="V76" s="4"/>
      <c r="W76" s="4"/>
      <c r="X76" s="4"/>
      <c r="Y76" s="8"/>
    </row>
    <row r="77" spans="1:25" hidden="1" x14ac:dyDescent="0.25">
      <c r="A77" s="23"/>
      <c r="B77" s="12"/>
      <c r="C77" s="12"/>
      <c r="D77" s="12"/>
      <c r="E77" s="1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6"/>
      <c r="Q77" s="6"/>
      <c r="R77" s="6"/>
      <c r="S77" s="6"/>
      <c r="T77" s="6"/>
      <c r="U77" s="6"/>
      <c r="V77" s="6"/>
      <c r="W77" s="6"/>
      <c r="X77" s="6"/>
      <c r="Y77" s="20"/>
    </row>
    <row r="78" spans="1:25" hidden="1" x14ac:dyDescent="0.25">
      <c r="A78" s="23"/>
      <c r="B78" s="12"/>
      <c r="C78" s="12"/>
      <c r="D78" s="12"/>
      <c r="E78" s="1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6"/>
      <c r="Q78" s="6"/>
      <c r="R78" s="6"/>
      <c r="S78" s="6"/>
      <c r="T78" s="6"/>
      <c r="U78" s="6"/>
      <c r="V78" s="6"/>
      <c r="W78" s="6"/>
      <c r="X78" s="6"/>
      <c r="Y78" s="20"/>
    </row>
    <row r="79" spans="1:25" hidden="1" x14ac:dyDescent="0.25">
      <c r="A79" s="23"/>
      <c r="B79" s="12"/>
      <c r="C79" s="12"/>
      <c r="D79" s="12"/>
      <c r="E79" s="1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6"/>
      <c r="Q79" s="6"/>
      <c r="R79" s="6"/>
      <c r="S79" s="6"/>
      <c r="T79" s="6"/>
      <c r="U79" s="6"/>
      <c r="V79" s="6"/>
      <c r="W79" s="6"/>
      <c r="X79" s="6"/>
      <c r="Y79" s="20"/>
    </row>
    <row r="80" spans="1:25" hidden="1" x14ac:dyDescent="0.25">
      <c r="A80" s="23"/>
      <c r="B80" s="12"/>
      <c r="C80" s="12"/>
      <c r="D80" s="12"/>
      <c r="E80" s="1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6"/>
      <c r="Q80" s="6"/>
      <c r="R80" s="6"/>
      <c r="S80" s="6"/>
      <c r="T80" s="6"/>
      <c r="U80" s="6"/>
      <c r="V80" s="6"/>
      <c r="W80" s="6"/>
      <c r="X80" s="6"/>
      <c r="Y80" s="20"/>
    </row>
    <row r="81" spans="1:25" hidden="1" x14ac:dyDescent="0.25">
      <c r="A81" s="16"/>
      <c r="B81" s="12"/>
      <c r="C81" s="12"/>
      <c r="D81" s="12"/>
      <c r="E81" s="12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5"/>
      <c r="Q81" s="5"/>
      <c r="R81" s="5"/>
      <c r="S81" s="5"/>
      <c r="T81" s="5"/>
      <c r="U81" s="5"/>
      <c r="V81" s="5"/>
      <c r="W81" s="5"/>
      <c r="X81" s="5"/>
      <c r="Y81" s="9"/>
    </row>
    <row r="82" spans="1:25" hidden="1" x14ac:dyDescent="0.25">
      <c r="A82" s="17"/>
      <c r="B82" s="14"/>
      <c r="C82" s="14"/>
      <c r="D82" s="14"/>
      <c r="E82" s="14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0"/>
      <c r="Q82" s="10"/>
      <c r="R82" s="10"/>
      <c r="S82" s="10"/>
      <c r="T82" s="10"/>
      <c r="U82" s="10"/>
      <c r="V82" s="10"/>
      <c r="W82" s="10"/>
      <c r="X82" s="10"/>
      <c r="Y82" s="11"/>
    </row>
    <row r="83" spans="1:25" ht="12" hidden="1" customHeight="1" x14ac:dyDescent="0.25">
      <c r="A83" s="16"/>
      <c r="B83" s="12"/>
      <c r="C83" s="12"/>
      <c r="D83" s="12"/>
      <c r="E83" s="12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5"/>
      <c r="Q83" s="5"/>
      <c r="R83" s="5"/>
      <c r="S83" s="5"/>
      <c r="T83" s="5"/>
      <c r="U83" s="5"/>
      <c r="V83" s="5"/>
      <c r="W83" s="5"/>
      <c r="X83" s="5"/>
      <c r="Y83" s="9"/>
    </row>
    <row r="84" spans="1:25" hidden="1" x14ac:dyDescent="0.25">
      <c r="A84" s="16"/>
      <c r="B84" s="12"/>
      <c r="C84" s="12"/>
      <c r="D84" s="12"/>
      <c r="E84" s="12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5"/>
      <c r="Q84" s="5"/>
      <c r="R84" s="5"/>
      <c r="S84" s="5"/>
      <c r="T84" s="5"/>
      <c r="U84" s="5"/>
      <c r="V84" s="5"/>
      <c r="W84" s="5"/>
      <c r="X84" s="5"/>
      <c r="Y84" s="9"/>
    </row>
    <row r="85" spans="1:25" hidden="1" x14ac:dyDescent="0.25">
      <c r="A85" s="23"/>
      <c r="B85" s="12"/>
      <c r="C85" s="12"/>
      <c r="D85" s="12"/>
      <c r="E85" s="1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6"/>
      <c r="Q85" s="6"/>
      <c r="R85" s="6"/>
      <c r="S85" s="6"/>
      <c r="T85" s="6"/>
      <c r="U85" s="6"/>
      <c r="V85" s="6"/>
      <c r="W85" s="6"/>
      <c r="X85" s="6"/>
      <c r="Y85" s="20"/>
    </row>
    <row r="86" spans="1:25" hidden="1" x14ac:dyDescent="0.25">
      <c r="A86" s="23"/>
      <c r="B86" s="12"/>
      <c r="C86" s="12"/>
      <c r="D86" s="12"/>
      <c r="E86" s="1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6"/>
      <c r="Q86" s="6"/>
      <c r="R86" s="6"/>
      <c r="S86" s="6"/>
      <c r="T86" s="6"/>
      <c r="U86" s="6"/>
      <c r="V86" s="6"/>
      <c r="W86" s="6"/>
      <c r="X86" s="6"/>
      <c r="Y86" s="20"/>
    </row>
    <row r="87" spans="1:25" hidden="1" x14ac:dyDescent="0.25">
      <c r="A87" s="24"/>
      <c r="B87" s="14"/>
      <c r="C87" s="14"/>
      <c r="D87" s="14"/>
      <c r="E87" s="1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1"/>
      <c r="Q87" s="21"/>
      <c r="R87" s="21"/>
      <c r="S87" s="21"/>
      <c r="T87" s="21"/>
      <c r="U87" s="21"/>
      <c r="V87" s="21"/>
      <c r="W87" s="21"/>
      <c r="X87" s="21"/>
      <c r="Y87" s="22"/>
    </row>
    <row r="88" spans="1:25" hidden="1" x14ac:dyDescent="0.25">
      <c r="A88" s="16"/>
      <c r="B88" s="12"/>
      <c r="C88" s="12"/>
      <c r="D88" s="12"/>
      <c r="E88" s="12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5"/>
      <c r="Q88" s="5"/>
      <c r="R88" s="5"/>
      <c r="S88" s="5"/>
      <c r="T88" s="5"/>
      <c r="U88" s="5"/>
      <c r="V88" s="5"/>
      <c r="W88" s="5"/>
      <c r="X88" s="5"/>
      <c r="Y88" s="9"/>
    </row>
    <row r="89" spans="1:25" hidden="1" x14ac:dyDescent="0.25">
      <c r="A89" s="24"/>
      <c r="B89" s="14"/>
      <c r="C89" s="14"/>
      <c r="D89" s="14"/>
      <c r="E89" s="1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1"/>
      <c r="Q89" s="21"/>
      <c r="R89" s="21"/>
      <c r="S89" s="21"/>
      <c r="T89" s="21"/>
      <c r="U89" s="21"/>
      <c r="V89" s="21"/>
      <c r="W89" s="21"/>
      <c r="X89" s="21"/>
      <c r="Y89" s="22"/>
    </row>
    <row r="90" spans="1:25" hidden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25" hidden="1" x14ac:dyDescent="0.25"/>
    <row r="92" spans="1:25" hidden="1" x14ac:dyDescent="0.25"/>
    <row r="93" spans="1:25" hidden="1" x14ac:dyDescent="0.25"/>
    <row r="94" spans="1:25" hidden="1" x14ac:dyDescent="0.25"/>
    <row r="95" spans="1:25" ht="2.25" hidden="1" customHeight="1" x14ac:dyDescent="0.25"/>
    <row r="96" spans="1:25" hidden="1" x14ac:dyDescent="0.25"/>
    <row r="97" hidden="1" x14ac:dyDescent="0.25"/>
    <row r="98" ht="1.5" hidden="1" customHeight="1" x14ac:dyDescent="0.25"/>
    <row r="99" hidden="1" x14ac:dyDescent="0.25"/>
    <row r="100" ht="14.25" hidden="1" customHeight="1" x14ac:dyDescent="0.25"/>
    <row r="101" ht="0.75" hidden="1" customHeight="1" x14ac:dyDescent="0.25"/>
    <row r="102" hidden="1" x14ac:dyDescent="0.25"/>
    <row r="103" ht="14.25" hidden="1" customHeight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t="0.75" hidden="1" customHeight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0.7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t="14.25" hidden="1" customHeight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t="1.5" hidden="1" customHeight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t="1.5" hidden="1" customHeight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t="0.75" hidden="1" customHeight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t="1.5" hidden="1" customHeight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t="12" hidden="1" customHeight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6" ht="3" hidden="1" customHeight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t="0.75" hidden="1" customHeight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t="0.75" hidden="1" customHeight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t="1.5" hidden="1" customHeight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t="0.75" hidden="1" customHeight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t="3.75" hidden="1" customHeight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t="0.75" hidden="1" customHeight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t="2.25" hidden="1" customHeight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t="0.75" hidden="1" customHeight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t="1.5" hidden="1" customHeight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t="0.75" hidden="1" customHeight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t="1.5" hidden="1" customHeight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t="0.75" hidden="1" customHeight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t="0.75" hidden="1" customHeight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t="1.5" hidden="1" customHeight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t="0.75" customHeight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t="0.75" customHeight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&amp;R2/a.melléklet az  /2018.(V.  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7"/>
  <sheetViews>
    <sheetView view="pageLayout" topLeftCell="B28" zoomScaleNormal="100" workbookViewId="0">
      <selection activeCell="I14" sqref="I14"/>
    </sheetView>
  </sheetViews>
  <sheetFormatPr defaultRowHeight="15" x14ac:dyDescent="0.25"/>
  <cols>
    <col min="1" max="1" width="5.28515625" hidden="1" customWidth="1"/>
    <col min="2" max="2" width="59.28515625" customWidth="1"/>
    <col min="3" max="4" width="10.140625" customWidth="1"/>
    <col min="5" max="5" width="9.5703125" customWidth="1"/>
    <col min="6" max="6" width="9.140625" customWidth="1"/>
    <col min="7" max="7" width="19.5703125" customWidth="1"/>
    <col min="8" max="29" width="9.140625" customWidth="1"/>
    <col min="36" max="87" width="9.140625" customWidth="1"/>
  </cols>
  <sheetData>
    <row r="1" spans="1:25" ht="18.75" x14ac:dyDescent="0.3">
      <c r="B1" s="151" t="s">
        <v>237</v>
      </c>
      <c r="C1" s="151"/>
      <c r="D1" s="151"/>
      <c r="E1" s="151"/>
      <c r="F1" s="151"/>
    </row>
    <row r="2" spans="1:25" ht="18.75" x14ac:dyDescent="0.3">
      <c r="B2" s="151" t="s">
        <v>245</v>
      </c>
      <c r="C2" s="151"/>
      <c r="D2" s="151"/>
      <c r="E2" s="151"/>
      <c r="F2" s="151"/>
    </row>
    <row r="3" spans="1:25" ht="15.75" thickBot="1" x14ac:dyDescent="0.3">
      <c r="E3" s="159" t="s">
        <v>160</v>
      </c>
      <c r="F3" s="159"/>
    </row>
    <row r="4" spans="1:25" ht="19.5" customHeight="1" thickBot="1" x14ac:dyDescent="0.3">
      <c r="A4" s="161"/>
      <c r="B4" s="153" t="s">
        <v>0</v>
      </c>
      <c r="C4" s="157" t="s">
        <v>239</v>
      </c>
      <c r="D4" s="157"/>
      <c r="E4" s="157"/>
      <c r="F4" s="158"/>
      <c r="G4" s="114" t="s">
        <v>240</v>
      </c>
    </row>
    <row r="5" spans="1:25" ht="31.5" customHeight="1" x14ac:dyDescent="0.25">
      <c r="A5" s="161"/>
      <c r="B5" s="154"/>
      <c r="C5" s="27" t="s">
        <v>2</v>
      </c>
      <c r="D5" s="27" t="s">
        <v>3</v>
      </c>
      <c r="E5" s="27" t="s">
        <v>4</v>
      </c>
      <c r="F5" s="72" t="s">
        <v>5</v>
      </c>
      <c r="G5" s="100" t="s">
        <v>170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12.75" customHeight="1" x14ac:dyDescent="0.25">
      <c r="A6" s="1"/>
      <c r="B6" s="63" t="s">
        <v>82</v>
      </c>
      <c r="C6" s="40">
        <v>13610</v>
      </c>
      <c r="D6" s="40"/>
      <c r="E6" s="40"/>
      <c r="F6" s="95">
        <f>SUM(C6:E6)</f>
        <v>13610</v>
      </c>
      <c r="G6" s="43">
        <v>14627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12.75" customHeight="1" x14ac:dyDescent="0.25">
      <c r="A7" s="2"/>
      <c r="B7" s="63" t="s">
        <v>83</v>
      </c>
      <c r="C7" s="40">
        <v>10592</v>
      </c>
      <c r="D7" s="40"/>
      <c r="E7" s="40"/>
      <c r="F7" s="95">
        <f>SUM(C7:E7)</f>
        <v>10592</v>
      </c>
      <c r="G7" s="43">
        <v>10599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4" customHeight="1" x14ac:dyDescent="0.25">
      <c r="A8" s="2"/>
      <c r="B8" s="63" t="s">
        <v>84</v>
      </c>
      <c r="C8" s="40">
        <v>9174</v>
      </c>
      <c r="D8" s="40"/>
      <c r="E8" s="40"/>
      <c r="F8" s="95">
        <f t="shared" ref="F8:F11" si="0">SUM(C8:E8)</f>
        <v>9174</v>
      </c>
      <c r="G8" s="43">
        <v>9657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2.75" customHeight="1" x14ac:dyDescent="0.25">
      <c r="A9" s="2"/>
      <c r="B9" s="63" t="s">
        <v>85</v>
      </c>
      <c r="C9" s="40">
        <v>1200</v>
      </c>
      <c r="D9" s="40"/>
      <c r="E9" s="40"/>
      <c r="F9" s="95">
        <f t="shared" si="0"/>
        <v>1200</v>
      </c>
      <c r="G9" s="43">
        <v>1200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2.75" customHeight="1" x14ac:dyDescent="0.25">
      <c r="A10" s="2"/>
      <c r="B10" s="63" t="s">
        <v>7</v>
      </c>
      <c r="C10" s="40"/>
      <c r="D10" s="40"/>
      <c r="E10" s="40"/>
      <c r="F10" s="95">
        <f t="shared" si="0"/>
        <v>0</v>
      </c>
      <c r="G10" s="43">
        <v>3303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2.75" customHeight="1" x14ac:dyDescent="0.25">
      <c r="A11" s="2"/>
      <c r="B11" s="63" t="s">
        <v>86</v>
      </c>
      <c r="C11" s="40"/>
      <c r="D11" s="40"/>
      <c r="E11" s="40"/>
      <c r="F11" s="95">
        <f t="shared" si="0"/>
        <v>0</v>
      </c>
      <c r="G11" s="4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2.75" customHeight="1" x14ac:dyDescent="0.25">
      <c r="A12" s="2"/>
      <c r="B12" s="47" t="s">
        <v>162</v>
      </c>
      <c r="C12" s="41">
        <f>SUM(C6,C7:C11)</f>
        <v>34576</v>
      </c>
      <c r="D12" s="41">
        <f>SUM(D6:D11)</f>
        <v>0</v>
      </c>
      <c r="E12" s="41">
        <f>SUM(E6:E11)</f>
        <v>0</v>
      </c>
      <c r="F12" s="96">
        <f>SUM(F6:F11)</f>
        <v>34576</v>
      </c>
      <c r="G12" s="62">
        <f>+G6+G7+G8+G9+G10+G11</f>
        <v>39386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27.75" customHeight="1" x14ac:dyDescent="0.25">
      <c r="A13" s="2"/>
      <c r="B13" s="63" t="s">
        <v>87</v>
      </c>
      <c r="C13" s="40"/>
      <c r="D13" s="40"/>
      <c r="E13" s="40"/>
      <c r="F13" s="95">
        <f>SUM(C13:E13)</f>
        <v>0</v>
      </c>
      <c r="G13" s="4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21.75" customHeight="1" x14ac:dyDescent="0.25">
      <c r="A14" s="2"/>
      <c r="B14" s="63" t="s">
        <v>88</v>
      </c>
      <c r="C14" s="40"/>
      <c r="D14" s="40"/>
      <c r="E14" s="40"/>
      <c r="F14" s="95">
        <f>SUM(C14:E14)</f>
        <v>0</v>
      </c>
      <c r="G14" s="4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2.75" customHeight="1" x14ac:dyDescent="0.25">
      <c r="A15" s="2"/>
      <c r="B15" s="63" t="s">
        <v>18</v>
      </c>
      <c r="C15" s="40">
        <v>28530</v>
      </c>
      <c r="D15" s="40"/>
      <c r="E15" s="40"/>
      <c r="F15" s="95">
        <f>SUM(C15:E15)</f>
        <v>28530</v>
      </c>
      <c r="G15" s="43">
        <v>40644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2.75" customHeight="1" x14ac:dyDescent="0.25">
      <c r="A16" s="2"/>
      <c r="B16" s="47" t="s">
        <v>163</v>
      </c>
      <c r="C16" s="41">
        <f>C12+C15</f>
        <v>63106</v>
      </c>
      <c r="D16" s="41">
        <f>SUM(D13:D15)</f>
        <v>0</v>
      </c>
      <c r="E16" s="41">
        <f>SUM(E13:E15)</f>
        <v>0</v>
      </c>
      <c r="F16" s="96">
        <f>F12+F15</f>
        <v>63106</v>
      </c>
      <c r="G16" s="62">
        <f>G12+G13+G14+G15</f>
        <v>80030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12.75" customHeight="1" x14ac:dyDescent="0.25">
      <c r="A17" s="2"/>
      <c r="B17" s="63" t="s">
        <v>90</v>
      </c>
      <c r="C17" s="40"/>
      <c r="D17" s="40"/>
      <c r="E17" s="40"/>
      <c r="F17" s="95">
        <f>SUM(C17:E17)</f>
        <v>0</v>
      </c>
      <c r="G17" s="43">
        <v>1000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23.25" customHeight="1" x14ac:dyDescent="0.25">
      <c r="A18" s="2"/>
      <c r="B18" s="63" t="s">
        <v>92</v>
      </c>
      <c r="C18" s="40"/>
      <c r="D18" s="40"/>
      <c r="E18" s="40"/>
      <c r="F18" s="95">
        <f>SUM(C18:E18)</f>
        <v>0</v>
      </c>
      <c r="G18" s="4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2.75" customHeight="1" x14ac:dyDescent="0.25">
      <c r="A19" s="2"/>
      <c r="B19" s="63" t="s">
        <v>17</v>
      </c>
      <c r="C19" s="40">
        <v>0</v>
      </c>
      <c r="D19" s="40"/>
      <c r="E19" s="40"/>
      <c r="F19" s="95">
        <f>SUM(C19:E19)</f>
        <v>0</v>
      </c>
      <c r="G19" s="43">
        <v>11355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2.75" customHeight="1" x14ac:dyDescent="0.25">
      <c r="A20" s="2"/>
      <c r="B20" s="47" t="s">
        <v>164</v>
      </c>
      <c r="C20" s="41">
        <f>SUM(C17,C18,C19)</f>
        <v>0</v>
      </c>
      <c r="D20" s="41">
        <f>SUM(D17:D19)</f>
        <v>0</v>
      </c>
      <c r="E20" s="41">
        <f>SUM(E17:E19)</f>
        <v>0</v>
      </c>
      <c r="F20" s="96">
        <f>SUM(F17:F19)</f>
        <v>0</v>
      </c>
      <c r="G20" s="62">
        <f>G17+G18+G19</f>
        <v>12355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12.75" customHeight="1" x14ac:dyDescent="0.25">
      <c r="A21" s="2"/>
      <c r="B21" s="63" t="s">
        <v>93</v>
      </c>
      <c r="C21" s="40">
        <v>1450</v>
      </c>
      <c r="D21" s="40"/>
      <c r="E21" s="40"/>
      <c r="F21" s="95">
        <f>SUM(C21:E21)</f>
        <v>1450</v>
      </c>
      <c r="G21" s="43">
        <v>1450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2.75" customHeight="1" x14ac:dyDescent="0.25">
      <c r="A22" s="2"/>
      <c r="B22" s="63" t="s">
        <v>94</v>
      </c>
      <c r="C22" s="40">
        <v>1500</v>
      </c>
      <c r="D22" s="40"/>
      <c r="E22" s="40"/>
      <c r="F22" s="95">
        <f>SUM(C22:E22)</f>
        <v>1500</v>
      </c>
      <c r="G22" s="43">
        <v>1500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2.75" customHeight="1" x14ac:dyDescent="0.25">
      <c r="A23" s="2"/>
      <c r="B23" s="63" t="s">
        <v>95</v>
      </c>
      <c r="C23" s="40"/>
      <c r="D23" s="40"/>
      <c r="E23" s="40"/>
      <c r="F23" s="95">
        <f t="shared" ref="F23:F26" si="1">SUM(C23:E23)</f>
        <v>0</v>
      </c>
      <c r="G23" s="4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2.75" customHeight="1" x14ac:dyDescent="0.25">
      <c r="A24" s="2"/>
      <c r="B24" s="63" t="s">
        <v>19</v>
      </c>
      <c r="C24" s="40">
        <v>600</v>
      </c>
      <c r="D24" s="40"/>
      <c r="E24" s="40"/>
      <c r="F24" s="95">
        <f t="shared" si="1"/>
        <v>600</v>
      </c>
      <c r="G24" s="43">
        <v>600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2.75" customHeight="1" x14ac:dyDescent="0.25">
      <c r="A25" s="2"/>
      <c r="B25" s="63" t="s">
        <v>171</v>
      </c>
      <c r="C25" s="40"/>
      <c r="D25" s="40"/>
      <c r="E25" s="40"/>
      <c r="F25" s="95">
        <f t="shared" si="1"/>
        <v>0</v>
      </c>
      <c r="G25" s="43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2.75" customHeight="1" x14ac:dyDescent="0.25">
      <c r="A26" s="2"/>
      <c r="B26" s="63" t="s">
        <v>97</v>
      </c>
      <c r="C26" s="40">
        <v>50</v>
      </c>
      <c r="D26" s="40"/>
      <c r="E26" s="40"/>
      <c r="F26" s="95">
        <f t="shared" si="1"/>
        <v>50</v>
      </c>
      <c r="G26" s="43">
        <v>50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2.75" customHeight="1" x14ac:dyDescent="0.25">
      <c r="A27" s="2"/>
      <c r="B27" s="47" t="s">
        <v>150</v>
      </c>
      <c r="C27" s="41">
        <f>SUM(C21:C26)</f>
        <v>3600</v>
      </c>
      <c r="D27" s="41">
        <f>SUM(D21:D26)</f>
        <v>0</v>
      </c>
      <c r="E27" s="41">
        <f>SUM(E21:E26)</f>
        <v>0</v>
      </c>
      <c r="F27" s="96">
        <f>SUM(F21:F26)</f>
        <v>3600</v>
      </c>
      <c r="G27" s="62">
        <f>G21+G22+G23+G24+G25+G26</f>
        <v>3600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12.75" customHeight="1" x14ac:dyDescent="0.25">
      <c r="A28" s="2"/>
      <c r="B28" s="64" t="s">
        <v>98</v>
      </c>
      <c r="C28" s="40">
        <v>500</v>
      </c>
      <c r="D28" s="40"/>
      <c r="E28" s="40"/>
      <c r="F28" s="81">
        <f>SUM(C28:E28)</f>
        <v>500</v>
      </c>
      <c r="G28" s="43">
        <v>502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2.75" customHeight="1" x14ac:dyDescent="0.25">
      <c r="A29" s="2"/>
      <c r="B29" s="64" t="s">
        <v>28</v>
      </c>
      <c r="C29" s="40">
        <v>60</v>
      </c>
      <c r="D29" s="40"/>
      <c r="E29" s="40"/>
      <c r="F29" s="81">
        <f>SUM(C29:E29)</f>
        <v>60</v>
      </c>
      <c r="G29" s="43">
        <v>1060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2.75" customHeight="1" x14ac:dyDescent="0.25">
      <c r="A30" s="2"/>
      <c r="B30" s="64" t="s">
        <v>99</v>
      </c>
      <c r="C30" s="40"/>
      <c r="D30" s="40"/>
      <c r="E30" s="40"/>
      <c r="F30" s="81">
        <f t="shared" ref="F30:F36" si="2">SUM(C30:E30)</f>
        <v>0</v>
      </c>
      <c r="G30" s="4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2.75" customHeight="1" x14ac:dyDescent="0.25">
      <c r="A31" s="2"/>
      <c r="B31" s="64" t="s">
        <v>29</v>
      </c>
      <c r="C31" s="40">
        <v>200</v>
      </c>
      <c r="D31" s="40"/>
      <c r="E31" s="40"/>
      <c r="F31" s="81">
        <f t="shared" si="2"/>
        <v>200</v>
      </c>
      <c r="G31" s="43">
        <v>200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2.75" customHeight="1" x14ac:dyDescent="0.25">
      <c r="A32" s="2"/>
      <c r="B32" s="64" t="s">
        <v>30</v>
      </c>
      <c r="C32" s="40">
        <v>600</v>
      </c>
      <c r="D32" s="40"/>
      <c r="E32" s="40"/>
      <c r="F32" s="81">
        <f t="shared" si="2"/>
        <v>600</v>
      </c>
      <c r="G32" s="43">
        <v>750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2.75" customHeight="1" x14ac:dyDescent="0.25">
      <c r="A33" s="2"/>
      <c r="B33" s="64" t="s">
        <v>100</v>
      </c>
      <c r="C33" s="40">
        <v>400</v>
      </c>
      <c r="D33" s="40"/>
      <c r="E33" s="40"/>
      <c r="F33" s="81">
        <f t="shared" si="2"/>
        <v>400</v>
      </c>
      <c r="G33" s="43">
        <v>400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12.75" customHeight="1" x14ac:dyDescent="0.25">
      <c r="A34" s="2"/>
      <c r="B34" s="64" t="s">
        <v>101</v>
      </c>
      <c r="C34" s="40"/>
      <c r="D34" s="40"/>
      <c r="E34" s="40"/>
      <c r="F34" s="81">
        <f t="shared" si="2"/>
        <v>0</v>
      </c>
      <c r="G34" s="43">
        <v>170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2.75" customHeight="1" x14ac:dyDescent="0.25">
      <c r="A35" s="2"/>
      <c r="B35" s="64" t="s">
        <v>31</v>
      </c>
      <c r="C35" s="40"/>
      <c r="D35" s="40"/>
      <c r="E35" s="40"/>
      <c r="F35" s="81">
        <f t="shared" si="2"/>
        <v>0</v>
      </c>
      <c r="G35" s="43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2.75" customHeight="1" x14ac:dyDescent="0.25">
      <c r="A36" s="2"/>
      <c r="B36" s="64" t="s">
        <v>32</v>
      </c>
      <c r="C36" s="40">
        <v>0</v>
      </c>
      <c r="D36" s="40"/>
      <c r="E36" s="40"/>
      <c r="F36" s="81">
        <f t="shared" si="2"/>
        <v>0</v>
      </c>
      <c r="G36" s="43">
        <v>30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2.75" customHeight="1" x14ac:dyDescent="0.25">
      <c r="A37" s="2"/>
      <c r="B37" s="48" t="s">
        <v>151</v>
      </c>
      <c r="C37" s="41">
        <f>SUM(C28:C36)</f>
        <v>1760</v>
      </c>
      <c r="D37" s="41">
        <f>SUM(D28:D36)</f>
        <v>0</v>
      </c>
      <c r="E37" s="41">
        <f>SUM(E28:E36)</f>
        <v>0</v>
      </c>
      <c r="F37" s="83">
        <f>SUM(F28:F36)</f>
        <v>1760</v>
      </c>
      <c r="G37" s="62">
        <f>G28+G29+G30+G31+G32+G33+G34+G35+G36</f>
        <v>3112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ht="12.75" customHeight="1" x14ac:dyDescent="0.25">
      <c r="A38" s="2"/>
      <c r="B38" s="64" t="s">
        <v>41</v>
      </c>
      <c r="C38" s="40"/>
      <c r="D38" s="40"/>
      <c r="E38" s="40"/>
      <c r="F38" s="81">
        <f>SUM(C38:E38)</f>
        <v>0</v>
      </c>
      <c r="G38" s="43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2.75" customHeight="1" x14ac:dyDescent="0.25">
      <c r="A39" s="2"/>
      <c r="B39" s="64" t="s">
        <v>42</v>
      </c>
      <c r="C39" s="40"/>
      <c r="D39" s="40"/>
      <c r="E39" s="40"/>
      <c r="F39" s="81">
        <f>SUM(C39:E39)</f>
        <v>0</v>
      </c>
      <c r="G39" s="43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2.75" customHeight="1" x14ac:dyDescent="0.25">
      <c r="A40" s="2"/>
      <c r="B40" s="64" t="s">
        <v>105</v>
      </c>
      <c r="C40" s="40"/>
      <c r="D40" s="40"/>
      <c r="E40" s="40"/>
      <c r="F40" s="81">
        <f>SUM(C40:E40)</f>
        <v>0</v>
      </c>
      <c r="G40" s="43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12.75" customHeight="1" x14ac:dyDescent="0.25">
      <c r="A41" s="2"/>
      <c r="B41" s="47" t="s">
        <v>152</v>
      </c>
      <c r="C41" s="41">
        <f>SUM(C38:C40)</f>
        <v>0</v>
      </c>
      <c r="D41" s="41">
        <f>SUM(D38:D40)</f>
        <v>0</v>
      </c>
      <c r="E41" s="41">
        <f>SUM(E38:E40)</f>
        <v>0</v>
      </c>
      <c r="F41" s="96">
        <f>SUM(F38:F40)</f>
        <v>0</v>
      </c>
      <c r="G41" s="62">
        <v>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ht="24" customHeight="1" x14ac:dyDescent="0.25">
      <c r="A42" s="2"/>
      <c r="B42" s="63" t="s">
        <v>108</v>
      </c>
      <c r="C42" s="40"/>
      <c r="D42" s="40"/>
      <c r="E42" s="40"/>
      <c r="F42" s="95">
        <f>SUM(C42:E42)</f>
        <v>0</v>
      </c>
      <c r="G42" s="4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2.75" customHeight="1" x14ac:dyDescent="0.25">
      <c r="A43" s="2"/>
      <c r="B43" s="64" t="s">
        <v>225</v>
      </c>
      <c r="C43" s="40"/>
      <c r="D43" s="40"/>
      <c r="E43" s="40"/>
      <c r="F43" s="81">
        <f>SUM(C43:E43)</f>
        <v>0</v>
      </c>
      <c r="G43" s="43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2.75" customHeight="1" x14ac:dyDescent="0.25">
      <c r="A44" s="2"/>
      <c r="B44" s="47" t="s">
        <v>153</v>
      </c>
      <c r="C44" s="41">
        <f>SUM(C42:C43)</f>
        <v>0</v>
      </c>
      <c r="D44" s="41">
        <f>SUM(D42:D43)</f>
        <v>0</v>
      </c>
      <c r="E44" s="41">
        <f>SUM(E42:E43)</f>
        <v>0</v>
      </c>
      <c r="F44" s="96">
        <f>SUM(F42:F43)</f>
        <v>0</v>
      </c>
      <c r="G44" s="62">
        <f>G42+G43</f>
        <v>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ht="22.5" customHeight="1" x14ac:dyDescent="0.25">
      <c r="A45" s="2"/>
      <c r="B45" s="63" t="s">
        <v>113</v>
      </c>
      <c r="C45" s="40"/>
      <c r="D45" s="40"/>
      <c r="E45" s="40"/>
      <c r="F45" s="95">
        <f>SUM(C45:E45)</f>
        <v>0</v>
      </c>
      <c r="G45" s="43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2.75" customHeight="1" x14ac:dyDescent="0.25">
      <c r="A46" s="2"/>
      <c r="B46" s="64" t="s">
        <v>115</v>
      </c>
      <c r="C46" s="40"/>
      <c r="D46" s="40"/>
      <c r="E46" s="40"/>
      <c r="F46" s="81">
        <f>SUM(C46:E46)</f>
        <v>0</v>
      </c>
      <c r="G46" s="43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12.75" customHeight="1" x14ac:dyDescent="0.25">
      <c r="A47" s="2"/>
      <c r="B47" s="47" t="s">
        <v>154</v>
      </c>
      <c r="C47" s="41">
        <f>SUM(C45:C46)</f>
        <v>0</v>
      </c>
      <c r="D47" s="41">
        <f>SUM(D45:D46)</f>
        <v>0</v>
      </c>
      <c r="E47" s="41">
        <f>SUM(E45:E46)</f>
        <v>0</v>
      </c>
      <c r="F47" s="96">
        <f>SUM(F45:F46)</f>
        <v>0</v>
      </c>
      <c r="G47" s="62">
        <f>G45+G46</f>
        <v>0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 ht="12.75" customHeight="1" x14ac:dyDescent="0.25">
      <c r="B48" s="48" t="s">
        <v>155</v>
      </c>
      <c r="C48" s="41">
        <f>C16+C20+C27+C37+C41+C44+C47</f>
        <v>68466</v>
      </c>
      <c r="D48" s="41">
        <f>SUM(D47,D44,D41,D37,D27,D20,D16,D12)</f>
        <v>0</v>
      </c>
      <c r="E48" s="41">
        <f>SUM(E47,E44,E41,E37,E27,E20,E16,E12)</f>
        <v>0</v>
      </c>
      <c r="F48" s="83">
        <f>F16+F20+F27+F37+F41+F44+F47</f>
        <v>68466</v>
      </c>
      <c r="G48" s="62">
        <f>G16+G20+G27+G37+G41+G44+G47</f>
        <v>99097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2:25" ht="12.75" customHeight="1" x14ac:dyDescent="0.25">
      <c r="B49" s="65" t="s">
        <v>124</v>
      </c>
      <c r="C49" s="61">
        <v>0</v>
      </c>
      <c r="D49" s="61"/>
      <c r="E49" s="61"/>
      <c r="F49" s="97">
        <f>SUM(C49:E49)</f>
        <v>0</v>
      </c>
      <c r="G49" s="43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2:25" ht="12.75" customHeight="1" x14ac:dyDescent="0.25">
      <c r="B50" s="64" t="s">
        <v>123</v>
      </c>
      <c r="C50" s="43"/>
      <c r="D50" s="43"/>
      <c r="E50" s="43"/>
      <c r="F50" s="86">
        <f>SUM(C50:E50)</f>
        <v>0</v>
      </c>
      <c r="G50" s="43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2:25" ht="12.75" customHeight="1" x14ac:dyDescent="0.25">
      <c r="B51" s="65" t="s">
        <v>122</v>
      </c>
      <c r="C51" s="43">
        <v>0</v>
      </c>
      <c r="D51" s="43"/>
      <c r="E51" s="43"/>
      <c r="F51" s="86">
        <f>SUM(C51:E51)</f>
        <v>0</v>
      </c>
      <c r="G51" s="43">
        <v>0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2:25" ht="12.75" customHeight="1" x14ac:dyDescent="0.25">
      <c r="B52" s="48" t="s">
        <v>156</v>
      </c>
      <c r="C52" s="43">
        <f>SUM(C49:C51)</f>
        <v>0</v>
      </c>
      <c r="D52" s="43">
        <f>SUM(D49:D51)</f>
        <v>0</v>
      </c>
      <c r="E52" s="43">
        <f>SUM(E49:E51)</f>
        <v>0</v>
      </c>
      <c r="F52" s="86">
        <f>SUM(F49:F51)</f>
        <v>0</v>
      </c>
      <c r="G52" s="43">
        <v>0</v>
      </c>
      <c r="H52" s="19"/>
      <c r="I52" s="19"/>
      <c r="J52" s="19"/>
      <c r="K52" s="19"/>
      <c r="L52" s="19"/>
      <c r="M52" s="19"/>
      <c r="N52" s="19"/>
    </row>
    <row r="53" spans="2:25" ht="12.75" customHeight="1" x14ac:dyDescent="0.25">
      <c r="B53" s="63" t="s">
        <v>121</v>
      </c>
      <c r="C53" s="43">
        <v>9307</v>
      </c>
      <c r="D53" s="43"/>
      <c r="E53" s="43"/>
      <c r="F53" s="86">
        <f>SUM(C53:E53)</f>
        <v>9307</v>
      </c>
      <c r="G53" s="43">
        <v>10317</v>
      </c>
    </row>
    <row r="54" spans="2:25" ht="12.75" customHeight="1" x14ac:dyDescent="0.25">
      <c r="B54" s="63" t="s">
        <v>120</v>
      </c>
      <c r="C54" s="43"/>
      <c r="D54" s="43"/>
      <c r="E54" s="43"/>
      <c r="F54" s="86">
        <f>SUM(C54:E54)</f>
        <v>0</v>
      </c>
      <c r="G54" s="43"/>
    </row>
    <row r="55" spans="2:25" ht="12.75" customHeight="1" x14ac:dyDescent="0.25">
      <c r="B55" s="47" t="s">
        <v>157</v>
      </c>
      <c r="C55" s="62">
        <f>SUM(C53:C54)</f>
        <v>9307</v>
      </c>
      <c r="D55" s="62">
        <f>SUM(D53:D54)</f>
        <v>0</v>
      </c>
      <c r="E55" s="62">
        <f>SUM(E53:E54)</f>
        <v>0</v>
      </c>
      <c r="F55" s="98">
        <f>SUM(F53:F54)</f>
        <v>9307</v>
      </c>
      <c r="G55" s="98">
        <f>SUM(G53:G54)</f>
        <v>10317</v>
      </c>
    </row>
    <row r="56" spans="2:25" ht="12.75" customHeight="1" x14ac:dyDescent="0.25">
      <c r="B56" s="47" t="s">
        <v>175</v>
      </c>
      <c r="C56" s="62">
        <v>0</v>
      </c>
      <c r="D56" s="62"/>
      <c r="E56" s="62"/>
      <c r="F56" s="98"/>
      <c r="G56" s="62">
        <v>1367</v>
      </c>
    </row>
    <row r="57" spans="2:25" ht="12.75" customHeight="1" x14ac:dyDescent="0.25">
      <c r="B57" s="65" t="s">
        <v>119</v>
      </c>
      <c r="C57" s="43"/>
      <c r="D57" s="43"/>
      <c r="E57" s="43"/>
      <c r="F57" s="86">
        <v>0</v>
      </c>
      <c r="G57" s="43"/>
    </row>
    <row r="58" spans="2:25" ht="12.75" customHeight="1" x14ac:dyDescent="0.25">
      <c r="B58" s="48" t="s">
        <v>158</v>
      </c>
      <c r="C58" s="62">
        <f>SUM(C55,C52)</f>
        <v>9307</v>
      </c>
      <c r="D58" s="43">
        <f>SUM(D55)</f>
        <v>0</v>
      </c>
      <c r="E58" s="43">
        <f>SUM(E55)</f>
        <v>0</v>
      </c>
      <c r="F58" s="98">
        <f>F52+F55</f>
        <v>9307</v>
      </c>
      <c r="G58" s="62">
        <f>G52+G55+G56</f>
        <v>11684</v>
      </c>
    </row>
    <row r="59" spans="2:25" ht="12.75" customHeight="1" x14ac:dyDescent="0.25">
      <c r="B59" s="54" t="s">
        <v>159</v>
      </c>
      <c r="C59" s="62">
        <f>SUM(C58)</f>
        <v>9307</v>
      </c>
      <c r="D59" s="43"/>
      <c r="E59" s="43"/>
      <c r="F59" s="98">
        <f>SUM(F58)</f>
        <v>9307</v>
      </c>
      <c r="G59" s="62">
        <f>G55+G56</f>
        <v>11684</v>
      </c>
    </row>
    <row r="60" spans="2:25" ht="12.75" customHeight="1" x14ac:dyDescent="0.25">
      <c r="B60" s="55"/>
      <c r="C60" s="43"/>
      <c r="D60" s="43"/>
      <c r="E60" s="43"/>
      <c r="F60" s="86"/>
      <c r="G60" s="43"/>
    </row>
    <row r="61" spans="2:25" ht="16.5" thickBot="1" x14ac:dyDescent="0.3">
      <c r="B61" s="66" t="s">
        <v>135</v>
      </c>
      <c r="C61" s="68">
        <f>SUM(C48,C59)</f>
        <v>77773</v>
      </c>
      <c r="D61" s="67">
        <f>SUM(D58,D48)</f>
        <v>0</v>
      </c>
      <c r="E61" s="67">
        <f>SUM(E58,E48)</f>
        <v>0</v>
      </c>
      <c r="F61" s="99">
        <f>SUM(F59,F48)</f>
        <v>77773</v>
      </c>
      <c r="G61" s="62">
        <f>G48+G59</f>
        <v>110781</v>
      </c>
    </row>
    <row r="62" spans="2:25" ht="13.5" hidden="1" customHeight="1" x14ac:dyDescent="0.25">
      <c r="B62" s="16"/>
      <c r="C62" s="2"/>
      <c r="D62" s="2"/>
      <c r="E62" s="2"/>
      <c r="F62" s="2"/>
    </row>
    <row r="63" spans="2:25" hidden="1" x14ac:dyDescent="0.25"/>
    <row r="64" spans="2:25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t="1.5" hidden="1" customHeight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3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t="0.75" hidden="1" customHeight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t="0.75" hidden="1" customHeight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t="0.75" hidden="1" customHeight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t="0.75" hidden="1" customHeight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</sheetData>
  <mergeCells count="6">
    <mergeCell ref="B1:F1"/>
    <mergeCell ref="B2:F2"/>
    <mergeCell ref="E3:F3"/>
    <mergeCell ref="A4:A5"/>
    <mergeCell ref="B4:B5"/>
    <mergeCell ref="C4:F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&amp;C3&amp;R3/a. melléklet az   /2018.(V.  .)önkormányzati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Layout" topLeftCell="A10" zoomScaleNormal="100" workbookViewId="0">
      <selection activeCell="I22" sqref="I22"/>
    </sheetView>
  </sheetViews>
  <sheetFormatPr defaultRowHeight="15" x14ac:dyDescent="0.25"/>
  <cols>
    <col min="1" max="1" width="57.5703125" customWidth="1"/>
    <col min="2" max="2" width="6.42578125" customWidth="1"/>
    <col min="3" max="3" width="10" customWidth="1"/>
    <col min="4" max="4" width="7" customWidth="1"/>
    <col min="5" max="5" width="8.28515625" customWidth="1"/>
    <col min="6" max="6" width="10.28515625" customWidth="1"/>
    <col min="7" max="7" width="17.140625" customWidth="1"/>
  </cols>
  <sheetData>
    <row r="1" spans="1:8" ht="18.75" x14ac:dyDescent="0.3">
      <c r="A1" s="151" t="s">
        <v>237</v>
      </c>
      <c r="B1" s="151"/>
      <c r="C1" s="151"/>
      <c r="D1" s="151"/>
      <c r="E1" s="151"/>
      <c r="F1" s="151"/>
      <c r="G1" s="69"/>
    </row>
    <row r="2" spans="1:8" ht="18.75" x14ac:dyDescent="0.3">
      <c r="A2" s="151" t="s">
        <v>243</v>
      </c>
      <c r="B2" s="151"/>
      <c r="C2" s="151"/>
      <c r="D2" s="151"/>
      <c r="E2" s="151"/>
      <c r="F2" s="151"/>
      <c r="G2" s="69"/>
    </row>
    <row r="3" spans="1:8" ht="15.75" thickBot="1" x14ac:dyDescent="0.3">
      <c r="E3" s="159" t="s">
        <v>160</v>
      </c>
      <c r="F3" s="159"/>
      <c r="G3" s="70"/>
    </row>
    <row r="4" spans="1:8" ht="15" customHeight="1" x14ac:dyDescent="0.25">
      <c r="A4" s="153" t="s">
        <v>0</v>
      </c>
      <c r="B4" s="155" t="s">
        <v>1</v>
      </c>
      <c r="C4" s="157" t="s">
        <v>239</v>
      </c>
      <c r="D4" s="157"/>
      <c r="E4" s="157"/>
      <c r="F4" s="158"/>
      <c r="G4" s="71" t="s">
        <v>169</v>
      </c>
    </row>
    <row r="5" spans="1:8" ht="35.25" customHeight="1" x14ac:dyDescent="0.25">
      <c r="A5" s="154"/>
      <c r="B5" s="156"/>
      <c r="C5" s="26" t="s">
        <v>2</v>
      </c>
      <c r="D5" s="27" t="s">
        <v>3</v>
      </c>
      <c r="E5" s="27" t="s">
        <v>4</v>
      </c>
      <c r="F5" s="72" t="s">
        <v>5</v>
      </c>
      <c r="G5" s="73" t="s">
        <v>170</v>
      </c>
    </row>
    <row r="6" spans="1:8" x14ac:dyDescent="0.25">
      <c r="A6" s="46" t="s">
        <v>165</v>
      </c>
      <c r="B6" s="28" t="s">
        <v>166</v>
      </c>
      <c r="C6" s="29">
        <v>31913</v>
      </c>
      <c r="D6" s="30">
        <v>0</v>
      </c>
      <c r="E6" s="30">
        <v>0</v>
      </c>
      <c r="F6" s="72">
        <f t="shared" ref="F6:F14" si="0">SUM(C6:E6)</f>
        <v>31913</v>
      </c>
      <c r="G6" s="73">
        <v>37637</v>
      </c>
    </row>
    <row r="7" spans="1:8" ht="25.5" x14ac:dyDescent="0.25">
      <c r="A7" s="47" t="s">
        <v>43</v>
      </c>
      <c r="B7" s="32" t="s">
        <v>44</v>
      </c>
      <c r="C7" s="32">
        <v>4650</v>
      </c>
      <c r="D7" s="33">
        <v>0</v>
      </c>
      <c r="E7" s="33">
        <v>0</v>
      </c>
      <c r="F7" s="74">
        <f t="shared" si="0"/>
        <v>4650</v>
      </c>
      <c r="G7" s="34">
        <v>5150</v>
      </c>
      <c r="H7" s="19"/>
    </row>
    <row r="8" spans="1:8" x14ac:dyDescent="0.25">
      <c r="A8" s="47" t="s">
        <v>140</v>
      </c>
      <c r="B8" s="32" t="s">
        <v>45</v>
      </c>
      <c r="C8" s="32">
        <v>17186</v>
      </c>
      <c r="D8" s="33">
        <v>0</v>
      </c>
      <c r="E8" s="33">
        <v>0</v>
      </c>
      <c r="F8" s="72">
        <f t="shared" si="0"/>
        <v>17186</v>
      </c>
      <c r="G8" s="73">
        <v>26603</v>
      </c>
      <c r="H8" s="150"/>
    </row>
    <row r="9" spans="1:8" x14ac:dyDescent="0.25">
      <c r="A9" s="48" t="s">
        <v>141</v>
      </c>
      <c r="B9" s="32" t="s">
        <v>46</v>
      </c>
      <c r="C9" s="32">
        <v>5430</v>
      </c>
      <c r="D9" s="33">
        <v>0</v>
      </c>
      <c r="E9" s="33">
        <v>0</v>
      </c>
      <c r="F9" s="74">
        <f t="shared" si="0"/>
        <v>5430</v>
      </c>
      <c r="G9" s="34">
        <v>5739</v>
      </c>
    </row>
    <row r="10" spans="1:8" x14ac:dyDescent="0.25">
      <c r="A10" s="49" t="s">
        <v>235</v>
      </c>
      <c r="B10" s="36" t="s">
        <v>236</v>
      </c>
      <c r="C10" s="32"/>
      <c r="D10" s="33"/>
      <c r="E10" s="33"/>
      <c r="F10" s="74"/>
      <c r="G10" s="115">
        <v>2658</v>
      </c>
    </row>
    <row r="11" spans="1:8" x14ac:dyDescent="0.25">
      <c r="A11" s="49" t="s">
        <v>47</v>
      </c>
      <c r="B11" s="36" t="s">
        <v>48</v>
      </c>
      <c r="C11" s="36">
        <v>2884</v>
      </c>
      <c r="D11" s="37"/>
      <c r="E11" s="37"/>
      <c r="F11" s="75">
        <f t="shared" si="0"/>
        <v>2884</v>
      </c>
      <c r="G11" s="88">
        <v>2884</v>
      </c>
    </row>
    <row r="12" spans="1:8" ht="25.5" x14ac:dyDescent="0.25">
      <c r="A12" s="49" t="s">
        <v>49</v>
      </c>
      <c r="B12" s="36" t="s">
        <v>50</v>
      </c>
      <c r="C12" s="36"/>
      <c r="D12" s="37"/>
      <c r="E12" s="37"/>
      <c r="F12" s="75">
        <f t="shared" si="0"/>
        <v>0</v>
      </c>
      <c r="G12" s="88">
        <v>0</v>
      </c>
    </row>
    <row r="13" spans="1:8" ht="16.5" customHeight="1" x14ac:dyDescent="0.25">
      <c r="A13" s="49" t="s">
        <v>51</v>
      </c>
      <c r="B13" s="36" t="s">
        <v>54</v>
      </c>
      <c r="C13" s="36">
        <v>0</v>
      </c>
      <c r="D13" s="37"/>
      <c r="E13" s="37"/>
      <c r="F13" s="75">
        <f t="shared" si="0"/>
        <v>0</v>
      </c>
      <c r="G13" s="88">
        <v>110</v>
      </c>
    </row>
    <row r="14" spans="1:8" x14ac:dyDescent="0.25">
      <c r="A14" s="50" t="s">
        <v>53</v>
      </c>
      <c r="B14" s="36" t="s">
        <v>230</v>
      </c>
      <c r="C14" s="36">
        <v>200</v>
      </c>
      <c r="D14" s="37"/>
      <c r="E14" s="37"/>
      <c r="F14" s="76">
        <f t="shared" si="0"/>
        <v>200</v>
      </c>
      <c r="G14" s="89">
        <v>200</v>
      </c>
    </row>
    <row r="15" spans="1:8" x14ac:dyDescent="0.25">
      <c r="A15" s="48" t="s">
        <v>142</v>
      </c>
      <c r="B15" s="32" t="s">
        <v>55</v>
      </c>
      <c r="C15" s="32">
        <v>3084</v>
      </c>
      <c r="D15" s="33">
        <f>SUM(D11:D14)</f>
        <v>0</v>
      </c>
      <c r="E15" s="33">
        <f>SUM(E11:E14)</f>
        <v>0</v>
      </c>
      <c r="F15" s="77">
        <f>SUM(F11:F14)</f>
        <v>3084</v>
      </c>
      <c r="G15" s="90">
        <f>G10+G11+G12+G13+G14</f>
        <v>5852</v>
      </c>
    </row>
    <row r="16" spans="1:8" x14ac:dyDescent="0.25">
      <c r="A16" s="51" t="s">
        <v>56</v>
      </c>
      <c r="B16" s="36" t="s">
        <v>57</v>
      </c>
      <c r="C16" s="36"/>
      <c r="D16" s="37"/>
      <c r="E16" s="37"/>
      <c r="F16" s="78"/>
      <c r="G16" s="129">
        <v>800</v>
      </c>
    </row>
    <row r="17" spans="1:7" x14ac:dyDescent="0.25">
      <c r="A17" s="51" t="s">
        <v>58</v>
      </c>
      <c r="B17" s="36" t="s">
        <v>61</v>
      </c>
      <c r="C17" s="36">
        <v>0</v>
      </c>
      <c r="D17" s="37"/>
      <c r="E17" s="37"/>
      <c r="F17" s="78">
        <f>SUM(C17:E17)</f>
        <v>0</v>
      </c>
      <c r="G17" s="91">
        <v>47</v>
      </c>
    </row>
    <row r="18" spans="1:7" ht="0.75" customHeight="1" x14ac:dyDescent="0.25">
      <c r="A18" s="51" t="s">
        <v>60</v>
      </c>
      <c r="B18" s="36" t="s">
        <v>61</v>
      </c>
      <c r="C18" s="36"/>
      <c r="D18" s="37"/>
      <c r="E18" s="37"/>
      <c r="F18" s="78"/>
      <c r="G18" s="91">
        <v>9520</v>
      </c>
    </row>
    <row r="19" spans="1:7" x14ac:dyDescent="0.25">
      <c r="A19" s="51" t="s">
        <v>62</v>
      </c>
      <c r="B19" s="36" t="s">
        <v>63</v>
      </c>
      <c r="C19" s="36"/>
      <c r="D19" s="37"/>
      <c r="E19" s="37"/>
      <c r="F19" s="78">
        <f>C19</f>
        <v>0</v>
      </c>
      <c r="G19" s="91">
        <v>9520</v>
      </c>
    </row>
    <row r="20" spans="1:7" x14ac:dyDescent="0.25">
      <c r="A20" s="52" t="s">
        <v>64</v>
      </c>
      <c r="B20" s="36" t="s">
        <v>65</v>
      </c>
      <c r="C20" s="36"/>
      <c r="D20" s="37"/>
      <c r="E20" s="37"/>
      <c r="F20" s="79">
        <f>SUM(C20:E20)</f>
        <v>0</v>
      </c>
      <c r="G20" s="36">
        <v>2850</v>
      </c>
    </row>
    <row r="21" spans="1:7" x14ac:dyDescent="0.25">
      <c r="A21" s="53" t="s">
        <v>143</v>
      </c>
      <c r="B21" s="32" t="s">
        <v>66</v>
      </c>
      <c r="C21" s="32">
        <f>SUM(C16:C20)</f>
        <v>0</v>
      </c>
      <c r="D21" s="33">
        <f>SUM(D16:D20)</f>
        <v>0</v>
      </c>
      <c r="E21" s="33">
        <f>SUM(E16:E20)</f>
        <v>0</v>
      </c>
      <c r="F21" s="80">
        <f>SUM(F16:F20)</f>
        <v>0</v>
      </c>
      <c r="G21" s="80">
        <v>13217</v>
      </c>
    </row>
    <row r="22" spans="1:7" x14ac:dyDescent="0.25">
      <c r="A22" s="92" t="s">
        <v>67</v>
      </c>
      <c r="B22" s="36" t="s">
        <v>68</v>
      </c>
      <c r="C22" s="36"/>
      <c r="D22" s="37"/>
      <c r="E22" s="37"/>
      <c r="F22" s="75">
        <f>SUM(C22:E22)</f>
        <v>0</v>
      </c>
      <c r="G22" s="88">
        <v>800</v>
      </c>
    </row>
    <row r="23" spans="1:7" x14ac:dyDescent="0.25">
      <c r="A23" s="49" t="s">
        <v>69</v>
      </c>
      <c r="B23" s="36" t="s">
        <v>70</v>
      </c>
      <c r="C23" s="36"/>
      <c r="D23" s="37"/>
      <c r="E23" s="37"/>
      <c r="F23" s="81"/>
      <c r="G23" s="92"/>
    </row>
    <row r="24" spans="1:7" x14ac:dyDescent="0.25">
      <c r="A24" s="49" t="s">
        <v>71</v>
      </c>
      <c r="B24" s="36" t="s">
        <v>72</v>
      </c>
      <c r="C24" s="36"/>
      <c r="D24" s="37"/>
      <c r="E24" s="37"/>
      <c r="F24" s="75">
        <f>SUM(C24:E24)</f>
        <v>0</v>
      </c>
      <c r="G24" s="88">
        <v>200</v>
      </c>
    </row>
    <row r="25" spans="1:7" x14ac:dyDescent="0.25">
      <c r="A25" s="48" t="s">
        <v>144</v>
      </c>
      <c r="B25" s="32" t="s">
        <v>73</v>
      </c>
      <c r="C25" s="32">
        <f>SUM(C22:C24)</f>
        <v>0</v>
      </c>
      <c r="D25" s="33">
        <f>SUM(D22:D24)</f>
        <v>0</v>
      </c>
      <c r="E25" s="33">
        <f>SUM(E22:E24)</f>
        <v>0</v>
      </c>
      <c r="F25" s="77">
        <f>SUM(F22:F24)</f>
        <v>0</v>
      </c>
      <c r="G25" s="90">
        <f>G22+G24</f>
        <v>1000</v>
      </c>
    </row>
    <row r="26" spans="1:7" ht="25.5" x14ac:dyDescent="0.25">
      <c r="A26" s="49" t="s">
        <v>231</v>
      </c>
      <c r="B26" s="36" t="s">
        <v>232</v>
      </c>
      <c r="C26" s="36"/>
      <c r="D26" s="37"/>
      <c r="E26" s="37"/>
      <c r="F26" s="75">
        <f>SUM(C26:E26)</f>
        <v>0</v>
      </c>
      <c r="G26" s="88"/>
    </row>
    <row r="27" spans="1:7" ht="25.5" x14ac:dyDescent="0.25">
      <c r="A27" s="49" t="s">
        <v>74</v>
      </c>
      <c r="B27" s="36" t="s">
        <v>75</v>
      </c>
      <c r="C27" s="36"/>
      <c r="D27" s="37"/>
      <c r="E27" s="37"/>
      <c r="F27" s="75">
        <f>SUM(C27:E27)</f>
        <v>0</v>
      </c>
      <c r="G27" s="88"/>
    </row>
    <row r="28" spans="1:7" x14ac:dyDescent="0.25">
      <c r="A28" s="49" t="s">
        <v>78</v>
      </c>
      <c r="B28" s="36" t="s">
        <v>233</v>
      </c>
      <c r="C28" s="36"/>
      <c r="D28" s="37"/>
      <c r="E28" s="37"/>
      <c r="F28" s="75">
        <f>SUM(C28:E28)</f>
        <v>0</v>
      </c>
      <c r="G28" s="88"/>
    </row>
    <row r="29" spans="1:7" x14ac:dyDescent="0.25">
      <c r="A29" s="48" t="s">
        <v>145</v>
      </c>
      <c r="B29" s="32" t="s">
        <v>80</v>
      </c>
      <c r="C29" s="32">
        <f>SUM(C26:C28)</f>
        <v>0</v>
      </c>
      <c r="D29" s="33">
        <f>SUM(D26:D28)</f>
        <v>0</v>
      </c>
      <c r="E29" s="33">
        <f>SUM(E26:E28)</f>
        <v>0</v>
      </c>
      <c r="F29" s="77">
        <f>SUM(F26:F28)</f>
        <v>0</v>
      </c>
      <c r="G29" s="90">
        <f>G26+G27+G28</f>
        <v>0</v>
      </c>
    </row>
    <row r="30" spans="1:7" x14ac:dyDescent="0.25">
      <c r="A30" s="53" t="s">
        <v>146</v>
      </c>
      <c r="B30" s="32" t="s">
        <v>81</v>
      </c>
      <c r="C30" s="32">
        <f>SUM(C6,C7,C8,C9,C15,C21,C29,C25)</f>
        <v>62263</v>
      </c>
      <c r="D30" s="33">
        <f>SUM(D6,D7,D8,D9,D15,D21,D25,D29)</f>
        <v>0</v>
      </c>
      <c r="E30" s="33">
        <f>SUM(E6,E7,E8,E9,E15,E21,E25,E29)</f>
        <v>0</v>
      </c>
      <c r="F30" s="82">
        <f>SUM(F6,F7,F8,F9,F15,F21,F25,F29)</f>
        <v>62263</v>
      </c>
      <c r="G30" s="32">
        <f>G6+G7+G8+G9+G15+G21+G25+G29</f>
        <v>95198</v>
      </c>
    </row>
    <row r="31" spans="1:7" x14ac:dyDescent="0.25">
      <c r="A31" s="48" t="s">
        <v>147</v>
      </c>
      <c r="B31" s="31" t="s">
        <v>139</v>
      </c>
      <c r="C31" s="31">
        <v>0</v>
      </c>
      <c r="D31" s="35">
        <v>0</v>
      </c>
      <c r="E31" s="35">
        <v>0</v>
      </c>
      <c r="F31" s="83">
        <f>SUM(C31:E31)</f>
        <v>0</v>
      </c>
      <c r="G31" s="93">
        <v>0</v>
      </c>
    </row>
    <row r="32" spans="1:7" x14ac:dyDescent="0.25">
      <c r="A32" s="48" t="s">
        <v>173</v>
      </c>
      <c r="B32" s="31" t="s">
        <v>174</v>
      </c>
      <c r="C32" s="31">
        <v>1224</v>
      </c>
      <c r="D32" s="35"/>
      <c r="E32" s="35"/>
      <c r="F32" s="83">
        <f>C32</f>
        <v>1224</v>
      </c>
      <c r="G32" s="93">
        <v>1224</v>
      </c>
    </row>
    <row r="33" spans="1:26" x14ac:dyDescent="0.25">
      <c r="A33" s="50" t="s">
        <v>167</v>
      </c>
      <c r="B33" s="42" t="s">
        <v>168</v>
      </c>
      <c r="C33" s="38">
        <v>14204</v>
      </c>
      <c r="D33" s="39"/>
      <c r="E33" s="39"/>
      <c r="F33" s="84">
        <f>SUM(C33:E33)</f>
        <v>14204</v>
      </c>
      <c r="G33" s="84">
        <v>14278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54" t="s">
        <v>148</v>
      </c>
      <c r="B34" s="31" t="s">
        <v>138</v>
      </c>
      <c r="C34" s="31">
        <f>C32+C33</f>
        <v>15428</v>
      </c>
      <c r="D34" s="35">
        <f>SUM(D33)</f>
        <v>0</v>
      </c>
      <c r="E34" s="35">
        <f>SUM(E33)</f>
        <v>0</v>
      </c>
      <c r="F34" s="85">
        <f>SUM(C34:E34)</f>
        <v>15428</v>
      </c>
      <c r="G34" s="85">
        <f>G31+G32+G33</f>
        <v>15502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" customHeight="1" x14ac:dyDescent="0.25">
      <c r="A35" s="54" t="s">
        <v>149</v>
      </c>
      <c r="B35" s="31" t="s">
        <v>137</v>
      </c>
      <c r="C35" s="31">
        <v>15428</v>
      </c>
      <c r="D35" s="35">
        <f>SUM(D30,D34)</f>
        <v>0</v>
      </c>
      <c r="E35" s="35">
        <f>SUM(E31,E34)</f>
        <v>0</v>
      </c>
      <c r="F35" s="85">
        <f>F34</f>
        <v>15428</v>
      </c>
      <c r="G35" s="42">
        <f>G34</f>
        <v>15502</v>
      </c>
    </row>
    <row r="36" spans="1:26" hidden="1" x14ac:dyDescent="0.25">
      <c r="A36" s="55"/>
      <c r="B36" s="43"/>
      <c r="C36" s="43"/>
      <c r="D36" s="44"/>
      <c r="E36" s="44"/>
      <c r="F36" s="86"/>
      <c r="G36" s="43"/>
    </row>
    <row r="37" spans="1:26" ht="15.75" thickBot="1" x14ac:dyDescent="0.3">
      <c r="A37" s="56" t="s">
        <v>136</v>
      </c>
      <c r="B37" s="57"/>
      <c r="C37" s="58">
        <f>SUM(C35,C30)</f>
        <v>77691</v>
      </c>
      <c r="D37" s="59">
        <f>SUM(D30,D35)</f>
        <v>0</v>
      </c>
      <c r="E37" s="59">
        <f>SUM(E30,E34)</f>
        <v>0</v>
      </c>
      <c r="F37" s="87">
        <f>SUM(F35,F30)</f>
        <v>77691</v>
      </c>
      <c r="G37" s="94">
        <f>G30+G35</f>
        <v>110700</v>
      </c>
    </row>
  </sheetData>
  <mergeCells count="6">
    <mergeCell ref="A1:F1"/>
    <mergeCell ref="A2:F2"/>
    <mergeCell ref="A4:A5"/>
    <mergeCell ref="B4:B5"/>
    <mergeCell ref="C4:F4"/>
    <mergeCell ref="E3:F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&amp;R1/b.melléklet az  /2018.(V.  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Layout" zoomScaleNormal="100" workbookViewId="0">
      <selection sqref="A1:F1"/>
    </sheetView>
  </sheetViews>
  <sheetFormatPr defaultRowHeight="15" x14ac:dyDescent="0.25"/>
  <cols>
    <col min="1" max="1" width="59.140625" customWidth="1"/>
    <col min="2" max="2" width="6.28515625" customWidth="1"/>
    <col min="3" max="5" width="7.42578125" customWidth="1"/>
    <col min="7" max="7" width="13" customWidth="1"/>
  </cols>
  <sheetData>
    <row r="1" spans="1:7" ht="18.75" x14ac:dyDescent="0.3">
      <c r="A1" s="151" t="s">
        <v>241</v>
      </c>
      <c r="B1" s="151"/>
      <c r="C1" s="151"/>
      <c r="D1" s="151"/>
      <c r="E1" s="151"/>
      <c r="F1" s="151"/>
    </row>
    <row r="2" spans="1:7" ht="18.75" x14ac:dyDescent="0.3">
      <c r="A2" s="151" t="s">
        <v>243</v>
      </c>
      <c r="B2" s="151"/>
      <c r="C2" s="151"/>
      <c r="D2" s="151"/>
      <c r="E2" s="151"/>
      <c r="F2" s="151"/>
    </row>
    <row r="3" spans="1:7" ht="15.75" thickBot="1" x14ac:dyDescent="0.3">
      <c r="E3" s="159" t="s">
        <v>160</v>
      </c>
      <c r="F3" s="159"/>
    </row>
    <row r="4" spans="1:7" ht="15" customHeight="1" thickBot="1" x14ac:dyDescent="0.3">
      <c r="A4" s="153" t="s">
        <v>0</v>
      </c>
      <c r="B4" s="155" t="s">
        <v>1</v>
      </c>
      <c r="C4" s="157" t="s">
        <v>239</v>
      </c>
      <c r="D4" s="157"/>
      <c r="E4" s="157"/>
      <c r="F4" s="158"/>
      <c r="G4" s="101" t="s">
        <v>169</v>
      </c>
    </row>
    <row r="5" spans="1:7" ht="36.75" customHeight="1" x14ac:dyDescent="0.25">
      <c r="A5" s="154"/>
      <c r="B5" s="156"/>
      <c r="C5" s="26" t="s">
        <v>2</v>
      </c>
      <c r="D5" s="27" t="s">
        <v>3</v>
      </c>
      <c r="E5" s="27" t="s">
        <v>4</v>
      </c>
      <c r="F5" s="72" t="s">
        <v>5</v>
      </c>
      <c r="G5" s="113" t="s">
        <v>2</v>
      </c>
    </row>
    <row r="6" spans="1:7" x14ac:dyDescent="0.25">
      <c r="A6" s="46" t="s">
        <v>165</v>
      </c>
      <c r="B6" s="28" t="s">
        <v>166</v>
      </c>
      <c r="C6" s="29">
        <v>11188</v>
      </c>
      <c r="D6" s="30">
        <v>0</v>
      </c>
      <c r="E6" s="30">
        <v>0</v>
      </c>
      <c r="F6" s="72">
        <f t="shared" ref="F6:F9" si="0">SUM(C6:E6)</f>
        <v>11188</v>
      </c>
      <c r="G6" s="62">
        <v>11304</v>
      </c>
    </row>
    <row r="7" spans="1:7" x14ac:dyDescent="0.25">
      <c r="A7" s="47" t="s">
        <v>43</v>
      </c>
      <c r="B7" s="32" t="s">
        <v>44</v>
      </c>
      <c r="C7" s="32">
        <v>2476</v>
      </c>
      <c r="D7" s="33">
        <v>0</v>
      </c>
      <c r="E7" s="33">
        <v>0</v>
      </c>
      <c r="F7" s="74">
        <f t="shared" si="0"/>
        <v>2476</v>
      </c>
      <c r="G7" s="62">
        <v>2619</v>
      </c>
    </row>
    <row r="8" spans="1:7" x14ac:dyDescent="0.25">
      <c r="A8" s="47" t="s">
        <v>140</v>
      </c>
      <c r="B8" s="32" t="s">
        <v>45</v>
      </c>
      <c r="C8" s="32">
        <v>622</v>
      </c>
      <c r="D8" s="33">
        <v>0</v>
      </c>
      <c r="E8" s="33">
        <v>0</v>
      </c>
      <c r="F8" s="72">
        <f t="shared" si="0"/>
        <v>622</v>
      </c>
      <c r="G8" s="62">
        <v>436</v>
      </c>
    </row>
    <row r="9" spans="1:7" x14ac:dyDescent="0.25">
      <c r="A9" s="48" t="s">
        <v>141</v>
      </c>
      <c r="B9" s="32" t="s">
        <v>46</v>
      </c>
      <c r="C9" s="33">
        <v>0</v>
      </c>
      <c r="D9" s="33">
        <v>0</v>
      </c>
      <c r="E9" s="33">
        <v>0</v>
      </c>
      <c r="F9" s="102">
        <f t="shared" si="0"/>
        <v>0</v>
      </c>
      <c r="G9" s="62">
        <v>0</v>
      </c>
    </row>
    <row r="10" spans="1:7" x14ac:dyDescent="0.25">
      <c r="A10" s="49" t="s">
        <v>177</v>
      </c>
      <c r="B10" s="36" t="s">
        <v>229</v>
      </c>
      <c r="C10" s="37"/>
      <c r="D10" s="37"/>
      <c r="E10" s="37"/>
      <c r="F10" s="103"/>
      <c r="G10" s="43"/>
    </row>
    <row r="11" spans="1:7" ht="25.5" x14ac:dyDescent="0.25">
      <c r="A11" s="49" t="s">
        <v>49</v>
      </c>
      <c r="B11" s="36" t="s">
        <v>50</v>
      </c>
      <c r="C11" s="37"/>
      <c r="D11" s="37"/>
      <c r="E11" s="37"/>
      <c r="F11" s="103"/>
      <c r="G11" s="43"/>
    </row>
    <row r="12" spans="1:7" x14ac:dyDescent="0.25">
      <c r="A12" s="49" t="s">
        <v>51</v>
      </c>
      <c r="B12" s="36" t="s">
        <v>52</v>
      </c>
      <c r="C12" s="37"/>
      <c r="D12" s="37"/>
      <c r="E12" s="37"/>
      <c r="F12" s="103"/>
      <c r="G12" s="43"/>
    </row>
    <row r="13" spans="1:7" x14ac:dyDescent="0.25">
      <c r="A13" s="50" t="s">
        <v>53</v>
      </c>
      <c r="B13" s="36" t="s">
        <v>54</v>
      </c>
      <c r="C13" s="37"/>
      <c r="D13" s="37"/>
      <c r="E13" s="37"/>
      <c r="F13" s="104"/>
      <c r="G13" s="43"/>
    </row>
    <row r="14" spans="1:7" x14ac:dyDescent="0.25">
      <c r="A14" s="48" t="s">
        <v>142</v>
      </c>
      <c r="B14" s="32" t="s">
        <v>55</v>
      </c>
      <c r="C14" s="33">
        <f>SUM(C10:C13)</f>
        <v>0</v>
      </c>
      <c r="D14" s="33">
        <f>SUM(D10:D13)</f>
        <v>0</v>
      </c>
      <c r="E14" s="33">
        <f>SUM(E10:E13)</f>
        <v>0</v>
      </c>
      <c r="F14" s="105">
        <f>SUM(F10:F13)</f>
        <v>0</v>
      </c>
      <c r="G14" s="62">
        <f>G10+G11+G12</f>
        <v>0</v>
      </c>
    </row>
    <row r="15" spans="1:7" x14ac:dyDescent="0.25">
      <c r="A15" s="51" t="s">
        <v>56</v>
      </c>
      <c r="B15" s="36" t="s">
        <v>57</v>
      </c>
      <c r="C15" s="37"/>
      <c r="D15" s="37"/>
      <c r="E15" s="37"/>
      <c r="F15" s="106"/>
      <c r="G15" s="43"/>
    </row>
    <row r="16" spans="1:7" x14ac:dyDescent="0.25">
      <c r="A16" s="51" t="s">
        <v>58</v>
      </c>
      <c r="B16" s="36" t="s">
        <v>59</v>
      </c>
      <c r="C16" s="37"/>
      <c r="D16" s="37"/>
      <c r="E16" s="37"/>
      <c r="F16" s="106"/>
      <c r="G16" s="43"/>
    </row>
    <row r="17" spans="1:7" x14ac:dyDescent="0.25">
      <c r="A17" s="51" t="s">
        <v>60</v>
      </c>
      <c r="B17" s="36" t="s">
        <v>61</v>
      </c>
      <c r="C17" s="37"/>
      <c r="D17" s="37"/>
      <c r="E17" s="37"/>
      <c r="F17" s="106"/>
      <c r="G17" s="43"/>
    </row>
    <row r="18" spans="1:7" x14ac:dyDescent="0.25">
      <c r="A18" s="51" t="s">
        <v>62</v>
      </c>
      <c r="B18" s="36" t="s">
        <v>63</v>
      </c>
      <c r="C18" s="37"/>
      <c r="D18" s="37"/>
      <c r="E18" s="37"/>
      <c r="F18" s="106"/>
      <c r="G18" s="43"/>
    </row>
    <row r="19" spans="1:7" x14ac:dyDescent="0.25">
      <c r="A19" s="52" t="s">
        <v>64</v>
      </c>
      <c r="B19" s="36" t="s">
        <v>65</v>
      </c>
      <c r="C19" s="37"/>
      <c r="D19" s="37"/>
      <c r="E19" s="37"/>
      <c r="F19" s="106"/>
      <c r="G19" s="43"/>
    </row>
    <row r="20" spans="1:7" x14ac:dyDescent="0.25">
      <c r="A20" s="53" t="s">
        <v>143</v>
      </c>
      <c r="B20" s="32" t="s">
        <v>66</v>
      </c>
      <c r="C20" s="33">
        <f>SUM(C15:C19)</f>
        <v>0</v>
      </c>
      <c r="D20" s="33">
        <f>SUM(D15:D19)</f>
        <v>0</v>
      </c>
      <c r="E20" s="33">
        <f>SUM(E15:E19)</f>
        <v>0</v>
      </c>
      <c r="F20" s="107">
        <f>SUM(F15:F19)</f>
        <v>0</v>
      </c>
      <c r="G20" s="62">
        <v>0</v>
      </c>
    </row>
    <row r="21" spans="1:7" x14ac:dyDescent="0.25">
      <c r="A21" s="49" t="s">
        <v>67</v>
      </c>
      <c r="B21" s="36" t="s">
        <v>68</v>
      </c>
      <c r="C21" s="37"/>
      <c r="D21" s="37"/>
      <c r="E21" s="37"/>
      <c r="F21" s="103"/>
      <c r="G21" s="43"/>
    </row>
    <row r="22" spans="1:7" x14ac:dyDescent="0.25">
      <c r="A22" s="49" t="s">
        <v>69</v>
      </c>
      <c r="B22" s="36" t="s">
        <v>70</v>
      </c>
      <c r="C22" s="37"/>
      <c r="D22" s="37"/>
      <c r="E22" s="37"/>
      <c r="F22" s="103"/>
      <c r="G22" s="43"/>
    </row>
    <row r="23" spans="1:7" x14ac:dyDescent="0.25">
      <c r="A23" s="49" t="s">
        <v>71</v>
      </c>
      <c r="B23" s="36" t="s">
        <v>72</v>
      </c>
      <c r="C23" s="37"/>
      <c r="D23" s="37"/>
      <c r="E23" s="37"/>
      <c r="F23" s="103"/>
      <c r="G23" s="43"/>
    </row>
    <row r="24" spans="1:7" x14ac:dyDescent="0.25">
      <c r="A24" s="48" t="s">
        <v>144</v>
      </c>
      <c r="B24" s="32" t="s">
        <v>73</v>
      </c>
      <c r="C24" s="33">
        <f>SUM(C21:C23)</f>
        <v>0</v>
      </c>
      <c r="D24" s="33">
        <f>SUM(D21:D23)</f>
        <v>0</v>
      </c>
      <c r="E24" s="33">
        <f>SUM(E21:E23)</f>
        <v>0</v>
      </c>
      <c r="F24" s="105">
        <f>SUM(F21:F23)</f>
        <v>0</v>
      </c>
      <c r="G24" s="62">
        <v>0</v>
      </c>
    </row>
    <row r="25" spans="1:7" ht="1.5" customHeight="1" x14ac:dyDescent="0.25">
      <c r="A25" s="49" t="s">
        <v>74</v>
      </c>
      <c r="B25" s="36" t="s">
        <v>75</v>
      </c>
      <c r="C25" s="37"/>
      <c r="D25" s="37"/>
      <c r="E25" s="37"/>
      <c r="F25" s="103"/>
      <c r="G25" s="43"/>
    </row>
    <row r="26" spans="1:7" ht="1.5" hidden="1" customHeight="1" x14ac:dyDescent="0.25">
      <c r="A26" s="49" t="s">
        <v>76</v>
      </c>
      <c r="B26" s="36" t="s">
        <v>77</v>
      </c>
      <c r="C26" s="37"/>
      <c r="D26" s="37"/>
      <c r="E26" s="37"/>
      <c r="F26" s="103"/>
      <c r="G26" s="43"/>
    </row>
    <row r="27" spans="1:7" hidden="1" x14ac:dyDescent="0.25">
      <c r="A27" s="49" t="s">
        <v>78</v>
      </c>
      <c r="B27" s="36" t="s">
        <v>79</v>
      </c>
      <c r="C27" s="37"/>
      <c r="D27" s="37"/>
      <c r="E27" s="37"/>
      <c r="F27" s="103"/>
      <c r="G27" s="43"/>
    </row>
    <row r="28" spans="1:7" x14ac:dyDescent="0.25">
      <c r="A28" s="48" t="s">
        <v>145</v>
      </c>
      <c r="B28" s="32" t="s">
        <v>80</v>
      </c>
      <c r="C28" s="33">
        <v>0</v>
      </c>
      <c r="D28" s="33">
        <f>SUM(D25:D27)</f>
        <v>0</v>
      </c>
      <c r="E28" s="33">
        <f>SUM(E25:E27)</f>
        <v>0</v>
      </c>
      <c r="F28" s="105">
        <f>SUM(F25:F27)</f>
        <v>0</v>
      </c>
      <c r="G28" s="62">
        <v>0</v>
      </c>
    </row>
    <row r="29" spans="1:7" x14ac:dyDescent="0.25">
      <c r="A29" s="53" t="s">
        <v>146</v>
      </c>
      <c r="B29" s="32" t="s">
        <v>81</v>
      </c>
      <c r="C29" s="32">
        <f>SUM(C6,C7,C8,C9,C14,C20,C28,C24)</f>
        <v>14286</v>
      </c>
      <c r="D29" s="33">
        <f>SUM(D6,D7,D8,D9,D14,D20,D24,D28)</f>
        <v>0</v>
      </c>
      <c r="E29" s="33">
        <f>SUM(E6,E7,E8,E9,E14,E20,E24,E28)</f>
        <v>0</v>
      </c>
      <c r="F29" s="108">
        <f>SUM(F6,F7,F8,F9,F14,F20,F24,F28)</f>
        <v>14286</v>
      </c>
      <c r="G29" s="62">
        <f>G6+G7+G8+G9+G14+G20+G24</f>
        <v>14359</v>
      </c>
    </row>
    <row r="30" spans="1:7" x14ac:dyDescent="0.25">
      <c r="A30" s="48" t="s">
        <v>147</v>
      </c>
      <c r="B30" s="31" t="s">
        <v>139</v>
      </c>
      <c r="C30" s="31">
        <v>0</v>
      </c>
      <c r="D30" s="35">
        <v>0</v>
      </c>
      <c r="E30" s="35">
        <v>0</v>
      </c>
      <c r="F30" s="105">
        <f>SUM(C30:E30)</f>
        <v>0</v>
      </c>
      <c r="G30" s="62">
        <v>0</v>
      </c>
    </row>
    <row r="31" spans="1:7" x14ac:dyDescent="0.25">
      <c r="A31" s="50" t="s">
        <v>167</v>
      </c>
      <c r="B31" s="42" t="s">
        <v>168</v>
      </c>
      <c r="C31" s="38"/>
      <c r="D31" s="39"/>
      <c r="E31" s="39"/>
      <c r="F31" s="104"/>
      <c r="G31" s="43"/>
    </row>
    <row r="32" spans="1:7" x14ac:dyDescent="0.25">
      <c r="A32" s="54" t="s">
        <v>148</v>
      </c>
      <c r="B32" s="31" t="s">
        <v>138</v>
      </c>
      <c r="C32" s="31">
        <f>SUM(C31)</f>
        <v>0</v>
      </c>
      <c r="D32" s="35">
        <f>SUM(D31)</f>
        <v>0</v>
      </c>
      <c r="E32" s="35">
        <f>SUM(E31)</f>
        <v>0</v>
      </c>
      <c r="F32" s="109">
        <f>SUM(C32:E32)</f>
        <v>0</v>
      </c>
      <c r="G32" s="62">
        <v>0</v>
      </c>
    </row>
    <row r="33" spans="1:7" x14ac:dyDescent="0.25">
      <c r="A33" s="54" t="s">
        <v>149</v>
      </c>
      <c r="B33" s="31" t="s">
        <v>137</v>
      </c>
      <c r="C33" s="31">
        <f>SUM(C30,C32)</f>
        <v>0</v>
      </c>
      <c r="D33" s="35">
        <f>SUM(D29,D32)</f>
        <v>0</v>
      </c>
      <c r="E33" s="35">
        <f>SUM(E30,E32)</f>
        <v>0</v>
      </c>
      <c r="F33" s="109">
        <f>SUM(F30,F32)</f>
        <v>0</v>
      </c>
      <c r="G33" s="62">
        <v>0</v>
      </c>
    </row>
    <row r="34" spans="1:7" x14ac:dyDescent="0.25">
      <c r="A34" s="55"/>
      <c r="B34" s="43"/>
      <c r="C34" s="43"/>
      <c r="D34" s="44"/>
      <c r="E34" s="44"/>
      <c r="F34" s="110"/>
      <c r="G34" s="43"/>
    </row>
    <row r="35" spans="1:7" ht="15.75" thickBot="1" x14ac:dyDescent="0.3">
      <c r="A35" s="56" t="s">
        <v>136</v>
      </c>
      <c r="B35" s="57"/>
      <c r="C35" s="58">
        <f>SUM(C33,C29)</f>
        <v>14286</v>
      </c>
      <c r="D35" s="59">
        <f>SUM(D29,D33)</f>
        <v>0</v>
      </c>
      <c r="E35" s="59">
        <f>SUM(E29,E32)</f>
        <v>0</v>
      </c>
      <c r="F35" s="111">
        <f>SUM(F33,F29)</f>
        <v>14286</v>
      </c>
      <c r="G35" s="62">
        <f>G29+G33</f>
        <v>14359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&amp;R2/b. melléklet a  /2018 (V.  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view="pageLayout" zoomScaleNormal="100" workbookViewId="0">
      <selection activeCell="V25" sqref="V25"/>
    </sheetView>
  </sheetViews>
  <sheetFormatPr defaultRowHeight="15" x14ac:dyDescent="0.25"/>
  <cols>
    <col min="1" max="1" width="58.7109375" customWidth="1"/>
    <col min="2" max="2" width="6.28515625" customWidth="1"/>
    <col min="3" max="3" width="7.85546875" customWidth="1"/>
    <col min="4" max="4" width="7.42578125" customWidth="1"/>
    <col min="5" max="5" width="9.28515625" customWidth="1"/>
    <col min="6" max="6" width="12.5703125" customWidth="1"/>
    <col min="7" max="7" width="10.85546875" customWidth="1"/>
  </cols>
  <sheetData>
    <row r="1" spans="1:25" ht="18.75" x14ac:dyDescent="0.3">
      <c r="A1" s="151" t="s">
        <v>242</v>
      </c>
      <c r="B1" s="151"/>
      <c r="C1" s="151"/>
      <c r="D1" s="151"/>
      <c r="E1" s="151"/>
      <c r="F1" s="151"/>
      <c r="G1" s="127"/>
    </row>
    <row r="2" spans="1:25" ht="18.75" x14ac:dyDescent="0.3">
      <c r="A2" s="151" t="s">
        <v>243</v>
      </c>
      <c r="B2" s="151"/>
      <c r="C2" s="151"/>
      <c r="D2" s="151"/>
      <c r="E2" s="151"/>
      <c r="F2" s="151"/>
      <c r="G2" s="127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5.75" thickBot="1" x14ac:dyDescent="0.3">
      <c r="E3" s="159" t="s">
        <v>160</v>
      </c>
      <c r="F3" s="159"/>
      <c r="G3" s="128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5.75" customHeight="1" x14ac:dyDescent="0.25">
      <c r="A4" s="153" t="s">
        <v>0</v>
      </c>
      <c r="B4" s="155" t="s">
        <v>1</v>
      </c>
      <c r="C4" s="157" t="s">
        <v>239</v>
      </c>
      <c r="D4" s="157"/>
      <c r="E4" s="157"/>
      <c r="F4" s="158"/>
      <c r="G4" s="71" t="s">
        <v>169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39" customHeight="1" x14ac:dyDescent="0.25">
      <c r="A5" s="154"/>
      <c r="B5" s="156"/>
      <c r="C5" s="26" t="s">
        <v>2</v>
      </c>
      <c r="D5" s="27" t="s">
        <v>3</v>
      </c>
      <c r="E5" s="27" t="s">
        <v>4</v>
      </c>
      <c r="F5" s="72" t="s">
        <v>5</v>
      </c>
      <c r="G5" s="73" t="s">
        <v>170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9"/>
    </row>
    <row r="6" spans="1:25" ht="15" customHeight="1" x14ac:dyDescent="0.25">
      <c r="A6" s="46" t="s">
        <v>165</v>
      </c>
      <c r="B6" s="28" t="s">
        <v>166</v>
      </c>
      <c r="C6" s="29">
        <v>43101</v>
      </c>
      <c r="D6" s="30">
        <v>0</v>
      </c>
      <c r="E6" s="30">
        <v>0</v>
      </c>
      <c r="F6" s="72">
        <f t="shared" ref="F6:F14" si="0">SUM(C6:E6)</f>
        <v>43101</v>
      </c>
      <c r="G6" s="73">
        <v>48941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9"/>
    </row>
    <row r="7" spans="1:25" ht="15" customHeight="1" x14ac:dyDescent="0.25">
      <c r="A7" s="47" t="s">
        <v>43</v>
      </c>
      <c r="B7" s="32" t="s">
        <v>44</v>
      </c>
      <c r="C7" s="32">
        <v>7126</v>
      </c>
      <c r="D7" s="33">
        <v>0</v>
      </c>
      <c r="E7" s="33">
        <v>0</v>
      </c>
      <c r="F7" s="74">
        <f t="shared" si="0"/>
        <v>7126</v>
      </c>
      <c r="G7" s="34">
        <v>7769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9"/>
    </row>
    <row r="8" spans="1:25" ht="15" customHeight="1" x14ac:dyDescent="0.25">
      <c r="A8" s="47" t="s">
        <v>140</v>
      </c>
      <c r="B8" s="32" t="s">
        <v>45</v>
      </c>
      <c r="C8" s="32">
        <v>17808</v>
      </c>
      <c r="D8" s="33">
        <v>0</v>
      </c>
      <c r="E8" s="33">
        <v>0</v>
      </c>
      <c r="F8" s="72">
        <f t="shared" si="0"/>
        <v>17808</v>
      </c>
      <c r="G8" s="73">
        <v>27039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9"/>
    </row>
    <row r="9" spans="1:25" ht="15" customHeight="1" x14ac:dyDescent="0.25">
      <c r="A9" s="48" t="s">
        <v>141</v>
      </c>
      <c r="B9" s="32" t="s">
        <v>46</v>
      </c>
      <c r="C9" s="32">
        <v>5430</v>
      </c>
      <c r="D9" s="33">
        <v>0</v>
      </c>
      <c r="E9" s="33">
        <v>0</v>
      </c>
      <c r="F9" s="74">
        <f t="shared" si="0"/>
        <v>5430</v>
      </c>
      <c r="G9" s="34">
        <v>5739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9"/>
    </row>
    <row r="10" spans="1:25" ht="15" customHeight="1" x14ac:dyDescent="0.25">
      <c r="A10" s="49" t="s">
        <v>235</v>
      </c>
      <c r="B10" s="36" t="s">
        <v>236</v>
      </c>
      <c r="C10" s="32"/>
      <c r="D10" s="33"/>
      <c r="E10" s="33"/>
      <c r="F10" s="74"/>
      <c r="G10" s="115">
        <v>2658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9"/>
    </row>
    <row r="11" spans="1:25" ht="15" customHeight="1" x14ac:dyDescent="0.25">
      <c r="A11" s="49" t="s">
        <v>47</v>
      </c>
      <c r="B11" s="36" t="s">
        <v>48</v>
      </c>
      <c r="C11" s="36">
        <v>2884</v>
      </c>
      <c r="D11" s="37"/>
      <c r="E11" s="37"/>
      <c r="F11" s="75">
        <f t="shared" si="0"/>
        <v>2884</v>
      </c>
      <c r="G11" s="88">
        <v>2884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9"/>
    </row>
    <row r="12" spans="1:25" ht="25.5" customHeight="1" x14ac:dyDescent="0.25">
      <c r="A12" s="49" t="s">
        <v>49</v>
      </c>
      <c r="B12" s="36" t="s">
        <v>50</v>
      </c>
      <c r="C12" s="36"/>
      <c r="D12" s="37"/>
      <c r="E12" s="37"/>
      <c r="F12" s="75">
        <f t="shared" si="0"/>
        <v>0</v>
      </c>
      <c r="G12" s="88">
        <v>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9"/>
    </row>
    <row r="13" spans="1:25" ht="15" customHeight="1" x14ac:dyDescent="0.25">
      <c r="A13" s="49" t="s">
        <v>51</v>
      </c>
      <c r="B13" s="36" t="s">
        <v>54</v>
      </c>
      <c r="C13" s="36">
        <v>0</v>
      </c>
      <c r="D13" s="37"/>
      <c r="E13" s="37"/>
      <c r="F13" s="75">
        <f t="shared" si="0"/>
        <v>0</v>
      </c>
      <c r="G13" s="88">
        <v>110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9"/>
    </row>
    <row r="14" spans="1:25" x14ac:dyDescent="0.25">
      <c r="A14" s="50" t="s">
        <v>53</v>
      </c>
      <c r="B14" s="36" t="s">
        <v>230</v>
      </c>
      <c r="C14" s="36">
        <v>200</v>
      </c>
      <c r="D14" s="37"/>
      <c r="E14" s="37"/>
      <c r="F14" s="76">
        <f t="shared" si="0"/>
        <v>200</v>
      </c>
      <c r="G14" s="89">
        <v>200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19"/>
    </row>
    <row r="15" spans="1:25" ht="15" customHeight="1" x14ac:dyDescent="0.25">
      <c r="A15" s="48" t="s">
        <v>142</v>
      </c>
      <c r="B15" s="32" t="s">
        <v>55</v>
      </c>
      <c r="C15" s="32">
        <v>3084</v>
      </c>
      <c r="D15" s="33">
        <f>SUM(D11:D14)</f>
        <v>0</v>
      </c>
      <c r="E15" s="33">
        <f>SUM(E11:E14)</f>
        <v>0</v>
      </c>
      <c r="F15" s="77">
        <f>SUM(F11:F14)</f>
        <v>3084</v>
      </c>
      <c r="G15" s="90">
        <f>G10+G11+G12+G13+G14</f>
        <v>5852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9"/>
    </row>
    <row r="16" spans="1:25" x14ac:dyDescent="0.25">
      <c r="A16" s="51" t="s">
        <v>56</v>
      </c>
      <c r="B16" s="36" t="s">
        <v>57</v>
      </c>
      <c r="C16" s="36"/>
      <c r="D16" s="37"/>
      <c r="E16" s="37"/>
      <c r="F16" s="78"/>
      <c r="G16" s="129">
        <v>800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19"/>
    </row>
    <row r="17" spans="1:25" x14ac:dyDescent="0.25">
      <c r="A17" s="51" t="s">
        <v>58</v>
      </c>
      <c r="B17" s="36" t="s">
        <v>61</v>
      </c>
      <c r="C17" s="36">
        <v>0</v>
      </c>
      <c r="D17" s="37"/>
      <c r="E17" s="37"/>
      <c r="F17" s="78">
        <f>SUM(C17:E17)</f>
        <v>0</v>
      </c>
      <c r="G17" s="91">
        <v>47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19"/>
    </row>
    <row r="18" spans="1:25" x14ac:dyDescent="0.25">
      <c r="A18" s="51" t="s">
        <v>60</v>
      </c>
      <c r="B18" s="36" t="s">
        <v>61</v>
      </c>
      <c r="C18" s="36"/>
      <c r="D18" s="37"/>
      <c r="E18" s="37"/>
      <c r="F18" s="78"/>
      <c r="G18" s="91">
        <v>9520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19"/>
    </row>
    <row r="19" spans="1:25" x14ac:dyDescent="0.25">
      <c r="A19" s="51" t="s">
        <v>62</v>
      </c>
      <c r="B19" s="36" t="s">
        <v>63</v>
      </c>
      <c r="C19" s="36"/>
      <c r="D19" s="37"/>
      <c r="E19" s="37"/>
      <c r="F19" s="78">
        <f>C19</f>
        <v>0</v>
      </c>
      <c r="G19" s="91">
        <v>9520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19"/>
    </row>
    <row r="20" spans="1:25" x14ac:dyDescent="0.25">
      <c r="A20" s="52" t="s">
        <v>64</v>
      </c>
      <c r="B20" s="36" t="s">
        <v>65</v>
      </c>
      <c r="C20" s="36"/>
      <c r="D20" s="37"/>
      <c r="E20" s="37"/>
      <c r="F20" s="79">
        <f>SUM(C20:E20)</f>
        <v>0</v>
      </c>
      <c r="G20" s="36">
        <v>2850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9"/>
    </row>
    <row r="21" spans="1:25" x14ac:dyDescent="0.25">
      <c r="A21" s="53" t="s">
        <v>143</v>
      </c>
      <c r="B21" s="32" t="s">
        <v>66</v>
      </c>
      <c r="C21" s="32">
        <f>SUM(C16:C20)</f>
        <v>0</v>
      </c>
      <c r="D21" s="33">
        <f>SUM(D16:D20)</f>
        <v>0</v>
      </c>
      <c r="E21" s="33">
        <f>SUM(E16:E20)</f>
        <v>0</v>
      </c>
      <c r="F21" s="80">
        <f>SUM(F16:F20)</f>
        <v>0</v>
      </c>
      <c r="G21" s="80">
        <v>13217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9"/>
    </row>
    <row r="22" spans="1:25" ht="15" customHeight="1" x14ac:dyDescent="0.25">
      <c r="A22" s="92" t="s">
        <v>67</v>
      </c>
      <c r="B22" s="36" t="s">
        <v>68</v>
      </c>
      <c r="C22" s="36"/>
      <c r="D22" s="37"/>
      <c r="E22" s="37"/>
      <c r="F22" s="75">
        <f>SUM(C22:E22)</f>
        <v>0</v>
      </c>
      <c r="G22" s="88">
        <v>800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9"/>
    </row>
    <row r="23" spans="1:25" ht="15" customHeight="1" x14ac:dyDescent="0.25">
      <c r="A23" s="49" t="s">
        <v>69</v>
      </c>
      <c r="B23" s="36" t="s">
        <v>70</v>
      </c>
      <c r="C23" s="36"/>
      <c r="D23" s="37"/>
      <c r="E23" s="37"/>
      <c r="F23" s="81"/>
      <c r="G23" s="92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9"/>
    </row>
    <row r="24" spans="1:25" ht="15" customHeight="1" x14ac:dyDescent="0.25">
      <c r="A24" s="49" t="s">
        <v>71</v>
      </c>
      <c r="B24" s="36" t="s">
        <v>72</v>
      </c>
      <c r="C24" s="36"/>
      <c r="D24" s="37"/>
      <c r="E24" s="37"/>
      <c r="F24" s="75">
        <f>SUM(C24:E24)</f>
        <v>0</v>
      </c>
      <c r="G24" s="88">
        <v>200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9"/>
    </row>
    <row r="25" spans="1:25" ht="15" customHeight="1" x14ac:dyDescent="0.25">
      <c r="A25" s="48" t="s">
        <v>144</v>
      </c>
      <c r="B25" s="32" t="s">
        <v>73</v>
      </c>
      <c r="C25" s="32">
        <f>SUM(C22:C24)</f>
        <v>0</v>
      </c>
      <c r="D25" s="33">
        <f>SUM(D22:D24)</f>
        <v>0</v>
      </c>
      <c r="E25" s="33">
        <f>SUM(E22:E24)</f>
        <v>0</v>
      </c>
      <c r="F25" s="77">
        <f>SUM(F22:F24)</f>
        <v>0</v>
      </c>
      <c r="G25" s="90">
        <f>G22+G24</f>
        <v>1000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9"/>
    </row>
    <row r="26" spans="1:25" ht="15" customHeight="1" x14ac:dyDescent="0.25">
      <c r="A26" s="49" t="s">
        <v>231</v>
      </c>
      <c r="B26" s="36" t="s">
        <v>232</v>
      </c>
      <c r="C26" s="36"/>
      <c r="D26" s="37"/>
      <c r="E26" s="37"/>
      <c r="F26" s="75">
        <f>SUM(C26:E26)</f>
        <v>0</v>
      </c>
      <c r="G26" s="88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9"/>
    </row>
    <row r="27" spans="1:25" ht="27.75" customHeight="1" x14ac:dyDescent="0.25">
      <c r="A27" s="49" t="s">
        <v>74</v>
      </c>
      <c r="B27" s="36" t="s">
        <v>75</v>
      </c>
      <c r="C27" s="36"/>
      <c r="D27" s="37"/>
      <c r="E27" s="37"/>
      <c r="F27" s="75">
        <f>SUM(C27:E27)</f>
        <v>0</v>
      </c>
      <c r="G27" s="88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9"/>
    </row>
    <row r="28" spans="1:25" ht="15" hidden="1" customHeight="1" x14ac:dyDescent="0.25">
      <c r="A28" s="49" t="s">
        <v>78</v>
      </c>
      <c r="B28" s="36" t="s">
        <v>233</v>
      </c>
      <c r="C28" s="36"/>
      <c r="D28" s="37"/>
      <c r="E28" s="37"/>
      <c r="F28" s="75">
        <f>SUM(C28:E28)</f>
        <v>0</v>
      </c>
      <c r="G28" s="88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9"/>
    </row>
    <row r="29" spans="1:25" ht="15" customHeight="1" x14ac:dyDescent="0.25">
      <c r="A29" s="48" t="s">
        <v>145</v>
      </c>
      <c r="B29" s="32" t="s">
        <v>80</v>
      </c>
      <c r="C29" s="32">
        <f>SUM(C26:C28)</f>
        <v>0</v>
      </c>
      <c r="D29" s="33">
        <f>SUM(D26:D28)</f>
        <v>0</v>
      </c>
      <c r="E29" s="33">
        <f>SUM(E26:E28)</f>
        <v>0</v>
      </c>
      <c r="F29" s="77">
        <f>SUM(F26:F28)</f>
        <v>0</v>
      </c>
      <c r="G29" s="90">
        <f>G26+G27+G28</f>
        <v>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9"/>
    </row>
    <row r="30" spans="1:25" ht="15" customHeight="1" x14ac:dyDescent="0.25">
      <c r="A30" s="53" t="s">
        <v>146</v>
      </c>
      <c r="B30" s="32" t="s">
        <v>81</v>
      </c>
      <c r="C30" s="32">
        <f>SUM(C6,C7,C8,C9,C15,C21,C29,C25)</f>
        <v>76549</v>
      </c>
      <c r="D30" s="33">
        <f>SUM(D6,D7,D8,D9,D15,D21,D25,D29)</f>
        <v>0</v>
      </c>
      <c r="E30" s="33">
        <f>SUM(E6,E7,E8,E9,E15,E21,E25,E29)</f>
        <v>0</v>
      </c>
      <c r="F30" s="82">
        <f>SUM(F6,F7,F8,F9,F15,F21,F25,F29)</f>
        <v>76549</v>
      </c>
      <c r="G30" s="32">
        <f>G6+G7+G8+G9+G15+G21+G25+G29</f>
        <v>109557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9"/>
    </row>
    <row r="31" spans="1:25" x14ac:dyDescent="0.25">
      <c r="A31" s="48" t="s">
        <v>147</v>
      </c>
      <c r="B31" s="31" t="s">
        <v>139</v>
      </c>
      <c r="C31" s="31">
        <v>0</v>
      </c>
      <c r="D31" s="35">
        <v>0</v>
      </c>
      <c r="E31" s="35">
        <v>0</v>
      </c>
      <c r="F31" s="83">
        <f>SUM(C31:E31)</f>
        <v>0</v>
      </c>
      <c r="G31" s="93">
        <v>0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9"/>
    </row>
    <row r="32" spans="1:25" x14ac:dyDescent="0.25">
      <c r="A32" s="48" t="s">
        <v>173</v>
      </c>
      <c r="B32" s="31" t="s">
        <v>174</v>
      </c>
      <c r="C32" s="31">
        <v>1224</v>
      </c>
      <c r="D32" s="35"/>
      <c r="E32" s="35"/>
      <c r="F32" s="83">
        <f>C32</f>
        <v>1224</v>
      </c>
      <c r="G32" s="93">
        <v>1224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9"/>
    </row>
    <row r="33" spans="1:25" x14ac:dyDescent="0.25">
      <c r="A33" s="50" t="s">
        <v>167</v>
      </c>
      <c r="B33" s="42" t="s">
        <v>168</v>
      </c>
      <c r="C33" s="38"/>
      <c r="D33" s="39"/>
      <c r="E33" s="39"/>
      <c r="F33" s="84">
        <f>SUM(C33:E33)</f>
        <v>0</v>
      </c>
      <c r="G33" s="38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9"/>
    </row>
    <row r="34" spans="1:25" x14ac:dyDescent="0.25">
      <c r="A34" s="54" t="s">
        <v>148</v>
      </c>
      <c r="B34" s="31" t="s">
        <v>138</v>
      </c>
      <c r="C34" s="31">
        <f>C32+C33</f>
        <v>1224</v>
      </c>
      <c r="D34" s="35">
        <f>SUM(D33)</f>
        <v>0</v>
      </c>
      <c r="E34" s="35">
        <f>SUM(E33)</f>
        <v>0</v>
      </c>
      <c r="F34" s="85">
        <f>SUM(C34:E34)</f>
        <v>1224</v>
      </c>
      <c r="G34" s="42">
        <f>G31+G32+G33</f>
        <v>1224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5" x14ac:dyDescent="0.25">
      <c r="A35" s="54" t="s">
        <v>149</v>
      </c>
      <c r="B35" s="31" t="s">
        <v>137</v>
      </c>
      <c r="C35" s="31"/>
      <c r="D35" s="35">
        <f>SUM(D30,D34)</f>
        <v>0</v>
      </c>
      <c r="E35" s="35">
        <f>SUM(E31,E34)</f>
        <v>0</v>
      </c>
      <c r="F35" s="85">
        <f>F34</f>
        <v>1224</v>
      </c>
      <c r="G35" s="42">
        <f>G34</f>
        <v>1224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5" x14ac:dyDescent="0.25">
      <c r="A36" s="55"/>
      <c r="B36" s="43"/>
      <c r="C36" s="43"/>
      <c r="D36" s="44"/>
      <c r="E36" s="44"/>
      <c r="F36" s="86"/>
      <c r="G36" s="43"/>
    </row>
    <row r="37" spans="1:25" ht="15.75" thickBot="1" x14ac:dyDescent="0.3">
      <c r="A37" s="56" t="s">
        <v>136</v>
      </c>
      <c r="B37" s="57"/>
      <c r="C37" s="58">
        <v>77773</v>
      </c>
      <c r="D37" s="59">
        <f>SUM(D30,D35)</f>
        <v>0</v>
      </c>
      <c r="E37" s="59">
        <f>SUM(E30,E34)</f>
        <v>0</v>
      </c>
      <c r="F37" s="87">
        <f>SUM(F35,F30)</f>
        <v>77773</v>
      </c>
      <c r="G37" s="94">
        <f>G30+G35</f>
        <v>110781</v>
      </c>
    </row>
  </sheetData>
  <mergeCells count="6">
    <mergeCell ref="A4:A5"/>
    <mergeCell ref="B4:B5"/>
    <mergeCell ref="A1:F1"/>
    <mergeCell ref="A2:F2"/>
    <mergeCell ref="E3:F3"/>
    <mergeCell ref="C4:F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&amp;R3/b. melléklet az   /2018.(V.  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view="pageLayout" zoomScaleNormal="100" workbookViewId="0">
      <selection activeCell="D48" sqref="D48"/>
    </sheetView>
  </sheetViews>
  <sheetFormatPr defaultRowHeight="12.75" x14ac:dyDescent="0.2"/>
  <cols>
    <col min="1" max="2" width="9.140625" style="116"/>
    <col min="3" max="3" width="30.7109375" style="116" customWidth="1"/>
    <col min="4" max="4" width="15" style="116" customWidth="1"/>
    <col min="5" max="5" width="17.42578125" style="116" customWidth="1"/>
    <col min="6" max="16384" width="9.140625" style="116"/>
  </cols>
  <sheetData>
    <row r="2" spans="1:5" ht="18" x14ac:dyDescent="0.25">
      <c r="A2" s="162" t="s">
        <v>222</v>
      </c>
      <c r="B2" s="162"/>
      <c r="C2" s="162"/>
      <c r="D2" s="162"/>
      <c r="E2" s="162"/>
    </row>
    <row r="3" spans="1:5" ht="18" x14ac:dyDescent="0.25">
      <c r="A3" s="162" t="s">
        <v>221</v>
      </c>
      <c r="B3" s="162"/>
      <c r="C3" s="162"/>
      <c r="D3" s="162"/>
      <c r="E3" s="162"/>
    </row>
    <row r="4" spans="1:5" ht="18" x14ac:dyDescent="0.25">
      <c r="A4" s="126"/>
      <c r="B4" s="126"/>
      <c r="C4" s="126"/>
      <c r="D4" s="126"/>
      <c r="E4" s="126"/>
    </row>
    <row r="5" spans="1:5" x14ac:dyDescent="0.2">
      <c r="E5" s="125" t="s">
        <v>220</v>
      </c>
    </row>
    <row r="6" spans="1:5" x14ac:dyDescent="0.2">
      <c r="E6" s="125"/>
    </row>
    <row r="7" spans="1:5" ht="15.75" x14ac:dyDescent="0.25">
      <c r="D7" s="124"/>
      <c r="E7" s="124" t="s">
        <v>219</v>
      </c>
    </row>
    <row r="9" spans="1:5" ht="15" x14ac:dyDescent="0.2">
      <c r="A9" s="118" t="s">
        <v>218</v>
      </c>
      <c r="B9" s="119"/>
      <c r="C9" s="119"/>
      <c r="D9" s="119"/>
      <c r="E9" s="119">
        <v>36791</v>
      </c>
    </row>
    <row r="10" spans="1:5" ht="15" x14ac:dyDescent="0.2">
      <c r="A10" s="118" t="s">
        <v>217</v>
      </c>
      <c r="B10" s="119"/>
      <c r="C10" s="119"/>
      <c r="D10" s="119"/>
      <c r="E10" s="119">
        <v>12692</v>
      </c>
    </row>
    <row r="11" spans="1:5" ht="15" x14ac:dyDescent="0.2">
      <c r="A11" s="118" t="s">
        <v>216</v>
      </c>
      <c r="B11" s="119"/>
      <c r="C11" s="119"/>
      <c r="D11" s="119"/>
      <c r="E11" s="119">
        <v>10952</v>
      </c>
    </row>
    <row r="12" spans="1:5" ht="15.75" x14ac:dyDescent="0.25">
      <c r="A12" s="117" t="s">
        <v>215</v>
      </c>
      <c r="B12" s="119"/>
      <c r="C12" s="119"/>
      <c r="D12" s="119"/>
      <c r="E12" s="117">
        <v>60435</v>
      </c>
    </row>
    <row r="13" spans="1:5" ht="15" x14ac:dyDescent="0.2">
      <c r="A13" s="118" t="s">
        <v>214</v>
      </c>
      <c r="B13" s="119"/>
      <c r="C13" s="119"/>
      <c r="D13" s="119"/>
      <c r="E13" s="119">
        <v>0</v>
      </c>
    </row>
    <row r="14" spans="1:5" ht="15" x14ac:dyDescent="0.2">
      <c r="A14" s="118" t="s">
        <v>213</v>
      </c>
      <c r="B14" s="119"/>
      <c r="C14" s="119"/>
      <c r="D14" s="119"/>
      <c r="E14" s="119">
        <v>0</v>
      </c>
    </row>
    <row r="15" spans="1:5" ht="15.75" x14ac:dyDescent="0.25">
      <c r="A15" s="117" t="s">
        <v>212</v>
      </c>
      <c r="B15" s="119"/>
      <c r="C15" s="119"/>
      <c r="D15" s="119"/>
      <c r="E15" s="117">
        <v>0</v>
      </c>
    </row>
    <row r="16" spans="1:5" ht="15" x14ac:dyDescent="0.2">
      <c r="A16" s="118" t="s">
        <v>211</v>
      </c>
      <c r="B16" s="119"/>
      <c r="C16" s="119"/>
      <c r="D16" s="119"/>
      <c r="E16" s="119">
        <v>203034</v>
      </c>
    </row>
    <row r="17" spans="1:5" ht="15" x14ac:dyDescent="0.2">
      <c r="A17" s="118" t="s">
        <v>210</v>
      </c>
      <c r="B17" s="119"/>
      <c r="C17" s="119"/>
      <c r="D17" s="119"/>
      <c r="E17" s="119">
        <v>85202</v>
      </c>
    </row>
    <row r="18" spans="1:5" ht="15" x14ac:dyDescent="0.2">
      <c r="A18" s="118" t="s">
        <v>209</v>
      </c>
      <c r="B18" s="119"/>
      <c r="C18" s="119"/>
      <c r="D18" s="119"/>
      <c r="E18" s="119">
        <v>15632</v>
      </c>
    </row>
    <row r="19" spans="1:5" ht="15.75" x14ac:dyDescent="0.25">
      <c r="A19" s="117" t="s">
        <v>208</v>
      </c>
      <c r="B19" s="119"/>
      <c r="C19" s="119"/>
      <c r="D19" s="120"/>
      <c r="E19" s="120">
        <v>303868</v>
      </c>
    </row>
    <row r="20" spans="1:5" ht="15" x14ac:dyDescent="0.2">
      <c r="A20" s="118" t="s">
        <v>207</v>
      </c>
      <c r="B20" s="119"/>
      <c r="C20" s="119"/>
      <c r="D20" s="119"/>
      <c r="E20" s="119">
        <v>34522</v>
      </c>
    </row>
    <row r="21" spans="1:5" ht="15" x14ac:dyDescent="0.2">
      <c r="A21" s="118" t="s">
        <v>206</v>
      </c>
      <c r="B21" s="119"/>
      <c r="C21" s="119"/>
      <c r="D21" s="119"/>
      <c r="E21" s="119">
        <v>50235</v>
      </c>
    </row>
    <row r="22" spans="1:5" ht="15" x14ac:dyDescent="0.2">
      <c r="A22" s="118" t="s">
        <v>205</v>
      </c>
      <c r="B22" s="119"/>
      <c r="C22" s="119"/>
      <c r="D22" s="119"/>
      <c r="E22" s="119">
        <v>0</v>
      </c>
    </row>
    <row r="23" spans="1:5" ht="15.75" x14ac:dyDescent="0.25">
      <c r="A23" s="118" t="s">
        <v>204</v>
      </c>
      <c r="B23" s="123"/>
      <c r="C23" s="123"/>
      <c r="D23" s="122"/>
      <c r="E23" s="121">
        <v>0</v>
      </c>
    </row>
    <row r="24" spans="1:5" ht="15.75" x14ac:dyDescent="0.25">
      <c r="A24" s="117" t="s">
        <v>203</v>
      </c>
      <c r="B24" s="119"/>
      <c r="C24" s="119"/>
      <c r="D24" s="119"/>
      <c r="E24" s="117">
        <v>84757</v>
      </c>
    </row>
    <row r="25" spans="1:5" ht="15" x14ac:dyDescent="0.2">
      <c r="A25" s="118" t="s">
        <v>202</v>
      </c>
      <c r="B25" s="119"/>
      <c r="C25" s="119"/>
      <c r="D25" s="120"/>
      <c r="E25" s="120">
        <v>117365</v>
      </c>
    </row>
    <row r="26" spans="1:5" ht="15" x14ac:dyDescent="0.2">
      <c r="A26" s="118" t="s">
        <v>201</v>
      </c>
      <c r="B26" s="119"/>
      <c r="C26" s="119"/>
      <c r="D26" s="119"/>
      <c r="E26" s="119">
        <v>18882</v>
      </c>
    </row>
    <row r="27" spans="1:5" ht="15" x14ac:dyDescent="0.2">
      <c r="A27" s="118" t="s">
        <v>200</v>
      </c>
      <c r="B27" s="119"/>
      <c r="C27" s="119"/>
      <c r="D27" s="119"/>
      <c r="E27" s="119">
        <v>29614</v>
      </c>
    </row>
    <row r="28" spans="1:5" ht="15.75" x14ac:dyDescent="0.25">
      <c r="A28" s="117" t="s">
        <v>199</v>
      </c>
      <c r="E28" s="117">
        <v>165861</v>
      </c>
    </row>
    <row r="29" spans="1:5" ht="15.75" x14ac:dyDescent="0.25">
      <c r="A29" s="117" t="s">
        <v>198</v>
      </c>
      <c r="E29" s="117">
        <v>50974</v>
      </c>
    </row>
    <row r="30" spans="1:5" ht="15.75" x14ac:dyDescent="0.25">
      <c r="A30" s="117" t="s">
        <v>197</v>
      </c>
      <c r="E30" s="117">
        <v>126671</v>
      </c>
    </row>
    <row r="31" spans="1:5" ht="15.75" x14ac:dyDescent="0.25">
      <c r="A31" s="117" t="s">
        <v>196</v>
      </c>
      <c r="E31" s="117">
        <v>-63960</v>
      </c>
    </row>
    <row r="32" spans="1:5" ht="15" x14ac:dyDescent="0.2">
      <c r="A32" s="118" t="s">
        <v>195</v>
      </c>
      <c r="E32" s="118">
        <v>0</v>
      </c>
    </row>
    <row r="33" spans="1:5" ht="15" x14ac:dyDescent="0.2">
      <c r="A33" s="118" t="s">
        <v>194</v>
      </c>
      <c r="E33" s="118">
        <v>73</v>
      </c>
    </row>
    <row r="34" spans="1:5" ht="15" x14ac:dyDescent="0.2">
      <c r="A34" s="118" t="s">
        <v>193</v>
      </c>
      <c r="E34" s="118">
        <v>0</v>
      </c>
    </row>
    <row r="35" spans="1:5" ht="15" x14ac:dyDescent="0.2">
      <c r="A35" s="118" t="s">
        <v>192</v>
      </c>
      <c r="E35" s="118">
        <v>0</v>
      </c>
    </row>
    <row r="36" spans="1:5" ht="15.75" x14ac:dyDescent="0.25">
      <c r="A36" s="117" t="s">
        <v>191</v>
      </c>
      <c r="E36" s="117">
        <v>73</v>
      </c>
    </row>
    <row r="37" spans="1:5" ht="15" x14ac:dyDescent="0.2">
      <c r="A37" s="118" t="s">
        <v>190</v>
      </c>
      <c r="E37" s="118">
        <v>0</v>
      </c>
    </row>
    <row r="38" spans="1:5" ht="15" x14ac:dyDescent="0.2">
      <c r="A38" s="118" t="s">
        <v>189</v>
      </c>
      <c r="E38" s="118">
        <v>0</v>
      </c>
    </row>
    <row r="39" spans="1:5" ht="15" x14ac:dyDescent="0.2">
      <c r="A39" s="118" t="s">
        <v>188</v>
      </c>
      <c r="E39" s="118">
        <v>0</v>
      </c>
    </row>
    <row r="40" spans="1:5" ht="15" x14ac:dyDescent="0.2">
      <c r="A40" s="118" t="s">
        <v>187</v>
      </c>
      <c r="E40" s="118">
        <v>0</v>
      </c>
    </row>
    <row r="41" spans="1:5" ht="15.75" x14ac:dyDescent="0.25">
      <c r="A41" s="117" t="s">
        <v>186</v>
      </c>
      <c r="E41" s="117">
        <v>0</v>
      </c>
    </row>
    <row r="42" spans="1:5" ht="15.75" x14ac:dyDescent="0.25">
      <c r="A42" s="117" t="s">
        <v>185</v>
      </c>
      <c r="E42" s="117">
        <v>73</v>
      </c>
    </row>
    <row r="43" spans="1:5" ht="15.75" x14ac:dyDescent="0.25">
      <c r="A43" s="117" t="s">
        <v>184</v>
      </c>
      <c r="E43" s="117">
        <v>-63887</v>
      </c>
    </row>
    <row r="44" spans="1:5" ht="15" x14ac:dyDescent="0.2">
      <c r="A44" s="118" t="s">
        <v>183</v>
      </c>
      <c r="E44" s="118">
        <v>7556</v>
      </c>
    </row>
    <row r="45" spans="1:5" ht="15" x14ac:dyDescent="0.2">
      <c r="A45" s="118" t="s">
        <v>182</v>
      </c>
      <c r="E45" s="118">
        <v>0</v>
      </c>
    </row>
    <row r="46" spans="1:5" ht="15.75" x14ac:dyDescent="0.25">
      <c r="A46" s="117" t="s">
        <v>181</v>
      </c>
      <c r="E46" s="117">
        <v>7556</v>
      </c>
    </row>
    <row r="47" spans="1:5" ht="15.75" x14ac:dyDescent="0.25">
      <c r="A47" s="117" t="s">
        <v>180</v>
      </c>
      <c r="E47" s="117">
        <v>2602</v>
      </c>
    </row>
    <row r="48" spans="1:5" ht="15.75" x14ac:dyDescent="0.25">
      <c r="A48" s="117" t="s">
        <v>179</v>
      </c>
      <c r="E48" s="117">
        <v>4954</v>
      </c>
    </row>
    <row r="49" spans="1:5" ht="15.75" x14ac:dyDescent="0.25">
      <c r="A49" s="117" t="s">
        <v>178</v>
      </c>
      <c r="E49" s="117">
        <v>-58933</v>
      </c>
    </row>
    <row r="50" spans="1:5" ht="15.75" x14ac:dyDescent="0.25">
      <c r="A50" s="117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 7/2015.(V.29.)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C1" workbookViewId="0">
      <selection activeCell="N39" sqref="N39"/>
    </sheetView>
  </sheetViews>
  <sheetFormatPr defaultRowHeight="15" x14ac:dyDescent="0.25"/>
  <cols>
    <col min="2" max="2" width="27.28515625" customWidth="1"/>
    <col min="3" max="3" width="11.28515625" customWidth="1"/>
    <col min="4" max="4" width="10.85546875" customWidth="1"/>
    <col min="5" max="5" width="31.28515625" customWidth="1"/>
    <col min="6" max="6" width="10.85546875" customWidth="1"/>
    <col min="7" max="7" width="10.42578125" customWidth="1"/>
  </cols>
  <sheetData>
    <row r="1" spans="1:7" x14ac:dyDescent="0.25">
      <c r="A1" s="166" t="s">
        <v>246</v>
      </c>
      <c r="B1" s="166"/>
      <c r="C1" s="166"/>
      <c r="D1" s="166"/>
      <c r="E1" s="166"/>
      <c r="F1" s="166"/>
      <c r="G1" s="166"/>
    </row>
    <row r="2" spans="1:7" x14ac:dyDescent="0.25">
      <c r="A2" s="130"/>
      <c r="B2" s="130"/>
      <c r="C2" s="130"/>
      <c r="D2" s="130"/>
      <c r="E2" s="130"/>
      <c r="F2" s="130"/>
      <c r="G2" s="130"/>
    </row>
    <row r="3" spans="1:7" x14ac:dyDescent="0.25">
      <c r="A3" s="167" t="s">
        <v>247</v>
      </c>
      <c r="B3" s="167"/>
      <c r="C3" s="167"/>
      <c r="D3" s="167"/>
      <c r="E3" s="167"/>
      <c r="F3" s="167"/>
      <c r="G3" s="167"/>
    </row>
    <row r="4" spans="1:7" x14ac:dyDescent="0.25">
      <c r="A4" s="168" t="s">
        <v>248</v>
      </c>
      <c r="B4" s="168"/>
      <c r="C4" s="168"/>
      <c r="D4" s="168"/>
      <c r="E4" s="168"/>
      <c r="F4" s="168"/>
      <c r="G4" s="168"/>
    </row>
    <row r="5" spans="1:7" x14ac:dyDescent="0.25">
      <c r="A5" s="131"/>
      <c r="B5" s="132"/>
      <c r="C5" s="132"/>
      <c r="D5" s="132"/>
      <c r="E5" s="132"/>
      <c r="F5" s="132"/>
      <c r="G5" s="132"/>
    </row>
    <row r="6" spans="1:7" x14ac:dyDescent="0.25">
      <c r="A6" s="133"/>
      <c r="B6" s="133"/>
      <c r="C6" s="133"/>
      <c r="D6" s="133"/>
      <c r="E6" s="133"/>
      <c r="F6" s="133"/>
      <c r="G6" s="134" t="s">
        <v>249</v>
      </c>
    </row>
    <row r="7" spans="1:7" x14ac:dyDescent="0.25">
      <c r="A7" s="169" t="s">
        <v>250</v>
      </c>
      <c r="B7" s="169"/>
      <c r="C7" s="169"/>
      <c r="D7" s="135"/>
      <c r="E7" s="169" t="s">
        <v>251</v>
      </c>
      <c r="F7" s="169"/>
      <c r="G7" s="169"/>
    </row>
    <row r="8" spans="1:7" ht="22.5" x14ac:dyDescent="0.25">
      <c r="A8" s="170" t="s">
        <v>244</v>
      </c>
      <c r="B8" s="170"/>
      <c r="C8" s="136" t="s">
        <v>252</v>
      </c>
      <c r="D8" s="136" t="s">
        <v>301</v>
      </c>
      <c r="E8" s="137" t="s">
        <v>244</v>
      </c>
      <c r="F8" s="136" t="s">
        <v>252</v>
      </c>
      <c r="G8" s="136" t="s">
        <v>301</v>
      </c>
    </row>
    <row r="9" spans="1:7" x14ac:dyDescent="0.25">
      <c r="A9" s="138" t="s">
        <v>253</v>
      </c>
      <c r="B9" s="139"/>
      <c r="C9" s="139"/>
      <c r="D9" s="139"/>
      <c r="E9" s="138" t="s">
        <v>254</v>
      </c>
      <c r="F9" s="139"/>
      <c r="G9" s="139"/>
    </row>
    <row r="10" spans="1:7" x14ac:dyDescent="0.25">
      <c r="A10" s="140" t="s">
        <v>255</v>
      </c>
      <c r="B10" s="139"/>
      <c r="C10" s="139">
        <f>C11</f>
        <v>68466</v>
      </c>
      <c r="D10" s="139">
        <f>D11</f>
        <v>86742</v>
      </c>
      <c r="E10" s="140" t="s">
        <v>255</v>
      </c>
      <c r="F10" s="139">
        <f>F11+F17</f>
        <v>77773</v>
      </c>
      <c r="G10" s="139">
        <f>G11+G17</f>
        <v>96564</v>
      </c>
    </row>
    <row r="11" spans="1:7" x14ac:dyDescent="0.25">
      <c r="A11" s="140" t="s">
        <v>256</v>
      </c>
      <c r="B11" s="139"/>
      <c r="C11" s="139">
        <f>SUM(C12:C19)</f>
        <v>68466</v>
      </c>
      <c r="D11" s="139">
        <f>SUM(D12:D19)</f>
        <v>86742</v>
      </c>
      <c r="E11" s="140" t="s">
        <v>257</v>
      </c>
      <c r="F11" s="139">
        <f>SUM(F12:F16)</f>
        <v>76349</v>
      </c>
      <c r="G11" s="139">
        <f>SUM(G12:G16)</f>
        <v>95140</v>
      </c>
    </row>
    <row r="12" spans="1:7" x14ac:dyDescent="0.25">
      <c r="A12" s="141" t="s">
        <v>258</v>
      </c>
      <c r="B12" s="142"/>
      <c r="C12" s="142">
        <v>34576</v>
      </c>
      <c r="D12" s="142">
        <v>39386</v>
      </c>
      <c r="E12" s="141" t="s">
        <v>259</v>
      </c>
      <c r="F12" s="142">
        <v>43101</v>
      </c>
      <c r="G12" s="142">
        <v>48941</v>
      </c>
    </row>
    <row r="13" spans="1:7" x14ac:dyDescent="0.25">
      <c r="A13" s="143" t="s">
        <v>260</v>
      </c>
      <c r="B13" s="142"/>
      <c r="C13" s="142">
        <v>1760</v>
      </c>
      <c r="D13" s="142">
        <v>3112</v>
      </c>
      <c r="E13" s="141" t="s">
        <v>261</v>
      </c>
      <c r="F13" s="142">
        <v>7126</v>
      </c>
      <c r="G13" s="142">
        <v>7769</v>
      </c>
    </row>
    <row r="14" spans="1:7" x14ac:dyDescent="0.25">
      <c r="A14" s="133" t="s">
        <v>262</v>
      </c>
      <c r="B14" s="133"/>
      <c r="C14" s="142">
        <v>3600</v>
      </c>
      <c r="D14" s="142">
        <v>3600</v>
      </c>
      <c r="E14" s="141" t="s">
        <v>263</v>
      </c>
      <c r="F14" s="142">
        <v>17808</v>
      </c>
      <c r="G14" s="142">
        <v>27039</v>
      </c>
    </row>
    <row r="15" spans="1:7" x14ac:dyDescent="0.25">
      <c r="A15" s="143" t="s">
        <v>264</v>
      </c>
      <c r="B15" s="144"/>
      <c r="C15" s="142">
        <v>28530</v>
      </c>
      <c r="D15" s="142">
        <v>40644</v>
      </c>
      <c r="E15" s="141" t="s">
        <v>265</v>
      </c>
      <c r="F15" s="142">
        <v>5430</v>
      </c>
      <c r="G15" s="142">
        <v>5739</v>
      </c>
    </row>
    <row r="16" spans="1:7" x14ac:dyDescent="0.25">
      <c r="A16" s="171" t="s">
        <v>266</v>
      </c>
      <c r="B16" s="171"/>
      <c r="C16" s="142"/>
      <c r="D16" s="142"/>
      <c r="E16" s="141" t="s">
        <v>267</v>
      </c>
      <c r="F16" s="142">
        <v>2884</v>
      </c>
      <c r="G16" s="142">
        <v>5652</v>
      </c>
    </row>
    <row r="17" spans="1:7" x14ac:dyDescent="0.25">
      <c r="A17" s="171"/>
      <c r="B17" s="171"/>
      <c r="C17" s="142"/>
      <c r="D17" s="142"/>
      <c r="E17" s="145" t="s">
        <v>268</v>
      </c>
      <c r="F17" s="139">
        <f>SUM(F18:F19)</f>
        <v>1424</v>
      </c>
      <c r="G17" s="139">
        <f>SUM(G18:G19)</f>
        <v>1424</v>
      </c>
    </row>
    <row r="18" spans="1:7" x14ac:dyDescent="0.25">
      <c r="A18" s="171"/>
      <c r="B18" s="171"/>
      <c r="C18" s="142"/>
      <c r="D18" s="142"/>
      <c r="E18" s="141" t="s">
        <v>269</v>
      </c>
      <c r="F18" s="142">
        <v>200</v>
      </c>
      <c r="G18" s="142">
        <v>200</v>
      </c>
    </row>
    <row r="19" spans="1:7" x14ac:dyDescent="0.25">
      <c r="A19" s="171"/>
      <c r="B19" s="171"/>
      <c r="C19" s="142"/>
      <c r="D19" s="142"/>
      <c r="E19" s="146" t="s">
        <v>270</v>
      </c>
      <c r="F19" s="142">
        <v>1224</v>
      </c>
      <c r="G19" s="142">
        <v>1224</v>
      </c>
    </row>
    <row r="20" spans="1:7" x14ac:dyDescent="0.25">
      <c r="A20" s="140" t="s">
        <v>271</v>
      </c>
      <c r="B20" s="139"/>
      <c r="C20" s="139">
        <f>C22+C23+C24+C25</f>
        <v>0</v>
      </c>
      <c r="D20" s="139">
        <f>D22+D23+D24+D25</f>
        <v>12355</v>
      </c>
      <c r="E20" s="140" t="s">
        <v>272</v>
      </c>
      <c r="F20" s="139">
        <f>F21+F26</f>
        <v>0</v>
      </c>
      <c r="G20" s="139">
        <f>G21+G26</f>
        <v>14217</v>
      </c>
    </row>
    <row r="21" spans="1:7" x14ac:dyDescent="0.25">
      <c r="A21" s="140" t="s">
        <v>256</v>
      </c>
      <c r="B21" s="139"/>
      <c r="C21" s="139"/>
      <c r="D21" s="139"/>
      <c r="E21" s="140" t="s">
        <v>257</v>
      </c>
      <c r="F21" s="139">
        <f>SUM(F22:F25)</f>
        <v>0</v>
      </c>
      <c r="G21" s="139">
        <f>SUM(G22:G25)</f>
        <v>14217</v>
      </c>
    </row>
    <row r="22" spans="1:7" x14ac:dyDescent="0.25">
      <c r="A22" s="172" t="s">
        <v>273</v>
      </c>
      <c r="B22" s="173"/>
      <c r="C22" s="142"/>
      <c r="D22" s="142">
        <v>1000</v>
      </c>
      <c r="E22" s="141" t="s">
        <v>274</v>
      </c>
      <c r="F22" s="142"/>
      <c r="G22" s="142">
        <v>13217</v>
      </c>
    </row>
    <row r="23" spans="1:7" x14ac:dyDescent="0.25">
      <c r="A23" s="141" t="s">
        <v>275</v>
      </c>
      <c r="B23" s="142"/>
      <c r="C23" s="142"/>
      <c r="D23" s="142"/>
      <c r="E23" s="141" t="s">
        <v>144</v>
      </c>
      <c r="F23" s="142"/>
      <c r="G23" s="142">
        <v>1000</v>
      </c>
    </row>
    <row r="24" spans="1:7" x14ac:dyDescent="0.25">
      <c r="A24" s="141" t="s">
        <v>276</v>
      </c>
      <c r="B24" s="142"/>
      <c r="C24" s="142"/>
      <c r="D24" s="142"/>
      <c r="E24" s="141" t="s">
        <v>277</v>
      </c>
      <c r="F24" s="142">
        <v>0</v>
      </c>
      <c r="G24" s="142">
        <v>0</v>
      </c>
    </row>
    <row r="25" spans="1:7" x14ac:dyDescent="0.25">
      <c r="A25" s="164" t="s">
        <v>278</v>
      </c>
      <c r="B25" s="164"/>
      <c r="C25" s="142"/>
      <c r="D25" s="142">
        <v>11355</v>
      </c>
      <c r="E25" s="141" t="s">
        <v>279</v>
      </c>
      <c r="F25" s="142"/>
      <c r="G25" s="142"/>
    </row>
    <row r="26" spans="1:7" x14ac:dyDescent="0.25">
      <c r="A26" s="164"/>
      <c r="B26" s="164"/>
      <c r="C26" s="142"/>
      <c r="D26" s="142"/>
      <c r="E26" s="140" t="s">
        <v>280</v>
      </c>
      <c r="F26" s="139"/>
      <c r="G26" s="139"/>
    </row>
    <row r="27" spans="1:7" x14ac:dyDescent="0.25">
      <c r="A27" s="164" t="s">
        <v>175</v>
      </c>
      <c r="B27" s="164"/>
      <c r="C27" s="142"/>
      <c r="D27" s="142">
        <v>1367</v>
      </c>
      <c r="E27" s="147" t="s">
        <v>281</v>
      </c>
      <c r="F27" s="142"/>
      <c r="G27" s="142"/>
    </row>
    <row r="28" spans="1:7" x14ac:dyDescent="0.25">
      <c r="A28" s="165" t="s">
        <v>282</v>
      </c>
      <c r="B28" s="165"/>
      <c r="C28" s="148">
        <f>C10+C20</f>
        <v>68466</v>
      </c>
      <c r="D28" s="148">
        <f>D10+D20+D27</f>
        <v>100464</v>
      </c>
      <c r="E28" s="149" t="s">
        <v>283</v>
      </c>
      <c r="F28" s="139">
        <f>F10+F20</f>
        <v>77773</v>
      </c>
      <c r="G28" s="139">
        <f>G10+G20</f>
        <v>110781</v>
      </c>
    </row>
    <row r="29" spans="1:7" x14ac:dyDescent="0.25">
      <c r="A29" s="165"/>
      <c r="B29" s="165"/>
      <c r="C29" s="148"/>
      <c r="D29" s="148"/>
      <c r="E29" s="149"/>
      <c r="F29" s="139"/>
      <c r="G29" s="139"/>
    </row>
    <row r="30" spans="1:7" x14ac:dyDescent="0.25">
      <c r="E30" s="138" t="s">
        <v>284</v>
      </c>
      <c r="F30" s="139">
        <f>F28-C28</f>
        <v>9307</v>
      </c>
      <c r="G30" s="139">
        <f>G28-D28</f>
        <v>10317</v>
      </c>
    </row>
    <row r="31" spans="1:7" x14ac:dyDescent="0.25">
      <c r="A31" s="164"/>
      <c r="B31" s="164"/>
      <c r="C31" s="142"/>
      <c r="D31" s="142"/>
      <c r="E31" s="141" t="s">
        <v>285</v>
      </c>
      <c r="F31" s="142">
        <v>9307</v>
      </c>
      <c r="G31" s="142">
        <v>10317</v>
      </c>
    </row>
    <row r="32" spans="1:7" x14ac:dyDescent="0.25">
      <c r="A32" s="164"/>
      <c r="B32" s="164"/>
      <c r="C32" s="142"/>
      <c r="D32" s="142"/>
      <c r="E32" s="141" t="s">
        <v>286</v>
      </c>
      <c r="F32" s="142">
        <f>F20-B20</f>
        <v>0</v>
      </c>
      <c r="G32" s="142">
        <v>0</v>
      </c>
    </row>
    <row r="33" spans="1:7" x14ac:dyDescent="0.25">
      <c r="A33" s="164"/>
      <c r="B33" s="164"/>
      <c r="C33" s="142"/>
      <c r="D33" s="142"/>
      <c r="E33" s="141"/>
      <c r="F33" s="142"/>
      <c r="G33" s="142"/>
    </row>
    <row r="34" spans="1:7" x14ac:dyDescent="0.25">
      <c r="A34" s="138" t="s">
        <v>287</v>
      </c>
      <c r="B34" s="139"/>
      <c r="C34" s="139"/>
      <c r="D34" s="139"/>
      <c r="E34" s="138" t="s">
        <v>288</v>
      </c>
      <c r="F34" s="139"/>
      <c r="G34" s="139"/>
    </row>
    <row r="35" spans="1:7" x14ac:dyDescent="0.25">
      <c r="A35" s="140" t="s">
        <v>289</v>
      </c>
      <c r="B35" s="139"/>
      <c r="C35" s="139">
        <v>9307</v>
      </c>
      <c r="D35" s="139">
        <v>10317</v>
      </c>
      <c r="E35" s="141" t="s">
        <v>290</v>
      </c>
      <c r="F35" s="142"/>
      <c r="G35" s="142"/>
    </row>
    <row r="36" spans="1:7" x14ac:dyDescent="0.25">
      <c r="A36" s="147" t="s">
        <v>291</v>
      </c>
      <c r="B36" s="142"/>
      <c r="C36" s="142">
        <v>9307</v>
      </c>
      <c r="D36" s="142">
        <v>10317</v>
      </c>
      <c r="E36" s="141" t="s">
        <v>292</v>
      </c>
      <c r="F36" s="142"/>
      <c r="G36" s="142"/>
    </row>
    <row r="37" spans="1:7" x14ac:dyDescent="0.25">
      <c r="A37" s="147" t="s">
        <v>293</v>
      </c>
      <c r="B37" s="142"/>
      <c r="C37" s="142"/>
      <c r="D37" s="142"/>
      <c r="E37" s="141"/>
      <c r="F37" s="142"/>
      <c r="G37" s="142"/>
    </row>
    <row r="38" spans="1:7" x14ac:dyDescent="0.25">
      <c r="A38" s="163"/>
      <c r="B38" s="163"/>
      <c r="C38" s="139"/>
      <c r="D38" s="139"/>
      <c r="E38" s="141"/>
      <c r="F38" s="142"/>
      <c r="G38" s="142"/>
    </row>
    <row r="39" spans="1:7" x14ac:dyDescent="0.25">
      <c r="A39" s="163"/>
      <c r="B39" s="163"/>
      <c r="C39" s="139"/>
      <c r="D39" s="139"/>
      <c r="E39" s="141"/>
      <c r="F39" s="142"/>
      <c r="G39" s="142"/>
    </row>
    <row r="40" spans="1:7" x14ac:dyDescent="0.25">
      <c r="A40" s="140" t="s">
        <v>294</v>
      </c>
      <c r="B40" s="139"/>
      <c r="C40" s="139"/>
      <c r="D40" s="139"/>
      <c r="E40" s="147"/>
      <c r="F40" s="142"/>
      <c r="G40" s="142"/>
    </row>
    <row r="41" spans="1:7" x14ac:dyDescent="0.25">
      <c r="A41" s="147" t="s">
        <v>295</v>
      </c>
      <c r="B41" s="142"/>
      <c r="C41" s="142"/>
      <c r="D41" s="142"/>
      <c r="E41" s="141"/>
      <c r="F41" s="142"/>
      <c r="G41" s="142"/>
    </row>
    <row r="42" spans="1:7" x14ac:dyDescent="0.25">
      <c r="A42" s="147" t="s">
        <v>296</v>
      </c>
      <c r="B42" s="142"/>
      <c r="C42" s="142"/>
      <c r="D42" s="142"/>
      <c r="E42" s="141"/>
      <c r="F42" s="142"/>
      <c r="G42" s="142"/>
    </row>
    <row r="43" spans="1:7" x14ac:dyDescent="0.25">
      <c r="A43" s="164"/>
      <c r="B43" s="164"/>
      <c r="C43" s="142"/>
      <c r="D43" s="142"/>
      <c r="E43" s="141"/>
      <c r="F43" s="142"/>
      <c r="G43" s="142"/>
    </row>
    <row r="44" spans="1:7" x14ac:dyDescent="0.25">
      <c r="A44" s="163"/>
      <c r="B44" s="163"/>
      <c r="C44" s="139"/>
      <c r="D44" s="139"/>
      <c r="E44" s="141"/>
      <c r="F44" s="142"/>
      <c r="G44" s="142"/>
    </row>
    <row r="45" spans="1:7" x14ac:dyDescent="0.25">
      <c r="A45" s="163"/>
      <c r="B45" s="163"/>
      <c r="C45" s="142"/>
      <c r="D45" s="142"/>
      <c r="E45" s="141"/>
      <c r="F45" s="142"/>
      <c r="G45" s="142"/>
    </row>
    <row r="46" spans="1:7" x14ac:dyDescent="0.25">
      <c r="A46" s="138" t="s">
        <v>135</v>
      </c>
      <c r="B46" s="139"/>
      <c r="C46" s="139">
        <f>C47+C48</f>
        <v>77773</v>
      </c>
      <c r="D46" s="139">
        <f>D47+D48</f>
        <v>110781</v>
      </c>
      <c r="E46" s="138" t="s">
        <v>136</v>
      </c>
      <c r="F46" s="139">
        <f>F47+F48</f>
        <v>77773</v>
      </c>
      <c r="G46" s="139">
        <f>G47+G48</f>
        <v>110781</v>
      </c>
    </row>
    <row r="47" spans="1:7" x14ac:dyDescent="0.25">
      <c r="A47" s="147" t="s">
        <v>297</v>
      </c>
      <c r="B47" s="142"/>
      <c r="C47" s="142">
        <f>C10+C36+C41+C38</f>
        <v>77773</v>
      </c>
      <c r="D47" s="142">
        <v>98426</v>
      </c>
      <c r="E47" s="141" t="s">
        <v>298</v>
      </c>
      <c r="F47" s="142">
        <f>F10</f>
        <v>77773</v>
      </c>
      <c r="G47" s="142">
        <f>G10</f>
        <v>96564</v>
      </c>
    </row>
    <row r="48" spans="1:7" x14ac:dyDescent="0.25">
      <c r="A48" s="147" t="s">
        <v>299</v>
      </c>
      <c r="B48" s="142"/>
      <c r="C48" s="142">
        <f>C20+C37</f>
        <v>0</v>
      </c>
      <c r="D48" s="142">
        <v>12355</v>
      </c>
      <c r="E48" s="141" t="s">
        <v>300</v>
      </c>
      <c r="F48" s="142">
        <f>F20</f>
        <v>0</v>
      </c>
      <c r="G48" s="142">
        <f>G20</f>
        <v>14217</v>
      </c>
    </row>
  </sheetData>
  <mergeCells count="24">
    <mergeCell ref="A25:B25"/>
    <mergeCell ref="A1:G1"/>
    <mergeCell ref="A3:G3"/>
    <mergeCell ref="A4:G4"/>
    <mergeCell ref="A7:C7"/>
    <mergeCell ref="E7:G7"/>
    <mergeCell ref="A8:B8"/>
    <mergeCell ref="A16:B16"/>
    <mergeCell ref="A17:B17"/>
    <mergeCell ref="A18:B18"/>
    <mergeCell ref="A19:B19"/>
    <mergeCell ref="A22:B22"/>
    <mergeCell ref="A26:B26"/>
    <mergeCell ref="A28:B28"/>
    <mergeCell ref="A29:B29"/>
    <mergeCell ref="A27:B27"/>
    <mergeCell ref="A31:B31"/>
    <mergeCell ref="A45:B45"/>
    <mergeCell ref="A32:B32"/>
    <mergeCell ref="A33:B33"/>
    <mergeCell ref="A38:B38"/>
    <mergeCell ref="A39:B39"/>
    <mergeCell ref="A43:B43"/>
    <mergeCell ref="A44:B44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önkorm bevét.</vt:lpstr>
      <vt:lpstr>Óvoda bevétel</vt:lpstr>
      <vt:lpstr>Önkorm.összesen bevét.</vt:lpstr>
      <vt:lpstr>Önkorm kiadás</vt:lpstr>
      <vt:lpstr>Óvoda kiadás</vt:lpstr>
      <vt:lpstr>Önkorm. összesen kiadás</vt:lpstr>
      <vt:lpstr>Eredménykimutatás</vt:lpstr>
      <vt:lpstr>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Windows-felhasználó</cp:lastModifiedBy>
  <cp:lastPrinted>2018-05-22T06:33:00Z</cp:lastPrinted>
  <dcterms:created xsi:type="dcterms:W3CDTF">2014-02-19T12:31:44Z</dcterms:created>
  <dcterms:modified xsi:type="dcterms:W3CDTF">2018-05-29T07:37:51Z</dcterms:modified>
</cp:coreProperties>
</file>